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odWar\Doc\战神数值整理\"/>
    </mc:Choice>
  </mc:AlternateContent>
  <bookViews>
    <workbookView xWindow="0" yWindow="0" windowWidth="28800" windowHeight="12225"/>
  </bookViews>
  <sheets>
    <sheet name="装备属性" sheetId="1" r:id="rId1"/>
    <sheet name="护身符、神戒属性" sheetId="6" r:id="rId2"/>
    <sheet name="装备进阶属性" sheetId="3" r:id="rId3"/>
    <sheet name="Sheet1" sheetId="2" r:id="rId4"/>
    <sheet name="Sheet2" sheetId="4" r:id="rId5"/>
    <sheet name="英雄进阶" sheetId="5" r:id="rId6"/>
  </sheets>
  <externalReferences>
    <externalReference r:id="rId7"/>
  </externalReferenc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" i="3" l="1"/>
  <c r="C37" i="3"/>
  <c r="F48" i="3"/>
  <c r="S51" i="3"/>
  <c r="O55" i="3"/>
  <c r="G63" i="3"/>
  <c r="C67" i="3"/>
  <c r="P70" i="3"/>
  <c r="T70" i="3" s="1"/>
  <c r="L74" i="3"/>
  <c r="H77" i="3"/>
  <c r="G78" i="3"/>
  <c r="E80" i="3"/>
  <c r="D81" i="3"/>
  <c r="C82" i="3"/>
  <c r="S82" i="3"/>
  <c r="R83" i="3"/>
  <c r="Q84" i="3"/>
  <c r="P85" i="3"/>
  <c r="O86" i="3"/>
  <c r="N87" i="3"/>
  <c r="M88" i="3"/>
  <c r="L89" i="3"/>
  <c r="K90" i="3"/>
  <c r="J91" i="3"/>
  <c r="I92" i="3"/>
  <c r="H93" i="3"/>
  <c r="G94" i="3"/>
  <c r="F95" i="3"/>
  <c r="E96" i="3"/>
  <c r="D97" i="3"/>
  <c r="C98" i="3"/>
  <c r="S98" i="3"/>
  <c r="R99" i="3"/>
  <c r="Q100" i="3"/>
  <c r="O3" i="3"/>
  <c r="M5" i="3"/>
  <c r="K7" i="3"/>
  <c r="J8" i="3"/>
  <c r="H2" i="3"/>
  <c r="L2" i="3"/>
  <c r="P2" i="3"/>
  <c r="D2" i="3"/>
  <c r="F68" i="1"/>
  <c r="F6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6" i="1"/>
  <c r="F65" i="1"/>
  <c r="E6" i="1"/>
  <c r="F31" i="1"/>
  <c r="W11" i="1"/>
  <c r="X11" i="1"/>
  <c r="Y11" i="1"/>
  <c r="Z11" i="1"/>
  <c r="AA11" i="1"/>
  <c r="AB11" i="1"/>
  <c r="R17" i="1"/>
  <c r="R18" i="1"/>
  <c r="R19" i="1"/>
  <c r="R20" i="1"/>
  <c r="R21" i="1"/>
  <c r="R22" i="1"/>
  <c r="R16" i="1"/>
  <c r="Q17" i="1"/>
  <c r="Q18" i="1"/>
  <c r="Q19" i="1"/>
  <c r="Q20" i="1"/>
  <c r="Q21" i="1"/>
  <c r="Q22" i="1"/>
  <c r="Q1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6" i="1"/>
  <c r="N13" i="1"/>
  <c r="O13" i="1"/>
  <c r="P13" i="1"/>
  <c r="Q13" i="1"/>
  <c r="M13" i="1"/>
  <c r="I4" i="6"/>
  <c r="J4" i="6"/>
  <c r="K4" i="6"/>
  <c r="L4" i="6"/>
  <c r="M4" i="6"/>
  <c r="N4" i="6"/>
  <c r="I5" i="6"/>
  <c r="J5" i="6"/>
  <c r="K5" i="6"/>
  <c r="L5" i="6"/>
  <c r="M5" i="6"/>
  <c r="N5" i="6"/>
  <c r="I6" i="6"/>
  <c r="J6" i="6"/>
  <c r="K6" i="6"/>
  <c r="L6" i="6"/>
  <c r="M6" i="6"/>
  <c r="N6" i="6"/>
  <c r="I7" i="6"/>
  <c r="J7" i="6"/>
  <c r="K7" i="6"/>
  <c r="L7" i="6"/>
  <c r="M7" i="6"/>
  <c r="N7" i="6"/>
  <c r="I8" i="6"/>
  <c r="J8" i="6"/>
  <c r="K8" i="6"/>
  <c r="L8" i="6"/>
  <c r="M8" i="6"/>
  <c r="N8" i="6"/>
  <c r="I9" i="6"/>
  <c r="J9" i="6"/>
  <c r="K9" i="6"/>
  <c r="L9" i="6"/>
  <c r="M9" i="6"/>
  <c r="N9" i="6"/>
  <c r="I10" i="6"/>
  <c r="J10" i="6"/>
  <c r="K10" i="6"/>
  <c r="L10" i="6"/>
  <c r="M10" i="6"/>
  <c r="N10" i="6"/>
  <c r="I11" i="6"/>
  <c r="J11" i="6"/>
  <c r="K11" i="6"/>
  <c r="L11" i="6"/>
  <c r="M11" i="6"/>
  <c r="N11" i="6"/>
  <c r="I12" i="6"/>
  <c r="J12" i="6"/>
  <c r="K12" i="6"/>
  <c r="L12" i="6"/>
  <c r="M12" i="6"/>
  <c r="N12" i="6"/>
  <c r="I13" i="6"/>
  <c r="J13" i="6"/>
  <c r="K13" i="6"/>
  <c r="L13" i="6"/>
  <c r="M13" i="6"/>
  <c r="N13" i="6"/>
  <c r="I14" i="6"/>
  <c r="J14" i="6"/>
  <c r="K14" i="6"/>
  <c r="L14" i="6"/>
  <c r="M14" i="6"/>
  <c r="N14" i="6"/>
  <c r="I15" i="6"/>
  <c r="J15" i="6"/>
  <c r="K15" i="6"/>
  <c r="L15" i="6"/>
  <c r="M15" i="6"/>
  <c r="N15" i="6"/>
  <c r="I16" i="6"/>
  <c r="J16" i="6"/>
  <c r="K16" i="6"/>
  <c r="L16" i="6"/>
  <c r="M16" i="6"/>
  <c r="N16" i="6"/>
  <c r="I17" i="6"/>
  <c r="J17" i="6"/>
  <c r="K17" i="6"/>
  <c r="L17" i="6"/>
  <c r="M17" i="6"/>
  <c r="N17" i="6"/>
  <c r="I18" i="6"/>
  <c r="J18" i="6"/>
  <c r="K18" i="6"/>
  <c r="L18" i="6"/>
  <c r="M18" i="6"/>
  <c r="N18" i="6"/>
  <c r="I19" i="6"/>
  <c r="J19" i="6"/>
  <c r="K19" i="6"/>
  <c r="L19" i="6"/>
  <c r="M19" i="6"/>
  <c r="N19" i="6"/>
  <c r="I20" i="6"/>
  <c r="J20" i="6"/>
  <c r="K20" i="6"/>
  <c r="L20" i="6"/>
  <c r="M20" i="6"/>
  <c r="N20" i="6"/>
  <c r="I21" i="6"/>
  <c r="J21" i="6"/>
  <c r="K21" i="6"/>
  <c r="L21" i="6"/>
  <c r="M21" i="6"/>
  <c r="N21" i="6"/>
  <c r="I22" i="6"/>
  <c r="J22" i="6"/>
  <c r="K22" i="6"/>
  <c r="L22" i="6"/>
  <c r="M22" i="6"/>
  <c r="N22" i="6"/>
  <c r="I23" i="6"/>
  <c r="J23" i="6"/>
  <c r="K23" i="6"/>
  <c r="L23" i="6"/>
  <c r="M23" i="6"/>
  <c r="N23" i="6"/>
  <c r="I24" i="6"/>
  <c r="J24" i="6"/>
  <c r="K24" i="6"/>
  <c r="L24" i="6"/>
  <c r="M24" i="6"/>
  <c r="N24" i="6"/>
  <c r="I25" i="6"/>
  <c r="J25" i="6"/>
  <c r="K25" i="6"/>
  <c r="L25" i="6"/>
  <c r="M25" i="6"/>
  <c r="N25" i="6"/>
  <c r="I26" i="6"/>
  <c r="J26" i="6"/>
  <c r="K26" i="6"/>
  <c r="L26" i="6"/>
  <c r="M26" i="6"/>
  <c r="N26" i="6"/>
  <c r="I27" i="6"/>
  <c r="J27" i="6"/>
  <c r="K27" i="6"/>
  <c r="L27" i="6"/>
  <c r="M27" i="6"/>
  <c r="N27" i="6"/>
  <c r="I28" i="6"/>
  <c r="J28" i="6"/>
  <c r="K28" i="6"/>
  <c r="L28" i="6"/>
  <c r="M28" i="6"/>
  <c r="N28" i="6"/>
  <c r="I29" i="6"/>
  <c r="J29" i="6"/>
  <c r="K29" i="6"/>
  <c r="L29" i="6"/>
  <c r="M29" i="6"/>
  <c r="N29" i="6"/>
  <c r="I30" i="6"/>
  <c r="J30" i="6"/>
  <c r="K30" i="6"/>
  <c r="L30" i="6"/>
  <c r="M30" i="6"/>
  <c r="N30" i="6"/>
  <c r="I31" i="6"/>
  <c r="J31" i="6"/>
  <c r="K31" i="6"/>
  <c r="L31" i="6"/>
  <c r="M31" i="6"/>
  <c r="N31" i="6"/>
  <c r="I32" i="6"/>
  <c r="J32" i="6"/>
  <c r="K32" i="6"/>
  <c r="L32" i="6"/>
  <c r="M32" i="6"/>
  <c r="N32" i="6"/>
  <c r="I33" i="6"/>
  <c r="J33" i="6"/>
  <c r="K33" i="6"/>
  <c r="L33" i="6"/>
  <c r="M33" i="6"/>
  <c r="N33" i="6"/>
  <c r="I34" i="6"/>
  <c r="J34" i="6"/>
  <c r="K34" i="6"/>
  <c r="L34" i="6"/>
  <c r="M34" i="6"/>
  <c r="N34" i="6"/>
  <c r="I35" i="6"/>
  <c r="J35" i="6"/>
  <c r="K35" i="6"/>
  <c r="L35" i="6"/>
  <c r="M35" i="6"/>
  <c r="N35" i="6"/>
  <c r="I36" i="6"/>
  <c r="J36" i="6"/>
  <c r="K36" i="6"/>
  <c r="L36" i="6"/>
  <c r="M36" i="6"/>
  <c r="N36" i="6"/>
  <c r="I37" i="6"/>
  <c r="J37" i="6"/>
  <c r="K37" i="6"/>
  <c r="L37" i="6"/>
  <c r="M37" i="6"/>
  <c r="N37" i="6"/>
  <c r="I38" i="6"/>
  <c r="J38" i="6"/>
  <c r="K38" i="6"/>
  <c r="L38" i="6"/>
  <c r="M38" i="6"/>
  <c r="N38" i="6"/>
  <c r="I39" i="6"/>
  <c r="J39" i="6"/>
  <c r="K39" i="6"/>
  <c r="L39" i="6"/>
  <c r="M39" i="6"/>
  <c r="N39" i="6"/>
  <c r="I40" i="6"/>
  <c r="J40" i="6"/>
  <c r="K40" i="6"/>
  <c r="L40" i="6"/>
  <c r="M40" i="6"/>
  <c r="N40" i="6"/>
  <c r="I41" i="6"/>
  <c r="J41" i="6"/>
  <c r="K41" i="6"/>
  <c r="L41" i="6"/>
  <c r="M41" i="6"/>
  <c r="N41" i="6"/>
  <c r="I42" i="6"/>
  <c r="J42" i="6"/>
  <c r="K42" i="6"/>
  <c r="L42" i="6"/>
  <c r="M42" i="6"/>
  <c r="N42" i="6"/>
  <c r="I43" i="6"/>
  <c r="J43" i="6"/>
  <c r="K43" i="6"/>
  <c r="L43" i="6"/>
  <c r="M43" i="6"/>
  <c r="N43" i="6"/>
  <c r="I44" i="6"/>
  <c r="J44" i="6"/>
  <c r="K44" i="6"/>
  <c r="L44" i="6"/>
  <c r="M44" i="6"/>
  <c r="N44" i="6"/>
  <c r="I45" i="6"/>
  <c r="J45" i="6"/>
  <c r="K45" i="6"/>
  <c r="L45" i="6"/>
  <c r="M45" i="6"/>
  <c r="N45" i="6"/>
  <c r="I46" i="6"/>
  <c r="J46" i="6"/>
  <c r="K46" i="6"/>
  <c r="L46" i="6"/>
  <c r="M46" i="6"/>
  <c r="N46" i="6"/>
  <c r="I47" i="6"/>
  <c r="J47" i="6"/>
  <c r="K47" i="6"/>
  <c r="L47" i="6"/>
  <c r="M47" i="6"/>
  <c r="N47" i="6"/>
  <c r="I48" i="6"/>
  <c r="J48" i="6"/>
  <c r="K48" i="6"/>
  <c r="L48" i="6"/>
  <c r="M48" i="6"/>
  <c r="N48" i="6"/>
  <c r="I49" i="6"/>
  <c r="J49" i="6"/>
  <c r="K49" i="6"/>
  <c r="L49" i="6"/>
  <c r="M49" i="6"/>
  <c r="N49" i="6"/>
  <c r="I50" i="6"/>
  <c r="J50" i="6"/>
  <c r="K50" i="6"/>
  <c r="L50" i="6"/>
  <c r="M50" i="6"/>
  <c r="N50" i="6"/>
  <c r="I51" i="6"/>
  <c r="J51" i="6"/>
  <c r="K51" i="6"/>
  <c r="L51" i="6"/>
  <c r="M51" i="6"/>
  <c r="N51" i="6"/>
  <c r="I52" i="6"/>
  <c r="J52" i="6"/>
  <c r="K52" i="6"/>
  <c r="L52" i="6"/>
  <c r="M52" i="6"/>
  <c r="N52" i="6"/>
  <c r="I53" i="6"/>
  <c r="J53" i="6"/>
  <c r="K53" i="6"/>
  <c r="L53" i="6"/>
  <c r="M53" i="6"/>
  <c r="N53" i="6"/>
  <c r="I54" i="6"/>
  <c r="J54" i="6"/>
  <c r="K54" i="6"/>
  <c r="L54" i="6"/>
  <c r="M54" i="6"/>
  <c r="N54" i="6"/>
  <c r="I55" i="6"/>
  <c r="J55" i="6"/>
  <c r="K55" i="6"/>
  <c r="L55" i="6"/>
  <c r="M55" i="6"/>
  <c r="N55" i="6"/>
  <c r="I56" i="6"/>
  <c r="J56" i="6"/>
  <c r="K56" i="6"/>
  <c r="L56" i="6"/>
  <c r="M56" i="6"/>
  <c r="N56" i="6"/>
  <c r="I57" i="6"/>
  <c r="J57" i="6"/>
  <c r="K57" i="6"/>
  <c r="L57" i="6"/>
  <c r="M57" i="6"/>
  <c r="N57" i="6"/>
  <c r="I58" i="6"/>
  <c r="J58" i="6"/>
  <c r="K58" i="6"/>
  <c r="L58" i="6"/>
  <c r="M58" i="6"/>
  <c r="N58" i="6"/>
  <c r="I59" i="6"/>
  <c r="J59" i="6"/>
  <c r="K59" i="6"/>
  <c r="L59" i="6"/>
  <c r="M59" i="6"/>
  <c r="N59" i="6"/>
  <c r="I60" i="6"/>
  <c r="J60" i="6"/>
  <c r="K60" i="6"/>
  <c r="L60" i="6"/>
  <c r="M60" i="6"/>
  <c r="N60" i="6"/>
  <c r="I61" i="6"/>
  <c r="J61" i="6"/>
  <c r="K61" i="6"/>
  <c r="L61" i="6"/>
  <c r="M61" i="6"/>
  <c r="N61" i="6"/>
  <c r="I62" i="6"/>
  <c r="J62" i="6"/>
  <c r="K62" i="6"/>
  <c r="L62" i="6"/>
  <c r="M62" i="6"/>
  <c r="N62" i="6"/>
  <c r="I63" i="6"/>
  <c r="J63" i="6"/>
  <c r="K63" i="6"/>
  <c r="L63" i="6"/>
  <c r="M63" i="6"/>
  <c r="N63" i="6"/>
  <c r="I64" i="6"/>
  <c r="J64" i="6"/>
  <c r="K64" i="6"/>
  <c r="L64" i="6"/>
  <c r="M64" i="6"/>
  <c r="N64" i="6"/>
  <c r="I65" i="6"/>
  <c r="J65" i="6"/>
  <c r="K65" i="6"/>
  <c r="L65" i="6"/>
  <c r="M65" i="6"/>
  <c r="N65" i="6"/>
  <c r="I66" i="6"/>
  <c r="J66" i="6"/>
  <c r="K66" i="6"/>
  <c r="L66" i="6"/>
  <c r="M66" i="6"/>
  <c r="N66" i="6"/>
  <c r="I67" i="6"/>
  <c r="J67" i="6"/>
  <c r="K67" i="6"/>
  <c r="L67" i="6"/>
  <c r="M67" i="6"/>
  <c r="N67" i="6"/>
  <c r="I68" i="6"/>
  <c r="J68" i="6"/>
  <c r="K68" i="6"/>
  <c r="L68" i="6"/>
  <c r="M68" i="6"/>
  <c r="N68" i="6"/>
  <c r="I69" i="6"/>
  <c r="J69" i="6"/>
  <c r="K69" i="6"/>
  <c r="L69" i="6"/>
  <c r="M69" i="6"/>
  <c r="N69" i="6"/>
  <c r="I70" i="6"/>
  <c r="J70" i="6"/>
  <c r="K70" i="6"/>
  <c r="L70" i="6"/>
  <c r="M70" i="6"/>
  <c r="N70" i="6"/>
  <c r="I71" i="6"/>
  <c r="J71" i="6"/>
  <c r="K71" i="6"/>
  <c r="L71" i="6"/>
  <c r="M71" i="6"/>
  <c r="N71" i="6"/>
  <c r="I72" i="6"/>
  <c r="J72" i="6"/>
  <c r="K72" i="6"/>
  <c r="L72" i="6"/>
  <c r="M72" i="6"/>
  <c r="N72" i="6"/>
  <c r="I73" i="6"/>
  <c r="J73" i="6"/>
  <c r="K73" i="6"/>
  <c r="L73" i="6"/>
  <c r="M73" i="6"/>
  <c r="N73" i="6"/>
  <c r="I74" i="6"/>
  <c r="J74" i="6"/>
  <c r="K74" i="6"/>
  <c r="L74" i="6"/>
  <c r="M74" i="6"/>
  <c r="N74" i="6"/>
  <c r="I75" i="6"/>
  <c r="J75" i="6"/>
  <c r="K75" i="6"/>
  <c r="L75" i="6"/>
  <c r="M75" i="6"/>
  <c r="N75" i="6"/>
  <c r="I76" i="6"/>
  <c r="J76" i="6"/>
  <c r="K76" i="6"/>
  <c r="L76" i="6"/>
  <c r="M76" i="6"/>
  <c r="N76" i="6"/>
  <c r="I77" i="6"/>
  <c r="J77" i="6"/>
  <c r="K77" i="6"/>
  <c r="L77" i="6"/>
  <c r="M77" i="6"/>
  <c r="N77" i="6"/>
  <c r="I78" i="6"/>
  <c r="J78" i="6"/>
  <c r="K78" i="6"/>
  <c r="L78" i="6"/>
  <c r="M78" i="6"/>
  <c r="N78" i="6"/>
  <c r="I79" i="6"/>
  <c r="J79" i="6"/>
  <c r="K79" i="6"/>
  <c r="L79" i="6"/>
  <c r="M79" i="6"/>
  <c r="N79" i="6"/>
  <c r="I80" i="6"/>
  <c r="J80" i="6"/>
  <c r="K80" i="6"/>
  <c r="L80" i="6"/>
  <c r="M80" i="6"/>
  <c r="N80" i="6"/>
  <c r="I81" i="6"/>
  <c r="J81" i="6"/>
  <c r="K81" i="6"/>
  <c r="L81" i="6"/>
  <c r="M81" i="6"/>
  <c r="N81" i="6"/>
  <c r="I82" i="6"/>
  <c r="J82" i="6"/>
  <c r="K82" i="6"/>
  <c r="L82" i="6"/>
  <c r="M82" i="6"/>
  <c r="N82" i="6"/>
  <c r="I83" i="6"/>
  <c r="J83" i="6"/>
  <c r="K83" i="6"/>
  <c r="L83" i="6"/>
  <c r="M83" i="6"/>
  <c r="N83" i="6"/>
  <c r="I84" i="6"/>
  <c r="J84" i="6"/>
  <c r="K84" i="6"/>
  <c r="L84" i="6"/>
  <c r="M84" i="6"/>
  <c r="N84" i="6"/>
  <c r="I85" i="6"/>
  <c r="J85" i="6"/>
  <c r="K85" i="6"/>
  <c r="L85" i="6"/>
  <c r="M85" i="6"/>
  <c r="N85" i="6"/>
  <c r="I86" i="6"/>
  <c r="J86" i="6"/>
  <c r="K86" i="6"/>
  <c r="L86" i="6"/>
  <c r="M86" i="6"/>
  <c r="N86" i="6"/>
  <c r="I87" i="6"/>
  <c r="J87" i="6"/>
  <c r="K87" i="6"/>
  <c r="L87" i="6"/>
  <c r="M87" i="6"/>
  <c r="N87" i="6"/>
  <c r="I88" i="6"/>
  <c r="J88" i="6"/>
  <c r="K88" i="6"/>
  <c r="L88" i="6"/>
  <c r="M88" i="6"/>
  <c r="N88" i="6"/>
  <c r="I89" i="6"/>
  <c r="J89" i="6"/>
  <c r="K89" i="6"/>
  <c r="L89" i="6"/>
  <c r="M89" i="6"/>
  <c r="N89" i="6"/>
  <c r="I90" i="6"/>
  <c r="J90" i="6"/>
  <c r="K90" i="6"/>
  <c r="L90" i="6"/>
  <c r="M90" i="6"/>
  <c r="N90" i="6"/>
  <c r="I91" i="6"/>
  <c r="J91" i="6"/>
  <c r="K91" i="6"/>
  <c r="L91" i="6"/>
  <c r="M91" i="6"/>
  <c r="N91" i="6"/>
  <c r="I92" i="6"/>
  <c r="J92" i="6"/>
  <c r="K92" i="6"/>
  <c r="L92" i="6"/>
  <c r="M92" i="6"/>
  <c r="N92" i="6"/>
  <c r="I93" i="6"/>
  <c r="J93" i="6"/>
  <c r="K93" i="6"/>
  <c r="L93" i="6"/>
  <c r="M93" i="6"/>
  <c r="N93" i="6"/>
  <c r="I94" i="6"/>
  <c r="J94" i="6"/>
  <c r="K94" i="6"/>
  <c r="L94" i="6"/>
  <c r="M94" i="6"/>
  <c r="N94" i="6"/>
  <c r="I95" i="6"/>
  <c r="J95" i="6"/>
  <c r="K95" i="6"/>
  <c r="L95" i="6"/>
  <c r="M95" i="6"/>
  <c r="N95" i="6"/>
  <c r="I96" i="6"/>
  <c r="J96" i="6"/>
  <c r="K96" i="6"/>
  <c r="L96" i="6"/>
  <c r="M96" i="6"/>
  <c r="N96" i="6"/>
  <c r="I97" i="6"/>
  <c r="J97" i="6"/>
  <c r="K97" i="6"/>
  <c r="L97" i="6"/>
  <c r="M97" i="6"/>
  <c r="N97" i="6"/>
  <c r="I98" i="6"/>
  <c r="J98" i="6"/>
  <c r="K98" i="6"/>
  <c r="L98" i="6"/>
  <c r="M98" i="6"/>
  <c r="N98" i="6"/>
  <c r="I99" i="6"/>
  <c r="J99" i="6"/>
  <c r="K99" i="6"/>
  <c r="L99" i="6"/>
  <c r="M99" i="6"/>
  <c r="N99" i="6"/>
  <c r="I100" i="6"/>
  <c r="J100" i="6"/>
  <c r="K100" i="6"/>
  <c r="L100" i="6"/>
  <c r="M100" i="6"/>
  <c r="N100" i="6"/>
  <c r="I101" i="6"/>
  <c r="J101" i="6"/>
  <c r="K101" i="6"/>
  <c r="L101" i="6"/>
  <c r="M101" i="6"/>
  <c r="N101" i="6"/>
  <c r="I102" i="6"/>
  <c r="J102" i="6"/>
  <c r="K102" i="6"/>
  <c r="L102" i="6"/>
  <c r="M102" i="6"/>
  <c r="N102" i="6"/>
  <c r="J3" i="6"/>
  <c r="K3" i="6"/>
  <c r="L3" i="6"/>
  <c r="M3" i="6"/>
  <c r="N3" i="6"/>
  <c r="I3" i="6"/>
  <c r="C69" i="6"/>
  <c r="D69" i="6"/>
  <c r="E69" i="6"/>
  <c r="F69" i="6"/>
  <c r="G69" i="6"/>
  <c r="H69" i="6"/>
  <c r="C70" i="6"/>
  <c r="D70" i="6"/>
  <c r="E70" i="6"/>
  <c r="F70" i="6"/>
  <c r="G70" i="6"/>
  <c r="H70" i="6"/>
  <c r="C71" i="6"/>
  <c r="D71" i="6"/>
  <c r="E71" i="6"/>
  <c r="F71" i="6"/>
  <c r="G71" i="6"/>
  <c r="H71" i="6"/>
  <c r="C72" i="6"/>
  <c r="D72" i="6"/>
  <c r="E72" i="6"/>
  <c r="F72" i="6"/>
  <c r="G72" i="6"/>
  <c r="H72" i="6"/>
  <c r="C73" i="6"/>
  <c r="D73" i="6"/>
  <c r="E73" i="6"/>
  <c r="F73" i="6"/>
  <c r="G73" i="6"/>
  <c r="H73" i="6"/>
  <c r="C74" i="6"/>
  <c r="D74" i="6"/>
  <c r="E74" i="6"/>
  <c r="F74" i="6"/>
  <c r="G74" i="6"/>
  <c r="H74" i="6"/>
  <c r="C75" i="6"/>
  <c r="D75" i="6"/>
  <c r="E75" i="6"/>
  <c r="F75" i="6"/>
  <c r="G75" i="6"/>
  <c r="H75" i="6"/>
  <c r="C76" i="6"/>
  <c r="D76" i="6"/>
  <c r="E76" i="6"/>
  <c r="F76" i="6"/>
  <c r="G76" i="6"/>
  <c r="H76" i="6"/>
  <c r="C77" i="6"/>
  <c r="D77" i="6"/>
  <c r="E77" i="6"/>
  <c r="F77" i="6"/>
  <c r="G77" i="6"/>
  <c r="H77" i="6"/>
  <c r="C78" i="6"/>
  <c r="D78" i="6"/>
  <c r="E78" i="6"/>
  <c r="F78" i="6"/>
  <c r="G78" i="6"/>
  <c r="H78" i="6"/>
  <c r="C79" i="6"/>
  <c r="D79" i="6"/>
  <c r="E79" i="6"/>
  <c r="F79" i="6"/>
  <c r="G79" i="6"/>
  <c r="H79" i="6"/>
  <c r="C80" i="6"/>
  <c r="D80" i="6"/>
  <c r="E80" i="6"/>
  <c r="F80" i="6"/>
  <c r="G80" i="6"/>
  <c r="H80" i="6"/>
  <c r="C81" i="6"/>
  <c r="D81" i="6"/>
  <c r="E81" i="6"/>
  <c r="F81" i="6"/>
  <c r="G81" i="6"/>
  <c r="H81" i="6"/>
  <c r="C82" i="6"/>
  <c r="D82" i="6"/>
  <c r="E82" i="6"/>
  <c r="F82" i="6"/>
  <c r="G82" i="6"/>
  <c r="H82" i="6"/>
  <c r="C83" i="6"/>
  <c r="D83" i="6"/>
  <c r="E83" i="6"/>
  <c r="F83" i="6"/>
  <c r="G83" i="6"/>
  <c r="H83" i="6"/>
  <c r="C84" i="6"/>
  <c r="D84" i="6"/>
  <c r="E84" i="6"/>
  <c r="F84" i="6"/>
  <c r="G84" i="6"/>
  <c r="H84" i="6"/>
  <c r="C85" i="6"/>
  <c r="D85" i="6"/>
  <c r="E85" i="6"/>
  <c r="F85" i="6"/>
  <c r="G85" i="6"/>
  <c r="H85" i="6"/>
  <c r="C86" i="6"/>
  <c r="D86" i="6"/>
  <c r="E86" i="6"/>
  <c r="F86" i="6"/>
  <c r="G86" i="6"/>
  <c r="H86" i="6"/>
  <c r="C87" i="6"/>
  <c r="D87" i="6"/>
  <c r="E87" i="6"/>
  <c r="F87" i="6"/>
  <c r="G87" i="6"/>
  <c r="H87" i="6"/>
  <c r="C88" i="6"/>
  <c r="D88" i="6"/>
  <c r="E88" i="6"/>
  <c r="F88" i="6"/>
  <c r="G88" i="6"/>
  <c r="H88" i="6"/>
  <c r="C89" i="6"/>
  <c r="D89" i="6"/>
  <c r="E89" i="6"/>
  <c r="F89" i="6"/>
  <c r="G89" i="6"/>
  <c r="H89" i="6"/>
  <c r="C90" i="6"/>
  <c r="D90" i="6"/>
  <c r="E90" i="6"/>
  <c r="F90" i="6"/>
  <c r="G90" i="6"/>
  <c r="H90" i="6"/>
  <c r="C91" i="6"/>
  <c r="D91" i="6"/>
  <c r="E91" i="6"/>
  <c r="F91" i="6"/>
  <c r="G91" i="6"/>
  <c r="H91" i="6"/>
  <c r="C92" i="6"/>
  <c r="D92" i="6"/>
  <c r="E92" i="6"/>
  <c r="F92" i="6"/>
  <c r="G92" i="6"/>
  <c r="H92" i="6"/>
  <c r="C93" i="6"/>
  <c r="D93" i="6"/>
  <c r="E93" i="6"/>
  <c r="F93" i="6"/>
  <c r="G93" i="6"/>
  <c r="H93" i="6"/>
  <c r="C94" i="6"/>
  <c r="D94" i="6"/>
  <c r="E94" i="6"/>
  <c r="F94" i="6"/>
  <c r="G94" i="6"/>
  <c r="H94" i="6"/>
  <c r="C95" i="6"/>
  <c r="D95" i="6"/>
  <c r="E95" i="6"/>
  <c r="F95" i="6"/>
  <c r="G95" i="6"/>
  <c r="H95" i="6"/>
  <c r="C96" i="6"/>
  <c r="D96" i="6"/>
  <c r="E96" i="6"/>
  <c r="F96" i="6"/>
  <c r="G96" i="6"/>
  <c r="H96" i="6"/>
  <c r="C97" i="6"/>
  <c r="D97" i="6"/>
  <c r="E97" i="6"/>
  <c r="F97" i="6"/>
  <c r="G97" i="6"/>
  <c r="H97" i="6"/>
  <c r="C98" i="6"/>
  <c r="D98" i="6"/>
  <c r="E98" i="6"/>
  <c r="F98" i="6"/>
  <c r="G98" i="6"/>
  <c r="H98" i="6"/>
  <c r="C99" i="6"/>
  <c r="D99" i="6"/>
  <c r="E99" i="6"/>
  <c r="F99" i="6"/>
  <c r="G99" i="6"/>
  <c r="H99" i="6"/>
  <c r="C100" i="6"/>
  <c r="D100" i="6"/>
  <c r="E100" i="6"/>
  <c r="F100" i="6"/>
  <c r="G100" i="6"/>
  <c r="H100" i="6"/>
  <c r="C101" i="6"/>
  <c r="D101" i="6"/>
  <c r="E101" i="6"/>
  <c r="F101" i="6"/>
  <c r="G101" i="6"/>
  <c r="H101" i="6"/>
  <c r="C102" i="6"/>
  <c r="D102" i="6"/>
  <c r="E102" i="6"/>
  <c r="F102" i="6"/>
  <c r="G102" i="6"/>
  <c r="H102" i="6"/>
  <c r="D4" i="6"/>
  <c r="E4" i="6"/>
  <c r="F4" i="6"/>
  <c r="G4" i="6"/>
  <c r="H4" i="6"/>
  <c r="D5" i="6"/>
  <c r="E5" i="6"/>
  <c r="F5" i="6"/>
  <c r="G5" i="6"/>
  <c r="H5" i="6"/>
  <c r="D6" i="6"/>
  <c r="E6" i="6"/>
  <c r="F6" i="6"/>
  <c r="G6" i="6"/>
  <c r="H6" i="6"/>
  <c r="D7" i="6"/>
  <c r="E7" i="6"/>
  <c r="F7" i="6"/>
  <c r="G7" i="6"/>
  <c r="H7" i="6"/>
  <c r="D8" i="6"/>
  <c r="E8" i="6"/>
  <c r="F8" i="6"/>
  <c r="G8" i="6"/>
  <c r="H8" i="6"/>
  <c r="D9" i="6"/>
  <c r="E9" i="6"/>
  <c r="F9" i="6"/>
  <c r="G9" i="6"/>
  <c r="H9" i="6"/>
  <c r="D10" i="6"/>
  <c r="E10" i="6"/>
  <c r="F10" i="6"/>
  <c r="G10" i="6"/>
  <c r="H10" i="6"/>
  <c r="D11" i="6"/>
  <c r="E11" i="6"/>
  <c r="F11" i="6"/>
  <c r="G11" i="6"/>
  <c r="H11" i="6"/>
  <c r="D12" i="6"/>
  <c r="E12" i="6"/>
  <c r="F12" i="6"/>
  <c r="G12" i="6"/>
  <c r="H12" i="6"/>
  <c r="D13" i="6"/>
  <c r="E13" i="6"/>
  <c r="F13" i="6"/>
  <c r="G13" i="6"/>
  <c r="H13" i="6"/>
  <c r="D14" i="6"/>
  <c r="E14" i="6"/>
  <c r="F14" i="6"/>
  <c r="G14" i="6"/>
  <c r="H14" i="6"/>
  <c r="D15" i="6"/>
  <c r="E15" i="6"/>
  <c r="F15" i="6"/>
  <c r="G15" i="6"/>
  <c r="H15" i="6"/>
  <c r="D16" i="6"/>
  <c r="E16" i="6"/>
  <c r="F16" i="6"/>
  <c r="G16" i="6"/>
  <c r="H16" i="6"/>
  <c r="D17" i="6"/>
  <c r="E17" i="6"/>
  <c r="F17" i="6"/>
  <c r="G17" i="6"/>
  <c r="H17" i="6"/>
  <c r="D18" i="6"/>
  <c r="E18" i="6"/>
  <c r="F18" i="6"/>
  <c r="G18" i="6"/>
  <c r="H18" i="6"/>
  <c r="D19" i="6"/>
  <c r="E19" i="6"/>
  <c r="F19" i="6"/>
  <c r="G19" i="6"/>
  <c r="H19" i="6"/>
  <c r="D20" i="6"/>
  <c r="E20" i="6"/>
  <c r="F20" i="6"/>
  <c r="G20" i="6"/>
  <c r="H20" i="6"/>
  <c r="D21" i="6"/>
  <c r="E21" i="6"/>
  <c r="F21" i="6"/>
  <c r="G21" i="6"/>
  <c r="H21" i="6"/>
  <c r="D22" i="6"/>
  <c r="E22" i="6"/>
  <c r="F22" i="6"/>
  <c r="G22" i="6"/>
  <c r="H22" i="6"/>
  <c r="D23" i="6"/>
  <c r="E23" i="6"/>
  <c r="F23" i="6"/>
  <c r="G23" i="6"/>
  <c r="H23" i="6"/>
  <c r="D24" i="6"/>
  <c r="E24" i="6"/>
  <c r="F24" i="6"/>
  <c r="G24" i="6"/>
  <c r="H24" i="6"/>
  <c r="D25" i="6"/>
  <c r="E25" i="6"/>
  <c r="F25" i="6"/>
  <c r="G25" i="6"/>
  <c r="H25" i="6"/>
  <c r="D26" i="6"/>
  <c r="E26" i="6"/>
  <c r="F26" i="6"/>
  <c r="G26" i="6"/>
  <c r="H26" i="6"/>
  <c r="D27" i="6"/>
  <c r="E27" i="6"/>
  <c r="F27" i="6"/>
  <c r="G27" i="6"/>
  <c r="H27" i="6"/>
  <c r="D28" i="6"/>
  <c r="E28" i="6"/>
  <c r="F28" i="6"/>
  <c r="G28" i="6"/>
  <c r="H28" i="6"/>
  <c r="D29" i="6"/>
  <c r="E29" i="6"/>
  <c r="F29" i="6"/>
  <c r="G29" i="6"/>
  <c r="H29" i="6"/>
  <c r="D30" i="6"/>
  <c r="E30" i="6"/>
  <c r="F30" i="6"/>
  <c r="G30" i="6"/>
  <c r="H30" i="6"/>
  <c r="D31" i="6"/>
  <c r="E31" i="6"/>
  <c r="F31" i="6"/>
  <c r="G31" i="6"/>
  <c r="H31" i="6"/>
  <c r="D32" i="6"/>
  <c r="E32" i="6"/>
  <c r="F32" i="6"/>
  <c r="G32" i="6"/>
  <c r="H32" i="6"/>
  <c r="D33" i="6"/>
  <c r="E33" i="6"/>
  <c r="F33" i="6"/>
  <c r="G33" i="6"/>
  <c r="H33" i="6"/>
  <c r="D34" i="6"/>
  <c r="E34" i="6"/>
  <c r="F34" i="6"/>
  <c r="G34" i="6"/>
  <c r="H34" i="6"/>
  <c r="D35" i="6"/>
  <c r="E35" i="6"/>
  <c r="F35" i="6"/>
  <c r="G35" i="6"/>
  <c r="H35" i="6"/>
  <c r="D36" i="6"/>
  <c r="E36" i="6"/>
  <c r="F36" i="6"/>
  <c r="G36" i="6"/>
  <c r="H36" i="6"/>
  <c r="D37" i="6"/>
  <c r="E37" i="6"/>
  <c r="F37" i="6"/>
  <c r="G37" i="6"/>
  <c r="H37" i="6"/>
  <c r="D38" i="6"/>
  <c r="E38" i="6"/>
  <c r="F38" i="6"/>
  <c r="G38" i="6"/>
  <c r="H38" i="6"/>
  <c r="D39" i="6"/>
  <c r="E39" i="6"/>
  <c r="F39" i="6"/>
  <c r="G39" i="6"/>
  <c r="H39" i="6"/>
  <c r="D40" i="6"/>
  <c r="E40" i="6"/>
  <c r="F40" i="6"/>
  <c r="G40" i="6"/>
  <c r="H40" i="6"/>
  <c r="D41" i="6"/>
  <c r="E41" i="6"/>
  <c r="F41" i="6"/>
  <c r="G41" i="6"/>
  <c r="H41" i="6"/>
  <c r="D42" i="6"/>
  <c r="E42" i="6"/>
  <c r="F42" i="6"/>
  <c r="G42" i="6"/>
  <c r="H42" i="6"/>
  <c r="D43" i="6"/>
  <c r="E43" i="6"/>
  <c r="F43" i="6"/>
  <c r="G43" i="6"/>
  <c r="H43" i="6"/>
  <c r="D44" i="6"/>
  <c r="E44" i="6"/>
  <c r="F44" i="6"/>
  <c r="G44" i="6"/>
  <c r="H44" i="6"/>
  <c r="D45" i="6"/>
  <c r="E45" i="6"/>
  <c r="F45" i="6"/>
  <c r="G45" i="6"/>
  <c r="H45" i="6"/>
  <c r="D46" i="6"/>
  <c r="E46" i="6"/>
  <c r="F46" i="6"/>
  <c r="G46" i="6"/>
  <c r="H46" i="6"/>
  <c r="D47" i="6"/>
  <c r="E47" i="6"/>
  <c r="F47" i="6"/>
  <c r="G47" i="6"/>
  <c r="H47" i="6"/>
  <c r="D48" i="6"/>
  <c r="E48" i="6"/>
  <c r="F48" i="6"/>
  <c r="G48" i="6"/>
  <c r="H48" i="6"/>
  <c r="D49" i="6"/>
  <c r="E49" i="6"/>
  <c r="F49" i="6"/>
  <c r="G49" i="6"/>
  <c r="H49" i="6"/>
  <c r="D50" i="6"/>
  <c r="E50" i="6"/>
  <c r="F50" i="6"/>
  <c r="G50" i="6"/>
  <c r="H50" i="6"/>
  <c r="D51" i="6"/>
  <c r="E51" i="6"/>
  <c r="F51" i="6"/>
  <c r="G51" i="6"/>
  <c r="H51" i="6"/>
  <c r="D52" i="6"/>
  <c r="E52" i="6"/>
  <c r="F52" i="6"/>
  <c r="G52" i="6"/>
  <c r="H52" i="6"/>
  <c r="D53" i="6"/>
  <c r="E53" i="6"/>
  <c r="F53" i="6"/>
  <c r="G53" i="6"/>
  <c r="H53" i="6"/>
  <c r="D54" i="6"/>
  <c r="E54" i="6"/>
  <c r="F54" i="6"/>
  <c r="G54" i="6"/>
  <c r="H54" i="6"/>
  <c r="D55" i="6"/>
  <c r="E55" i="6"/>
  <c r="F55" i="6"/>
  <c r="G55" i="6"/>
  <c r="H55" i="6"/>
  <c r="D56" i="6"/>
  <c r="E56" i="6"/>
  <c r="F56" i="6"/>
  <c r="G56" i="6"/>
  <c r="H56" i="6"/>
  <c r="D57" i="6"/>
  <c r="E57" i="6"/>
  <c r="F57" i="6"/>
  <c r="G57" i="6"/>
  <c r="H57" i="6"/>
  <c r="D58" i="6"/>
  <c r="E58" i="6"/>
  <c r="F58" i="6"/>
  <c r="G58" i="6"/>
  <c r="H58" i="6"/>
  <c r="D59" i="6"/>
  <c r="E59" i="6"/>
  <c r="F59" i="6"/>
  <c r="G59" i="6"/>
  <c r="H59" i="6"/>
  <c r="D60" i="6"/>
  <c r="E60" i="6"/>
  <c r="F60" i="6"/>
  <c r="G60" i="6"/>
  <c r="H60" i="6"/>
  <c r="D61" i="6"/>
  <c r="E61" i="6"/>
  <c r="F61" i="6"/>
  <c r="G61" i="6"/>
  <c r="H61" i="6"/>
  <c r="D62" i="6"/>
  <c r="E62" i="6"/>
  <c r="F62" i="6"/>
  <c r="G62" i="6"/>
  <c r="H62" i="6"/>
  <c r="D63" i="6"/>
  <c r="E63" i="6"/>
  <c r="F63" i="6"/>
  <c r="G63" i="6"/>
  <c r="H63" i="6"/>
  <c r="D64" i="6"/>
  <c r="E64" i="6"/>
  <c r="F64" i="6"/>
  <c r="G64" i="6"/>
  <c r="H64" i="6"/>
  <c r="D65" i="6"/>
  <c r="E65" i="6"/>
  <c r="F65" i="6"/>
  <c r="G65" i="6"/>
  <c r="H65" i="6"/>
  <c r="D66" i="6"/>
  <c r="E66" i="6"/>
  <c r="F66" i="6"/>
  <c r="G66" i="6"/>
  <c r="H66" i="6"/>
  <c r="D67" i="6"/>
  <c r="E67" i="6"/>
  <c r="F67" i="6"/>
  <c r="G67" i="6"/>
  <c r="H67" i="6"/>
  <c r="D68" i="6"/>
  <c r="E68" i="6"/>
  <c r="F68" i="6"/>
  <c r="G68" i="6"/>
  <c r="H68" i="6"/>
  <c r="D3" i="6"/>
  <c r="E3" i="6"/>
  <c r="F3" i="6"/>
  <c r="G3" i="6"/>
  <c r="H3" i="6"/>
  <c r="Q21" i="5"/>
  <c r="Q20" i="5"/>
  <c r="C2" i="1"/>
  <c r="F60" i="1"/>
  <c r="N9" i="5"/>
  <c r="M9" i="5"/>
  <c r="L9" i="5"/>
  <c r="E9" i="5"/>
  <c r="F9" i="5"/>
  <c r="H9" i="5"/>
  <c r="I9" i="5"/>
  <c r="J9" i="5"/>
  <c r="G31" i="1"/>
  <c r="R7" i="1"/>
  <c r="R6" i="1"/>
  <c r="R10" i="1"/>
  <c r="R8" i="1"/>
  <c r="R9" i="1"/>
  <c r="R11" i="1"/>
  <c r="R12" i="1"/>
  <c r="N31" i="1"/>
  <c r="V31" i="1"/>
  <c r="D3" i="5"/>
  <c r="H36" i="4"/>
  <c r="H39" i="4"/>
  <c r="H38" i="4"/>
  <c r="F35" i="1"/>
  <c r="F36" i="1"/>
  <c r="G7" i="3" s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H37" i="4"/>
  <c r="K36" i="4"/>
  <c r="J34" i="4"/>
  <c r="J35" i="4"/>
  <c r="J36" i="4"/>
  <c r="K26" i="4"/>
  <c r="J24" i="4"/>
  <c r="J25" i="4"/>
  <c r="J26" i="4"/>
  <c r="J27" i="4"/>
  <c r="J28" i="4"/>
  <c r="J29" i="4"/>
  <c r="J30" i="4"/>
  <c r="J32" i="4"/>
  <c r="J33" i="4"/>
  <c r="K31" i="4"/>
  <c r="J31" i="4"/>
  <c r="H21" i="4"/>
  <c r="H26" i="4"/>
  <c r="H31" i="4"/>
  <c r="E36" i="4"/>
  <c r="E31" i="4"/>
  <c r="E21" i="4"/>
  <c r="E26" i="4"/>
  <c r="J18" i="4"/>
  <c r="I18" i="4"/>
  <c r="N17" i="4"/>
  <c r="M17" i="4"/>
  <c r="G77" i="2"/>
  <c r="G72" i="2"/>
  <c r="G67" i="2"/>
  <c r="G62" i="2"/>
  <c r="G57" i="2"/>
  <c r="G52" i="2"/>
  <c r="E77" i="2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3" i="1"/>
  <c r="E72" i="2"/>
  <c r="F75" i="1"/>
  <c r="R7" i="2"/>
  <c r="R6" i="2"/>
  <c r="R5" i="2"/>
  <c r="R4" i="2"/>
  <c r="R3" i="2"/>
  <c r="R2" i="2"/>
  <c r="F111" i="1"/>
  <c r="K82" i="3" s="1"/>
  <c r="F112" i="1"/>
  <c r="N83" i="3" s="1"/>
  <c r="F113" i="1"/>
  <c r="F114" i="1"/>
  <c r="F115" i="1"/>
  <c r="G86" i="3" s="1"/>
  <c r="F116" i="1"/>
  <c r="J87" i="3" s="1"/>
  <c r="F117" i="1"/>
  <c r="F118" i="1"/>
  <c r="F119" i="1"/>
  <c r="C90" i="3" s="1"/>
  <c r="F120" i="1"/>
  <c r="F91" i="3" s="1"/>
  <c r="F121" i="1"/>
  <c r="F122" i="1"/>
  <c r="F123" i="1"/>
  <c r="O94" i="3" s="1"/>
  <c r="F124" i="1"/>
  <c r="R95" i="3" s="1"/>
  <c r="F125" i="1"/>
  <c r="F126" i="1"/>
  <c r="F127" i="1"/>
  <c r="K98" i="3" s="1"/>
  <c r="F128" i="1"/>
  <c r="N99" i="3" s="1"/>
  <c r="F129" i="1"/>
  <c r="F130" i="1"/>
  <c r="F110" i="1"/>
  <c r="L81" i="3" s="1"/>
  <c r="F106" i="1"/>
  <c r="D77" i="3" s="1"/>
  <c r="F107" i="1"/>
  <c r="F108" i="1"/>
  <c r="F109" i="1"/>
  <c r="M80" i="3" s="1"/>
  <c r="F105" i="1"/>
  <c r="F101" i="1"/>
  <c r="F102" i="1"/>
  <c r="F103" i="1"/>
  <c r="F104" i="1"/>
  <c r="F100" i="1"/>
  <c r="F96" i="1"/>
  <c r="F97" i="1"/>
  <c r="R68" i="3" s="1"/>
  <c r="F98" i="1"/>
  <c r="Q69" i="3" s="1"/>
  <c r="F99" i="1"/>
  <c r="F95" i="1"/>
  <c r="F91" i="1"/>
  <c r="H62" i="3" s="1"/>
  <c r="F92" i="1"/>
  <c r="F93" i="1"/>
  <c r="F94" i="1"/>
  <c r="F90" i="1"/>
  <c r="I61" i="3" s="1"/>
  <c r="F86" i="1"/>
  <c r="F87" i="1"/>
  <c r="F88" i="1"/>
  <c r="F89" i="1"/>
  <c r="F85" i="1"/>
  <c r="F81" i="1"/>
  <c r="F82" i="1"/>
  <c r="F83" i="1"/>
  <c r="P54" i="3" s="1"/>
  <c r="F84" i="1"/>
  <c r="F80" i="1"/>
  <c r="F76" i="1"/>
  <c r="F77" i="1"/>
  <c r="F78" i="1"/>
  <c r="F79" i="1"/>
  <c r="F71" i="1"/>
  <c r="F72" i="1"/>
  <c r="F73" i="1"/>
  <c r="F74" i="1"/>
  <c r="F70" i="1"/>
  <c r="F66" i="1"/>
  <c r="F69" i="1"/>
  <c r="F61" i="1"/>
  <c r="F62" i="1"/>
  <c r="F63" i="1"/>
  <c r="F64" i="1"/>
  <c r="F32" i="1"/>
  <c r="F33" i="1"/>
  <c r="N4" i="3" s="1"/>
  <c r="F34" i="1"/>
  <c r="E5" i="3" s="1"/>
  <c r="T98" i="3"/>
  <c r="T82" i="3"/>
  <c r="G12" i="2"/>
  <c r="G47" i="2"/>
  <c r="G42" i="2"/>
  <c r="G37" i="2"/>
  <c r="G32" i="2"/>
  <c r="G27" i="2"/>
  <c r="G22" i="2"/>
  <c r="G17" i="2"/>
  <c r="E47" i="2"/>
  <c r="E42" i="2"/>
  <c r="E37" i="2"/>
  <c r="E32" i="2"/>
  <c r="E27" i="2"/>
  <c r="J8" i="2"/>
  <c r="J6" i="2"/>
  <c r="J7" i="2"/>
  <c r="J4" i="2"/>
  <c r="J5" i="2"/>
  <c r="J3" i="2"/>
  <c r="F24" i="1"/>
  <c r="G24" i="1"/>
  <c r="F25" i="1"/>
  <c r="G25" i="1"/>
  <c r="F26" i="1"/>
  <c r="G26" i="1"/>
  <c r="E22" i="2"/>
  <c r="E17" i="2"/>
  <c r="E12" i="2"/>
  <c r="F2" i="1"/>
  <c r="N16" i="1"/>
  <c r="P17" i="1"/>
  <c r="P18" i="1"/>
  <c r="P19" i="1"/>
  <c r="P20" i="1"/>
  <c r="P21" i="1"/>
  <c r="P22" i="1"/>
  <c r="P16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1" i="1"/>
  <c r="M62" i="1"/>
  <c r="M63" i="1"/>
  <c r="M64" i="1"/>
  <c r="M65" i="1"/>
  <c r="M66" i="1"/>
  <c r="M68" i="1"/>
  <c r="M69" i="1"/>
  <c r="M72" i="1"/>
  <c r="M73" i="1"/>
  <c r="M74" i="1"/>
  <c r="M75" i="1"/>
  <c r="M77" i="1"/>
  <c r="M78" i="1"/>
  <c r="M79" i="1"/>
  <c r="M80" i="1"/>
  <c r="M81" i="1"/>
  <c r="M82" i="1"/>
  <c r="M83" i="1"/>
  <c r="M84" i="1"/>
  <c r="M85" i="1"/>
  <c r="M86" i="1"/>
  <c r="M87" i="1"/>
  <c r="M89" i="1"/>
  <c r="M90" i="1"/>
  <c r="M91" i="1"/>
  <c r="M92" i="1"/>
  <c r="M93" i="1"/>
  <c r="M94" i="1"/>
  <c r="M97" i="1"/>
  <c r="M98" i="1"/>
  <c r="M99" i="1"/>
  <c r="M100" i="1"/>
  <c r="M101" i="1"/>
  <c r="M102" i="1"/>
  <c r="M103" i="1"/>
  <c r="M104" i="1"/>
  <c r="M105" i="1"/>
  <c r="M106" i="1"/>
  <c r="M107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31" i="1"/>
  <c r="L32" i="1"/>
  <c r="L34" i="1"/>
  <c r="L36" i="1"/>
  <c r="L38" i="1"/>
  <c r="L40" i="1"/>
  <c r="L42" i="1"/>
  <c r="L44" i="1"/>
  <c r="L46" i="1"/>
  <c r="L48" i="1"/>
  <c r="L50" i="1"/>
  <c r="L52" i="1"/>
  <c r="L54" i="1"/>
  <c r="L56" i="1"/>
  <c r="L58" i="1"/>
  <c r="L60" i="1"/>
  <c r="L61" i="1"/>
  <c r="L63" i="1"/>
  <c r="L64" i="1"/>
  <c r="L65" i="1"/>
  <c r="L66" i="1"/>
  <c r="L68" i="1"/>
  <c r="L69" i="1"/>
  <c r="L70" i="1"/>
  <c r="L72" i="1"/>
  <c r="L73" i="1"/>
  <c r="L74" i="1"/>
  <c r="L75" i="1"/>
  <c r="L77" i="1"/>
  <c r="L78" i="1"/>
  <c r="L79" i="1"/>
  <c r="L80" i="1"/>
  <c r="L81" i="1"/>
  <c r="L82" i="1"/>
  <c r="L83" i="1"/>
  <c r="L84" i="1"/>
  <c r="L85" i="1"/>
  <c r="L86" i="1"/>
  <c r="L87" i="1"/>
  <c r="L89" i="1"/>
  <c r="L90" i="1"/>
  <c r="L91" i="1"/>
  <c r="L92" i="1"/>
  <c r="L93" i="1"/>
  <c r="L94" i="1"/>
  <c r="L97" i="1"/>
  <c r="L98" i="1"/>
  <c r="L99" i="1"/>
  <c r="L100" i="1"/>
  <c r="L101" i="1"/>
  <c r="L102" i="1"/>
  <c r="L103" i="1"/>
  <c r="L104" i="1"/>
  <c r="L105" i="1"/>
  <c r="L106" i="1"/>
  <c r="L107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31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1" i="1"/>
  <c r="K62" i="1"/>
  <c r="K63" i="1"/>
  <c r="K64" i="1"/>
  <c r="K65" i="1"/>
  <c r="K66" i="1"/>
  <c r="K68" i="1"/>
  <c r="K69" i="1"/>
  <c r="K70" i="1"/>
  <c r="K72" i="1"/>
  <c r="K73" i="1"/>
  <c r="K74" i="1"/>
  <c r="K75" i="1"/>
  <c r="K77" i="1"/>
  <c r="K78" i="1"/>
  <c r="K79" i="1"/>
  <c r="K80" i="1"/>
  <c r="K81" i="1"/>
  <c r="K82" i="1"/>
  <c r="K83" i="1"/>
  <c r="K84" i="1"/>
  <c r="K85" i="1"/>
  <c r="K86" i="1"/>
  <c r="K87" i="1"/>
  <c r="K89" i="1"/>
  <c r="K90" i="1"/>
  <c r="K91" i="1"/>
  <c r="K92" i="1"/>
  <c r="K93" i="1"/>
  <c r="K94" i="1"/>
  <c r="K97" i="1"/>
  <c r="K98" i="1"/>
  <c r="K99" i="1"/>
  <c r="K100" i="1"/>
  <c r="K101" i="1"/>
  <c r="K102" i="1"/>
  <c r="K103" i="1"/>
  <c r="K104" i="1"/>
  <c r="K105" i="1"/>
  <c r="K106" i="1"/>
  <c r="K107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31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1" i="1"/>
  <c r="J62" i="1"/>
  <c r="J63" i="1"/>
  <c r="J64" i="1"/>
  <c r="J65" i="1"/>
  <c r="J66" i="1"/>
  <c r="J68" i="1"/>
  <c r="J69" i="1"/>
  <c r="J70" i="1"/>
  <c r="J72" i="1"/>
  <c r="J73" i="1"/>
  <c r="J74" i="1"/>
  <c r="J75" i="1"/>
  <c r="J77" i="1"/>
  <c r="J78" i="1"/>
  <c r="J79" i="1"/>
  <c r="J80" i="1"/>
  <c r="J81" i="1"/>
  <c r="J82" i="1"/>
  <c r="J83" i="1"/>
  <c r="J84" i="1"/>
  <c r="J85" i="1"/>
  <c r="J86" i="1"/>
  <c r="J87" i="1"/>
  <c r="J89" i="1"/>
  <c r="J90" i="1"/>
  <c r="J91" i="1"/>
  <c r="J92" i="1"/>
  <c r="J93" i="1"/>
  <c r="J94" i="1"/>
  <c r="J97" i="1"/>
  <c r="J98" i="1"/>
  <c r="J99" i="1"/>
  <c r="J100" i="1"/>
  <c r="J101" i="1"/>
  <c r="J102" i="1"/>
  <c r="J103" i="1"/>
  <c r="J104" i="1"/>
  <c r="J105" i="1"/>
  <c r="J106" i="1"/>
  <c r="J107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31" i="1"/>
  <c r="I32" i="1"/>
  <c r="I34" i="1"/>
  <c r="P34" i="1" s="1"/>
  <c r="I36" i="1"/>
  <c r="I38" i="1"/>
  <c r="P38" i="1" s="1"/>
  <c r="I40" i="1"/>
  <c r="I42" i="1"/>
  <c r="P42" i="1" s="1"/>
  <c r="I44" i="1"/>
  <c r="I46" i="1"/>
  <c r="P46" i="1" s="1"/>
  <c r="I48" i="1"/>
  <c r="I50" i="1"/>
  <c r="P50" i="1" s="1"/>
  <c r="I52" i="1"/>
  <c r="I54" i="1"/>
  <c r="P54" i="1" s="1"/>
  <c r="I56" i="1"/>
  <c r="I58" i="1"/>
  <c r="P58" i="1" s="1"/>
  <c r="I60" i="1"/>
  <c r="I61" i="1"/>
  <c r="I62" i="1"/>
  <c r="P62" i="1" s="1"/>
  <c r="I63" i="1"/>
  <c r="I64" i="1"/>
  <c r="I65" i="1"/>
  <c r="I66" i="1"/>
  <c r="P66" i="1" s="1"/>
  <c r="I68" i="1"/>
  <c r="I69" i="1"/>
  <c r="I70" i="1"/>
  <c r="P70" i="1" s="1"/>
  <c r="I72" i="1"/>
  <c r="I73" i="1"/>
  <c r="I74" i="1"/>
  <c r="P74" i="1" s="1"/>
  <c r="I75" i="1"/>
  <c r="I77" i="1"/>
  <c r="I78" i="1"/>
  <c r="P78" i="1" s="1"/>
  <c r="I79" i="1"/>
  <c r="I80" i="1"/>
  <c r="I81" i="1"/>
  <c r="I82" i="1"/>
  <c r="P82" i="1" s="1"/>
  <c r="I83" i="1"/>
  <c r="I84" i="1"/>
  <c r="I85" i="1"/>
  <c r="I86" i="1"/>
  <c r="P86" i="1" s="1"/>
  <c r="I87" i="1"/>
  <c r="I89" i="1"/>
  <c r="I90" i="1"/>
  <c r="P90" i="1" s="1"/>
  <c r="I91" i="1"/>
  <c r="I92" i="1"/>
  <c r="I93" i="1"/>
  <c r="I94" i="1"/>
  <c r="P94" i="1" s="1"/>
  <c r="I97" i="1"/>
  <c r="I98" i="1"/>
  <c r="P98" i="1" s="1"/>
  <c r="I99" i="1"/>
  <c r="I100" i="1"/>
  <c r="I101" i="1"/>
  <c r="I102" i="1"/>
  <c r="P102" i="1" s="1"/>
  <c r="I103" i="1"/>
  <c r="I104" i="1"/>
  <c r="I105" i="1"/>
  <c r="I106" i="1"/>
  <c r="P106" i="1" s="1"/>
  <c r="I107" i="1"/>
  <c r="I109" i="1"/>
  <c r="I110" i="1"/>
  <c r="P110" i="1" s="1"/>
  <c r="I111" i="1"/>
  <c r="I112" i="1"/>
  <c r="I113" i="1"/>
  <c r="I114" i="1"/>
  <c r="P114" i="1" s="1"/>
  <c r="I115" i="1"/>
  <c r="I116" i="1"/>
  <c r="I117" i="1"/>
  <c r="I118" i="1"/>
  <c r="P118" i="1" s="1"/>
  <c r="I119" i="1"/>
  <c r="I120" i="1"/>
  <c r="I121" i="1"/>
  <c r="I122" i="1"/>
  <c r="P122" i="1" s="1"/>
  <c r="I123" i="1"/>
  <c r="I124" i="1"/>
  <c r="I125" i="1"/>
  <c r="I126" i="1"/>
  <c r="P126" i="1" s="1"/>
  <c r="I127" i="1"/>
  <c r="I128" i="1"/>
  <c r="I129" i="1"/>
  <c r="I130" i="1"/>
  <c r="P130" i="1" s="1"/>
  <c r="I31" i="1"/>
  <c r="H32" i="1"/>
  <c r="H34" i="1"/>
  <c r="H36" i="1"/>
  <c r="H38" i="1"/>
  <c r="O38" i="1" s="1"/>
  <c r="H40" i="1"/>
  <c r="H42" i="1"/>
  <c r="H44" i="1"/>
  <c r="H46" i="1"/>
  <c r="O46" i="1" s="1"/>
  <c r="H48" i="1"/>
  <c r="H50" i="1"/>
  <c r="H52" i="1"/>
  <c r="H54" i="1"/>
  <c r="O54" i="1" s="1"/>
  <c r="H56" i="1"/>
  <c r="H58" i="1"/>
  <c r="H60" i="1"/>
  <c r="H61" i="1"/>
  <c r="H62" i="1"/>
  <c r="H63" i="1"/>
  <c r="H64" i="1"/>
  <c r="H65" i="1"/>
  <c r="H66" i="1"/>
  <c r="H68" i="1"/>
  <c r="H69" i="1"/>
  <c r="H70" i="1"/>
  <c r="O70" i="1" s="1"/>
  <c r="H72" i="1"/>
  <c r="H73" i="1"/>
  <c r="H74" i="1"/>
  <c r="H75" i="1"/>
  <c r="H77" i="1"/>
  <c r="H78" i="1"/>
  <c r="H79" i="1"/>
  <c r="H80" i="1"/>
  <c r="H81" i="1"/>
  <c r="H82" i="1"/>
  <c r="H83" i="1"/>
  <c r="H84" i="1"/>
  <c r="H85" i="1"/>
  <c r="H86" i="1"/>
  <c r="H87" i="1"/>
  <c r="H89" i="1"/>
  <c r="H90" i="1"/>
  <c r="H91" i="1"/>
  <c r="H92" i="1"/>
  <c r="H93" i="1"/>
  <c r="H94" i="1"/>
  <c r="H97" i="1"/>
  <c r="H98" i="1"/>
  <c r="H99" i="1"/>
  <c r="H100" i="1"/>
  <c r="H101" i="1"/>
  <c r="H102" i="1"/>
  <c r="H103" i="1"/>
  <c r="H104" i="1"/>
  <c r="H105" i="1"/>
  <c r="H106" i="1"/>
  <c r="H107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31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1" i="1"/>
  <c r="G62" i="1"/>
  <c r="G63" i="1"/>
  <c r="G64" i="1"/>
  <c r="G65" i="1"/>
  <c r="G66" i="1"/>
  <c r="G68" i="1"/>
  <c r="G69" i="1"/>
  <c r="G70" i="1"/>
  <c r="G72" i="1"/>
  <c r="G73" i="1"/>
  <c r="G74" i="1"/>
  <c r="G75" i="1"/>
  <c r="G77" i="1"/>
  <c r="G78" i="1"/>
  <c r="G79" i="1"/>
  <c r="G80" i="1"/>
  <c r="G81" i="1"/>
  <c r="G82" i="1"/>
  <c r="G83" i="1"/>
  <c r="G84" i="1"/>
  <c r="G85" i="1"/>
  <c r="G86" i="1"/>
  <c r="G87" i="1"/>
  <c r="G89" i="1"/>
  <c r="G90" i="1"/>
  <c r="G91" i="1"/>
  <c r="G92" i="1"/>
  <c r="G93" i="1"/>
  <c r="G94" i="1"/>
  <c r="G97" i="1"/>
  <c r="G98" i="1"/>
  <c r="G99" i="1"/>
  <c r="G100" i="1"/>
  <c r="G101" i="1"/>
  <c r="G102" i="1"/>
  <c r="G103" i="1"/>
  <c r="G104" i="1"/>
  <c r="G105" i="1"/>
  <c r="G106" i="1"/>
  <c r="G107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6" i="1"/>
  <c r="D31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1" i="1"/>
  <c r="D63" i="1"/>
  <c r="D64" i="1"/>
  <c r="D65" i="1"/>
  <c r="D66" i="1"/>
  <c r="D68" i="1"/>
  <c r="D69" i="1"/>
  <c r="D72" i="1"/>
  <c r="D73" i="1"/>
  <c r="D74" i="1"/>
  <c r="D75" i="1"/>
  <c r="D76" i="1"/>
  <c r="D77" i="1"/>
  <c r="D78" i="1"/>
  <c r="D79" i="1"/>
  <c r="D80" i="1"/>
  <c r="D81" i="1"/>
  <c r="D83" i="1"/>
  <c r="D84" i="1"/>
  <c r="D85" i="1"/>
  <c r="D86" i="1"/>
  <c r="D87" i="1"/>
  <c r="D88" i="1"/>
  <c r="D89" i="1"/>
  <c r="D90" i="1"/>
  <c r="D91" i="1"/>
  <c r="D92" i="1"/>
  <c r="D93" i="1"/>
  <c r="D96" i="1"/>
  <c r="D97" i="1"/>
  <c r="D98" i="1"/>
  <c r="D99" i="1"/>
  <c r="D100" i="1"/>
  <c r="D101" i="1"/>
  <c r="D103" i="1"/>
  <c r="D104" i="1"/>
  <c r="D105" i="1"/>
  <c r="D106" i="1"/>
  <c r="D107" i="1"/>
  <c r="D108" i="1"/>
  <c r="D109" i="1"/>
  <c r="D110" i="1"/>
  <c r="D111" i="1"/>
  <c r="D112" i="1"/>
  <c r="D113" i="1"/>
  <c r="D115" i="1"/>
  <c r="D116" i="1"/>
  <c r="D117" i="1"/>
  <c r="D119" i="1"/>
  <c r="D120" i="1"/>
  <c r="D121" i="1"/>
  <c r="D123" i="1"/>
  <c r="D124" i="1"/>
  <c r="D125" i="1"/>
  <c r="D127" i="1"/>
  <c r="D128" i="1"/>
  <c r="D129" i="1"/>
  <c r="O17" i="1"/>
  <c r="O18" i="1"/>
  <c r="O19" i="1"/>
  <c r="O20" i="1"/>
  <c r="O21" i="1"/>
  <c r="O22" i="1"/>
  <c r="O1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6" i="1"/>
  <c r="AA31" i="1"/>
  <c r="AF31" i="1"/>
  <c r="AK31" i="1"/>
  <c r="U31" i="1"/>
  <c r="W31" i="1"/>
  <c r="X31" i="1"/>
  <c r="Y31" i="1"/>
  <c r="Z31" i="1"/>
  <c r="AB31" i="1"/>
  <c r="Y3" i="1" s="1"/>
  <c r="AC31" i="1"/>
  <c r="AD31" i="1"/>
  <c r="AE31" i="1"/>
  <c r="AG31" i="1"/>
  <c r="AH31" i="1"/>
  <c r="AI31" i="1"/>
  <c r="AJ31" i="1"/>
  <c r="AL31" i="1"/>
  <c r="AM31" i="1"/>
  <c r="AN31" i="1"/>
  <c r="AO31" i="1"/>
  <c r="AP31" i="1"/>
  <c r="X6" i="1" s="1"/>
  <c r="AQ31" i="1"/>
  <c r="AR31" i="1"/>
  <c r="AS31" i="1"/>
  <c r="AT31" i="1"/>
  <c r="V17" i="1" s="1"/>
  <c r="AU31" i="1"/>
  <c r="AV31" i="1"/>
  <c r="AW31" i="1"/>
  <c r="AX31" i="1"/>
  <c r="AY31" i="1"/>
  <c r="AZ31" i="1"/>
  <c r="BA31" i="1"/>
  <c r="BB31" i="1"/>
  <c r="Z8" i="1" s="1"/>
  <c r="BC31" i="1"/>
  <c r="Y17" i="1"/>
  <c r="X5" i="1"/>
  <c r="Y5" i="1"/>
  <c r="Z5" i="1"/>
  <c r="AA5" i="1"/>
  <c r="Y6" i="1"/>
  <c r="Z6" i="1"/>
  <c r="AA6" i="1"/>
  <c r="X7" i="1"/>
  <c r="Y7" i="1"/>
  <c r="Z7" i="1"/>
  <c r="X8" i="1"/>
  <c r="Y8" i="1"/>
  <c r="AA8" i="1"/>
  <c r="W8" i="1"/>
  <c r="W7" i="1"/>
  <c r="W6" i="1"/>
  <c r="W5" i="1"/>
  <c r="X4" i="1"/>
  <c r="Y4" i="1"/>
  <c r="Z4" i="1"/>
  <c r="AA4" i="1"/>
  <c r="W4" i="1"/>
  <c r="X3" i="1"/>
  <c r="Z3" i="1"/>
  <c r="AA3" i="1"/>
  <c r="W3" i="1"/>
  <c r="Z2" i="1"/>
  <c r="AA2" i="1"/>
  <c r="W2" i="1"/>
  <c r="X1" i="1"/>
  <c r="Y1" i="1"/>
  <c r="Z1" i="1"/>
  <c r="AA1" i="1"/>
  <c r="W1" i="1"/>
  <c r="J5" i="1"/>
  <c r="P32" i="1"/>
  <c r="DQ32" i="1"/>
  <c r="DR32" i="1"/>
  <c r="DS32" i="1"/>
  <c r="DT32" i="1"/>
  <c r="DU32" i="1"/>
  <c r="DQ34" i="1"/>
  <c r="DU34" i="1"/>
  <c r="P36" i="1"/>
  <c r="DR36" i="1" s="1"/>
  <c r="DQ36" i="1"/>
  <c r="DS36" i="1"/>
  <c r="DT36" i="1"/>
  <c r="DU36" i="1"/>
  <c r="DQ38" i="1"/>
  <c r="DU38" i="1"/>
  <c r="P40" i="1"/>
  <c r="DR40" i="1" s="1"/>
  <c r="DQ40" i="1"/>
  <c r="DS40" i="1"/>
  <c r="DT40" i="1"/>
  <c r="DU40" i="1"/>
  <c r="DQ42" i="1"/>
  <c r="DU42" i="1"/>
  <c r="P44" i="1"/>
  <c r="DR44" i="1" s="1"/>
  <c r="DQ44" i="1"/>
  <c r="DS44" i="1"/>
  <c r="DT44" i="1"/>
  <c r="DU44" i="1"/>
  <c r="DQ46" i="1"/>
  <c r="DU46" i="1"/>
  <c r="P48" i="1"/>
  <c r="DR48" i="1" s="1"/>
  <c r="DQ48" i="1"/>
  <c r="DS48" i="1"/>
  <c r="DT48" i="1"/>
  <c r="DU48" i="1"/>
  <c r="DQ50" i="1"/>
  <c r="DU50" i="1"/>
  <c r="P52" i="1"/>
  <c r="DR52" i="1" s="1"/>
  <c r="DQ52" i="1"/>
  <c r="DS52" i="1"/>
  <c r="DT52" i="1"/>
  <c r="DU52" i="1"/>
  <c r="DQ54" i="1"/>
  <c r="DU54" i="1"/>
  <c r="P56" i="1"/>
  <c r="DR56" i="1" s="1"/>
  <c r="DQ56" i="1"/>
  <c r="DS56" i="1"/>
  <c r="DT56" i="1"/>
  <c r="DU56" i="1"/>
  <c r="DQ58" i="1"/>
  <c r="DU58" i="1"/>
  <c r="P60" i="1"/>
  <c r="DR60" i="1" s="1"/>
  <c r="DQ60" i="1"/>
  <c r="DS60" i="1"/>
  <c r="DT60" i="1"/>
  <c r="DU60" i="1"/>
  <c r="P61" i="1"/>
  <c r="DQ61" i="1"/>
  <c r="DR61" i="1"/>
  <c r="DS61" i="1"/>
  <c r="DT61" i="1"/>
  <c r="DU61" i="1"/>
  <c r="DQ62" i="1"/>
  <c r="DU62" i="1"/>
  <c r="P63" i="1"/>
  <c r="DR63" i="1" s="1"/>
  <c r="DQ63" i="1"/>
  <c r="DS63" i="1"/>
  <c r="DT63" i="1"/>
  <c r="DU63" i="1"/>
  <c r="P64" i="1"/>
  <c r="DQ64" i="1"/>
  <c r="DR64" i="1"/>
  <c r="DS64" i="1"/>
  <c r="DT64" i="1"/>
  <c r="DU64" i="1"/>
  <c r="P65" i="1"/>
  <c r="DR65" i="1" s="1"/>
  <c r="DQ65" i="1"/>
  <c r="DS65" i="1"/>
  <c r="DT65" i="1"/>
  <c r="DU65" i="1"/>
  <c r="DQ66" i="1"/>
  <c r="DU66" i="1"/>
  <c r="P68" i="1"/>
  <c r="DQ68" i="1"/>
  <c r="DR68" i="1"/>
  <c r="DS68" i="1"/>
  <c r="DT68" i="1"/>
  <c r="DU68" i="1"/>
  <c r="P69" i="1"/>
  <c r="DQ69" i="1"/>
  <c r="DR69" i="1"/>
  <c r="DS69" i="1"/>
  <c r="DT69" i="1"/>
  <c r="DU69" i="1"/>
  <c r="DQ70" i="1"/>
  <c r="DU70" i="1"/>
  <c r="P72" i="1"/>
  <c r="DQ72" i="1"/>
  <c r="DR72" i="1"/>
  <c r="DS72" i="1"/>
  <c r="DT72" i="1"/>
  <c r="DU72" i="1"/>
  <c r="P73" i="1"/>
  <c r="DQ73" i="1"/>
  <c r="DR73" i="1"/>
  <c r="DS73" i="1"/>
  <c r="DT73" i="1"/>
  <c r="DU73" i="1"/>
  <c r="DU74" i="1"/>
  <c r="P75" i="1"/>
  <c r="DR75" i="1" s="1"/>
  <c r="DQ75" i="1"/>
  <c r="DS75" i="1"/>
  <c r="DT75" i="1"/>
  <c r="DU75" i="1"/>
  <c r="P77" i="1"/>
  <c r="DR77" i="1" s="1"/>
  <c r="DQ77" i="1"/>
  <c r="DS77" i="1"/>
  <c r="DT77" i="1"/>
  <c r="DU77" i="1"/>
  <c r="DQ78" i="1"/>
  <c r="DU78" i="1"/>
  <c r="P79" i="1"/>
  <c r="DR79" i="1" s="1"/>
  <c r="DQ79" i="1"/>
  <c r="DS79" i="1"/>
  <c r="DT79" i="1"/>
  <c r="DU79" i="1"/>
  <c r="P80" i="1"/>
  <c r="DQ80" i="1"/>
  <c r="DR80" i="1"/>
  <c r="DS80" i="1"/>
  <c r="DT80" i="1"/>
  <c r="DU80" i="1"/>
  <c r="P81" i="1"/>
  <c r="DR81" i="1" s="1"/>
  <c r="DQ81" i="1"/>
  <c r="DS81" i="1"/>
  <c r="DT81" i="1"/>
  <c r="DU81" i="1"/>
  <c r="DQ82" i="1"/>
  <c r="DU82" i="1"/>
  <c r="P83" i="1"/>
  <c r="DQ83" i="1"/>
  <c r="DR83" i="1"/>
  <c r="DS83" i="1"/>
  <c r="DT83" i="1"/>
  <c r="DU83" i="1"/>
  <c r="P84" i="1"/>
  <c r="DQ84" i="1"/>
  <c r="DR84" i="1"/>
  <c r="DS84" i="1"/>
  <c r="DT84" i="1"/>
  <c r="DU84" i="1"/>
  <c r="P85" i="1"/>
  <c r="DR85" i="1" s="1"/>
  <c r="DQ85" i="1"/>
  <c r="DS85" i="1"/>
  <c r="DT85" i="1"/>
  <c r="DU85" i="1"/>
  <c r="DQ86" i="1"/>
  <c r="DU86" i="1"/>
  <c r="P87" i="1"/>
  <c r="DR87" i="1" s="1"/>
  <c r="DQ87" i="1"/>
  <c r="DS87" i="1"/>
  <c r="DT87" i="1"/>
  <c r="DU87" i="1"/>
  <c r="P89" i="1"/>
  <c r="DQ89" i="1"/>
  <c r="DR89" i="1"/>
  <c r="DS89" i="1"/>
  <c r="DT89" i="1"/>
  <c r="DU89" i="1"/>
  <c r="DQ90" i="1"/>
  <c r="DU90" i="1"/>
  <c r="P91" i="1"/>
  <c r="DR91" i="1" s="1"/>
  <c r="DQ91" i="1"/>
  <c r="DS91" i="1"/>
  <c r="DT91" i="1"/>
  <c r="DU91" i="1"/>
  <c r="P92" i="1"/>
  <c r="DQ92" i="1"/>
  <c r="DR92" i="1"/>
  <c r="DS92" i="1"/>
  <c r="DT92" i="1"/>
  <c r="DU92" i="1"/>
  <c r="P93" i="1"/>
  <c r="DQ93" i="1"/>
  <c r="DR93" i="1"/>
  <c r="DS93" i="1"/>
  <c r="DT93" i="1"/>
  <c r="DU93" i="1"/>
  <c r="DQ94" i="1"/>
  <c r="DU94" i="1"/>
  <c r="P97" i="1"/>
  <c r="DQ97" i="1"/>
  <c r="DR97" i="1"/>
  <c r="DS97" i="1"/>
  <c r="DT97" i="1"/>
  <c r="DU97" i="1"/>
  <c r="DU98" i="1"/>
  <c r="P99" i="1"/>
  <c r="DQ99" i="1"/>
  <c r="DR99" i="1"/>
  <c r="DS99" i="1"/>
  <c r="DT99" i="1"/>
  <c r="DU99" i="1"/>
  <c r="P100" i="1"/>
  <c r="DR100" i="1" s="1"/>
  <c r="DQ100" i="1"/>
  <c r="DS100" i="1"/>
  <c r="DT100" i="1"/>
  <c r="DU100" i="1"/>
  <c r="P101" i="1"/>
  <c r="DQ101" i="1"/>
  <c r="DR101" i="1"/>
  <c r="DS101" i="1"/>
  <c r="DT101" i="1"/>
  <c r="DU101" i="1"/>
  <c r="P103" i="1"/>
  <c r="DQ103" i="1"/>
  <c r="DR103" i="1"/>
  <c r="DS103" i="1"/>
  <c r="DT103" i="1"/>
  <c r="DU103" i="1"/>
  <c r="P104" i="1"/>
  <c r="DQ104" i="1"/>
  <c r="DR104" i="1"/>
  <c r="DS104" i="1"/>
  <c r="DT104" i="1"/>
  <c r="DU104" i="1"/>
  <c r="P105" i="1"/>
  <c r="DQ105" i="1"/>
  <c r="DR105" i="1"/>
  <c r="DS105" i="1"/>
  <c r="DT105" i="1"/>
  <c r="DU105" i="1"/>
  <c r="P107" i="1"/>
  <c r="DQ107" i="1"/>
  <c r="DR107" i="1"/>
  <c r="DS107" i="1"/>
  <c r="DT107" i="1"/>
  <c r="DU107" i="1"/>
  <c r="P109" i="1"/>
  <c r="DQ109" i="1"/>
  <c r="DR109" i="1"/>
  <c r="DS109" i="1"/>
  <c r="DT109" i="1"/>
  <c r="DU109" i="1"/>
  <c r="DQ110" i="1"/>
  <c r="DU110" i="1"/>
  <c r="P111" i="1"/>
  <c r="DQ111" i="1"/>
  <c r="DR111" i="1"/>
  <c r="DS111" i="1"/>
  <c r="DT111" i="1"/>
  <c r="DU111" i="1"/>
  <c r="P112" i="1"/>
  <c r="DQ112" i="1"/>
  <c r="DR112" i="1"/>
  <c r="DS112" i="1"/>
  <c r="DT112" i="1"/>
  <c r="DU112" i="1"/>
  <c r="P113" i="1"/>
  <c r="DR113" i="1" s="1"/>
  <c r="DQ113" i="1"/>
  <c r="DS113" i="1"/>
  <c r="DT113" i="1"/>
  <c r="DU113" i="1"/>
  <c r="DQ114" i="1"/>
  <c r="DU114" i="1"/>
  <c r="P115" i="1"/>
  <c r="DR115" i="1" s="1"/>
  <c r="DQ115" i="1"/>
  <c r="DS115" i="1"/>
  <c r="DT115" i="1"/>
  <c r="DU115" i="1"/>
  <c r="P116" i="1"/>
  <c r="DQ116" i="1"/>
  <c r="DR116" i="1"/>
  <c r="DS116" i="1"/>
  <c r="DT116" i="1"/>
  <c r="DU116" i="1"/>
  <c r="P117" i="1"/>
  <c r="DQ117" i="1"/>
  <c r="DR117" i="1"/>
  <c r="DS117" i="1"/>
  <c r="DT117" i="1"/>
  <c r="DU117" i="1"/>
  <c r="DQ118" i="1"/>
  <c r="DU118" i="1"/>
  <c r="P119" i="1"/>
  <c r="DQ119" i="1"/>
  <c r="DR119" i="1"/>
  <c r="DS119" i="1"/>
  <c r="DT119" i="1"/>
  <c r="DU119" i="1"/>
  <c r="P120" i="1"/>
  <c r="DR120" i="1" s="1"/>
  <c r="DQ120" i="1"/>
  <c r="DS120" i="1"/>
  <c r="DT120" i="1"/>
  <c r="DU120" i="1"/>
  <c r="P121" i="1"/>
  <c r="DQ121" i="1"/>
  <c r="DR121" i="1"/>
  <c r="DS121" i="1"/>
  <c r="DT121" i="1"/>
  <c r="DU121" i="1"/>
  <c r="DQ122" i="1"/>
  <c r="DU122" i="1"/>
  <c r="P123" i="1"/>
  <c r="DR123" i="1" s="1"/>
  <c r="DQ123" i="1"/>
  <c r="DS123" i="1"/>
  <c r="DT123" i="1"/>
  <c r="DU123" i="1"/>
  <c r="P124" i="1"/>
  <c r="DQ124" i="1"/>
  <c r="DR124" i="1"/>
  <c r="DS124" i="1"/>
  <c r="DT124" i="1"/>
  <c r="DU124" i="1"/>
  <c r="P125" i="1"/>
  <c r="DQ125" i="1"/>
  <c r="DR125" i="1"/>
  <c r="DS125" i="1"/>
  <c r="DT125" i="1"/>
  <c r="DU125" i="1"/>
  <c r="DQ126" i="1"/>
  <c r="DU126" i="1"/>
  <c r="P127" i="1"/>
  <c r="DR127" i="1" s="1"/>
  <c r="DQ127" i="1"/>
  <c r="DS127" i="1"/>
  <c r="DT127" i="1"/>
  <c r="DU127" i="1"/>
  <c r="P128" i="1"/>
  <c r="DQ128" i="1"/>
  <c r="DR128" i="1"/>
  <c r="DS128" i="1"/>
  <c r="DT128" i="1"/>
  <c r="DU128" i="1"/>
  <c r="P129" i="1"/>
  <c r="DQ129" i="1"/>
  <c r="DR129" i="1"/>
  <c r="DS129" i="1"/>
  <c r="DT129" i="1"/>
  <c r="DU129" i="1"/>
  <c r="DQ130" i="1"/>
  <c r="DU130" i="1"/>
  <c r="P31" i="1"/>
  <c r="DS31" i="1" s="1"/>
  <c r="DR31" i="1"/>
  <c r="DT31" i="1"/>
  <c r="DU31" i="1"/>
  <c r="DQ31" i="1"/>
  <c r="DL32" i="1"/>
  <c r="DM32" i="1"/>
  <c r="DN32" i="1"/>
  <c r="DO32" i="1"/>
  <c r="DP32" i="1"/>
  <c r="DO34" i="1"/>
  <c r="DL36" i="1"/>
  <c r="DM36" i="1"/>
  <c r="DN36" i="1"/>
  <c r="DO36" i="1"/>
  <c r="DP36" i="1"/>
  <c r="DO38" i="1"/>
  <c r="DL40" i="1"/>
  <c r="DM40" i="1"/>
  <c r="DN40" i="1"/>
  <c r="DO40" i="1"/>
  <c r="DP40" i="1"/>
  <c r="DO42" i="1"/>
  <c r="DL44" i="1"/>
  <c r="DM44" i="1"/>
  <c r="DN44" i="1"/>
  <c r="DO44" i="1"/>
  <c r="DP44" i="1"/>
  <c r="DO46" i="1"/>
  <c r="DL48" i="1"/>
  <c r="DM48" i="1"/>
  <c r="DN48" i="1"/>
  <c r="DO48" i="1"/>
  <c r="DP48" i="1"/>
  <c r="DO50" i="1"/>
  <c r="DL52" i="1"/>
  <c r="DM52" i="1"/>
  <c r="DN52" i="1"/>
  <c r="DO52" i="1"/>
  <c r="DP52" i="1"/>
  <c r="DO54" i="1"/>
  <c r="DL56" i="1"/>
  <c r="DM56" i="1"/>
  <c r="DN56" i="1"/>
  <c r="DO56" i="1"/>
  <c r="DP56" i="1"/>
  <c r="DO58" i="1"/>
  <c r="DL60" i="1"/>
  <c r="DM60" i="1"/>
  <c r="DN60" i="1"/>
  <c r="DO60" i="1"/>
  <c r="DP60" i="1"/>
  <c r="DL61" i="1"/>
  <c r="DM61" i="1"/>
  <c r="DN61" i="1"/>
  <c r="DO61" i="1"/>
  <c r="DP61" i="1"/>
  <c r="DO62" i="1"/>
  <c r="DL63" i="1"/>
  <c r="DM63" i="1"/>
  <c r="DN63" i="1"/>
  <c r="DO63" i="1"/>
  <c r="DP63" i="1"/>
  <c r="DL64" i="1"/>
  <c r="DM64" i="1"/>
  <c r="DN64" i="1"/>
  <c r="DO64" i="1"/>
  <c r="DP64" i="1"/>
  <c r="DL65" i="1"/>
  <c r="DM65" i="1"/>
  <c r="DN65" i="1"/>
  <c r="DO65" i="1"/>
  <c r="DP65" i="1"/>
  <c r="DO66" i="1"/>
  <c r="DL68" i="1"/>
  <c r="DM68" i="1"/>
  <c r="DN68" i="1"/>
  <c r="DO68" i="1"/>
  <c r="DP68" i="1"/>
  <c r="DL69" i="1"/>
  <c r="DM69" i="1"/>
  <c r="DN69" i="1"/>
  <c r="DO69" i="1"/>
  <c r="DP69" i="1"/>
  <c r="DO70" i="1"/>
  <c r="DL72" i="1"/>
  <c r="DM72" i="1"/>
  <c r="DN72" i="1"/>
  <c r="DO72" i="1"/>
  <c r="DP72" i="1"/>
  <c r="DL73" i="1"/>
  <c r="DM73" i="1"/>
  <c r="DN73" i="1"/>
  <c r="DO73" i="1"/>
  <c r="DP73" i="1"/>
  <c r="DL75" i="1"/>
  <c r="DM75" i="1"/>
  <c r="DN75" i="1"/>
  <c r="DO75" i="1"/>
  <c r="DP75" i="1"/>
  <c r="DL77" i="1"/>
  <c r="DM77" i="1"/>
  <c r="DN77" i="1"/>
  <c r="DO77" i="1"/>
  <c r="DP77" i="1"/>
  <c r="DO78" i="1"/>
  <c r="DL79" i="1"/>
  <c r="DM79" i="1"/>
  <c r="DN79" i="1"/>
  <c r="DO79" i="1"/>
  <c r="DP79" i="1"/>
  <c r="DL80" i="1"/>
  <c r="DM80" i="1"/>
  <c r="DN80" i="1"/>
  <c r="DO80" i="1"/>
  <c r="DP80" i="1"/>
  <c r="DL81" i="1"/>
  <c r="DM81" i="1"/>
  <c r="DN81" i="1"/>
  <c r="DO81" i="1"/>
  <c r="DP81" i="1"/>
  <c r="DO82" i="1"/>
  <c r="DL83" i="1"/>
  <c r="DM83" i="1"/>
  <c r="DN83" i="1"/>
  <c r="DO83" i="1"/>
  <c r="DP83" i="1"/>
  <c r="DL84" i="1"/>
  <c r="DM84" i="1"/>
  <c r="DN84" i="1"/>
  <c r="DO84" i="1"/>
  <c r="DP84" i="1"/>
  <c r="DL85" i="1"/>
  <c r="DM85" i="1"/>
  <c r="DN85" i="1"/>
  <c r="DO85" i="1"/>
  <c r="DP85" i="1"/>
  <c r="DO86" i="1"/>
  <c r="DL87" i="1"/>
  <c r="DM87" i="1"/>
  <c r="DN87" i="1"/>
  <c r="DO87" i="1"/>
  <c r="DP87" i="1"/>
  <c r="DL89" i="1"/>
  <c r="DM89" i="1"/>
  <c r="DN89" i="1"/>
  <c r="DO89" i="1"/>
  <c r="DP89" i="1"/>
  <c r="DO90" i="1"/>
  <c r="DL91" i="1"/>
  <c r="DM91" i="1"/>
  <c r="DN91" i="1"/>
  <c r="DO91" i="1"/>
  <c r="DP91" i="1"/>
  <c r="DL92" i="1"/>
  <c r="DM92" i="1"/>
  <c r="DN92" i="1"/>
  <c r="DO92" i="1"/>
  <c r="DP92" i="1"/>
  <c r="DL93" i="1"/>
  <c r="DM93" i="1"/>
  <c r="DN93" i="1"/>
  <c r="DO93" i="1"/>
  <c r="DP93" i="1"/>
  <c r="DO94" i="1"/>
  <c r="DL97" i="1"/>
  <c r="DM97" i="1"/>
  <c r="DN97" i="1"/>
  <c r="DO97" i="1"/>
  <c r="DP97" i="1"/>
  <c r="DL99" i="1"/>
  <c r="DM99" i="1"/>
  <c r="DN99" i="1"/>
  <c r="DO99" i="1"/>
  <c r="DP99" i="1"/>
  <c r="DL100" i="1"/>
  <c r="DM100" i="1"/>
  <c r="DN100" i="1"/>
  <c r="DO100" i="1"/>
  <c r="DP100" i="1"/>
  <c r="DL101" i="1"/>
  <c r="DM101" i="1"/>
  <c r="DN101" i="1"/>
  <c r="DO101" i="1"/>
  <c r="DP101" i="1"/>
  <c r="DL103" i="1"/>
  <c r="DM103" i="1"/>
  <c r="DN103" i="1"/>
  <c r="DO103" i="1"/>
  <c r="DP103" i="1"/>
  <c r="DL104" i="1"/>
  <c r="DM104" i="1"/>
  <c r="DN104" i="1"/>
  <c r="DO104" i="1"/>
  <c r="DP104" i="1"/>
  <c r="DL105" i="1"/>
  <c r="DM105" i="1"/>
  <c r="DN105" i="1"/>
  <c r="DO105" i="1"/>
  <c r="DP105" i="1"/>
  <c r="DL107" i="1"/>
  <c r="DM107" i="1"/>
  <c r="DN107" i="1"/>
  <c r="DO107" i="1"/>
  <c r="DP107" i="1"/>
  <c r="DL109" i="1"/>
  <c r="DM109" i="1"/>
  <c r="DN109" i="1"/>
  <c r="DO109" i="1"/>
  <c r="DP109" i="1"/>
  <c r="DO110" i="1"/>
  <c r="DL111" i="1"/>
  <c r="DM111" i="1"/>
  <c r="DN111" i="1"/>
  <c r="DO111" i="1"/>
  <c r="DP111" i="1"/>
  <c r="DL112" i="1"/>
  <c r="DM112" i="1"/>
  <c r="DN112" i="1"/>
  <c r="DO112" i="1"/>
  <c r="DP112" i="1"/>
  <c r="DL113" i="1"/>
  <c r="DM113" i="1"/>
  <c r="DN113" i="1"/>
  <c r="DO113" i="1"/>
  <c r="DP113" i="1"/>
  <c r="DO114" i="1"/>
  <c r="DL115" i="1"/>
  <c r="DM115" i="1"/>
  <c r="DN115" i="1"/>
  <c r="DO115" i="1"/>
  <c r="DP115" i="1"/>
  <c r="DL116" i="1"/>
  <c r="DM116" i="1"/>
  <c r="DN116" i="1"/>
  <c r="DO116" i="1"/>
  <c r="DP116" i="1"/>
  <c r="DL117" i="1"/>
  <c r="DM117" i="1"/>
  <c r="DN117" i="1"/>
  <c r="DO117" i="1"/>
  <c r="DP117" i="1"/>
  <c r="DO118" i="1"/>
  <c r="DL119" i="1"/>
  <c r="DM119" i="1"/>
  <c r="DN119" i="1"/>
  <c r="DO119" i="1"/>
  <c r="DP119" i="1"/>
  <c r="DL120" i="1"/>
  <c r="DM120" i="1"/>
  <c r="DN120" i="1"/>
  <c r="DO120" i="1"/>
  <c r="DP120" i="1"/>
  <c r="DL121" i="1"/>
  <c r="DM121" i="1"/>
  <c r="DN121" i="1"/>
  <c r="DO121" i="1"/>
  <c r="DP121" i="1"/>
  <c r="DO122" i="1"/>
  <c r="DL123" i="1"/>
  <c r="DM123" i="1"/>
  <c r="DN123" i="1"/>
  <c r="DO123" i="1"/>
  <c r="DP123" i="1"/>
  <c r="DL124" i="1"/>
  <c r="DM124" i="1"/>
  <c r="DN124" i="1"/>
  <c r="DO124" i="1"/>
  <c r="DP124" i="1"/>
  <c r="DL125" i="1"/>
  <c r="DM125" i="1"/>
  <c r="DN125" i="1"/>
  <c r="DO125" i="1"/>
  <c r="DP125" i="1"/>
  <c r="DO126" i="1"/>
  <c r="DL127" i="1"/>
  <c r="DM127" i="1"/>
  <c r="DN127" i="1"/>
  <c r="DO127" i="1"/>
  <c r="DP127" i="1"/>
  <c r="DL128" i="1"/>
  <c r="DM128" i="1"/>
  <c r="DN128" i="1"/>
  <c r="DO128" i="1"/>
  <c r="DP128" i="1"/>
  <c r="DL129" i="1"/>
  <c r="DM129" i="1"/>
  <c r="DN129" i="1"/>
  <c r="DO129" i="1"/>
  <c r="DP129" i="1"/>
  <c r="DM130" i="1"/>
  <c r="DO130" i="1"/>
  <c r="DM31" i="1"/>
  <c r="DN31" i="1"/>
  <c r="DO31" i="1"/>
  <c r="DP31" i="1"/>
  <c r="DL31" i="1"/>
  <c r="DG32" i="1"/>
  <c r="DH32" i="1"/>
  <c r="DI32" i="1"/>
  <c r="DJ32" i="1"/>
  <c r="DK32" i="1"/>
  <c r="DH34" i="1"/>
  <c r="DJ34" i="1"/>
  <c r="DG36" i="1"/>
  <c r="DH36" i="1"/>
  <c r="DI36" i="1"/>
  <c r="DJ36" i="1"/>
  <c r="DK36" i="1"/>
  <c r="DH38" i="1"/>
  <c r="DJ38" i="1"/>
  <c r="DG40" i="1"/>
  <c r="DH40" i="1"/>
  <c r="DI40" i="1"/>
  <c r="DJ40" i="1"/>
  <c r="DK40" i="1"/>
  <c r="DG42" i="1"/>
  <c r="DH42" i="1"/>
  <c r="DI42" i="1"/>
  <c r="DJ42" i="1"/>
  <c r="DK42" i="1"/>
  <c r="DG44" i="1"/>
  <c r="DH44" i="1"/>
  <c r="DI44" i="1"/>
  <c r="DJ44" i="1"/>
  <c r="DK44" i="1"/>
  <c r="DG46" i="1"/>
  <c r="DH46" i="1"/>
  <c r="DI46" i="1"/>
  <c r="DJ46" i="1"/>
  <c r="DK46" i="1"/>
  <c r="DG48" i="1"/>
  <c r="DH48" i="1"/>
  <c r="DI48" i="1"/>
  <c r="DJ48" i="1"/>
  <c r="DK48" i="1"/>
  <c r="DG50" i="1"/>
  <c r="DH50" i="1"/>
  <c r="DI50" i="1"/>
  <c r="DJ50" i="1"/>
  <c r="DK50" i="1"/>
  <c r="DG52" i="1"/>
  <c r="DH52" i="1"/>
  <c r="DI52" i="1"/>
  <c r="DJ52" i="1"/>
  <c r="DK52" i="1"/>
  <c r="DG54" i="1"/>
  <c r="DH54" i="1"/>
  <c r="DI54" i="1"/>
  <c r="DJ54" i="1"/>
  <c r="DK54" i="1"/>
  <c r="DG56" i="1"/>
  <c r="DH56" i="1"/>
  <c r="DI56" i="1"/>
  <c r="DJ56" i="1"/>
  <c r="DK56" i="1"/>
  <c r="DG58" i="1"/>
  <c r="DH58" i="1"/>
  <c r="DI58" i="1"/>
  <c r="DJ58" i="1"/>
  <c r="DK58" i="1"/>
  <c r="DG60" i="1"/>
  <c r="DH60" i="1"/>
  <c r="DI60" i="1"/>
  <c r="DJ60" i="1"/>
  <c r="DK60" i="1"/>
  <c r="DG61" i="1"/>
  <c r="DH61" i="1"/>
  <c r="DI61" i="1"/>
  <c r="DJ61" i="1"/>
  <c r="DK61" i="1"/>
  <c r="DG62" i="1"/>
  <c r="DH62" i="1"/>
  <c r="DI62" i="1"/>
  <c r="DJ62" i="1"/>
  <c r="DK62" i="1"/>
  <c r="DG63" i="1"/>
  <c r="DH63" i="1"/>
  <c r="DI63" i="1"/>
  <c r="DJ63" i="1"/>
  <c r="DK63" i="1"/>
  <c r="DG64" i="1"/>
  <c r="DH64" i="1"/>
  <c r="DI64" i="1"/>
  <c r="DJ64" i="1"/>
  <c r="DK64" i="1"/>
  <c r="DG65" i="1"/>
  <c r="DH65" i="1"/>
  <c r="DI65" i="1"/>
  <c r="DJ65" i="1"/>
  <c r="DK65" i="1"/>
  <c r="DG66" i="1"/>
  <c r="DH66" i="1"/>
  <c r="DI66" i="1"/>
  <c r="DJ66" i="1"/>
  <c r="DK66" i="1"/>
  <c r="DG68" i="1"/>
  <c r="DH68" i="1"/>
  <c r="DI68" i="1"/>
  <c r="DJ68" i="1"/>
  <c r="DK68" i="1"/>
  <c r="DG69" i="1"/>
  <c r="DH69" i="1"/>
  <c r="DI69" i="1"/>
  <c r="DJ69" i="1"/>
  <c r="DK69" i="1"/>
  <c r="DG70" i="1"/>
  <c r="DH70" i="1"/>
  <c r="DI70" i="1"/>
  <c r="DJ70" i="1"/>
  <c r="DK70" i="1"/>
  <c r="DG72" i="1"/>
  <c r="DH72" i="1"/>
  <c r="DI72" i="1"/>
  <c r="DJ72" i="1"/>
  <c r="DK72" i="1"/>
  <c r="DG73" i="1"/>
  <c r="DH73" i="1"/>
  <c r="DI73" i="1"/>
  <c r="DJ73" i="1"/>
  <c r="DK73" i="1"/>
  <c r="DJ74" i="1"/>
  <c r="DG75" i="1"/>
  <c r="DH75" i="1"/>
  <c r="DI75" i="1"/>
  <c r="DJ75" i="1"/>
  <c r="DK75" i="1"/>
  <c r="DG77" i="1"/>
  <c r="DH77" i="1"/>
  <c r="DI77" i="1"/>
  <c r="DJ77" i="1"/>
  <c r="DK77" i="1"/>
  <c r="DG78" i="1"/>
  <c r="DH78" i="1"/>
  <c r="DI78" i="1"/>
  <c r="DJ78" i="1"/>
  <c r="DK78" i="1"/>
  <c r="DG79" i="1"/>
  <c r="DH79" i="1"/>
  <c r="DI79" i="1"/>
  <c r="DJ79" i="1"/>
  <c r="DK79" i="1"/>
  <c r="DG80" i="1"/>
  <c r="DH80" i="1"/>
  <c r="DI80" i="1"/>
  <c r="DJ80" i="1"/>
  <c r="DK80" i="1"/>
  <c r="DG81" i="1"/>
  <c r="DH81" i="1"/>
  <c r="DI81" i="1"/>
  <c r="DJ81" i="1"/>
  <c r="DK81" i="1"/>
  <c r="DG82" i="1"/>
  <c r="DH82" i="1"/>
  <c r="DI82" i="1"/>
  <c r="DJ82" i="1"/>
  <c r="DK82" i="1"/>
  <c r="DG83" i="1"/>
  <c r="DH83" i="1"/>
  <c r="DI83" i="1"/>
  <c r="DJ83" i="1"/>
  <c r="DK83" i="1"/>
  <c r="DG84" i="1"/>
  <c r="DH84" i="1"/>
  <c r="DI84" i="1"/>
  <c r="DJ84" i="1"/>
  <c r="DK84" i="1"/>
  <c r="DG85" i="1"/>
  <c r="DH85" i="1"/>
  <c r="DI85" i="1"/>
  <c r="DJ85" i="1"/>
  <c r="DK85" i="1"/>
  <c r="DG86" i="1"/>
  <c r="DH86" i="1"/>
  <c r="DI86" i="1"/>
  <c r="DJ86" i="1"/>
  <c r="DK86" i="1"/>
  <c r="DG87" i="1"/>
  <c r="DH87" i="1"/>
  <c r="DI87" i="1"/>
  <c r="DJ87" i="1"/>
  <c r="DK87" i="1"/>
  <c r="DG89" i="1"/>
  <c r="DH89" i="1"/>
  <c r="DI89" i="1"/>
  <c r="DJ89" i="1"/>
  <c r="DK89" i="1"/>
  <c r="DG90" i="1"/>
  <c r="DH90" i="1"/>
  <c r="DI90" i="1"/>
  <c r="DJ90" i="1"/>
  <c r="DK90" i="1"/>
  <c r="DG91" i="1"/>
  <c r="DH91" i="1"/>
  <c r="DI91" i="1"/>
  <c r="DJ91" i="1"/>
  <c r="DK91" i="1"/>
  <c r="DG92" i="1"/>
  <c r="DH92" i="1"/>
  <c r="DI92" i="1"/>
  <c r="DJ92" i="1"/>
  <c r="DK92" i="1"/>
  <c r="DG93" i="1"/>
  <c r="DH93" i="1"/>
  <c r="DI93" i="1"/>
  <c r="DJ93" i="1"/>
  <c r="DK93" i="1"/>
  <c r="DG94" i="1"/>
  <c r="DH94" i="1"/>
  <c r="DI94" i="1"/>
  <c r="DJ94" i="1"/>
  <c r="DK94" i="1"/>
  <c r="DG97" i="1"/>
  <c r="DH97" i="1"/>
  <c r="DI97" i="1"/>
  <c r="DJ97" i="1"/>
  <c r="DK97" i="1"/>
  <c r="DJ98" i="1"/>
  <c r="DG99" i="1"/>
  <c r="DH99" i="1"/>
  <c r="DI99" i="1"/>
  <c r="DJ99" i="1"/>
  <c r="DK99" i="1"/>
  <c r="DG100" i="1"/>
  <c r="DH100" i="1"/>
  <c r="DI100" i="1"/>
  <c r="DJ100" i="1"/>
  <c r="DK100" i="1"/>
  <c r="DG101" i="1"/>
  <c r="DH101" i="1"/>
  <c r="DI101" i="1"/>
  <c r="DJ101" i="1"/>
  <c r="DK101" i="1"/>
  <c r="DJ102" i="1"/>
  <c r="DG103" i="1"/>
  <c r="DH103" i="1"/>
  <c r="DI103" i="1"/>
  <c r="DJ103" i="1"/>
  <c r="DK103" i="1"/>
  <c r="DG104" i="1"/>
  <c r="DH104" i="1"/>
  <c r="DI104" i="1"/>
  <c r="DJ104" i="1"/>
  <c r="DK104" i="1"/>
  <c r="DG105" i="1"/>
  <c r="DH105" i="1"/>
  <c r="DI105" i="1"/>
  <c r="DJ105" i="1"/>
  <c r="DK105" i="1"/>
  <c r="DJ106" i="1"/>
  <c r="DG107" i="1"/>
  <c r="DH107" i="1"/>
  <c r="DI107" i="1"/>
  <c r="DJ107" i="1"/>
  <c r="DK107" i="1"/>
  <c r="DG109" i="1"/>
  <c r="DH109" i="1"/>
  <c r="DI109" i="1"/>
  <c r="DJ109" i="1"/>
  <c r="DK109" i="1"/>
  <c r="DG110" i="1"/>
  <c r="DH110" i="1"/>
  <c r="DI110" i="1"/>
  <c r="DJ110" i="1"/>
  <c r="DK110" i="1"/>
  <c r="DG111" i="1"/>
  <c r="DH111" i="1"/>
  <c r="DI111" i="1"/>
  <c r="DJ111" i="1"/>
  <c r="DK111" i="1"/>
  <c r="DG112" i="1"/>
  <c r="DH112" i="1"/>
  <c r="DI112" i="1"/>
  <c r="DJ112" i="1"/>
  <c r="DK112" i="1"/>
  <c r="DG113" i="1"/>
  <c r="DH113" i="1"/>
  <c r="DI113" i="1"/>
  <c r="DJ113" i="1"/>
  <c r="DK113" i="1"/>
  <c r="DG114" i="1"/>
  <c r="DH114" i="1"/>
  <c r="DI114" i="1"/>
  <c r="DJ114" i="1"/>
  <c r="DK114" i="1"/>
  <c r="DG115" i="1"/>
  <c r="DH115" i="1"/>
  <c r="DI115" i="1"/>
  <c r="DJ115" i="1"/>
  <c r="DK115" i="1"/>
  <c r="DG116" i="1"/>
  <c r="DH116" i="1"/>
  <c r="DI116" i="1"/>
  <c r="DJ116" i="1"/>
  <c r="DK116" i="1"/>
  <c r="DG117" i="1"/>
  <c r="DH117" i="1"/>
  <c r="DI117" i="1"/>
  <c r="DJ117" i="1"/>
  <c r="DK117" i="1"/>
  <c r="DG118" i="1"/>
  <c r="DH118" i="1"/>
  <c r="DI118" i="1"/>
  <c r="DJ118" i="1"/>
  <c r="DK118" i="1"/>
  <c r="DG119" i="1"/>
  <c r="DH119" i="1"/>
  <c r="DI119" i="1"/>
  <c r="DJ119" i="1"/>
  <c r="DK119" i="1"/>
  <c r="DG120" i="1"/>
  <c r="DH120" i="1"/>
  <c r="DI120" i="1"/>
  <c r="DJ120" i="1"/>
  <c r="DK120" i="1"/>
  <c r="DG121" i="1"/>
  <c r="DH121" i="1"/>
  <c r="DI121" i="1"/>
  <c r="DJ121" i="1"/>
  <c r="DK121" i="1"/>
  <c r="DG122" i="1"/>
  <c r="DH122" i="1"/>
  <c r="DI122" i="1"/>
  <c r="DJ122" i="1"/>
  <c r="DK122" i="1"/>
  <c r="DG123" i="1"/>
  <c r="DH123" i="1"/>
  <c r="DI123" i="1"/>
  <c r="DJ123" i="1"/>
  <c r="DK123" i="1"/>
  <c r="DG124" i="1"/>
  <c r="DH124" i="1"/>
  <c r="DI124" i="1"/>
  <c r="DJ124" i="1"/>
  <c r="DK124" i="1"/>
  <c r="DG125" i="1"/>
  <c r="DH125" i="1"/>
  <c r="DI125" i="1"/>
  <c r="DJ125" i="1"/>
  <c r="DK125" i="1"/>
  <c r="DG126" i="1"/>
  <c r="DH126" i="1"/>
  <c r="DI126" i="1"/>
  <c r="DJ126" i="1"/>
  <c r="DK126" i="1"/>
  <c r="DG127" i="1"/>
  <c r="DH127" i="1"/>
  <c r="DI127" i="1"/>
  <c r="DJ127" i="1"/>
  <c r="DK127" i="1"/>
  <c r="DG128" i="1"/>
  <c r="DH128" i="1"/>
  <c r="DI128" i="1"/>
  <c r="DJ128" i="1"/>
  <c r="DK128" i="1"/>
  <c r="DG129" i="1"/>
  <c r="DH129" i="1"/>
  <c r="DI129" i="1"/>
  <c r="DJ129" i="1"/>
  <c r="DK129" i="1"/>
  <c r="DG130" i="1"/>
  <c r="DH130" i="1"/>
  <c r="DI130" i="1"/>
  <c r="DJ130" i="1"/>
  <c r="DK130" i="1"/>
  <c r="DH31" i="1"/>
  <c r="DI31" i="1"/>
  <c r="DJ31" i="1"/>
  <c r="DK31" i="1"/>
  <c r="DG31" i="1"/>
  <c r="DB32" i="1"/>
  <c r="DC32" i="1"/>
  <c r="DD32" i="1"/>
  <c r="DE32" i="1"/>
  <c r="DF32" i="1"/>
  <c r="DB34" i="1"/>
  <c r="DC34" i="1"/>
  <c r="DD34" i="1"/>
  <c r="DE34" i="1"/>
  <c r="DF34" i="1"/>
  <c r="DB36" i="1"/>
  <c r="DC36" i="1"/>
  <c r="DD36" i="1"/>
  <c r="DE36" i="1"/>
  <c r="DF36" i="1"/>
  <c r="DB38" i="1"/>
  <c r="DC38" i="1"/>
  <c r="DD38" i="1"/>
  <c r="DE38" i="1"/>
  <c r="DF38" i="1"/>
  <c r="DB40" i="1"/>
  <c r="DC40" i="1"/>
  <c r="DD40" i="1"/>
  <c r="DE40" i="1"/>
  <c r="DF40" i="1"/>
  <c r="DB42" i="1"/>
  <c r="DC42" i="1"/>
  <c r="DD42" i="1"/>
  <c r="DE42" i="1"/>
  <c r="DF42" i="1"/>
  <c r="DB44" i="1"/>
  <c r="DC44" i="1"/>
  <c r="DD44" i="1"/>
  <c r="DE44" i="1"/>
  <c r="DF44" i="1"/>
  <c r="DB46" i="1"/>
  <c r="DC46" i="1"/>
  <c r="DD46" i="1"/>
  <c r="DE46" i="1"/>
  <c r="DF46" i="1"/>
  <c r="DB48" i="1"/>
  <c r="DC48" i="1"/>
  <c r="DD48" i="1"/>
  <c r="DE48" i="1"/>
  <c r="DF48" i="1"/>
  <c r="DB50" i="1"/>
  <c r="DC50" i="1"/>
  <c r="DD50" i="1"/>
  <c r="DE50" i="1"/>
  <c r="DF50" i="1"/>
  <c r="DB52" i="1"/>
  <c r="DC52" i="1"/>
  <c r="DD52" i="1"/>
  <c r="DE52" i="1"/>
  <c r="DF52" i="1"/>
  <c r="DB54" i="1"/>
  <c r="DC54" i="1"/>
  <c r="DD54" i="1"/>
  <c r="DE54" i="1"/>
  <c r="DF54" i="1"/>
  <c r="DB56" i="1"/>
  <c r="DC56" i="1"/>
  <c r="DD56" i="1"/>
  <c r="DE56" i="1"/>
  <c r="DF56" i="1"/>
  <c r="DB58" i="1"/>
  <c r="DC58" i="1"/>
  <c r="DD58" i="1"/>
  <c r="DE58" i="1"/>
  <c r="DF58" i="1"/>
  <c r="DB60" i="1"/>
  <c r="DC60" i="1"/>
  <c r="DD60" i="1"/>
  <c r="DE60" i="1"/>
  <c r="DF60" i="1"/>
  <c r="DB61" i="1"/>
  <c r="DC61" i="1"/>
  <c r="DD61" i="1"/>
  <c r="DE61" i="1"/>
  <c r="DF61" i="1"/>
  <c r="DB62" i="1"/>
  <c r="DC62" i="1"/>
  <c r="DD62" i="1"/>
  <c r="DE62" i="1"/>
  <c r="DF62" i="1"/>
  <c r="DB63" i="1"/>
  <c r="DC63" i="1"/>
  <c r="DD63" i="1"/>
  <c r="DE63" i="1"/>
  <c r="DF63" i="1"/>
  <c r="DB64" i="1"/>
  <c r="DC64" i="1"/>
  <c r="DD64" i="1"/>
  <c r="DE64" i="1"/>
  <c r="DF64" i="1"/>
  <c r="DB65" i="1"/>
  <c r="DC65" i="1"/>
  <c r="DD65" i="1"/>
  <c r="DE65" i="1"/>
  <c r="DF65" i="1"/>
  <c r="DB66" i="1"/>
  <c r="DC66" i="1"/>
  <c r="DD66" i="1"/>
  <c r="DE66" i="1"/>
  <c r="DF66" i="1"/>
  <c r="DB68" i="1"/>
  <c r="DC68" i="1"/>
  <c r="DD68" i="1"/>
  <c r="DE68" i="1"/>
  <c r="DF68" i="1"/>
  <c r="DB69" i="1"/>
  <c r="DC69" i="1"/>
  <c r="DD69" i="1"/>
  <c r="DE69" i="1"/>
  <c r="DF69" i="1"/>
  <c r="DB70" i="1"/>
  <c r="DC70" i="1"/>
  <c r="DD70" i="1"/>
  <c r="DE70" i="1"/>
  <c r="DF70" i="1"/>
  <c r="DB72" i="1"/>
  <c r="DC72" i="1"/>
  <c r="DD72" i="1"/>
  <c r="DE72" i="1"/>
  <c r="DF72" i="1"/>
  <c r="DB73" i="1"/>
  <c r="DC73" i="1"/>
  <c r="DD73" i="1"/>
  <c r="DE73" i="1"/>
  <c r="DF73" i="1"/>
  <c r="DE74" i="1"/>
  <c r="DB75" i="1"/>
  <c r="DC75" i="1"/>
  <c r="DD75" i="1"/>
  <c r="DE75" i="1"/>
  <c r="DF75" i="1"/>
  <c r="DB77" i="1"/>
  <c r="DC77" i="1"/>
  <c r="DD77" i="1"/>
  <c r="DE77" i="1"/>
  <c r="DF77" i="1"/>
  <c r="DB78" i="1"/>
  <c r="DC78" i="1"/>
  <c r="DD78" i="1"/>
  <c r="DE78" i="1"/>
  <c r="DF78" i="1"/>
  <c r="DB79" i="1"/>
  <c r="DC79" i="1"/>
  <c r="DD79" i="1"/>
  <c r="DE79" i="1"/>
  <c r="DF79" i="1"/>
  <c r="DB80" i="1"/>
  <c r="DC80" i="1"/>
  <c r="DD80" i="1"/>
  <c r="DE80" i="1"/>
  <c r="DF80" i="1"/>
  <c r="DB81" i="1"/>
  <c r="DC81" i="1"/>
  <c r="DD81" i="1"/>
  <c r="DE81" i="1"/>
  <c r="DF81" i="1"/>
  <c r="DB82" i="1"/>
  <c r="DC82" i="1"/>
  <c r="DD82" i="1"/>
  <c r="DE82" i="1"/>
  <c r="DF82" i="1"/>
  <c r="DB83" i="1"/>
  <c r="DC83" i="1"/>
  <c r="DD83" i="1"/>
  <c r="DE83" i="1"/>
  <c r="DF83" i="1"/>
  <c r="DB84" i="1"/>
  <c r="DC84" i="1"/>
  <c r="DD84" i="1"/>
  <c r="DE84" i="1"/>
  <c r="DF84" i="1"/>
  <c r="DB85" i="1"/>
  <c r="DC85" i="1"/>
  <c r="DD85" i="1"/>
  <c r="DE85" i="1"/>
  <c r="DF85" i="1"/>
  <c r="DB86" i="1"/>
  <c r="DC86" i="1"/>
  <c r="DD86" i="1"/>
  <c r="DE86" i="1"/>
  <c r="DF86" i="1"/>
  <c r="DB87" i="1"/>
  <c r="DC87" i="1"/>
  <c r="DD87" i="1"/>
  <c r="DE87" i="1"/>
  <c r="DF87" i="1"/>
  <c r="DB89" i="1"/>
  <c r="DC89" i="1"/>
  <c r="DD89" i="1"/>
  <c r="DE89" i="1"/>
  <c r="DF89" i="1"/>
  <c r="DB90" i="1"/>
  <c r="DC90" i="1"/>
  <c r="DD90" i="1"/>
  <c r="DE90" i="1"/>
  <c r="DF90" i="1"/>
  <c r="DB91" i="1"/>
  <c r="DC91" i="1"/>
  <c r="DD91" i="1"/>
  <c r="DE91" i="1"/>
  <c r="DF91" i="1"/>
  <c r="DB92" i="1"/>
  <c r="DC92" i="1"/>
  <c r="DD92" i="1"/>
  <c r="DE92" i="1"/>
  <c r="DF92" i="1"/>
  <c r="DB93" i="1"/>
  <c r="DC93" i="1"/>
  <c r="DD93" i="1"/>
  <c r="DE93" i="1"/>
  <c r="DF93" i="1"/>
  <c r="DB94" i="1"/>
  <c r="DC94" i="1"/>
  <c r="DD94" i="1"/>
  <c r="DE94" i="1"/>
  <c r="DF94" i="1"/>
  <c r="DB97" i="1"/>
  <c r="DC97" i="1"/>
  <c r="DD97" i="1"/>
  <c r="DE97" i="1"/>
  <c r="DF97" i="1"/>
  <c r="DE98" i="1"/>
  <c r="DB99" i="1"/>
  <c r="DC99" i="1"/>
  <c r="DD99" i="1"/>
  <c r="DE99" i="1"/>
  <c r="DF99" i="1"/>
  <c r="DB100" i="1"/>
  <c r="DC100" i="1"/>
  <c r="DD100" i="1"/>
  <c r="DE100" i="1"/>
  <c r="DF100" i="1"/>
  <c r="DB101" i="1"/>
  <c r="DC101" i="1"/>
  <c r="DD101" i="1"/>
  <c r="DE101" i="1"/>
  <c r="DF101" i="1"/>
  <c r="DE102" i="1"/>
  <c r="DB103" i="1"/>
  <c r="DC103" i="1"/>
  <c r="DD103" i="1"/>
  <c r="DE103" i="1"/>
  <c r="DF103" i="1"/>
  <c r="DB104" i="1"/>
  <c r="DC104" i="1"/>
  <c r="DD104" i="1"/>
  <c r="DE104" i="1"/>
  <c r="DF104" i="1"/>
  <c r="DB105" i="1"/>
  <c r="DC105" i="1"/>
  <c r="DD105" i="1"/>
  <c r="DE105" i="1"/>
  <c r="DF105" i="1"/>
  <c r="DE106" i="1"/>
  <c r="DB107" i="1"/>
  <c r="DC107" i="1"/>
  <c r="DD107" i="1"/>
  <c r="DE107" i="1"/>
  <c r="DF107" i="1"/>
  <c r="DB109" i="1"/>
  <c r="DC109" i="1"/>
  <c r="DD109" i="1"/>
  <c r="DE109" i="1"/>
  <c r="DF109" i="1"/>
  <c r="DB110" i="1"/>
  <c r="DC110" i="1"/>
  <c r="DD110" i="1"/>
  <c r="DE110" i="1"/>
  <c r="DF110" i="1"/>
  <c r="DB111" i="1"/>
  <c r="DC111" i="1"/>
  <c r="DD111" i="1"/>
  <c r="DE111" i="1"/>
  <c r="DF111" i="1"/>
  <c r="DB112" i="1"/>
  <c r="DC112" i="1"/>
  <c r="DD112" i="1"/>
  <c r="DE112" i="1"/>
  <c r="DF112" i="1"/>
  <c r="DB113" i="1"/>
  <c r="DC113" i="1"/>
  <c r="DD113" i="1"/>
  <c r="DE113" i="1"/>
  <c r="DF113" i="1"/>
  <c r="DB114" i="1"/>
  <c r="DC114" i="1"/>
  <c r="DD114" i="1"/>
  <c r="DE114" i="1"/>
  <c r="DF114" i="1"/>
  <c r="DB115" i="1"/>
  <c r="DC115" i="1"/>
  <c r="DD115" i="1"/>
  <c r="DE115" i="1"/>
  <c r="DF115" i="1"/>
  <c r="DB116" i="1"/>
  <c r="DC116" i="1"/>
  <c r="DD116" i="1"/>
  <c r="DE116" i="1"/>
  <c r="DF116" i="1"/>
  <c r="DB117" i="1"/>
  <c r="DC117" i="1"/>
  <c r="DD117" i="1"/>
  <c r="DE117" i="1"/>
  <c r="DF117" i="1"/>
  <c r="DB118" i="1"/>
  <c r="DC118" i="1"/>
  <c r="DD118" i="1"/>
  <c r="DE118" i="1"/>
  <c r="DF118" i="1"/>
  <c r="DB119" i="1"/>
  <c r="DC119" i="1"/>
  <c r="DD119" i="1"/>
  <c r="DE119" i="1"/>
  <c r="DF119" i="1"/>
  <c r="DB120" i="1"/>
  <c r="DC120" i="1"/>
  <c r="DD120" i="1"/>
  <c r="DE120" i="1"/>
  <c r="DF120" i="1"/>
  <c r="DB121" i="1"/>
  <c r="DC121" i="1"/>
  <c r="DD121" i="1"/>
  <c r="DE121" i="1"/>
  <c r="DF121" i="1"/>
  <c r="DB122" i="1"/>
  <c r="DC122" i="1"/>
  <c r="DD122" i="1"/>
  <c r="DE122" i="1"/>
  <c r="DF122" i="1"/>
  <c r="DB123" i="1"/>
  <c r="DC123" i="1"/>
  <c r="DD123" i="1"/>
  <c r="DE123" i="1"/>
  <c r="DF123" i="1"/>
  <c r="DB124" i="1"/>
  <c r="DC124" i="1"/>
  <c r="DD124" i="1"/>
  <c r="DE124" i="1"/>
  <c r="DF124" i="1"/>
  <c r="DB125" i="1"/>
  <c r="DC125" i="1"/>
  <c r="DD125" i="1"/>
  <c r="DE125" i="1"/>
  <c r="DF125" i="1"/>
  <c r="DB126" i="1"/>
  <c r="DC126" i="1"/>
  <c r="DD126" i="1"/>
  <c r="DE126" i="1"/>
  <c r="DF126" i="1"/>
  <c r="DB127" i="1"/>
  <c r="DC127" i="1"/>
  <c r="DD127" i="1"/>
  <c r="DE127" i="1"/>
  <c r="DF127" i="1"/>
  <c r="DB128" i="1"/>
  <c r="DC128" i="1"/>
  <c r="DD128" i="1"/>
  <c r="DE128" i="1"/>
  <c r="DF128" i="1"/>
  <c r="DB129" i="1"/>
  <c r="DC129" i="1"/>
  <c r="DD129" i="1"/>
  <c r="DE129" i="1"/>
  <c r="DF129" i="1"/>
  <c r="DB130" i="1"/>
  <c r="DC130" i="1"/>
  <c r="DD130" i="1"/>
  <c r="DE130" i="1"/>
  <c r="DF130" i="1"/>
  <c r="DC31" i="1"/>
  <c r="DD31" i="1"/>
  <c r="DE31" i="1"/>
  <c r="DF31" i="1"/>
  <c r="DB31" i="1"/>
  <c r="CW32" i="1"/>
  <c r="CX32" i="1"/>
  <c r="CY32" i="1"/>
  <c r="CZ32" i="1"/>
  <c r="DA32" i="1"/>
  <c r="CW34" i="1"/>
  <c r="CX34" i="1"/>
  <c r="CY34" i="1"/>
  <c r="CZ34" i="1"/>
  <c r="DA34" i="1"/>
  <c r="CW36" i="1"/>
  <c r="CX36" i="1"/>
  <c r="CY36" i="1"/>
  <c r="CZ36" i="1"/>
  <c r="DA36" i="1"/>
  <c r="CW38" i="1"/>
  <c r="CX38" i="1"/>
  <c r="CY38" i="1"/>
  <c r="CZ38" i="1"/>
  <c r="DA38" i="1"/>
  <c r="CW40" i="1"/>
  <c r="CX40" i="1"/>
  <c r="CY40" i="1"/>
  <c r="CZ40" i="1"/>
  <c r="DA40" i="1"/>
  <c r="CW42" i="1"/>
  <c r="CX42" i="1"/>
  <c r="CY42" i="1"/>
  <c r="CZ42" i="1"/>
  <c r="DA42" i="1"/>
  <c r="CW44" i="1"/>
  <c r="CX44" i="1"/>
  <c r="CY44" i="1"/>
  <c r="CZ44" i="1"/>
  <c r="DA44" i="1"/>
  <c r="CW46" i="1"/>
  <c r="CX46" i="1"/>
  <c r="CY46" i="1"/>
  <c r="CZ46" i="1"/>
  <c r="DA46" i="1"/>
  <c r="CW48" i="1"/>
  <c r="CX48" i="1"/>
  <c r="CY48" i="1"/>
  <c r="CZ48" i="1"/>
  <c r="DA48" i="1"/>
  <c r="CW50" i="1"/>
  <c r="CX50" i="1"/>
  <c r="CY50" i="1"/>
  <c r="CZ50" i="1"/>
  <c r="DA50" i="1"/>
  <c r="CW52" i="1"/>
  <c r="CX52" i="1"/>
  <c r="CY52" i="1"/>
  <c r="CZ52" i="1"/>
  <c r="DA52" i="1"/>
  <c r="CW54" i="1"/>
  <c r="CX54" i="1"/>
  <c r="CY54" i="1"/>
  <c r="CZ54" i="1"/>
  <c r="DA54" i="1"/>
  <c r="CW56" i="1"/>
  <c r="CX56" i="1"/>
  <c r="CY56" i="1"/>
  <c r="CZ56" i="1"/>
  <c r="DA56" i="1"/>
  <c r="CW58" i="1"/>
  <c r="CX58" i="1"/>
  <c r="CY58" i="1"/>
  <c r="CZ58" i="1"/>
  <c r="DA58" i="1"/>
  <c r="CW60" i="1"/>
  <c r="CX60" i="1"/>
  <c r="CY60" i="1"/>
  <c r="CZ60" i="1"/>
  <c r="DA60" i="1"/>
  <c r="CW61" i="1"/>
  <c r="CX61" i="1"/>
  <c r="CY61" i="1"/>
  <c r="CZ61" i="1"/>
  <c r="DA61" i="1"/>
  <c r="CW62" i="1"/>
  <c r="CX62" i="1"/>
  <c r="CY62" i="1"/>
  <c r="CZ62" i="1"/>
  <c r="DA62" i="1"/>
  <c r="CW63" i="1"/>
  <c r="CX63" i="1"/>
  <c r="CY63" i="1"/>
  <c r="CZ63" i="1"/>
  <c r="DA63" i="1"/>
  <c r="CW64" i="1"/>
  <c r="CX64" i="1"/>
  <c r="CY64" i="1"/>
  <c r="CZ64" i="1"/>
  <c r="DA64" i="1"/>
  <c r="CW65" i="1"/>
  <c r="CX65" i="1"/>
  <c r="CY65" i="1"/>
  <c r="CZ65" i="1"/>
  <c r="DA65" i="1"/>
  <c r="CW66" i="1"/>
  <c r="CX66" i="1"/>
  <c r="CY66" i="1"/>
  <c r="CZ66" i="1"/>
  <c r="DA66" i="1"/>
  <c r="CW68" i="1"/>
  <c r="CX68" i="1"/>
  <c r="CY68" i="1"/>
  <c r="CZ68" i="1"/>
  <c r="DA68" i="1"/>
  <c r="CW69" i="1"/>
  <c r="CX69" i="1"/>
  <c r="CY69" i="1"/>
  <c r="CZ69" i="1"/>
  <c r="DA69" i="1"/>
  <c r="CW70" i="1"/>
  <c r="CX70" i="1"/>
  <c r="CY70" i="1"/>
  <c r="CZ70" i="1"/>
  <c r="DA70" i="1"/>
  <c r="CW72" i="1"/>
  <c r="CX72" i="1"/>
  <c r="CY72" i="1"/>
  <c r="CZ72" i="1"/>
  <c r="DA72" i="1"/>
  <c r="CW73" i="1"/>
  <c r="CX73" i="1"/>
  <c r="CY73" i="1"/>
  <c r="CZ73" i="1"/>
  <c r="DA73" i="1"/>
  <c r="CZ74" i="1"/>
  <c r="CW75" i="1"/>
  <c r="CX75" i="1"/>
  <c r="CY75" i="1"/>
  <c r="CZ75" i="1"/>
  <c r="DA75" i="1"/>
  <c r="CW77" i="1"/>
  <c r="CX77" i="1"/>
  <c r="CY77" i="1"/>
  <c r="CZ77" i="1"/>
  <c r="DA77" i="1"/>
  <c r="CW78" i="1"/>
  <c r="CX78" i="1"/>
  <c r="CY78" i="1"/>
  <c r="CZ78" i="1"/>
  <c r="DA78" i="1"/>
  <c r="CW79" i="1"/>
  <c r="CX79" i="1"/>
  <c r="CY79" i="1"/>
  <c r="CZ79" i="1"/>
  <c r="DA79" i="1"/>
  <c r="CW80" i="1"/>
  <c r="CX80" i="1"/>
  <c r="CY80" i="1"/>
  <c r="CZ80" i="1"/>
  <c r="DA80" i="1"/>
  <c r="CW81" i="1"/>
  <c r="CX81" i="1"/>
  <c r="CY81" i="1"/>
  <c r="CZ81" i="1"/>
  <c r="DA81" i="1"/>
  <c r="CW82" i="1"/>
  <c r="CX82" i="1"/>
  <c r="CY82" i="1"/>
  <c r="CZ82" i="1"/>
  <c r="DA82" i="1"/>
  <c r="CW83" i="1"/>
  <c r="CX83" i="1"/>
  <c r="CY83" i="1"/>
  <c r="CZ83" i="1"/>
  <c r="DA83" i="1"/>
  <c r="CW84" i="1"/>
  <c r="CX84" i="1"/>
  <c r="CY84" i="1"/>
  <c r="CZ84" i="1"/>
  <c r="DA84" i="1"/>
  <c r="CW85" i="1"/>
  <c r="CX85" i="1"/>
  <c r="CY85" i="1"/>
  <c r="CZ85" i="1"/>
  <c r="DA85" i="1"/>
  <c r="CW86" i="1"/>
  <c r="CX86" i="1"/>
  <c r="CY86" i="1"/>
  <c r="CZ86" i="1"/>
  <c r="DA86" i="1"/>
  <c r="CW87" i="1"/>
  <c r="CX87" i="1"/>
  <c r="CY87" i="1"/>
  <c r="CZ87" i="1"/>
  <c r="DA87" i="1"/>
  <c r="CW89" i="1"/>
  <c r="CX89" i="1"/>
  <c r="CY89" i="1"/>
  <c r="CZ89" i="1"/>
  <c r="DA89" i="1"/>
  <c r="CW90" i="1"/>
  <c r="CX90" i="1"/>
  <c r="CY90" i="1"/>
  <c r="CZ90" i="1"/>
  <c r="DA90" i="1"/>
  <c r="CW91" i="1"/>
  <c r="CX91" i="1"/>
  <c r="CY91" i="1"/>
  <c r="CZ91" i="1"/>
  <c r="DA91" i="1"/>
  <c r="CW92" i="1"/>
  <c r="CX92" i="1"/>
  <c r="CY92" i="1"/>
  <c r="CZ92" i="1"/>
  <c r="DA92" i="1"/>
  <c r="CW93" i="1"/>
  <c r="CX93" i="1"/>
  <c r="CY93" i="1"/>
  <c r="CZ93" i="1"/>
  <c r="DA93" i="1"/>
  <c r="CW94" i="1"/>
  <c r="CX94" i="1"/>
  <c r="CY94" i="1"/>
  <c r="CZ94" i="1"/>
  <c r="DA94" i="1"/>
  <c r="CW97" i="1"/>
  <c r="CX97" i="1"/>
  <c r="CY97" i="1"/>
  <c r="CZ97" i="1"/>
  <c r="DA97" i="1"/>
  <c r="CZ98" i="1"/>
  <c r="CW99" i="1"/>
  <c r="CX99" i="1"/>
  <c r="CY99" i="1"/>
  <c r="CZ99" i="1"/>
  <c r="DA99" i="1"/>
  <c r="CW100" i="1"/>
  <c r="CX100" i="1"/>
  <c r="CY100" i="1"/>
  <c r="CZ100" i="1"/>
  <c r="DA100" i="1"/>
  <c r="CW101" i="1"/>
  <c r="CX101" i="1"/>
  <c r="CY101" i="1"/>
  <c r="CZ101" i="1"/>
  <c r="DA101" i="1"/>
  <c r="CZ102" i="1"/>
  <c r="CW103" i="1"/>
  <c r="CX103" i="1"/>
  <c r="CY103" i="1"/>
  <c r="CZ103" i="1"/>
  <c r="DA103" i="1"/>
  <c r="CW104" i="1"/>
  <c r="CX104" i="1"/>
  <c r="CY104" i="1"/>
  <c r="CZ104" i="1"/>
  <c r="DA104" i="1"/>
  <c r="CW105" i="1"/>
  <c r="CX105" i="1"/>
  <c r="CY105" i="1"/>
  <c r="CZ105" i="1"/>
  <c r="DA105" i="1"/>
  <c r="CZ106" i="1"/>
  <c r="CW107" i="1"/>
  <c r="CX107" i="1"/>
  <c r="CY107" i="1"/>
  <c r="CZ107" i="1"/>
  <c r="DA107" i="1"/>
  <c r="CW109" i="1"/>
  <c r="CX109" i="1"/>
  <c r="CY109" i="1"/>
  <c r="CZ109" i="1"/>
  <c r="DA109" i="1"/>
  <c r="CW110" i="1"/>
  <c r="CX110" i="1"/>
  <c r="CY110" i="1"/>
  <c r="CZ110" i="1"/>
  <c r="DA110" i="1"/>
  <c r="CW111" i="1"/>
  <c r="CX111" i="1"/>
  <c r="CY111" i="1"/>
  <c r="CZ111" i="1"/>
  <c r="DA111" i="1"/>
  <c r="CW112" i="1"/>
  <c r="CX112" i="1"/>
  <c r="CY112" i="1"/>
  <c r="CZ112" i="1"/>
  <c r="DA112" i="1"/>
  <c r="CW113" i="1"/>
  <c r="CX113" i="1"/>
  <c r="CY113" i="1"/>
  <c r="CZ113" i="1"/>
  <c r="DA113" i="1"/>
  <c r="CW114" i="1"/>
  <c r="CX114" i="1"/>
  <c r="CY114" i="1"/>
  <c r="CZ114" i="1"/>
  <c r="DA114" i="1"/>
  <c r="CW115" i="1"/>
  <c r="CX115" i="1"/>
  <c r="CY115" i="1"/>
  <c r="CZ115" i="1"/>
  <c r="DA115" i="1"/>
  <c r="CW116" i="1"/>
  <c r="CX116" i="1"/>
  <c r="CY116" i="1"/>
  <c r="CZ116" i="1"/>
  <c r="DA116" i="1"/>
  <c r="CW117" i="1"/>
  <c r="CX117" i="1"/>
  <c r="CY117" i="1"/>
  <c r="CZ117" i="1"/>
  <c r="DA117" i="1"/>
  <c r="CW118" i="1"/>
  <c r="CX118" i="1"/>
  <c r="CY118" i="1"/>
  <c r="CZ118" i="1"/>
  <c r="DA118" i="1"/>
  <c r="CW119" i="1"/>
  <c r="CX119" i="1"/>
  <c r="CY119" i="1"/>
  <c r="CZ119" i="1"/>
  <c r="DA119" i="1"/>
  <c r="CW120" i="1"/>
  <c r="CX120" i="1"/>
  <c r="CY120" i="1"/>
  <c r="CZ120" i="1"/>
  <c r="DA120" i="1"/>
  <c r="CW121" i="1"/>
  <c r="CX121" i="1"/>
  <c r="CY121" i="1"/>
  <c r="CZ121" i="1"/>
  <c r="DA121" i="1"/>
  <c r="CW122" i="1"/>
  <c r="CX122" i="1"/>
  <c r="CY122" i="1"/>
  <c r="CZ122" i="1"/>
  <c r="DA122" i="1"/>
  <c r="CW123" i="1"/>
  <c r="CX123" i="1"/>
  <c r="CY123" i="1"/>
  <c r="CZ123" i="1"/>
  <c r="DA123" i="1"/>
  <c r="CW124" i="1"/>
  <c r="CX124" i="1"/>
  <c r="CY124" i="1"/>
  <c r="CZ124" i="1"/>
  <c r="DA124" i="1"/>
  <c r="CW125" i="1"/>
  <c r="CX125" i="1"/>
  <c r="CY125" i="1"/>
  <c r="CZ125" i="1"/>
  <c r="DA125" i="1"/>
  <c r="CW126" i="1"/>
  <c r="CX126" i="1"/>
  <c r="CY126" i="1"/>
  <c r="CZ126" i="1"/>
  <c r="DA126" i="1"/>
  <c r="CW127" i="1"/>
  <c r="CX127" i="1"/>
  <c r="CY127" i="1"/>
  <c r="CZ127" i="1"/>
  <c r="DA127" i="1"/>
  <c r="CW128" i="1"/>
  <c r="CX128" i="1"/>
  <c r="CY128" i="1"/>
  <c r="CZ128" i="1"/>
  <c r="DA128" i="1"/>
  <c r="CW129" i="1"/>
  <c r="CX129" i="1"/>
  <c r="CY129" i="1"/>
  <c r="CZ129" i="1"/>
  <c r="DA129" i="1"/>
  <c r="CW130" i="1"/>
  <c r="CX130" i="1"/>
  <c r="CY130" i="1"/>
  <c r="CZ130" i="1"/>
  <c r="DA130" i="1"/>
  <c r="CX31" i="1"/>
  <c r="CY31" i="1"/>
  <c r="CZ31" i="1"/>
  <c r="DA31" i="1"/>
  <c r="CW31" i="1"/>
  <c r="CR32" i="1"/>
  <c r="CS32" i="1"/>
  <c r="CT32" i="1"/>
  <c r="CU32" i="1"/>
  <c r="CV32" i="1"/>
  <c r="CR34" i="1"/>
  <c r="CS34" i="1"/>
  <c r="CT34" i="1"/>
  <c r="CU34" i="1"/>
  <c r="CV34" i="1"/>
  <c r="CR36" i="1"/>
  <c r="CS36" i="1"/>
  <c r="CT36" i="1"/>
  <c r="CU36" i="1"/>
  <c r="CV36" i="1"/>
  <c r="CR38" i="1"/>
  <c r="CS38" i="1"/>
  <c r="CT38" i="1"/>
  <c r="CU38" i="1"/>
  <c r="CV38" i="1"/>
  <c r="CR40" i="1"/>
  <c r="CS40" i="1"/>
  <c r="CT40" i="1"/>
  <c r="CU40" i="1"/>
  <c r="CV40" i="1"/>
  <c r="CR42" i="1"/>
  <c r="CS42" i="1"/>
  <c r="CT42" i="1"/>
  <c r="CU42" i="1"/>
  <c r="CV42" i="1"/>
  <c r="CR44" i="1"/>
  <c r="CS44" i="1"/>
  <c r="CT44" i="1"/>
  <c r="CU44" i="1"/>
  <c r="CV44" i="1"/>
  <c r="CR46" i="1"/>
  <c r="CS46" i="1"/>
  <c r="CT46" i="1"/>
  <c r="CU46" i="1"/>
  <c r="CV46" i="1"/>
  <c r="CR48" i="1"/>
  <c r="CS48" i="1"/>
  <c r="CT48" i="1"/>
  <c r="CU48" i="1"/>
  <c r="CV48" i="1"/>
  <c r="CR50" i="1"/>
  <c r="CS50" i="1"/>
  <c r="CT50" i="1"/>
  <c r="CU50" i="1"/>
  <c r="CV50" i="1"/>
  <c r="CR52" i="1"/>
  <c r="CS52" i="1"/>
  <c r="CT52" i="1"/>
  <c r="CU52" i="1"/>
  <c r="CV52" i="1"/>
  <c r="CR54" i="1"/>
  <c r="CS54" i="1"/>
  <c r="CT54" i="1"/>
  <c r="CU54" i="1"/>
  <c r="CV54" i="1"/>
  <c r="CR56" i="1"/>
  <c r="CS56" i="1"/>
  <c r="CT56" i="1"/>
  <c r="CU56" i="1"/>
  <c r="CV56" i="1"/>
  <c r="CR58" i="1"/>
  <c r="CS58" i="1"/>
  <c r="CT58" i="1"/>
  <c r="CU58" i="1"/>
  <c r="CV58" i="1"/>
  <c r="CR60" i="1"/>
  <c r="CS60" i="1"/>
  <c r="CT60" i="1"/>
  <c r="CU60" i="1"/>
  <c r="CV60" i="1"/>
  <c r="CR61" i="1"/>
  <c r="CS61" i="1"/>
  <c r="CT61" i="1"/>
  <c r="CU61" i="1"/>
  <c r="CV61" i="1"/>
  <c r="CR62" i="1"/>
  <c r="CS62" i="1"/>
  <c r="CT62" i="1"/>
  <c r="CU62" i="1"/>
  <c r="CV62" i="1"/>
  <c r="CR63" i="1"/>
  <c r="CS63" i="1"/>
  <c r="CT63" i="1"/>
  <c r="CU63" i="1"/>
  <c r="CV63" i="1"/>
  <c r="CR64" i="1"/>
  <c r="CS64" i="1"/>
  <c r="CT64" i="1"/>
  <c r="CU64" i="1"/>
  <c r="CV64" i="1"/>
  <c r="CR65" i="1"/>
  <c r="CS65" i="1"/>
  <c r="CT65" i="1"/>
  <c r="CU65" i="1"/>
  <c r="CV65" i="1"/>
  <c r="CR66" i="1"/>
  <c r="CS66" i="1"/>
  <c r="CT66" i="1"/>
  <c r="CU66" i="1"/>
  <c r="CV66" i="1"/>
  <c r="CR68" i="1"/>
  <c r="CS68" i="1"/>
  <c r="CT68" i="1"/>
  <c r="CU68" i="1"/>
  <c r="CV68" i="1"/>
  <c r="CR69" i="1"/>
  <c r="CS69" i="1"/>
  <c r="CT69" i="1"/>
  <c r="CU69" i="1"/>
  <c r="CV69" i="1"/>
  <c r="CR70" i="1"/>
  <c r="CS70" i="1"/>
  <c r="CT70" i="1"/>
  <c r="CU70" i="1"/>
  <c r="CV70" i="1"/>
  <c r="CR72" i="1"/>
  <c r="CS72" i="1"/>
  <c r="CT72" i="1"/>
  <c r="CU72" i="1"/>
  <c r="CV72" i="1"/>
  <c r="CR73" i="1"/>
  <c r="CS73" i="1"/>
  <c r="CT73" i="1"/>
  <c r="CU73" i="1"/>
  <c r="CV73" i="1"/>
  <c r="CU74" i="1"/>
  <c r="CR75" i="1"/>
  <c r="CS75" i="1"/>
  <c r="CT75" i="1"/>
  <c r="CU75" i="1"/>
  <c r="CV75" i="1"/>
  <c r="CR77" i="1"/>
  <c r="CS77" i="1"/>
  <c r="CT77" i="1"/>
  <c r="CU77" i="1"/>
  <c r="CV77" i="1"/>
  <c r="CR78" i="1"/>
  <c r="CS78" i="1"/>
  <c r="CT78" i="1"/>
  <c r="CU78" i="1"/>
  <c r="CV78" i="1"/>
  <c r="CR79" i="1"/>
  <c r="CS79" i="1"/>
  <c r="CT79" i="1"/>
  <c r="CU79" i="1"/>
  <c r="CV79" i="1"/>
  <c r="CR80" i="1"/>
  <c r="CS80" i="1"/>
  <c r="CT80" i="1"/>
  <c r="CU80" i="1"/>
  <c r="CV80" i="1"/>
  <c r="CR81" i="1"/>
  <c r="CS81" i="1"/>
  <c r="CT81" i="1"/>
  <c r="CU81" i="1"/>
  <c r="CV81" i="1"/>
  <c r="CR82" i="1"/>
  <c r="CS82" i="1"/>
  <c r="CT82" i="1"/>
  <c r="CU82" i="1"/>
  <c r="CV82" i="1"/>
  <c r="CR83" i="1"/>
  <c r="CS83" i="1"/>
  <c r="CT83" i="1"/>
  <c r="CU83" i="1"/>
  <c r="CV83" i="1"/>
  <c r="CR84" i="1"/>
  <c r="CS84" i="1"/>
  <c r="CT84" i="1"/>
  <c r="CU84" i="1"/>
  <c r="CV84" i="1"/>
  <c r="CR85" i="1"/>
  <c r="CS85" i="1"/>
  <c r="CT85" i="1"/>
  <c r="CU85" i="1"/>
  <c r="CV85" i="1"/>
  <c r="CR86" i="1"/>
  <c r="CS86" i="1"/>
  <c r="CT86" i="1"/>
  <c r="CU86" i="1"/>
  <c r="CV86" i="1"/>
  <c r="CR87" i="1"/>
  <c r="CS87" i="1"/>
  <c r="CT87" i="1"/>
  <c r="CU87" i="1"/>
  <c r="CV87" i="1"/>
  <c r="CR89" i="1"/>
  <c r="CS89" i="1"/>
  <c r="CT89" i="1"/>
  <c r="CU89" i="1"/>
  <c r="CV89" i="1"/>
  <c r="CR90" i="1"/>
  <c r="CS90" i="1"/>
  <c r="CT90" i="1"/>
  <c r="CU90" i="1"/>
  <c r="CV90" i="1"/>
  <c r="CR91" i="1"/>
  <c r="CS91" i="1"/>
  <c r="CT91" i="1"/>
  <c r="CU91" i="1"/>
  <c r="CV91" i="1"/>
  <c r="CR92" i="1"/>
  <c r="CS92" i="1"/>
  <c r="CT92" i="1"/>
  <c r="CU92" i="1"/>
  <c r="CV92" i="1"/>
  <c r="CR93" i="1"/>
  <c r="CS93" i="1"/>
  <c r="CT93" i="1"/>
  <c r="CU93" i="1"/>
  <c r="CV93" i="1"/>
  <c r="CR94" i="1"/>
  <c r="CS94" i="1"/>
  <c r="CT94" i="1"/>
  <c r="CU94" i="1"/>
  <c r="CV94" i="1"/>
  <c r="CR97" i="1"/>
  <c r="CS97" i="1"/>
  <c r="CT97" i="1"/>
  <c r="CU97" i="1"/>
  <c r="CV97" i="1"/>
  <c r="CU98" i="1"/>
  <c r="CR99" i="1"/>
  <c r="CS99" i="1"/>
  <c r="CT99" i="1"/>
  <c r="CU99" i="1"/>
  <c r="CV99" i="1"/>
  <c r="CR100" i="1"/>
  <c r="CS100" i="1"/>
  <c r="CT100" i="1"/>
  <c r="CU100" i="1"/>
  <c r="CV100" i="1"/>
  <c r="CR101" i="1"/>
  <c r="CS101" i="1"/>
  <c r="CT101" i="1"/>
  <c r="CU101" i="1"/>
  <c r="CV101" i="1"/>
  <c r="CU102" i="1"/>
  <c r="CR103" i="1"/>
  <c r="CS103" i="1"/>
  <c r="CT103" i="1"/>
  <c r="CU103" i="1"/>
  <c r="CV103" i="1"/>
  <c r="CR104" i="1"/>
  <c r="CS104" i="1"/>
  <c r="CT104" i="1"/>
  <c r="CU104" i="1"/>
  <c r="CV104" i="1"/>
  <c r="CR105" i="1"/>
  <c r="CS105" i="1"/>
  <c r="CT105" i="1"/>
  <c r="CU105" i="1"/>
  <c r="CV105" i="1"/>
  <c r="CU106" i="1"/>
  <c r="CR107" i="1"/>
  <c r="CS107" i="1"/>
  <c r="CT107" i="1"/>
  <c r="CU107" i="1"/>
  <c r="CV107" i="1"/>
  <c r="CR109" i="1"/>
  <c r="CS109" i="1"/>
  <c r="CT109" i="1"/>
  <c r="CU109" i="1"/>
  <c r="CV109" i="1"/>
  <c r="CR110" i="1"/>
  <c r="CS110" i="1"/>
  <c r="CT110" i="1"/>
  <c r="CU110" i="1"/>
  <c r="CV110" i="1"/>
  <c r="CR111" i="1"/>
  <c r="CS111" i="1"/>
  <c r="CT111" i="1"/>
  <c r="CU111" i="1"/>
  <c r="CV111" i="1"/>
  <c r="CR112" i="1"/>
  <c r="CS112" i="1"/>
  <c r="CT112" i="1"/>
  <c r="CU112" i="1"/>
  <c r="CV112" i="1"/>
  <c r="CR113" i="1"/>
  <c r="CS113" i="1"/>
  <c r="CT113" i="1"/>
  <c r="CU113" i="1"/>
  <c r="CV113" i="1"/>
  <c r="CR114" i="1"/>
  <c r="CS114" i="1"/>
  <c r="CT114" i="1"/>
  <c r="CU114" i="1"/>
  <c r="CV114" i="1"/>
  <c r="CR115" i="1"/>
  <c r="CS115" i="1"/>
  <c r="CT115" i="1"/>
  <c r="CU115" i="1"/>
  <c r="CV115" i="1"/>
  <c r="CR116" i="1"/>
  <c r="CS116" i="1"/>
  <c r="CT116" i="1"/>
  <c r="CU116" i="1"/>
  <c r="CV116" i="1"/>
  <c r="CR117" i="1"/>
  <c r="CS117" i="1"/>
  <c r="CT117" i="1"/>
  <c r="CU117" i="1"/>
  <c r="CV117" i="1"/>
  <c r="CR118" i="1"/>
  <c r="CS118" i="1"/>
  <c r="CT118" i="1"/>
  <c r="CU118" i="1"/>
  <c r="CV118" i="1"/>
  <c r="CR119" i="1"/>
  <c r="CS119" i="1"/>
  <c r="CT119" i="1"/>
  <c r="CU119" i="1"/>
  <c r="CV119" i="1"/>
  <c r="CR120" i="1"/>
  <c r="CS120" i="1"/>
  <c r="CT120" i="1"/>
  <c r="CU120" i="1"/>
  <c r="CV120" i="1"/>
  <c r="CR121" i="1"/>
  <c r="CS121" i="1"/>
  <c r="CT121" i="1"/>
  <c r="CU121" i="1"/>
  <c r="CV121" i="1"/>
  <c r="CR122" i="1"/>
  <c r="CS122" i="1"/>
  <c r="CT122" i="1"/>
  <c r="CU122" i="1"/>
  <c r="CV122" i="1"/>
  <c r="CR123" i="1"/>
  <c r="CS123" i="1"/>
  <c r="CT123" i="1"/>
  <c r="CU123" i="1"/>
  <c r="CV123" i="1"/>
  <c r="CR124" i="1"/>
  <c r="CS124" i="1"/>
  <c r="CT124" i="1"/>
  <c r="CU124" i="1"/>
  <c r="CV124" i="1"/>
  <c r="CR125" i="1"/>
  <c r="CS125" i="1"/>
  <c r="CT125" i="1"/>
  <c r="CU125" i="1"/>
  <c r="CV125" i="1"/>
  <c r="CR126" i="1"/>
  <c r="CS126" i="1"/>
  <c r="CT126" i="1"/>
  <c r="CU126" i="1"/>
  <c r="CV126" i="1"/>
  <c r="CR127" i="1"/>
  <c r="CS127" i="1"/>
  <c r="CT127" i="1"/>
  <c r="CU127" i="1"/>
  <c r="CV127" i="1"/>
  <c r="CR128" i="1"/>
  <c r="CS128" i="1"/>
  <c r="CT128" i="1"/>
  <c r="CU128" i="1"/>
  <c r="CV128" i="1"/>
  <c r="CR129" i="1"/>
  <c r="CS129" i="1"/>
  <c r="CT129" i="1"/>
  <c r="CU129" i="1"/>
  <c r="CV129" i="1"/>
  <c r="CR130" i="1"/>
  <c r="CS130" i="1"/>
  <c r="CT130" i="1"/>
  <c r="CU130" i="1"/>
  <c r="CV130" i="1"/>
  <c r="CS31" i="1"/>
  <c r="CT31" i="1"/>
  <c r="CU31" i="1"/>
  <c r="CV31" i="1"/>
  <c r="CR31" i="1"/>
  <c r="CM32" i="1"/>
  <c r="CN32" i="1"/>
  <c r="CO32" i="1"/>
  <c r="CP32" i="1"/>
  <c r="CQ32" i="1"/>
  <c r="CM34" i="1"/>
  <c r="CN34" i="1"/>
  <c r="CO34" i="1"/>
  <c r="CP34" i="1"/>
  <c r="CQ34" i="1"/>
  <c r="CM36" i="1"/>
  <c r="CN36" i="1"/>
  <c r="CO36" i="1"/>
  <c r="CP36" i="1"/>
  <c r="CQ36" i="1"/>
  <c r="CM38" i="1"/>
  <c r="CN38" i="1"/>
  <c r="CO38" i="1"/>
  <c r="CP38" i="1"/>
  <c r="CQ38" i="1"/>
  <c r="CM40" i="1"/>
  <c r="CN40" i="1"/>
  <c r="CO40" i="1"/>
  <c r="CP40" i="1"/>
  <c r="CQ40" i="1"/>
  <c r="CM42" i="1"/>
  <c r="CN42" i="1"/>
  <c r="CO42" i="1"/>
  <c r="CP42" i="1"/>
  <c r="CQ42" i="1"/>
  <c r="CM44" i="1"/>
  <c r="CN44" i="1"/>
  <c r="CO44" i="1"/>
  <c r="CP44" i="1"/>
  <c r="CQ44" i="1"/>
  <c r="CM46" i="1"/>
  <c r="CN46" i="1"/>
  <c r="CO46" i="1"/>
  <c r="CP46" i="1"/>
  <c r="CQ46" i="1"/>
  <c r="CM48" i="1"/>
  <c r="CN48" i="1"/>
  <c r="CO48" i="1"/>
  <c r="CP48" i="1"/>
  <c r="CQ48" i="1"/>
  <c r="CM50" i="1"/>
  <c r="CN50" i="1"/>
  <c r="CO50" i="1"/>
  <c r="CP50" i="1"/>
  <c r="CQ50" i="1"/>
  <c r="CM52" i="1"/>
  <c r="CN52" i="1"/>
  <c r="CO52" i="1"/>
  <c r="CP52" i="1"/>
  <c r="CQ52" i="1"/>
  <c r="CM54" i="1"/>
  <c r="CN54" i="1"/>
  <c r="CO54" i="1"/>
  <c r="CP54" i="1"/>
  <c r="CQ54" i="1"/>
  <c r="CM56" i="1"/>
  <c r="CN56" i="1"/>
  <c r="CO56" i="1"/>
  <c r="CP56" i="1"/>
  <c r="CQ56" i="1"/>
  <c r="CM58" i="1"/>
  <c r="CN58" i="1"/>
  <c r="CO58" i="1"/>
  <c r="CP58" i="1"/>
  <c r="CQ58" i="1"/>
  <c r="CM60" i="1"/>
  <c r="CN60" i="1"/>
  <c r="CO60" i="1"/>
  <c r="CP60" i="1"/>
  <c r="CQ60" i="1"/>
  <c r="CM61" i="1"/>
  <c r="CN61" i="1"/>
  <c r="CO61" i="1"/>
  <c r="CP61" i="1"/>
  <c r="CQ61" i="1"/>
  <c r="CM62" i="1"/>
  <c r="CN62" i="1"/>
  <c r="CO62" i="1"/>
  <c r="CP62" i="1"/>
  <c r="CQ62" i="1"/>
  <c r="CM63" i="1"/>
  <c r="CN63" i="1"/>
  <c r="CO63" i="1"/>
  <c r="CP63" i="1"/>
  <c r="CQ63" i="1"/>
  <c r="CM64" i="1"/>
  <c r="CN64" i="1"/>
  <c r="CO64" i="1"/>
  <c r="CP64" i="1"/>
  <c r="CQ64" i="1"/>
  <c r="CM65" i="1"/>
  <c r="CN65" i="1"/>
  <c r="CO65" i="1"/>
  <c r="CP65" i="1"/>
  <c r="CQ65" i="1"/>
  <c r="CM66" i="1"/>
  <c r="CN66" i="1"/>
  <c r="CO66" i="1"/>
  <c r="CP66" i="1"/>
  <c r="CQ66" i="1"/>
  <c r="CM68" i="1"/>
  <c r="CN68" i="1"/>
  <c r="CO68" i="1"/>
  <c r="CP68" i="1"/>
  <c r="CQ68" i="1"/>
  <c r="CM69" i="1"/>
  <c r="CN69" i="1"/>
  <c r="CO69" i="1"/>
  <c r="CP69" i="1"/>
  <c r="CQ69" i="1"/>
  <c r="CM70" i="1"/>
  <c r="CN70" i="1"/>
  <c r="CO70" i="1"/>
  <c r="CP70" i="1"/>
  <c r="CQ70" i="1"/>
  <c r="CM72" i="1"/>
  <c r="CN72" i="1"/>
  <c r="CO72" i="1"/>
  <c r="CP72" i="1"/>
  <c r="CQ72" i="1"/>
  <c r="CM73" i="1"/>
  <c r="CN73" i="1"/>
  <c r="CO73" i="1"/>
  <c r="CP73" i="1"/>
  <c r="CQ73" i="1"/>
  <c r="CP74" i="1"/>
  <c r="CM75" i="1"/>
  <c r="CN75" i="1"/>
  <c r="CO75" i="1"/>
  <c r="CP75" i="1"/>
  <c r="CQ75" i="1"/>
  <c r="CM77" i="1"/>
  <c r="CN77" i="1"/>
  <c r="CO77" i="1"/>
  <c r="CP77" i="1"/>
  <c r="CQ77" i="1"/>
  <c r="CM78" i="1"/>
  <c r="CN78" i="1"/>
  <c r="CO78" i="1"/>
  <c r="CP78" i="1"/>
  <c r="CQ78" i="1"/>
  <c r="CM79" i="1"/>
  <c r="CN79" i="1"/>
  <c r="CO79" i="1"/>
  <c r="CP79" i="1"/>
  <c r="CQ79" i="1"/>
  <c r="CM80" i="1"/>
  <c r="CN80" i="1"/>
  <c r="CO80" i="1"/>
  <c r="CP80" i="1"/>
  <c r="CQ80" i="1"/>
  <c r="CM81" i="1"/>
  <c r="CN81" i="1"/>
  <c r="CO81" i="1"/>
  <c r="CP81" i="1"/>
  <c r="CQ81" i="1"/>
  <c r="CM82" i="1"/>
  <c r="CN82" i="1"/>
  <c r="CO82" i="1"/>
  <c r="CP82" i="1"/>
  <c r="CQ82" i="1"/>
  <c r="CM83" i="1"/>
  <c r="CN83" i="1"/>
  <c r="CO83" i="1"/>
  <c r="CP83" i="1"/>
  <c r="CQ83" i="1"/>
  <c r="CM84" i="1"/>
  <c r="CN84" i="1"/>
  <c r="CO84" i="1"/>
  <c r="CP84" i="1"/>
  <c r="CQ84" i="1"/>
  <c r="CM85" i="1"/>
  <c r="CN85" i="1"/>
  <c r="CO85" i="1"/>
  <c r="CP85" i="1"/>
  <c r="CQ85" i="1"/>
  <c r="CM86" i="1"/>
  <c r="CN86" i="1"/>
  <c r="CO86" i="1"/>
  <c r="CP86" i="1"/>
  <c r="CQ86" i="1"/>
  <c r="CM87" i="1"/>
  <c r="CN87" i="1"/>
  <c r="CO87" i="1"/>
  <c r="CP87" i="1"/>
  <c r="CQ87" i="1"/>
  <c r="CM89" i="1"/>
  <c r="CN89" i="1"/>
  <c r="CO89" i="1"/>
  <c r="CP89" i="1"/>
  <c r="CQ89" i="1"/>
  <c r="CM90" i="1"/>
  <c r="CN90" i="1"/>
  <c r="CO90" i="1"/>
  <c r="CP90" i="1"/>
  <c r="CQ90" i="1"/>
  <c r="CM91" i="1"/>
  <c r="CN91" i="1"/>
  <c r="CO91" i="1"/>
  <c r="CP91" i="1"/>
  <c r="CQ91" i="1"/>
  <c r="CM92" i="1"/>
  <c r="CN92" i="1"/>
  <c r="CO92" i="1"/>
  <c r="CP92" i="1"/>
  <c r="CQ92" i="1"/>
  <c r="CM93" i="1"/>
  <c r="CN93" i="1"/>
  <c r="CO93" i="1"/>
  <c r="CP93" i="1"/>
  <c r="CQ93" i="1"/>
  <c r="CM94" i="1"/>
  <c r="CN94" i="1"/>
  <c r="CO94" i="1"/>
  <c r="CP94" i="1"/>
  <c r="CQ94" i="1"/>
  <c r="CM97" i="1"/>
  <c r="CN97" i="1"/>
  <c r="CO97" i="1"/>
  <c r="CP97" i="1"/>
  <c r="CQ97" i="1"/>
  <c r="CP98" i="1"/>
  <c r="CM99" i="1"/>
  <c r="CN99" i="1"/>
  <c r="CO99" i="1"/>
  <c r="CP99" i="1"/>
  <c r="CQ99" i="1"/>
  <c r="CM100" i="1"/>
  <c r="CN100" i="1"/>
  <c r="CO100" i="1"/>
  <c r="CP100" i="1"/>
  <c r="CQ100" i="1"/>
  <c r="CM101" i="1"/>
  <c r="CN101" i="1"/>
  <c r="CO101" i="1"/>
  <c r="CP101" i="1"/>
  <c r="CQ101" i="1"/>
  <c r="CP102" i="1"/>
  <c r="CM103" i="1"/>
  <c r="CN103" i="1"/>
  <c r="CO103" i="1"/>
  <c r="CP103" i="1"/>
  <c r="CQ103" i="1"/>
  <c r="CM104" i="1"/>
  <c r="CN104" i="1"/>
  <c r="CO104" i="1"/>
  <c r="CP104" i="1"/>
  <c r="CQ104" i="1"/>
  <c r="CM105" i="1"/>
  <c r="CN105" i="1"/>
  <c r="CO105" i="1"/>
  <c r="CP105" i="1"/>
  <c r="CQ105" i="1"/>
  <c r="CP106" i="1"/>
  <c r="CM107" i="1"/>
  <c r="CN107" i="1"/>
  <c r="CO107" i="1"/>
  <c r="CP107" i="1"/>
  <c r="CQ107" i="1"/>
  <c r="CM109" i="1"/>
  <c r="CN109" i="1"/>
  <c r="CO109" i="1"/>
  <c r="CP109" i="1"/>
  <c r="CQ109" i="1"/>
  <c r="CM110" i="1"/>
  <c r="CN110" i="1"/>
  <c r="CO110" i="1"/>
  <c r="CP110" i="1"/>
  <c r="CQ110" i="1"/>
  <c r="CM111" i="1"/>
  <c r="CN111" i="1"/>
  <c r="CO111" i="1"/>
  <c r="CP111" i="1"/>
  <c r="CQ111" i="1"/>
  <c r="CM112" i="1"/>
  <c r="CN112" i="1"/>
  <c r="CO112" i="1"/>
  <c r="CP112" i="1"/>
  <c r="CQ112" i="1"/>
  <c r="CM113" i="1"/>
  <c r="CN113" i="1"/>
  <c r="CO113" i="1"/>
  <c r="CP113" i="1"/>
  <c r="CQ113" i="1"/>
  <c r="CM114" i="1"/>
  <c r="CN114" i="1"/>
  <c r="CO114" i="1"/>
  <c r="CP114" i="1"/>
  <c r="CQ114" i="1"/>
  <c r="CM115" i="1"/>
  <c r="CN115" i="1"/>
  <c r="CO115" i="1"/>
  <c r="CP115" i="1"/>
  <c r="CQ115" i="1"/>
  <c r="CM116" i="1"/>
  <c r="CN116" i="1"/>
  <c r="CO116" i="1"/>
  <c r="CP116" i="1"/>
  <c r="CQ116" i="1"/>
  <c r="CM117" i="1"/>
  <c r="CN117" i="1"/>
  <c r="CO117" i="1"/>
  <c r="CP117" i="1"/>
  <c r="CQ117" i="1"/>
  <c r="CM118" i="1"/>
  <c r="CN118" i="1"/>
  <c r="CO118" i="1"/>
  <c r="CP118" i="1"/>
  <c r="CQ118" i="1"/>
  <c r="CM119" i="1"/>
  <c r="CN119" i="1"/>
  <c r="CO119" i="1"/>
  <c r="CP119" i="1"/>
  <c r="CQ119" i="1"/>
  <c r="CM120" i="1"/>
  <c r="CN120" i="1"/>
  <c r="CO120" i="1"/>
  <c r="CP120" i="1"/>
  <c r="CQ120" i="1"/>
  <c r="CM121" i="1"/>
  <c r="CN121" i="1"/>
  <c r="CO121" i="1"/>
  <c r="CP121" i="1"/>
  <c r="CQ121" i="1"/>
  <c r="CM122" i="1"/>
  <c r="CN122" i="1"/>
  <c r="CO122" i="1"/>
  <c r="CP122" i="1"/>
  <c r="CQ122" i="1"/>
  <c r="CM123" i="1"/>
  <c r="CN123" i="1"/>
  <c r="CO123" i="1"/>
  <c r="CP123" i="1"/>
  <c r="CQ123" i="1"/>
  <c r="CM124" i="1"/>
  <c r="CN124" i="1"/>
  <c r="CO124" i="1"/>
  <c r="CP124" i="1"/>
  <c r="CQ124" i="1"/>
  <c r="CM125" i="1"/>
  <c r="CN125" i="1"/>
  <c r="CO125" i="1"/>
  <c r="CP125" i="1"/>
  <c r="CQ125" i="1"/>
  <c r="CM126" i="1"/>
  <c r="CN126" i="1"/>
  <c r="CO126" i="1"/>
  <c r="CP126" i="1"/>
  <c r="CQ126" i="1"/>
  <c r="CM127" i="1"/>
  <c r="CN127" i="1"/>
  <c r="CO127" i="1"/>
  <c r="CP127" i="1"/>
  <c r="CQ127" i="1"/>
  <c r="CM128" i="1"/>
  <c r="CN128" i="1"/>
  <c r="CO128" i="1"/>
  <c r="CP128" i="1"/>
  <c r="CQ128" i="1"/>
  <c r="CM129" i="1"/>
  <c r="CN129" i="1"/>
  <c r="CO129" i="1"/>
  <c r="CP129" i="1"/>
  <c r="CQ129" i="1"/>
  <c r="CM130" i="1"/>
  <c r="CN130" i="1"/>
  <c r="CO130" i="1"/>
  <c r="CP130" i="1"/>
  <c r="CQ130" i="1"/>
  <c r="CN31" i="1"/>
  <c r="CO31" i="1"/>
  <c r="CP31" i="1"/>
  <c r="CQ31" i="1"/>
  <c r="CM31" i="1"/>
  <c r="O32" i="1"/>
  <c r="CI32" i="1" s="1"/>
  <c r="CH32" i="1"/>
  <c r="CJ32" i="1"/>
  <c r="CK32" i="1"/>
  <c r="CL32" i="1"/>
  <c r="O34" i="1"/>
  <c r="CI34" i="1" s="1"/>
  <c r="CH34" i="1"/>
  <c r="CJ34" i="1"/>
  <c r="CK34" i="1"/>
  <c r="CL34" i="1"/>
  <c r="O36" i="1"/>
  <c r="CI36" i="1" s="1"/>
  <c r="CH36" i="1"/>
  <c r="CJ36" i="1"/>
  <c r="CK36" i="1"/>
  <c r="CL36" i="1"/>
  <c r="CH38" i="1"/>
  <c r="CL38" i="1"/>
  <c r="O40" i="1"/>
  <c r="CI40" i="1" s="1"/>
  <c r="CH40" i="1"/>
  <c r="CJ40" i="1"/>
  <c r="CK40" i="1"/>
  <c r="CL40" i="1"/>
  <c r="O42" i="1"/>
  <c r="CI42" i="1" s="1"/>
  <c r="CH42" i="1"/>
  <c r="CJ42" i="1"/>
  <c r="CK42" i="1"/>
  <c r="CL42" i="1"/>
  <c r="O44" i="1"/>
  <c r="CI44" i="1" s="1"/>
  <c r="CH44" i="1"/>
  <c r="CJ44" i="1"/>
  <c r="CK44" i="1"/>
  <c r="CL44" i="1"/>
  <c r="CH46" i="1"/>
  <c r="CL46" i="1"/>
  <c r="O48" i="1"/>
  <c r="CI48" i="1" s="1"/>
  <c r="CH48" i="1"/>
  <c r="CJ48" i="1"/>
  <c r="CK48" i="1"/>
  <c r="CL48" i="1"/>
  <c r="O50" i="1"/>
  <c r="CI50" i="1" s="1"/>
  <c r="CH50" i="1"/>
  <c r="CJ50" i="1"/>
  <c r="CK50" i="1"/>
  <c r="CL50" i="1"/>
  <c r="O52" i="1"/>
  <c r="CI52" i="1" s="1"/>
  <c r="CH52" i="1"/>
  <c r="CJ52" i="1"/>
  <c r="CK52" i="1"/>
  <c r="CL52" i="1"/>
  <c r="CH54" i="1"/>
  <c r="CL54" i="1"/>
  <c r="O56" i="1"/>
  <c r="CI56" i="1" s="1"/>
  <c r="CH56" i="1"/>
  <c r="CJ56" i="1"/>
  <c r="CK56" i="1"/>
  <c r="CL56" i="1"/>
  <c r="O58" i="1"/>
  <c r="CI58" i="1" s="1"/>
  <c r="CH58" i="1"/>
  <c r="CJ58" i="1"/>
  <c r="CK58" i="1"/>
  <c r="CL58" i="1"/>
  <c r="O60" i="1"/>
  <c r="CH60" i="1"/>
  <c r="CI60" i="1"/>
  <c r="CJ60" i="1"/>
  <c r="CK60" i="1"/>
  <c r="CL60" i="1"/>
  <c r="O61" i="1"/>
  <c r="CI61" i="1" s="1"/>
  <c r="CH61" i="1"/>
  <c r="CJ61" i="1"/>
  <c r="CK61" i="1"/>
  <c r="CL61" i="1"/>
  <c r="O62" i="1"/>
  <c r="CH62" i="1"/>
  <c r="CI62" i="1"/>
  <c r="CJ62" i="1"/>
  <c r="CK62" i="1"/>
  <c r="CL62" i="1"/>
  <c r="O63" i="1"/>
  <c r="CI63" i="1" s="1"/>
  <c r="CH63" i="1"/>
  <c r="CJ63" i="1"/>
  <c r="CK63" i="1"/>
  <c r="CL63" i="1"/>
  <c r="O64" i="1"/>
  <c r="CH64" i="1"/>
  <c r="CI64" i="1"/>
  <c r="CJ64" i="1"/>
  <c r="CK64" i="1"/>
  <c r="CL64" i="1"/>
  <c r="O65" i="1"/>
  <c r="CI65" i="1" s="1"/>
  <c r="CH65" i="1"/>
  <c r="CJ65" i="1"/>
  <c r="CK65" i="1"/>
  <c r="CL65" i="1"/>
  <c r="O66" i="1"/>
  <c r="CH66" i="1"/>
  <c r="CI66" i="1"/>
  <c r="CJ66" i="1"/>
  <c r="CK66" i="1"/>
  <c r="CL66" i="1"/>
  <c r="O68" i="1"/>
  <c r="CI68" i="1" s="1"/>
  <c r="CH68" i="1"/>
  <c r="CJ68" i="1"/>
  <c r="CK68" i="1"/>
  <c r="CL68" i="1"/>
  <c r="O69" i="1"/>
  <c r="CH69" i="1"/>
  <c r="CI69" i="1"/>
  <c r="CJ69" i="1"/>
  <c r="CK69" i="1"/>
  <c r="CL69" i="1"/>
  <c r="CH70" i="1"/>
  <c r="CL70" i="1"/>
  <c r="O72" i="1"/>
  <c r="CI72" i="1" s="1"/>
  <c r="CH72" i="1"/>
  <c r="CJ72" i="1"/>
  <c r="CK72" i="1"/>
  <c r="CL72" i="1"/>
  <c r="O73" i="1"/>
  <c r="CH73" i="1"/>
  <c r="CI73" i="1"/>
  <c r="CJ73" i="1"/>
  <c r="CK73" i="1"/>
  <c r="CL73" i="1"/>
  <c r="O74" i="1"/>
  <c r="CI74" i="1" s="1"/>
  <c r="CH74" i="1"/>
  <c r="CJ74" i="1"/>
  <c r="CK74" i="1"/>
  <c r="CL74" i="1"/>
  <c r="O75" i="1"/>
  <c r="CH75" i="1"/>
  <c r="CI75" i="1"/>
  <c r="CJ75" i="1"/>
  <c r="CK75" i="1"/>
  <c r="CL75" i="1"/>
  <c r="O77" i="1"/>
  <c r="CH77" i="1"/>
  <c r="CI77" i="1"/>
  <c r="CJ77" i="1"/>
  <c r="CK77" i="1"/>
  <c r="CL77" i="1"/>
  <c r="O78" i="1"/>
  <c r="CI78" i="1" s="1"/>
  <c r="CH78" i="1"/>
  <c r="CJ78" i="1"/>
  <c r="CK78" i="1"/>
  <c r="CL78" i="1"/>
  <c r="O79" i="1"/>
  <c r="CH79" i="1"/>
  <c r="CI79" i="1"/>
  <c r="CJ79" i="1"/>
  <c r="CK79" i="1"/>
  <c r="CL79" i="1"/>
  <c r="O80" i="1"/>
  <c r="CH80" i="1"/>
  <c r="CI80" i="1"/>
  <c r="CJ80" i="1"/>
  <c r="CK80" i="1"/>
  <c r="CL80" i="1"/>
  <c r="O81" i="1"/>
  <c r="CI81" i="1" s="1"/>
  <c r="CH81" i="1"/>
  <c r="CJ81" i="1"/>
  <c r="CK81" i="1"/>
  <c r="CL81" i="1"/>
  <c r="O82" i="1"/>
  <c r="CH82" i="1"/>
  <c r="CI82" i="1"/>
  <c r="CJ82" i="1"/>
  <c r="CK82" i="1"/>
  <c r="CL82" i="1"/>
  <c r="O83" i="1"/>
  <c r="CI83" i="1" s="1"/>
  <c r="CH83" i="1"/>
  <c r="CJ83" i="1"/>
  <c r="CK83" i="1"/>
  <c r="CL83" i="1"/>
  <c r="O84" i="1"/>
  <c r="CH84" i="1"/>
  <c r="CI84" i="1"/>
  <c r="CJ84" i="1"/>
  <c r="CK84" i="1"/>
  <c r="CL84" i="1"/>
  <c r="O85" i="1"/>
  <c r="CI85" i="1" s="1"/>
  <c r="CH85" i="1"/>
  <c r="CJ85" i="1"/>
  <c r="CK85" i="1"/>
  <c r="CL85" i="1"/>
  <c r="O86" i="1"/>
  <c r="CH86" i="1"/>
  <c r="CI86" i="1"/>
  <c r="CJ86" i="1"/>
  <c r="CK86" i="1"/>
  <c r="CL86" i="1"/>
  <c r="O87" i="1"/>
  <c r="CI87" i="1" s="1"/>
  <c r="CH87" i="1"/>
  <c r="CJ87" i="1"/>
  <c r="CK87" i="1"/>
  <c r="CL87" i="1"/>
  <c r="O89" i="1"/>
  <c r="CH89" i="1"/>
  <c r="CI89" i="1"/>
  <c r="CJ89" i="1"/>
  <c r="CK89" i="1"/>
  <c r="CL89" i="1"/>
  <c r="O90" i="1"/>
  <c r="CH90" i="1"/>
  <c r="CI90" i="1"/>
  <c r="CJ90" i="1"/>
  <c r="CK90" i="1"/>
  <c r="CL90" i="1"/>
  <c r="O91" i="1"/>
  <c r="CI91" i="1" s="1"/>
  <c r="CH91" i="1"/>
  <c r="CJ91" i="1"/>
  <c r="CK91" i="1"/>
  <c r="CL91" i="1"/>
  <c r="O92" i="1"/>
  <c r="CH92" i="1"/>
  <c r="CI92" i="1"/>
  <c r="CJ92" i="1"/>
  <c r="CK92" i="1"/>
  <c r="CL92" i="1"/>
  <c r="O93" i="1"/>
  <c r="CI93" i="1" s="1"/>
  <c r="CH93" i="1"/>
  <c r="CJ93" i="1"/>
  <c r="CK93" i="1"/>
  <c r="CL93" i="1"/>
  <c r="O94" i="1"/>
  <c r="CH94" i="1"/>
  <c r="CI94" i="1"/>
  <c r="CJ94" i="1"/>
  <c r="CK94" i="1"/>
  <c r="CL94" i="1"/>
  <c r="O97" i="1"/>
  <c r="CI97" i="1" s="1"/>
  <c r="CH97" i="1"/>
  <c r="CJ97" i="1"/>
  <c r="CK97" i="1"/>
  <c r="CL97" i="1"/>
  <c r="O98" i="1"/>
  <c r="CH98" i="1"/>
  <c r="CI98" i="1"/>
  <c r="CJ98" i="1"/>
  <c r="CK98" i="1"/>
  <c r="CL98" i="1"/>
  <c r="O99" i="1"/>
  <c r="CI99" i="1" s="1"/>
  <c r="CH99" i="1"/>
  <c r="CJ99" i="1"/>
  <c r="CK99" i="1"/>
  <c r="CL99" i="1"/>
  <c r="O100" i="1"/>
  <c r="CH100" i="1"/>
  <c r="CI100" i="1"/>
  <c r="CJ100" i="1"/>
  <c r="CK100" i="1"/>
  <c r="CL100" i="1"/>
  <c r="O101" i="1"/>
  <c r="CH101" i="1"/>
  <c r="CI101" i="1"/>
  <c r="CJ101" i="1"/>
  <c r="CK101" i="1"/>
  <c r="CL101" i="1"/>
  <c r="O102" i="1"/>
  <c r="CI102" i="1" s="1"/>
  <c r="CH102" i="1"/>
  <c r="CJ102" i="1"/>
  <c r="CK102" i="1"/>
  <c r="CL102" i="1"/>
  <c r="O103" i="1"/>
  <c r="CH103" i="1"/>
  <c r="CI103" i="1"/>
  <c r="CJ103" i="1"/>
  <c r="CK103" i="1"/>
  <c r="CL103" i="1"/>
  <c r="O104" i="1"/>
  <c r="CI104" i="1" s="1"/>
  <c r="CH104" i="1"/>
  <c r="CJ104" i="1"/>
  <c r="CK104" i="1"/>
  <c r="CL104" i="1"/>
  <c r="O105" i="1"/>
  <c r="CH105" i="1"/>
  <c r="CI105" i="1"/>
  <c r="CJ105" i="1"/>
  <c r="CK105" i="1"/>
  <c r="CL105" i="1"/>
  <c r="O106" i="1"/>
  <c r="CI106" i="1" s="1"/>
  <c r="CH106" i="1"/>
  <c r="CJ106" i="1"/>
  <c r="CK106" i="1"/>
  <c r="CL106" i="1"/>
  <c r="O107" i="1"/>
  <c r="CH107" i="1"/>
  <c r="CI107" i="1"/>
  <c r="CJ107" i="1"/>
  <c r="CK107" i="1"/>
  <c r="CL107" i="1"/>
  <c r="O109" i="1"/>
  <c r="CI109" i="1" s="1"/>
  <c r="CH109" i="1"/>
  <c r="CJ109" i="1"/>
  <c r="CK109" i="1"/>
  <c r="CL109" i="1"/>
  <c r="O110" i="1"/>
  <c r="CH110" i="1"/>
  <c r="CI110" i="1"/>
  <c r="CJ110" i="1"/>
  <c r="CK110" i="1"/>
  <c r="CL110" i="1"/>
  <c r="O111" i="1"/>
  <c r="CI111" i="1" s="1"/>
  <c r="CH111" i="1"/>
  <c r="CJ111" i="1"/>
  <c r="CK111" i="1"/>
  <c r="CL111" i="1"/>
  <c r="O112" i="1"/>
  <c r="CH112" i="1"/>
  <c r="CI112" i="1"/>
  <c r="CJ112" i="1"/>
  <c r="CK112" i="1"/>
  <c r="CL112" i="1"/>
  <c r="O113" i="1"/>
  <c r="CI113" i="1" s="1"/>
  <c r="CH113" i="1"/>
  <c r="CJ113" i="1"/>
  <c r="CK113" i="1"/>
  <c r="CL113" i="1"/>
  <c r="O114" i="1"/>
  <c r="CH114" i="1"/>
  <c r="CI114" i="1"/>
  <c r="CJ114" i="1"/>
  <c r="CK114" i="1"/>
  <c r="CL114" i="1"/>
  <c r="O115" i="1"/>
  <c r="CH115" i="1"/>
  <c r="CI115" i="1"/>
  <c r="CJ115" i="1"/>
  <c r="CK115" i="1"/>
  <c r="CL115" i="1"/>
  <c r="O116" i="1"/>
  <c r="CH116" i="1"/>
  <c r="CI116" i="1"/>
  <c r="CJ116" i="1"/>
  <c r="CK116" i="1"/>
  <c r="CL116" i="1"/>
  <c r="O117" i="1"/>
  <c r="CI117" i="1" s="1"/>
  <c r="CH117" i="1"/>
  <c r="CJ117" i="1"/>
  <c r="CK117" i="1"/>
  <c r="CL117" i="1"/>
  <c r="O118" i="1"/>
  <c r="CH118" i="1"/>
  <c r="CI118" i="1"/>
  <c r="CJ118" i="1"/>
  <c r="CK118" i="1"/>
  <c r="CL118" i="1"/>
  <c r="O119" i="1"/>
  <c r="CI119" i="1" s="1"/>
  <c r="CH119" i="1"/>
  <c r="CJ119" i="1"/>
  <c r="CK119" i="1"/>
  <c r="CL119" i="1"/>
  <c r="O120" i="1"/>
  <c r="CH120" i="1"/>
  <c r="CI120" i="1"/>
  <c r="CJ120" i="1"/>
  <c r="CK120" i="1"/>
  <c r="CL120" i="1"/>
  <c r="O121" i="1"/>
  <c r="CI121" i="1" s="1"/>
  <c r="CH121" i="1"/>
  <c r="CJ121" i="1"/>
  <c r="CK121" i="1"/>
  <c r="CL121" i="1"/>
  <c r="O122" i="1"/>
  <c r="CH122" i="1"/>
  <c r="CI122" i="1"/>
  <c r="CJ122" i="1"/>
  <c r="CK122" i="1"/>
  <c r="CL122" i="1"/>
  <c r="O123" i="1"/>
  <c r="CI123" i="1" s="1"/>
  <c r="CH123" i="1"/>
  <c r="CJ123" i="1"/>
  <c r="CK123" i="1"/>
  <c r="CL123" i="1"/>
  <c r="O124" i="1"/>
  <c r="CH124" i="1"/>
  <c r="CI124" i="1"/>
  <c r="CJ124" i="1"/>
  <c r="CK124" i="1"/>
  <c r="CL124" i="1"/>
  <c r="O125" i="1"/>
  <c r="CI125" i="1" s="1"/>
  <c r="CH125" i="1"/>
  <c r="CJ125" i="1"/>
  <c r="CK125" i="1"/>
  <c r="CL125" i="1"/>
  <c r="O126" i="1"/>
  <c r="CH126" i="1"/>
  <c r="CI126" i="1"/>
  <c r="CJ126" i="1"/>
  <c r="CK126" i="1"/>
  <c r="CL126" i="1"/>
  <c r="O127" i="1"/>
  <c r="CI127" i="1" s="1"/>
  <c r="CH127" i="1"/>
  <c r="CJ127" i="1"/>
  <c r="CK127" i="1"/>
  <c r="CL127" i="1"/>
  <c r="O128" i="1"/>
  <c r="CH128" i="1"/>
  <c r="CI128" i="1"/>
  <c r="CJ128" i="1"/>
  <c r="CK128" i="1"/>
  <c r="CL128" i="1"/>
  <c r="O129" i="1"/>
  <c r="CI129" i="1" s="1"/>
  <c r="CH129" i="1"/>
  <c r="CJ129" i="1"/>
  <c r="CK129" i="1"/>
  <c r="CL129" i="1"/>
  <c r="O130" i="1"/>
  <c r="CH130" i="1"/>
  <c r="CI130" i="1"/>
  <c r="CJ130" i="1"/>
  <c r="CK130" i="1"/>
  <c r="CL130" i="1"/>
  <c r="O31" i="1"/>
  <c r="CJ31" i="1" s="1"/>
  <c r="CI31" i="1"/>
  <c r="CK31" i="1"/>
  <c r="CL31" i="1"/>
  <c r="CH31" i="1"/>
  <c r="CC32" i="1"/>
  <c r="CD32" i="1"/>
  <c r="CE32" i="1"/>
  <c r="CF32" i="1"/>
  <c r="CG32" i="1"/>
  <c r="CC34" i="1"/>
  <c r="CD34" i="1"/>
  <c r="CE34" i="1"/>
  <c r="CF34" i="1"/>
  <c r="CG34" i="1"/>
  <c r="CC36" i="1"/>
  <c r="CD36" i="1"/>
  <c r="CE36" i="1"/>
  <c r="CF36" i="1"/>
  <c r="CG36" i="1"/>
  <c r="CF38" i="1"/>
  <c r="CC40" i="1"/>
  <c r="CD40" i="1"/>
  <c r="CE40" i="1"/>
  <c r="CF40" i="1"/>
  <c r="CG40" i="1"/>
  <c r="CC42" i="1"/>
  <c r="CD42" i="1"/>
  <c r="CE42" i="1"/>
  <c r="CF42" i="1"/>
  <c r="CG42" i="1"/>
  <c r="CC44" i="1"/>
  <c r="CD44" i="1"/>
  <c r="CE44" i="1"/>
  <c r="CF44" i="1"/>
  <c r="CG44" i="1"/>
  <c r="CF46" i="1"/>
  <c r="CC48" i="1"/>
  <c r="CD48" i="1"/>
  <c r="CE48" i="1"/>
  <c r="CF48" i="1"/>
  <c r="CG48" i="1"/>
  <c r="CC50" i="1"/>
  <c r="CD50" i="1"/>
  <c r="CE50" i="1"/>
  <c r="CF50" i="1"/>
  <c r="CG50" i="1"/>
  <c r="CC52" i="1"/>
  <c r="CD52" i="1"/>
  <c r="CE52" i="1"/>
  <c r="CF52" i="1"/>
  <c r="CG52" i="1"/>
  <c r="CF54" i="1"/>
  <c r="CC56" i="1"/>
  <c r="CD56" i="1"/>
  <c r="CE56" i="1"/>
  <c r="CF56" i="1"/>
  <c r="CG56" i="1"/>
  <c r="CC58" i="1"/>
  <c r="CD58" i="1"/>
  <c r="CE58" i="1"/>
  <c r="CF58" i="1"/>
  <c r="CG58" i="1"/>
  <c r="CC60" i="1"/>
  <c r="CD60" i="1"/>
  <c r="CE60" i="1"/>
  <c r="CF60" i="1"/>
  <c r="CG60" i="1"/>
  <c r="CC61" i="1"/>
  <c r="CD61" i="1"/>
  <c r="CE61" i="1"/>
  <c r="CF61" i="1"/>
  <c r="CG61" i="1"/>
  <c r="CC62" i="1"/>
  <c r="CD62" i="1"/>
  <c r="CE62" i="1"/>
  <c r="CF62" i="1"/>
  <c r="CG62" i="1"/>
  <c r="CC63" i="1"/>
  <c r="CD63" i="1"/>
  <c r="CE63" i="1"/>
  <c r="CF63" i="1"/>
  <c r="CG63" i="1"/>
  <c r="CC64" i="1"/>
  <c r="CD64" i="1"/>
  <c r="CE64" i="1"/>
  <c r="CF64" i="1"/>
  <c r="CG64" i="1"/>
  <c r="CC65" i="1"/>
  <c r="CD65" i="1"/>
  <c r="CE65" i="1"/>
  <c r="CF65" i="1"/>
  <c r="CG65" i="1"/>
  <c r="CC66" i="1"/>
  <c r="CD66" i="1"/>
  <c r="CE66" i="1"/>
  <c r="CF66" i="1"/>
  <c r="CG66" i="1"/>
  <c r="CC68" i="1"/>
  <c r="CD68" i="1"/>
  <c r="CE68" i="1"/>
  <c r="CF68" i="1"/>
  <c r="CG68" i="1"/>
  <c r="CC69" i="1"/>
  <c r="CD69" i="1"/>
  <c r="CE69" i="1"/>
  <c r="CF69" i="1"/>
  <c r="CG69" i="1"/>
  <c r="CF70" i="1"/>
  <c r="CC72" i="1"/>
  <c r="CD72" i="1"/>
  <c r="CE72" i="1"/>
  <c r="CF72" i="1"/>
  <c r="CG72" i="1"/>
  <c r="CC73" i="1"/>
  <c r="CD73" i="1"/>
  <c r="CE73" i="1"/>
  <c r="CF73" i="1"/>
  <c r="CG73" i="1"/>
  <c r="CC74" i="1"/>
  <c r="CD74" i="1"/>
  <c r="CE74" i="1"/>
  <c r="CF74" i="1"/>
  <c r="CG74" i="1"/>
  <c r="CC75" i="1"/>
  <c r="CD75" i="1"/>
  <c r="CE75" i="1"/>
  <c r="CF75" i="1"/>
  <c r="CG75" i="1"/>
  <c r="CC77" i="1"/>
  <c r="CD77" i="1"/>
  <c r="CE77" i="1"/>
  <c r="CF77" i="1"/>
  <c r="CG77" i="1"/>
  <c r="CC78" i="1"/>
  <c r="CD78" i="1"/>
  <c r="CE78" i="1"/>
  <c r="CF78" i="1"/>
  <c r="CG78" i="1"/>
  <c r="CC79" i="1"/>
  <c r="CD79" i="1"/>
  <c r="CE79" i="1"/>
  <c r="CF79" i="1"/>
  <c r="CG79" i="1"/>
  <c r="CC80" i="1"/>
  <c r="CD80" i="1"/>
  <c r="CE80" i="1"/>
  <c r="CF80" i="1"/>
  <c r="CG80" i="1"/>
  <c r="CC81" i="1"/>
  <c r="CD81" i="1"/>
  <c r="CE81" i="1"/>
  <c r="CF81" i="1"/>
  <c r="CG81" i="1"/>
  <c r="CC82" i="1"/>
  <c r="CD82" i="1"/>
  <c r="CE82" i="1"/>
  <c r="CF82" i="1"/>
  <c r="CG82" i="1"/>
  <c r="CC83" i="1"/>
  <c r="CD83" i="1"/>
  <c r="CE83" i="1"/>
  <c r="CF83" i="1"/>
  <c r="CG83" i="1"/>
  <c r="CC84" i="1"/>
  <c r="CD84" i="1"/>
  <c r="CE84" i="1"/>
  <c r="CF84" i="1"/>
  <c r="CG84" i="1"/>
  <c r="CC85" i="1"/>
  <c r="CD85" i="1"/>
  <c r="CE85" i="1"/>
  <c r="CF85" i="1"/>
  <c r="CG85" i="1"/>
  <c r="CC86" i="1"/>
  <c r="CD86" i="1"/>
  <c r="CE86" i="1"/>
  <c r="CF86" i="1"/>
  <c r="CG86" i="1"/>
  <c r="CC87" i="1"/>
  <c r="CD87" i="1"/>
  <c r="CE87" i="1"/>
  <c r="CF87" i="1"/>
  <c r="CG87" i="1"/>
  <c r="CC89" i="1"/>
  <c r="CD89" i="1"/>
  <c r="CE89" i="1"/>
  <c r="CF89" i="1"/>
  <c r="CG89" i="1"/>
  <c r="CC90" i="1"/>
  <c r="CD90" i="1"/>
  <c r="CE90" i="1"/>
  <c r="CF90" i="1"/>
  <c r="CG90" i="1"/>
  <c r="CC91" i="1"/>
  <c r="CD91" i="1"/>
  <c r="CE91" i="1"/>
  <c r="CF91" i="1"/>
  <c r="CG91" i="1"/>
  <c r="CC92" i="1"/>
  <c r="CD92" i="1"/>
  <c r="CE92" i="1"/>
  <c r="CF92" i="1"/>
  <c r="CG92" i="1"/>
  <c r="CC93" i="1"/>
  <c r="CD93" i="1"/>
  <c r="CE93" i="1"/>
  <c r="CF93" i="1"/>
  <c r="CG93" i="1"/>
  <c r="CC94" i="1"/>
  <c r="CD94" i="1"/>
  <c r="CE94" i="1"/>
  <c r="CF94" i="1"/>
  <c r="CG94" i="1"/>
  <c r="CC97" i="1"/>
  <c r="CD97" i="1"/>
  <c r="CE97" i="1"/>
  <c r="CF97" i="1"/>
  <c r="CG97" i="1"/>
  <c r="CC98" i="1"/>
  <c r="CD98" i="1"/>
  <c r="CE98" i="1"/>
  <c r="CF98" i="1"/>
  <c r="CG98" i="1"/>
  <c r="CC99" i="1"/>
  <c r="CD99" i="1"/>
  <c r="CE99" i="1"/>
  <c r="CF99" i="1"/>
  <c r="CG99" i="1"/>
  <c r="CC100" i="1"/>
  <c r="CD100" i="1"/>
  <c r="CE100" i="1"/>
  <c r="CF100" i="1"/>
  <c r="CG100" i="1"/>
  <c r="CC101" i="1"/>
  <c r="CD101" i="1"/>
  <c r="CE101" i="1"/>
  <c r="CF101" i="1"/>
  <c r="CG101" i="1"/>
  <c r="CC102" i="1"/>
  <c r="CD102" i="1"/>
  <c r="CE102" i="1"/>
  <c r="CF102" i="1"/>
  <c r="CG102" i="1"/>
  <c r="CC103" i="1"/>
  <c r="CD103" i="1"/>
  <c r="CE103" i="1"/>
  <c r="CF103" i="1"/>
  <c r="CG103" i="1"/>
  <c r="CC104" i="1"/>
  <c r="CD104" i="1"/>
  <c r="CE104" i="1"/>
  <c r="CF104" i="1"/>
  <c r="CG104" i="1"/>
  <c r="CC105" i="1"/>
  <c r="CD105" i="1"/>
  <c r="CE105" i="1"/>
  <c r="CF105" i="1"/>
  <c r="CG105" i="1"/>
  <c r="CC106" i="1"/>
  <c r="CD106" i="1"/>
  <c r="CE106" i="1"/>
  <c r="CF106" i="1"/>
  <c r="CG106" i="1"/>
  <c r="CC107" i="1"/>
  <c r="CD107" i="1"/>
  <c r="CE107" i="1"/>
  <c r="CF107" i="1"/>
  <c r="CG107" i="1"/>
  <c r="CC109" i="1"/>
  <c r="CD109" i="1"/>
  <c r="CE109" i="1"/>
  <c r="CF109" i="1"/>
  <c r="CG109" i="1"/>
  <c r="CC110" i="1"/>
  <c r="CD110" i="1"/>
  <c r="CE110" i="1"/>
  <c r="CF110" i="1"/>
  <c r="CG110" i="1"/>
  <c r="CC111" i="1"/>
  <c r="CD111" i="1"/>
  <c r="CE111" i="1"/>
  <c r="CF111" i="1"/>
  <c r="CG111" i="1"/>
  <c r="CC112" i="1"/>
  <c r="CD112" i="1"/>
  <c r="CE112" i="1"/>
  <c r="CF112" i="1"/>
  <c r="CG112" i="1"/>
  <c r="CC113" i="1"/>
  <c r="CD113" i="1"/>
  <c r="CE113" i="1"/>
  <c r="CF113" i="1"/>
  <c r="CG113" i="1"/>
  <c r="CC114" i="1"/>
  <c r="CD114" i="1"/>
  <c r="CE114" i="1"/>
  <c r="CF114" i="1"/>
  <c r="CG114" i="1"/>
  <c r="CC115" i="1"/>
  <c r="CD115" i="1"/>
  <c r="CE115" i="1"/>
  <c r="CF115" i="1"/>
  <c r="CG115" i="1"/>
  <c r="CC116" i="1"/>
  <c r="CD116" i="1"/>
  <c r="CE116" i="1"/>
  <c r="CF116" i="1"/>
  <c r="CG116" i="1"/>
  <c r="CC117" i="1"/>
  <c r="CD117" i="1"/>
  <c r="CE117" i="1"/>
  <c r="CF117" i="1"/>
  <c r="CG117" i="1"/>
  <c r="CC118" i="1"/>
  <c r="CD118" i="1"/>
  <c r="CE118" i="1"/>
  <c r="CF118" i="1"/>
  <c r="CG118" i="1"/>
  <c r="CC119" i="1"/>
  <c r="CD119" i="1"/>
  <c r="CE119" i="1"/>
  <c r="CF119" i="1"/>
  <c r="CG119" i="1"/>
  <c r="CC120" i="1"/>
  <c r="CD120" i="1"/>
  <c r="CE120" i="1"/>
  <c r="CF120" i="1"/>
  <c r="CG120" i="1"/>
  <c r="CC121" i="1"/>
  <c r="CD121" i="1"/>
  <c r="CE121" i="1"/>
  <c r="CF121" i="1"/>
  <c r="CG121" i="1"/>
  <c r="CC122" i="1"/>
  <c r="CD122" i="1"/>
  <c r="CE122" i="1"/>
  <c r="CF122" i="1"/>
  <c r="CG122" i="1"/>
  <c r="CC123" i="1"/>
  <c r="CD123" i="1"/>
  <c r="CE123" i="1"/>
  <c r="CF123" i="1"/>
  <c r="CG123" i="1"/>
  <c r="CC124" i="1"/>
  <c r="CD124" i="1"/>
  <c r="CE124" i="1"/>
  <c r="CF124" i="1"/>
  <c r="CG124" i="1"/>
  <c r="CC125" i="1"/>
  <c r="CD125" i="1"/>
  <c r="CE125" i="1"/>
  <c r="CF125" i="1"/>
  <c r="CG125" i="1"/>
  <c r="CC126" i="1"/>
  <c r="CD126" i="1"/>
  <c r="CE126" i="1"/>
  <c r="CF126" i="1"/>
  <c r="CG126" i="1"/>
  <c r="CC127" i="1"/>
  <c r="CD127" i="1"/>
  <c r="CE127" i="1"/>
  <c r="CF127" i="1"/>
  <c r="CG127" i="1"/>
  <c r="CC128" i="1"/>
  <c r="CD128" i="1"/>
  <c r="CE128" i="1"/>
  <c r="CF128" i="1"/>
  <c r="CG128" i="1"/>
  <c r="CC129" i="1"/>
  <c r="CD129" i="1"/>
  <c r="CE129" i="1"/>
  <c r="CF129" i="1"/>
  <c r="CG129" i="1"/>
  <c r="CC130" i="1"/>
  <c r="CD130" i="1"/>
  <c r="CE130" i="1"/>
  <c r="CF130" i="1"/>
  <c r="CG130" i="1"/>
  <c r="CD31" i="1"/>
  <c r="CE31" i="1"/>
  <c r="CF31" i="1"/>
  <c r="CG31" i="1"/>
  <c r="CC31" i="1"/>
  <c r="BX32" i="1"/>
  <c r="BY32" i="1"/>
  <c r="BZ32" i="1"/>
  <c r="CA32" i="1"/>
  <c r="CB32" i="1"/>
  <c r="BX34" i="1"/>
  <c r="BY34" i="1"/>
  <c r="BZ34" i="1"/>
  <c r="CA34" i="1"/>
  <c r="CB34" i="1"/>
  <c r="BX36" i="1"/>
  <c r="BY36" i="1"/>
  <c r="BZ36" i="1"/>
  <c r="CA36" i="1"/>
  <c r="CB36" i="1"/>
  <c r="CA38" i="1"/>
  <c r="BX40" i="1"/>
  <c r="BY40" i="1"/>
  <c r="BZ40" i="1"/>
  <c r="CA40" i="1"/>
  <c r="CB40" i="1"/>
  <c r="BX42" i="1"/>
  <c r="BY42" i="1"/>
  <c r="BZ42" i="1"/>
  <c r="CA42" i="1"/>
  <c r="CB42" i="1"/>
  <c r="BX44" i="1"/>
  <c r="BY44" i="1"/>
  <c r="BZ44" i="1"/>
  <c r="CA44" i="1"/>
  <c r="CB44" i="1"/>
  <c r="CA46" i="1"/>
  <c r="BX48" i="1"/>
  <c r="BY48" i="1"/>
  <c r="BZ48" i="1"/>
  <c r="CA48" i="1"/>
  <c r="CB48" i="1"/>
  <c r="BX50" i="1"/>
  <c r="BY50" i="1"/>
  <c r="BZ50" i="1"/>
  <c r="CA50" i="1"/>
  <c r="CB50" i="1"/>
  <c r="BX52" i="1"/>
  <c r="BY52" i="1"/>
  <c r="BZ52" i="1"/>
  <c r="CA52" i="1"/>
  <c r="CB52" i="1"/>
  <c r="CA54" i="1"/>
  <c r="BX56" i="1"/>
  <c r="BY56" i="1"/>
  <c r="BZ56" i="1"/>
  <c r="CA56" i="1"/>
  <c r="CB56" i="1"/>
  <c r="BX58" i="1"/>
  <c r="BY58" i="1"/>
  <c r="BZ58" i="1"/>
  <c r="CA58" i="1"/>
  <c r="CB58" i="1"/>
  <c r="BX60" i="1"/>
  <c r="BY60" i="1"/>
  <c r="BZ60" i="1"/>
  <c r="CA60" i="1"/>
  <c r="CB60" i="1"/>
  <c r="BX61" i="1"/>
  <c r="BY61" i="1"/>
  <c r="BZ61" i="1"/>
  <c r="CA61" i="1"/>
  <c r="CB61" i="1"/>
  <c r="BX62" i="1"/>
  <c r="BY62" i="1"/>
  <c r="BZ62" i="1"/>
  <c r="CA62" i="1"/>
  <c r="CB62" i="1"/>
  <c r="BX63" i="1"/>
  <c r="BY63" i="1"/>
  <c r="BZ63" i="1"/>
  <c r="CA63" i="1"/>
  <c r="CB63" i="1"/>
  <c r="BX64" i="1"/>
  <c r="BY64" i="1"/>
  <c r="BZ64" i="1"/>
  <c r="CA64" i="1"/>
  <c r="CB64" i="1"/>
  <c r="BX65" i="1"/>
  <c r="BY65" i="1"/>
  <c r="BZ65" i="1"/>
  <c r="CA65" i="1"/>
  <c r="CB65" i="1"/>
  <c r="BX66" i="1"/>
  <c r="BY66" i="1"/>
  <c r="BZ66" i="1"/>
  <c r="CA66" i="1"/>
  <c r="CB66" i="1"/>
  <c r="BX68" i="1"/>
  <c r="BY68" i="1"/>
  <c r="BZ68" i="1"/>
  <c r="CA68" i="1"/>
  <c r="CB68" i="1"/>
  <c r="BX69" i="1"/>
  <c r="BY69" i="1"/>
  <c r="BZ69" i="1"/>
  <c r="CA69" i="1"/>
  <c r="CB69" i="1"/>
  <c r="CA70" i="1"/>
  <c r="BX72" i="1"/>
  <c r="BY72" i="1"/>
  <c r="BZ72" i="1"/>
  <c r="CA72" i="1"/>
  <c r="CB72" i="1"/>
  <c r="BX73" i="1"/>
  <c r="BY73" i="1"/>
  <c r="BZ73" i="1"/>
  <c r="CA73" i="1"/>
  <c r="CB73" i="1"/>
  <c r="BX74" i="1"/>
  <c r="BY74" i="1"/>
  <c r="BZ74" i="1"/>
  <c r="CA74" i="1"/>
  <c r="CB74" i="1"/>
  <c r="BX75" i="1"/>
  <c r="BY75" i="1"/>
  <c r="BZ75" i="1"/>
  <c r="CA75" i="1"/>
  <c r="CB75" i="1"/>
  <c r="BX77" i="1"/>
  <c r="BY77" i="1"/>
  <c r="BZ77" i="1"/>
  <c r="CA77" i="1"/>
  <c r="CB77" i="1"/>
  <c r="BX78" i="1"/>
  <c r="BY78" i="1"/>
  <c r="BZ78" i="1"/>
  <c r="CA78" i="1"/>
  <c r="CB78" i="1"/>
  <c r="BX79" i="1"/>
  <c r="BY79" i="1"/>
  <c r="BZ79" i="1"/>
  <c r="CA79" i="1"/>
  <c r="CB79" i="1"/>
  <c r="BX80" i="1"/>
  <c r="BY80" i="1"/>
  <c r="BZ80" i="1"/>
  <c r="CA80" i="1"/>
  <c r="CB80" i="1"/>
  <c r="BX81" i="1"/>
  <c r="BY81" i="1"/>
  <c r="BZ81" i="1"/>
  <c r="CA81" i="1"/>
  <c r="CB81" i="1"/>
  <c r="BX82" i="1"/>
  <c r="BY82" i="1"/>
  <c r="BZ82" i="1"/>
  <c r="CA82" i="1"/>
  <c r="CB82" i="1"/>
  <c r="BX83" i="1"/>
  <c r="BY83" i="1"/>
  <c r="BZ83" i="1"/>
  <c r="CA83" i="1"/>
  <c r="CB83" i="1"/>
  <c r="BX84" i="1"/>
  <c r="BY84" i="1"/>
  <c r="BZ84" i="1"/>
  <c r="CA84" i="1"/>
  <c r="CB84" i="1"/>
  <c r="BX85" i="1"/>
  <c r="BY85" i="1"/>
  <c r="BZ85" i="1"/>
  <c r="CA85" i="1"/>
  <c r="CB85" i="1"/>
  <c r="BX86" i="1"/>
  <c r="BY86" i="1"/>
  <c r="BZ86" i="1"/>
  <c r="CA86" i="1"/>
  <c r="CB86" i="1"/>
  <c r="BX87" i="1"/>
  <c r="BY87" i="1"/>
  <c r="BZ87" i="1"/>
  <c r="CA87" i="1"/>
  <c r="CB87" i="1"/>
  <c r="BX89" i="1"/>
  <c r="BY89" i="1"/>
  <c r="BZ89" i="1"/>
  <c r="CA89" i="1"/>
  <c r="CB89" i="1"/>
  <c r="BX90" i="1"/>
  <c r="BY90" i="1"/>
  <c r="BZ90" i="1"/>
  <c r="CA90" i="1"/>
  <c r="CB90" i="1"/>
  <c r="BX91" i="1"/>
  <c r="BY91" i="1"/>
  <c r="BZ91" i="1"/>
  <c r="CA91" i="1"/>
  <c r="CB91" i="1"/>
  <c r="BX92" i="1"/>
  <c r="BY92" i="1"/>
  <c r="BZ92" i="1"/>
  <c r="CA92" i="1"/>
  <c r="CB92" i="1"/>
  <c r="BX93" i="1"/>
  <c r="BY93" i="1"/>
  <c r="BZ93" i="1"/>
  <c r="CA93" i="1"/>
  <c r="CB93" i="1"/>
  <c r="BX94" i="1"/>
  <c r="BY94" i="1"/>
  <c r="BZ94" i="1"/>
  <c r="CA94" i="1"/>
  <c r="CB94" i="1"/>
  <c r="BX97" i="1"/>
  <c r="BY97" i="1"/>
  <c r="BZ97" i="1"/>
  <c r="CA97" i="1"/>
  <c r="CB97" i="1"/>
  <c r="BX98" i="1"/>
  <c r="BY98" i="1"/>
  <c r="BZ98" i="1"/>
  <c r="CA98" i="1"/>
  <c r="CB98" i="1"/>
  <c r="BX99" i="1"/>
  <c r="BY99" i="1"/>
  <c r="BZ99" i="1"/>
  <c r="CA99" i="1"/>
  <c r="CB99" i="1"/>
  <c r="BX100" i="1"/>
  <c r="BY100" i="1"/>
  <c r="BZ100" i="1"/>
  <c r="CA100" i="1"/>
  <c r="CB100" i="1"/>
  <c r="BX101" i="1"/>
  <c r="BY101" i="1"/>
  <c r="BZ101" i="1"/>
  <c r="CA101" i="1"/>
  <c r="CB101" i="1"/>
  <c r="BX102" i="1"/>
  <c r="BY102" i="1"/>
  <c r="BZ102" i="1"/>
  <c r="CA102" i="1"/>
  <c r="CB102" i="1"/>
  <c r="BX103" i="1"/>
  <c r="BY103" i="1"/>
  <c r="BZ103" i="1"/>
  <c r="CA103" i="1"/>
  <c r="CB103" i="1"/>
  <c r="BX104" i="1"/>
  <c r="BY104" i="1"/>
  <c r="BZ104" i="1"/>
  <c r="CA104" i="1"/>
  <c r="CB104" i="1"/>
  <c r="BX105" i="1"/>
  <c r="BY105" i="1"/>
  <c r="BZ105" i="1"/>
  <c r="CA105" i="1"/>
  <c r="CB105" i="1"/>
  <c r="BX106" i="1"/>
  <c r="BY106" i="1"/>
  <c r="BZ106" i="1"/>
  <c r="CA106" i="1"/>
  <c r="CB106" i="1"/>
  <c r="BX107" i="1"/>
  <c r="BY107" i="1"/>
  <c r="BZ107" i="1"/>
  <c r="CA107" i="1"/>
  <c r="CB107" i="1"/>
  <c r="BX109" i="1"/>
  <c r="BY109" i="1"/>
  <c r="BZ109" i="1"/>
  <c r="CA109" i="1"/>
  <c r="CB109" i="1"/>
  <c r="BX110" i="1"/>
  <c r="BY110" i="1"/>
  <c r="BZ110" i="1"/>
  <c r="CA110" i="1"/>
  <c r="CB110" i="1"/>
  <c r="BX111" i="1"/>
  <c r="BY111" i="1"/>
  <c r="BZ111" i="1"/>
  <c r="CA111" i="1"/>
  <c r="CB111" i="1"/>
  <c r="BX112" i="1"/>
  <c r="BY112" i="1"/>
  <c r="BZ112" i="1"/>
  <c r="CA112" i="1"/>
  <c r="CB112" i="1"/>
  <c r="BX113" i="1"/>
  <c r="BY113" i="1"/>
  <c r="BZ113" i="1"/>
  <c r="CA113" i="1"/>
  <c r="CB113" i="1"/>
  <c r="BX114" i="1"/>
  <c r="BY114" i="1"/>
  <c r="BZ114" i="1"/>
  <c r="CA114" i="1"/>
  <c r="CB114" i="1"/>
  <c r="BX115" i="1"/>
  <c r="BY115" i="1"/>
  <c r="BZ115" i="1"/>
  <c r="CA115" i="1"/>
  <c r="CB115" i="1"/>
  <c r="BX116" i="1"/>
  <c r="BY116" i="1"/>
  <c r="BZ116" i="1"/>
  <c r="CA116" i="1"/>
  <c r="CB116" i="1"/>
  <c r="BX117" i="1"/>
  <c r="BY117" i="1"/>
  <c r="BZ117" i="1"/>
  <c r="CA117" i="1"/>
  <c r="CB117" i="1"/>
  <c r="BX118" i="1"/>
  <c r="BY118" i="1"/>
  <c r="BZ118" i="1"/>
  <c r="CA118" i="1"/>
  <c r="CB118" i="1"/>
  <c r="BX119" i="1"/>
  <c r="BY119" i="1"/>
  <c r="BZ119" i="1"/>
  <c r="CA119" i="1"/>
  <c r="CB119" i="1"/>
  <c r="BX120" i="1"/>
  <c r="BY120" i="1"/>
  <c r="BZ120" i="1"/>
  <c r="CA120" i="1"/>
  <c r="CB120" i="1"/>
  <c r="BX121" i="1"/>
  <c r="BY121" i="1"/>
  <c r="BZ121" i="1"/>
  <c r="CA121" i="1"/>
  <c r="CB121" i="1"/>
  <c r="BX122" i="1"/>
  <c r="BY122" i="1"/>
  <c r="BZ122" i="1"/>
  <c r="CA122" i="1"/>
  <c r="CB122" i="1"/>
  <c r="BX123" i="1"/>
  <c r="BY123" i="1"/>
  <c r="BZ123" i="1"/>
  <c r="CA123" i="1"/>
  <c r="CB123" i="1"/>
  <c r="BX124" i="1"/>
  <c r="BY124" i="1"/>
  <c r="BZ124" i="1"/>
  <c r="CA124" i="1"/>
  <c r="CB124" i="1"/>
  <c r="BX125" i="1"/>
  <c r="BY125" i="1"/>
  <c r="BZ125" i="1"/>
  <c r="CA125" i="1"/>
  <c r="CB125" i="1"/>
  <c r="BX126" i="1"/>
  <c r="BY126" i="1"/>
  <c r="BZ126" i="1"/>
  <c r="CA126" i="1"/>
  <c r="CB126" i="1"/>
  <c r="BX127" i="1"/>
  <c r="BY127" i="1"/>
  <c r="BZ127" i="1"/>
  <c r="CA127" i="1"/>
  <c r="CB127" i="1"/>
  <c r="BX128" i="1"/>
  <c r="BY128" i="1"/>
  <c r="BZ128" i="1"/>
  <c r="CA128" i="1"/>
  <c r="CB128" i="1"/>
  <c r="BX129" i="1"/>
  <c r="BY129" i="1"/>
  <c r="BZ129" i="1"/>
  <c r="CA129" i="1"/>
  <c r="CB129" i="1"/>
  <c r="BX130" i="1"/>
  <c r="BY130" i="1"/>
  <c r="BZ130" i="1"/>
  <c r="CA130" i="1"/>
  <c r="CB130" i="1"/>
  <c r="BY31" i="1"/>
  <c r="BZ31" i="1"/>
  <c r="CA31" i="1"/>
  <c r="CB31" i="1"/>
  <c r="BX31" i="1"/>
  <c r="BS32" i="1"/>
  <c r="BT32" i="1"/>
  <c r="BU32" i="1"/>
  <c r="BV32" i="1"/>
  <c r="BW32" i="1"/>
  <c r="BS34" i="1"/>
  <c r="BT34" i="1"/>
  <c r="BU34" i="1"/>
  <c r="BV34" i="1"/>
  <c r="BW34" i="1"/>
  <c r="BS36" i="1"/>
  <c r="BT36" i="1"/>
  <c r="BU36" i="1"/>
  <c r="BV36" i="1"/>
  <c r="BW36" i="1"/>
  <c r="BV38" i="1"/>
  <c r="BS40" i="1"/>
  <c r="BT40" i="1"/>
  <c r="BU40" i="1"/>
  <c r="BV40" i="1"/>
  <c r="BW40" i="1"/>
  <c r="BS42" i="1"/>
  <c r="BT42" i="1"/>
  <c r="BU42" i="1"/>
  <c r="BV42" i="1"/>
  <c r="BW42" i="1"/>
  <c r="BS44" i="1"/>
  <c r="BT44" i="1"/>
  <c r="BU44" i="1"/>
  <c r="BV44" i="1"/>
  <c r="BW44" i="1"/>
  <c r="BV46" i="1"/>
  <c r="BS48" i="1"/>
  <c r="BT48" i="1"/>
  <c r="BU48" i="1"/>
  <c r="BV48" i="1"/>
  <c r="BW48" i="1"/>
  <c r="BS50" i="1"/>
  <c r="BT50" i="1"/>
  <c r="BU50" i="1"/>
  <c r="BV50" i="1"/>
  <c r="BW50" i="1"/>
  <c r="BS52" i="1"/>
  <c r="BT52" i="1"/>
  <c r="BU52" i="1"/>
  <c r="BV52" i="1"/>
  <c r="BW52" i="1"/>
  <c r="BS54" i="1"/>
  <c r="BT54" i="1"/>
  <c r="BU54" i="1"/>
  <c r="BV54" i="1"/>
  <c r="BW54" i="1"/>
  <c r="BS56" i="1"/>
  <c r="BT56" i="1"/>
  <c r="BU56" i="1"/>
  <c r="BV56" i="1"/>
  <c r="BW56" i="1"/>
  <c r="BS58" i="1"/>
  <c r="BT58" i="1"/>
  <c r="BU58" i="1"/>
  <c r="BV58" i="1"/>
  <c r="BW58" i="1"/>
  <c r="BS60" i="1"/>
  <c r="BT60" i="1"/>
  <c r="BU60" i="1"/>
  <c r="BV60" i="1"/>
  <c r="BW60" i="1"/>
  <c r="BS61" i="1"/>
  <c r="BT61" i="1"/>
  <c r="BU61" i="1"/>
  <c r="BV61" i="1"/>
  <c r="BW61" i="1"/>
  <c r="BS62" i="1"/>
  <c r="BT62" i="1"/>
  <c r="BU62" i="1"/>
  <c r="BV62" i="1"/>
  <c r="BW62" i="1"/>
  <c r="BS63" i="1"/>
  <c r="BT63" i="1"/>
  <c r="BU63" i="1"/>
  <c r="BV63" i="1"/>
  <c r="BW63" i="1"/>
  <c r="BS64" i="1"/>
  <c r="BT64" i="1"/>
  <c r="BU64" i="1"/>
  <c r="BV64" i="1"/>
  <c r="BW64" i="1"/>
  <c r="BS65" i="1"/>
  <c r="BT65" i="1"/>
  <c r="BU65" i="1"/>
  <c r="BV65" i="1"/>
  <c r="BW65" i="1"/>
  <c r="BS66" i="1"/>
  <c r="BT66" i="1"/>
  <c r="BU66" i="1"/>
  <c r="BV66" i="1"/>
  <c r="BW66" i="1"/>
  <c r="BS68" i="1"/>
  <c r="BT68" i="1"/>
  <c r="BU68" i="1"/>
  <c r="BV68" i="1"/>
  <c r="BW68" i="1"/>
  <c r="BS69" i="1"/>
  <c r="BT69" i="1"/>
  <c r="BU69" i="1"/>
  <c r="BV69" i="1"/>
  <c r="BW69" i="1"/>
  <c r="BS70" i="1"/>
  <c r="BT70" i="1"/>
  <c r="BU70" i="1"/>
  <c r="BV70" i="1"/>
  <c r="BW70" i="1"/>
  <c r="BS72" i="1"/>
  <c r="BT72" i="1"/>
  <c r="BU72" i="1"/>
  <c r="BV72" i="1"/>
  <c r="BW72" i="1"/>
  <c r="BS73" i="1"/>
  <c r="BT73" i="1"/>
  <c r="BU73" i="1"/>
  <c r="BV73" i="1"/>
  <c r="BW73" i="1"/>
  <c r="BS74" i="1"/>
  <c r="BT74" i="1"/>
  <c r="BU74" i="1"/>
  <c r="BV74" i="1"/>
  <c r="BW74" i="1"/>
  <c r="BS75" i="1"/>
  <c r="BT75" i="1"/>
  <c r="BU75" i="1"/>
  <c r="BV75" i="1"/>
  <c r="BW75" i="1"/>
  <c r="BS77" i="1"/>
  <c r="BT77" i="1"/>
  <c r="BU77" i="1"/>
  <c r="BV77" i="1"/>
  <c r="BW77" i="1"/>
  <c r="BS78" i="1"/>
  <c r="BT78" i="1"/>
  <c r="BU78" i="1"/>
  <c r="BV78" i="1"/>
  <c r="BW78" i="1"/>
  <c r="BS79" i="1"/>
  <c r="BT79" i="1"/>
  <c r="BU79" i="1"/>
  <c r="BV79" i="1"/>
  <c r="BW79" i="1"/>
  <c r="BS80" i="1"/>
  <c r="BT80" i="1"/>
  <c r="BU80" i="1"/>
  <c r="BV80" i="1"/>
  <c r="BW80" i="1"/>
  <c r="BS81" i="1"/>
  <c r="BT81" i="1"/>
  <c r="BU81" i="1"/>
  <c r="BV81" i="1"/>
  <c r="BW81" i="1"/>
  <c r="BS82" i="1"/>
  <c r="BT82" i="1"/>
  <c r="BU82" i="1"/>
  <c r="BV82" i="1"/>
  <c r="BW82" i="1"/>
  <c r="BS83" i="1"/>
  <c r="BT83" i="1"/>
  <c r="BU83" i="1"/>
  <c r="BV83" i="1"/>
  <c r="BW83" i="1"/>
  <c r="BS84" i="1"/>
  <c r="BT84" i="1"/>
  <c r="BU84" i="1"/>
  <c r="BV84" i="1"/>
  <c r="BW84" i="1"/>
  <c r="BS85" i="1"/>
  <c r="BT85" i="1"/>
  <c r="BU85" i="1"/>
  <c r="BV85" i="1"/>
  <c r="BW85" i="1"/>
  <c r="BS86" i="1"/>
  <c r="BT86" i="1"/>
  <c r="BU86" i="1"/>
  <c r="BV86" i="1"/>
  <c r="BW86" i="1"/>
  <c r="BS87" i="1"/>
  <c r="BT87" i="1"/>
  <c r="BU87" i="1"/>
  <c r="BV87" i="1"/>
  <c r="BW87" i="1"/>
  <c r="BS89" i="1"/>
  <c r="BT89" i="1"/>
  <c r="BU89" i="1"/>
  <c r="BV89" i="1"/>
  <c r="BW89" i="1"/>
  <c r="BS90" i="1"/>
  <c r="BT90" i="1"/>
  <c r="BU90" i="1"/>
  <c r="BV90" i="1"/>
  <c r="BW90" i="1"/>
  <c r="BS91" i="1"/>
  <c r="BT91" i="1"/>
  <c r="BU91" i="1"/>
  <c r="BV91" i="1"/>
  <c r="BW91" i="1"/>
  <c r="BS92" i="1"/>
  <c r="BT92" i="1"/>
  <c r="BU92" i="1"/>
  <c r="BV92" i="1"/>
  <c r="BW92" i="1"/>
  <c r="BS93" i="1"/>
  <c r="BT93" i="1"/>
  <c r="BU93" i="1"/>
  <c r="BV93" i="1"/>
  <c r="BW93" i="1"/>
  <c r="BS94" i="1"/>
  <c r="BT94" i="1"/>
  <c r="BU94" i="1"/>
  <c r="BV94" i="1"/>
  <c r="BW94" i="1"/>
  <c r="BS97" i="1"/>
  <c r="BT97" i="1"/>
  <c r="BU97" i="1"/>
  <c r="BV97" i="1"/>
  <c r="BW97" i="1"/>
  <c r="BS98" i="1"/>
  <c r="BT98" i="1"/>
  <c r="BU98" i="1"/>
  <c r="BV98" i="1"/>
  <c r="BW98" i="1"/>
  <c r="BS99" i="1"/>
  <c r="BT99" i="1"/>
  <c r="BU99" i="1"/>
  <c r="BV99" i="1"/>
  <c r="BW99" i="1"/>
  <c r="BS100" i="1"/>
  <c r="BT100" i="1"/>
  <c r="BU100" i="1"/>
  <c r="BV100" i="1"/>
  <c r="BW100" i="1"/>
  <c r="BS101" i="1"/>
  <c r="BT101" i="1"/>
  <c r="BU101" i="1"/>
  <c r="BV101" i="1"/>
  <c r="BW101" i="1"/>
  <c r="BS102" i="1"/>
  <c r="BT102" i="1"/>
  <c r="BU102" i="1"/>
  <c r="BV102" i="1"/>
  <c r="BW102" i="1"/>
  <c r="BS103" i="1"/>
  <c r="BT103" i="1"/>
  <c r="BU103" i="1"/>
  <c r="BV103" i="1"/>
  <c r="BW103" i="1"/>
  <c r="BS104" i="1"/>
  <c r="BT104" i="1"/>
  <c r="BU104" i="1"/>
  <c r="BV104" i="1"/>
  <c r="BW104" i="1"/>
  <c r="BS105" i="1"/>
  <c r="BT105" i="1"/>
  <c r="BU105" i="1"/>
  <c r="BV105" i="1"/>
  <c r="BW105" i="1"/>
  <c r="BS106" i="1"/>
  <c r="BT106" i="1"/>
  <c r="BU106" i="1"/>
  <c r="BV106" i="1"/>
  <c r="BW106" i="1"/>
  <c r="BS107" i="1"/>
  <c r="BT107" i="1"/>
  <c r="BU107" i="1"/>
  <c r="BV107" i="1"/>
  <c r="BW107" i="1"/>
  <c r="BS109" i="1"/>
  <c r="BT109" i="1"/>
  <c r="BU109" i="1"/>
  <c r="BV109" i="1"/>
  <c r="BW109" i="1"/>
  <c r="BS110" i="1"/>
  <c r="BT110" i="1"/>
  <c r="BU110" i="1"/>
  <c r="BV110" i="1"/>
  <c r="BW110" i="1"/>
  <c r="BS111" i="1"/>
  <c r="BT111" i="1"/>
  <c r="BU111" i="1"/>
  <c r="BV111" i="1"/>
  <c r="BW111" i="1"/>
  <c r="BS112" i="1"/>
  <c r="BT112" i="1"/>
  <c r="BU112" i="1"/>
  <c r="BV112" i="1"/>
  <c r="BW112" i="1"/>
  <c r="BS113" i="1"/>
  <c r="BT113" i="1"/>
  <c r="BU113" i="1"/>
  <c r="BV113" i="1"/>
  <c r="BW113" i="1"/>
  <c r="BS114" i="1"/>
  <c r="BT114" i="1"/>
  <c r="BU114" i="1"/>
  <c r="BV114" i="1"/>
  <c r="BW114" i="1"/>
  <c r="BS115" i="1"/>
  <c r="BT115" i="1"/>
  <c r="BU115" i="1"/>
  <c r="BV115" i="1"/>
  <c r="BW115" i="1"/>
  <c r="BS116" i="1"/>
  <c r="BT116" i="1"/>
  <c r="BU116" i="1"/>
  <c r="BV116" i="1"/>
  <c r="BW116" i="1"/>
  <c r="BS117" i="1"/>
  <c r="BT117" i="1"/>
  <c r="BU117" i="1"/>
  <c r="BV117" i="1"/>
  <c r="BW117" i="1"/>
  <c r="BS118" i="1"/>
  <c r="BT118" i="1"/>
  <c r="BU118" i="1"/>
  <c r="BV118" i="1"/>
  <c r="BW118" i="1"/>
  <c r="BS119" i="1"/>
  <c r="BT119" i="1"/>
  <c r="BU119" i="1"/>
  <c r="BV119" i="1"/>
  <c r="BW119" i="1"/>
  <c r="BS120" i="1"/>
  <c r="BT120" i="1"/>
  <c r="BU120" i="1"/>
  <c r="BV120" i="1"/>
  <c r="BW120" i="1"/>
  <c r="BS121" i="1"/>
  <c r="BT121" i="1"/>
  <c r="BU121" i="1"/>
  <c r="BV121" i="1"/>
  <c r="BW121" i="1"/>
  <c r="BS122" i="1"/>
  <c r="BT122" i="1"/>
  <c r="BU122" i="1"/>
  <c r="BV122" i="1"/>
  <c r="BW122" i="1"/>
  <c r="BS123" i="1"/>
  <c r="BT123" i="1"/>
  <c r="BU123" i="1"/>
  <c r="BV123" i="1"/>
  <c r="BW123" i="1"/>
  <c r="BS124" i="1"/>
  <c r="BT124" i="1"/>
  <c r="BU124" i="1"/>
  <c r="BV124" i="1"/>
  <c r="BW124" i="1"/>
  <c r="BS125" i="1"/>
  <c r="BT125" i="1"/>
  <c r="BU125" i="1"/>
  <c r="BV125" i="1"/>
  <c r="BW125" i="1"/>
  <c r="BS126" i="1"/>
  <c r="BT126" i="1"/>
  <c r="BU126" i="1"/>
  <c r="BV126" i="1"/>
  <c r="BW126" i="1"/>
  <c r="BS127" i="1"/>
  <c r="BT127" i="1"/>
  <c r="BU127" i="1"/>
  <c r="BV127" i="1"/>
  <c r="BW127" i="1"/>
  <c r="BS128" i="1"/>
  <c r="BT128" i="1"/>
  <c r="BU128" i="1"/>
  <c r="BV128" i="1"/>
  <c r="BW128" i="1"/>
  <c r="BS129" i="1"/>
  <c r="BT129" i="1"/>
  <c r="BU129" i="1"/>
  <c r="BV129" i="1"/>
  <c r="BW129" i="1"/>
  <c r="BS130" i="1"/>
  <c r="BT130" i="1"/>
  <c r="BU130" i="1"/>
  <c r="BV130" i="1"/>
  <c r="BW130" i="1"/>
  <c r="BT31" i="1"/>
  <c r="BU31" i="1"/>
  <c r="BV31" i="1"/>
  <c r="BW31" i="1"/>
  <c r="BS31" i="1"/>
  <c r="BN32" i="1"/>
  <c r="BO32" i="1"/>
  <c r="BP32" i="1"/>
  <c r="BQ32" i="1"/>
  <c r="BR32" i="1"/>
  <c r="BN34" i="1"/>
  <c r="BO34" i="1"/>
  <c r="BP34" i="1"/>
  <c r="BQ34" i="1"/>
  <c r="BR34" i="1"/>
  <c r="BN36" i="1"/>
  <c r="BO36" i="1"/>
  <c r="BP36" i="1"/>
  <c r="BQ36" i="1"/>
  <c r="BR36" i="1"/>
  <c r="BN38" i="1"/>
  <c r="BO38" i="1"/>
  <c r="BP38" i="1"/>
  <c r="BQ38" i="1"/>
  <c r="BR38" i="1"/>
  <c r="BN40" i="1"/>
  <c r="BO40" i="1"/>
  <c r="BP40" i="1"/>
  <c r="BQ40" i="1"/>
  <c r="BR40" i="1"/>
  <c r="BN42" i="1"/>
  <c r="BO42" i="1"/>
  <c r="BP42" i="1"/>
  <c r="BQ42" i="1"/>
  <c r="BR42" i="1"/>
  <c r="BN44" i="1"/>
  <c r="BO44" i="1"/>
  <c r="BP44" i="1"/>
  <c r="BQ44" i="1"/>
  <c r="BR44" i="1"/>
  <c r="BN46" i="1"/>
  <c r="BO46" i="1"/>
  <c r="BP46" i="1"/>
  <c r="BQ46" i="1"/>
  <c r="BR46" i="1"/>
  <c r="BN48" i="1"/>
  <c r="BO48" i="1"/>
  <c r="BP48" i="1"/>
  <c r="BQ48" i="1"/>
  <c r="BR48" i="1"/>
  <c r="BN50" i="1"/>
  <c r="BO50" i="1"/>
  <c r="BP50" i="1"/>
  <c r="BQ50" i="1"/>
  <c r="BR50" i="1"/>
  <c r="BN52" i="1"/>
  <c r="BO52" i="1"/>
  <c r="BP52" i="1"/>
  <c r="BQ52" i="1"/>
  <c r="BR52" i="1"/>
  <c r="BN54" i="1"/>
  <c r="BO54" i="1"/>
  <c r="BP54" i="1"/>
  <c r="BQ54" i="1"/>
  <c r="BR54" i="1"/>
  <c r="BN56" i="1"/>
  <c r="BO56" i="1"/>
  <c r="BP56" i="1"/>
  <c r="BQ56" i="1"/>
  <c r="BR56" i="1"/>
  <c r="BN58" i="1"/>
  <c r="BO58" i="1"/>
  <c r="BP58" i="1"/>
  <c r="BQ58" i="1"/>
  <c r="BR58" i="1"/>
  <c r="BN60" i="1"/>
  <c r="BO60" i="1"/>
  <c r="BP60" i="1"/>
  <c r="BQ60" i="1"/>
  <c r="BR60" i="1"/>
  <c r="BN61" i="1"/>
  <c r="BO61" i="1"/>
  <c r="BP61" i="1"/>
  <c r="BQ61" i="1"/>
  <c r="BR61" i="1"/>
  <c r="BN62" i="1"/>
  <c r="BO62" i="1"/>
  <c r="BP62" i="1"/>
  <c r="BQ62" i="1"/>
  <c r="BR62" i="1"/>
  <c r="BN63" i="1"/>
  <c r="BO63" i="1"/>
  <c r="BP63" i="1"/>
  <c r="BQ63" i="1"/>
  <c r="BR63" i="1"/>
  <c r="BN64" i="1"/>
  <c r="BO64" i="1"/>
  <c r="BP64" i="1"/>
  <c r="BQ64" i="1"/>
  <c r="BR64" i="1"/>
  <c r="BN65" i="1"/>
  <c r="BO65" i="1"/>
  <c r="BP65" i="1"/>
  <c r="BQ65" i="1"/>
  <c r="BR65" i="1"/>
  <c r="BN66" i="1"/>
  <c r="BO66" i="1"/>
  <c r="BP66" i="1"/>
  <c r="BQ66" i="1"/>
  <c r="BR66" i="1"/>
  <c r="BN68" i="1"/>
  <c r="BO68" i="1"/>
  <c r="BP68" i="1"/>
  <c r="BQ68" i="1"/>
  <c r="BR68" i="1"/>
  <c r="BN69" i="1"/>
  <c r="BO69" i="1"/>
  <c r="BP69" i="1"/>
  <c r="BQ69" i="1"/>
  <c r="BR69" i="1"/>
  <c r="BN70" i="1"/>
  <c r="BO70" i="1"/>
  <c r="BP70" i="1"/>
  <c r="BQ70" i="1"/>
  <c r="BR70" i="1"/>
  <c r="BN72" i="1"/>
  <c r="BO72" i="1"/>
  <c r="BP72" i="1"/>
  <c r="BQ72" i="1"/>
  <c r="BR72" i="1"/>
  <c r="BN73" i="1"/>
  <c r="BO73" i="1"/>
  <c r="BP73" i="1"/>
  <c r="BQ73" i="1"/>
  <c r="BR73" i="1"/>
  <c r="BN74" i="1"/>
  <c r="BO74" i="1"/>
  <c r="BP74" i="1"/>
  <c r="BQ74" i="1"/>
  <c r="BR74" i="1"/>
  <c r="BN75" i="1"/>
  <c r="BO75" i="1"/>
  <c r="BP75" i="1"/>
  <c r="BQ75" i="1"/>
  <c r="BR75" i="1"/>
  <c r="BN77" i="1"/>
  <c r="BO77" i="1"/>
  <c r="BP77" i="1"/>
  <c r="BQ77" i="1"/>
  <c r="BR77" i="1"/>
  <c r="BN78" i="1"/>
  <c r="BO78" i="1"/>
  <c r="BP78" i="1"/>
  <c r="BQ78" i="1"/>
  <c r="BR78" i="1"/>
  <c r="BN79" i="1"/>
  <c r="BO79" i="1"/>
  <c r="BP79" i="1"/>
  <c r="BQ79" i="1"/>
  <c r="BR79" i="1"/>
  <c r="BN80" i="1"/>
  <c r="BO80" i="1"/>
  <c r="BP80" i="1"/>
  <c r="BQ80" i="1"/>
  <c r="BR80" i="1"/>
  <c r="BN81" i="1"/>
  <c r="BO81" i="1"/>
  <c r="BP81" i="1"/>
  <c r="BQ81" i="1"/>
  <c r="BR81" i="1"/>
  <c r="BN82" i="1"/>
  <c r="BO82" i="1"/>
  <c r="BP82" i="1"/>
  <c r="BQ82" i="1"/>
  <c r="BR82" i="1"/>
  <c r="BN83" i="1"/>
  <c r="BO83" i="1"/>
  <c r="BP83" i="1"/>
  <c r="BQ83" i="1"/>
  <c r="BR83" i="1"/>
  <c r="BN84" i="1"/>
  <c r="BO84" i="1"/>
  <c r="BP84" i="1"/>
  <c r="BQ84" i="1"/>
  <c r="BR84" i="1"/>
  <c r="BN85" i="1"/>
  <c r="BO85" i="1"/>
  <c r="BP85" i="1"/>
  <c r="BQ85" i="1"/>
  <c r="BR85" i="1"/>
  <c r="BN86" i="1"/>
  <c r="BO86" i="1"/>
  <c r="BP86" i="1"/>
  <c r="BQ86" i="1"/>
  <c r="BR86" i="1"/>
  <c r="BN87" i="1"/>
  <c r="BO87" i="1"/>
  <c r="BP87" i="1"/>
  <c r="BQ87" i="1"/>
  <c r="BR87" i="1"/>
  <c r="BN89" i="1"/>
  <c r="BO89" i="1"/>
  <c r="BP89" i="1"/>
  <c r="BQ89" i="1"/>
  <c r="BR89" i="1"/>
  <c r="BN90" i="1"/>
  <c r="BO90" i="1"/>
  <c r="BP90" i="1"/>
  <c r="BQ90" i="1"/>
  <c r="BR90" i="1"/>
  <c r="BN91" i="1"/>
  <c r="BO91" i="1"/>
  <c r="BP91" i="1"/>
  <c r="BQ91" i="1"/>
  <c r="BR91" i="1"/>
  <c r="BN92" i="1"/>
  <c r="BO92" i="1"/>
  <c r="BP92" i="1"/>
  <c r="BQ92" i="1"/>
  <c r="BR92" i="1"/>
  <c r="BN93" i="1"/>
  <c r="BO93" i="1"/>
  <c r="BP93" i="1"/>
  <c r="BQ93" i="1"/>
  <c r="BR93" i="1"/>
  <c r="BN94" i="1"/>
  <c r="BO94" i="1"/>
  <c r="BP94" i="1"/>
  <c r="BQ94" i="1"/>
  <c r="BR94" i="1"/>
  <c r="BN97" i="1"/>
  <c r="BO97" i="1"/>
  <c r="BP97" i="1"/>
  <c r="BQ97" i="1"/>
  <c r="BR97" i="1"/>
  <c r="BN98" i="1"/>
  <c r="BO98" i="1"/>
  <c r="BP98" i="1"/>
  <c r="BQ98" i="1"/>
  <c r="BR98" i="1"/>
  <c r="BN99" i="1"/>
  <c r="BO99" i="1"/>
  <c r="BP99" i="1"/>
  <c r="BQ99" i="1"/>
  <c r="BR99" i="1"/>
  <c r="BN100" i="1"/>
  <c r="BO100" i="1"/>
  <c r="BP100" i="1"/>
  <c r="BQ100" i="1"/>
  <c r="BR100" i="1"/>
  <c r="BN101" i="1"/>
  <c r="BO101" i="1"/>
  <c r="BP101" i="1"/>
  <c r="BQ101" i="1"/>
  <c r="BR101" i="1"/>
  <c r="BN102" i="1"/>
  <c r="BO102" i="1"/>
  <c r="BP102" i="1"/>
  <c r="BQ102" i="1"/>
  <c r="BR102" i="1"/>
  <c r="BN103" i="1"/>
  <c r="BO103" i="1"/>
  <c r="BP103" i="1"/>
  <c r="BQ103" i="1"/>
  <c r="BR103" i="1"/>
  <c r="BN104" i="1"/>
  <c r="BO104" i="1"/>
  <c r="BP104" i="1"/>
  <c r="BQ104" i="1"/>
  <c r="BR104" i="1"/>
  <c r="BN105" i="1"/>
  <c r="BO105" i="1"/>
  <c r="BP105" i="1"/>
  <c r="BQ105" i="1"/>
  <c r="BR105" i="1"/>
  <c r="BN106" i="1"/>
  <c r="BO106" i="1"/>
  <c r="BP106" i="1"/>
  <c r="BQ106" i="1"/>
  <c r="BR106" i="1"/>
  <c r="BN107" i="1"/>
  <c r="BO107" i="1"/>
  <c r="BP107" i="1"/>
  <c r="BQ107" i="1"/>
  <c r="BR107" i="1"/>
  <c r="BN109" i="1"/>
  <c r="BO109" i="1"/>
  <c r="BP109" i="1"/>
  <c r="BQ109" i="1"/>
  <c r="BR109" i="1"/>
  <c r="BN110" i="1"/>
  <c r="BO110" i="1"/>
  <c r="BP110" i="1"/>
  <c r="BQ110" i="1"/>
  <c r="BR110" i="1"/>
  <c r="BN111" i="1"/>
  <c r="BO111" i="1"/>
  <c r="BP111" i="1"/>
  <c r="BQ111" i="1"/>
  <c r="BR111" i="1"/>
  <c r="BN112" i="1"/>
  <c r="BO112" i="1"/>
  <c r="BP112" i="1"/>
  <c r="BQ112" i="1"/>
  <c r="BR112" i="1"/>
  <c r="BN113" i="1"/>
  <c r="BO113" i="1"/>
  <c r="BP113" i="1"/>
  <c r="BQ113" i="1"/>
  <c r="BR113" i="1"/>
  <c r="BN114" i="1"/>
  <c r="BO114" i="1"/>
  <c r="BP114" i="1"/>
  <c r="BQ114" i="1"/>
  <c r="BR114" i="1"/>
  <c r="BN115" i="1"/>
  <c r="BO115" i="1"/>
  <c r="BP115" i="1"/>
  <c r="BQ115" i="1"/>
  <c r="BR115" i="1"/>
  <c r="BN116" i="1"/>
  <c r="BO116" i="1"/>
  <c r="BP116" i="1"/>
  <c r="BQ116" i="1"/>
  <c r="BR116" i="1"/>
  <c r="BN117" i="1"/>
  <c r="BO117" i="1"/>
  <c r="BP117" i="1"/>
  <c r="BQ117" i="1"/>
  <c r="BR117" i="1"/>
  <c r="BN118" i="1"/>
  <c r="BO118" i="1"/>
  <c r="BP118" i="1"/>
  <c r="BQ118" i="1"/>
  <c r="BR118" i="1"/>
  <c r="BN119" i="1"/>
  <c r="BO119" i="1"/>
  <c r="BP119" i="1"/>
  <c r="BQ119" i="1"/>
  <c r="BR119" i="1"/>
  <c r="BN120" i="1"/>
  <c r="BO120" i="1"/>
  <c r="BP120" i="1"/>
  <c r="BQ120" i="1"/>
  <c r="BR120" i="1"/>
  <c r="BN121" i="1"/>
  <c r="BO121" i="1"/>
  <c r="BP121" i="1"/>
  <c r="BQ121" i="1"/>
  <c r="BR121" i="1"/>
  <c r="BN122" i="1"/>
  <c r="BO122" i="1"/>
  <c r="BP122" i="1"/>
  <c r="BQ122" i="1"/>
  <c r="BR122" i="1"/>
  <c r="BN123" i="1"/>
  <c r="BO123" i="1"/>
  <c r="BP123" i="1"/>
  <c r="BQ123" i="1"/>
  <c r="BR123" i="1"/>
  <c r="BN124" i="1"/>
  <c r="BO124" i="1"/>
  <c r="BP124" i="1"/>
  <c r="BQ124" i="1"/>
  <c r="BR124" i="1"/>
  <c r="BN125" i="1"/>
  <c r="BO125" i="1"/>
  <c r="BP125" i="1"/>
  <c r="BQ125" i="1"/>
  <c r="BR125" i="1"/>
  <c r="BN126" i="1"/>
  <c r="BO126" i="1"/>
  <c r="BP126" i="1"/>
  <c r="BQ126" i="1"/>
  <c r="BR126" i="1"/>
  <c r="BN127" i="1"/>
  <c r="BO127" i="1"/>
  <c r="BP127" i="1"/>
  <c r="BQ127" i="1"/>
  <c r="BR127" i="1"/>
  <c r="BN128" i="1"/>
  <c r="BO128" i="1"/>
  <c r="BP128" i="1"/>
  <c r="BQ128" i="1"/>
  <c r="BR128" i="1"/>
  <c r="BN129" i="1"/>
  <c r="BO129" i="1"/>
  <c r="BP129" i="1"/>
  <c r="BQ129" i="1"/>
  <c r="BR129" i="1"/>
  <c r="BN130" i="1"/>
  <c r="BO130" i="1"/>
  <c r="BP130" i="1"/>
  <c r="BQ130" i="1"/>
  <c r="BR130" i="1"/>
  <c r="BO31" i="1"/>
  <c r="BP31" i="1"/>
  <c r="BQ31" i="1"/>
  <c r="BR31" i="1"/>
  <c r="BN31" i="1"/>
  <c r="BI32" i="1"/>
  <c r="BJ32" i="1"/>
  <c r="BK32" i="1"/>
  <c r="BL32" i="1"/>
  <c r="BM32" i="1"/>
  <c r="BI34" i="1"/>
  <c r="BJ34" i="1"/>
  <c r="BK34" i="1"/>
  <c r="BL34" i="1"/>
  <c r="BM34" i="1"/>
  <c r="BI36" i="1"/>
  <c r="BJ36" i="1"/>
  <c r="BK36" i="1"/>
  <c r="BL36" i="1"/>
  <c r="BM36" i="1"/>
  <c r="BI38" i="1"/>
  <c r="BJ38" i="1"/>
  <c r="BK38" i="1"/>
  <c r="BL38" i="1"/>
  <c r="BM38" i="1"/>
  <c r="BI40" i="1"/>
  <c r="BJ40" i="1"/>
  <c r="BK40" i="1"/>
  <c r="BL40" i="1"/>
  <c r="BM40" i="1"/>
  <c r="BI42" i="1"/>
  <c r="BJ42" i="1"/>
  <c r="BK42" i="1"/>
  <c r="BL42" i="1"/>
  <c r="BM42" i="1"/>
  <c r="BI44" i="1"/>
  <c r="BJ44" i="1"/>
  <c r="BK44" i="1"/>
  <c r="BL44" i="1"/>
  <c r="BM44" i="1"/>
  <c r="BI46" i="1"/>
  <c r="BJ46" i="1"/>
  <c r="BK46" i="1"/>
  <c r="BL46" i="1"/>
  <c r="BM46" i="1"/>
  <c r="BI48" i="1"/>
  <c r="BJ48" i="1"/>
  <c r="BK48" i="1"/>
  <c r="BL48" i="1"/>
  <c r="BM48" i="1"/>
  <c r="BI50" i="1"/>
  <c r="BJ50" i="1"/>
  <c r="BK50" i="1"/>
  <c r="BL50" i="1"/>
  <c r="BM50" i="1"/>
  <c r="BI52" i="1"/>
  <c r="BJ52" i="1"/>
  <c r="BK52" i="1"/>
  <c r="BL52" i="1"/>
  <c r="BM52" i="1"/>
  <c r="BI54" i="1"/>
  <c r="BJ54" i="1"/>
  <c r="BK54" i="1"/>
  <c r="BL54" i="1"/>
  <c r="BM54" i="1"/>
  <c r="BI56" i="1"/>
  <c r="BJ56" i="1"/>
  <c r="BK56" i="1"/>
  <c r="BL56" i="1"/>
  <c r="BM56" i="1"/>
  <c r="BI58" i="1"/>
  <c r="BJ58" i="1"/>
  <c r="BK58" i="1"/>
  <c r="BL58" i="1"/>
  <c r="BM58" i="1"/>
  <c r="BI60" i="1"/>
  <c r="BJ60" i="1"/>
  <c r="BK60" i="1"/>
  <c r="BL60" i="1"/>
  <c r="BM60" i="1"/>
  <c r="BI61" i="1"/>
  <c r="BJ61" i="1"/>
  <c r="BK61" i="1"/>
  <c r="BL61" i="1"/>
  <c r="BM61" i="1"/>
  <c r="BI62" i="1"/>
  <c r="BJ62" i="1"/>
  <c r="BK62" i="1"/>
  <c r="BL62" i="1"/>
  <c r="BM62" i="1"/>
  <c r="BI63" i="1"/>
  <c r="BJ63" i="1"/>
  <c r="BK63" i="1"/>
  <c r="BL63" i="1"/>
  <c r="BM63" i="1"/>
  <c r="BI64" i="1"/>
  <c r="BJ64" i="1"/>
  <c r="BK64" i="1"/>
  <c r="BL64" i="1"/>
  <c r="BM64" i="1"/>
  <c r="BI65" i="1"/>
  <c r="BJ65" i="1"/>
  <c r="BK65" i="1"/>
  <c r="BL65" i="1"/>
  <c r="BM65" i="1"/>
  <c r="BI66" i="1"/>
  <c r="BJ66" i="1"/>
  <c r="BK66" i="1"/>
  <c r="BL66" i="1"/>
  <c r="BM66" i="1"/>
  <c r="BI68" i="1"/>
  <c r="BJ68" i="1"/>
  <c r="BK68" i="1"/>
  <c r="BL68" i="1"/>
  <c r="BM68" i="1"/>
  <c r="BI69" i="1"/>
  <c r="BJ69" i="1"/>
  <c r="BK69" i="1"/>
  <c r="BL69" i="1"/>
  <c r="BM69" i="1"/>
  <c r="BI70" i="1"/>
  <c r="BJ70" i="1"/>
  <c r="BK70" i="1"/>
  <c r="BL70" i="1"/>
  <c r="BM70" i="1"/>
  <c r="BI72" i="1"/>
  <c r="BJ72" i="1"/>
  <c r="BK72" i="1"/>
  <c r="BL72" i="1"/>
  <c r="BM72" i="1"/>
  <c r="BI73" i="1"/>
  <c r="BJ73" i="1"/>
  <c r="BK73" i="1"/>
  <c r="BL73" i="1"/>
  <c r="BM73" i="1"/>
  <c r="BI74" i="1"/>
  <c r="BJ74" i="1"/>
  <c r="BK74" i="1"/>
  <c r="BL74" i="1"/>
  <c r="BM74" i="1"/>
  <c r="BI75" i="1"/>
  <c r="BJ75" i="1"/>
  <c r="BK75" i="1"/>
  <c r="BL75" i="1"/>
  <c r="BM75" i="1"/>
  <c r="BI77" i="1"/>
  <c r="BJ77" i="1"/>
  <c r="BK77" i="1"/>
  <c r="BL77" i="1"/>
  <c r="BM77" i="1"/>
  <c r="BI78" i="1"/>
  <c r="BJ78" i="1"/>
  <c r="BK78" i="1"/>
  <c r="BL78" i="1"/>
  <c r="BM78" i="1"/>
  <c r="BI79" i="1"/>
  <c r="BJ79" i="1"/>
  <c r="BK79" i="1"/>
  <c r="BL79" i="1"/>
  <c r="BM79" i="1"/>
  <c r="BI80" i="1"/>
  <c r="BJ80" i="1"/>
  <c r="BK80" i="1"/>
  <c r="BL80" i="1"/>
  <c r="BM80" i="1"/>
  <c r="BI81" i="1"/>
  <c r="BJ81" i="1"/>
  <c r="BK81" i="1"/>
  <c r="BL81" i="1"/>
  <c r="BM81" i="1"/>
  <c r="BI82" i="1"/>
  <c r="BJ82" i="1"/>
  <c r="BK82" i="1"/>
  <c r="BL82" i="1"/>
  <c r="BM82" i="1"/>
  <c r="BI83" i="1"/>
  <c r="BJ83" i="1"/>
  <c r="BK83" i="1"/>
  <c r="BL83" i="1"/>
  <c r="BM83" i="1"/>
  <c r="BI84" i="1"/>
  <c r="BJ84" i="1"/>
  <c r="BK84" i="1"/>
  <c r="BL84" i="1"/>
  <c r="BM84" i="1"/>
  <c r="BI85" i="1"/>
  <c r="BJ85" i="1"/>
  <c r="BK85" i="1"/>
  <c r="BL85" i="1"/>
  <c r="BM85" i="1"/>
  <c r="BI86" i="1"/>
  <c r="BJ86" i="1"/>
  <c r="BK86" i="1"/>
  <c r="BL86" i="1"/>
  <c r="BM86" i="1"/>
  <c r="BI87" i="1"/>
  <c r="BJ87" i="1"/>
  <c r="BK87" i="1"/>
  <c r="BL87" i="1"/>
  <c r="BM87" i="1"/>
  <c r="BI89" i="1"/>
  <c r="BJ89" i="1"/>
  <c r="BK89" i="1"/>
  <c r="BL89" i="1"/>
  <c r="BM89" i="1"/>
  <c r="BI90" i="1"/>
  <c r="BJ90" i="1"/>
  <c r="BK90" i="1"/>
  <c r="BL90" i="1"/>
  <c r="BM90" i="1"/>
  <c r="BI91" i="1"/>
  <c r="BJ91" i="1"/>
  <c r="BK91" i="1"/>
  <c r="BL91" i="1"/>
  <c r="BM91" i="1"/>
  <c r="BI92" i="1"/>
  <c r="BJ92" i="1"/>
  <c r="BK92" i="1"/>
  <c r="BL92" i="1"/>
  <c r="BM92" i="1"/>
  <c r="BI93" i="1"/>
  <c r="BJ93" i="1"/>
  <c r="BK93" i="1"/>
  <c r="BL93" i="1"/>
  <c r="BM93" i="1"/>
  <c r="BI94" i="1"/>
  <c r="BJ94" i="1"/>
  <c r="BK94" i="1"/>
  <c r="BL94" i="1"/>
  <c r="BM94" i="1"/>
  <c r="BI97" i="1"/>
  <c r="BJ97" i="1"/>
  <c r="BK97" i="1"/>
  <c r="BL97" i="1"/>
  <c r="BM97" i="1"/>
  <c r="BI98" i="1"/>
  <c r="BJ98" i="1"/>
  <c r="BK98" i="1"/>
  <c r="BL98" i="1"/>
  <c r="BM98" i="1"/>
  <c r="BI99" i="1"/>
  <c r="BJ99" i="1"/>
  <c r="BK99" i="1"/>
  <c r="BL99" i="1"/>
  <c r="BM99" i="1"/>
  <c r="BI100" i="1"/>
  <c r="BJ100" i="1"/>
  <c r="BK100" i="1"/>
  <c r="BL100" i="1"/>
  <c r="BM100" i="1"/>
  <c r="BI101" i="1"/>
  <c r="BJ101" i="1"/>
  <c r="BK101" i="1"/>
  <c r="BL101" i="1"/>
  <c r="BM101" i="1"/>
  <c r="BI102" i="1"/>
  <c r="BJ102" i="1"/>
  <c r="BK102" i="1"/>
  <c r="BL102" i="1"/>
  <c r="BM102" i="1"/>
  <c r="BI103" i="1"/>
  <c r="BJ103" i="1"/>
  <c r="BK103" i="1"/>
  <c r="BL103" i="1"/>
  <c r="BM103" i="1"/>
  <c r="BI104" i="1"/>
  <c r="BJ104" i="1"/>
  <c r="BK104" i="1"/>
  <c r="BL104" i="1"/>
  <c r="BM104" i="1"/>
  <c r="BI105" i="1"/>
  <c r="BJ105" i="1"/>
  <c r="BK105" i="1"/>
  <c r="BL105" i="1"/>
  <c r="BM105" i="1"/>
  <c r="BI106" i="1"/>
  <c r="BJ106" i="1"/>
  <c r="BK106" i="1"/>
  <c r="BL106" i="1"/>
  <c r="BM106" i="1"/>
  <c r="BI107" i="1"/>
  <c r="BJ107" i="1"/>
  <c r="BK107" i="1"/>
  <c r="BL107" i="1"/>
  <c r="BM107" i="1"/>
  <c r="BI109" i="1"/>
  <c r="BJ109" i="1"/>
  <c r="BK109" i="1"/>
  <c r="BL109" i="1"/>
  <c r="BM109" i="1"/>
  <c r="BI110" i="1"/>
  <c r="BJ110" i="1"/>
  <c r="BK110" i="1"/>
  <c r="BL110" i="1"/>
  <c r="BM110" i="1"/>
  <c r="BI111" i="1"/>
  <c r="BJ111" i="1"/>
  <c r="BK111" i="1"/>
  <c r="BL111" i="1"/>
  <c r="BM111" i="1"/>
  <c r="BI112" i="1"/>
  <c r="BJ112" i="1"/>
  <c r="BK112" i="1"/>
  <c r="BL112" i="1"/>
  <c r="BM112" i="1"/>
  <c r="BI113" i="1"/>
  <c r="BJ113" i="1"/>
  <c r="BK113" i="1"/>
  <c r="BL113" i="1"/>
  <c r="BM113" i="1"/>
  <c r="BI114" i="1"/>
  <c r="BJ114" i="1"/>
  <c r="BK114" i="1"/>
  <c r="BL114" i="1"/>
  <c r="BM114" i="1"/>
  <c r="BI115" i="1"/>
  <c r="BJ115" i="1"/>
  <c r="BK115" i="1"/>
  <c r="BL115" i="1"/>
  <c r="BM115" i="1"/>
  <c r="BI116" i="1"/>
  <c r="BJ116" i="1"/>
  <c r="BK116" i="1"/>
  <c r="BL116" i="1"/>
  <c r="BM116" i="1"/>
  <c r="BI117" i="1"/>
  <c r="BJ117" i="1"/>
  <c r="BK117" i="1"/>
  <c r="BL117" i="1"/>
  <c r="BM117" i="1"/>
  <c r="BI118" i="1"/>
  <c r="BJ118" i="1"/>
  <c r="BK118" i="1"/>
  <c r="BL118" i="1"/>
  <c r="BM118" i="1"/>
  <c r="BI119" i="1"/>
  <c r="BJ119" i="1"/>
  <c r="BK119" i="1"/>
  <c r="BL119" i="1"/>
  <c r="BM119" i="1"/>
  <c r="BI120" i="1"/>
  <c r="BJ120" i="1"/>
  <c r="BK120" i="1"/>
  <c r="BL120" i="1"/>
  <c r="BM120" i="1"/>
  <c r="BI121" i="1"/>
  <c r="BJ121" i="1"/>
  <c r="BK121" i="1"/>
  <c r="BL121" i="1"/>
  <c r="BM121" i="1"/>
  <c r="BI122" i="1"/>
  <c r="BJ122" i="1"/>
  <c r="BK122" i="1"/>
  <c r="BL122" i="1"/>
  <c r="BM122" i="1"/>
  <c r="BI123" i="1"/>
  <c r="BJ123" i="1"/>
  <c r="BK123" i="1"/>
  <c r="BL123" i="1"/>
  <c r="BM123" i="1"/>
  <c r="BI124" i="1"/>
  <c r="BJ124" i="1"/>
  <c r="BK124" i="1"/>
  <c r="BL124" i="1"/>
  <c r="BM124" i="1"/>
  <c r="BI125" i="1"/>
  <c r="BJ125" i="1"/>
  <c r="BK125" i="1"/>
  <c r="BL125" i="1"/>
  <c r="BM125" i="1"/>
  <c r="BI126" i="1"/>
  <c r="BJ126" i="1"/>
  <c r="BK126" i="1"/>
  <c r="BL126" i="1"/>
  <c r="BM126" i="1"/>
  <c r="BI127" i="1"/>
  <c r="BJ127" i="1"/>
  <c r="BK127" i="1"/>
  <c r="BL127" i="1"/>
  <c r="BM127" i="1"/>
  <c r="BI128" i="1"/>
  <c r="BJ128" i="1"/>
  <c r="BK128" i="1"/>
  <c r="BL128" i="1"/>
  <c r="BM128" i="1"/>
  <c r="BI129" i="1"/>
  <c r="BJ129" i="1"/>
  <c r="BK129" i="1"/>
  <c r="BL129" i="1"/>
  <c r="BM129" i="1"/>
  <c r="BI130" i="1"/>
  <c r="BJ130" i="1"/>
  <c r="BK130" i="1"/>
  <c r="BL130" i="1"/>
  <c r="BM130" i="1"/>
  <c r="BJ31" i="1"/>
  <c r="BK31" i="1"/>
  <c r="BL31" i="1"/>
  <c r="BM31" i="1"/>
  <c r="BI31" i="1"/>
  <c r="BD32" i="1"/>
  <c r="BE32" i="1"/>
  <c r="BF32" i="1"/>
  <c r="BG32" i="1"/>
  <c r="BH32" i="1"/>
  <c r="BD34" i="1"/>
  <c r="BE34" i="1"/>
  <c r="BF34" i="1"/>
  <c r="BG34" i="1"/>
  <c r="BH34" i="1"/>
  <c r="BD36" i="1"/>
  <c r="BE36" i="1"/>
  <c r="BF36" i="1"/>
  <c r="BG36" i="1"/>
  <c r="BH36" i="1"/>
  <c r="BD38" i="1"/>
  <c r="BE38" i="1"/>
  <c r="BF38" i="1"/>
  <c r="BG38" i="1"/>
  <c r="BH38" i="1"/>
  <c r="BD40" i="1"/>
  <c r="BE40" i="1"/>
  <c r="BF40" i="1"/>
  <c r="BG40" i="1"/>
  <c r="BH40" i="1"/>
  <c r="BD42" i="1"/>
  <c r="BE42" i="1"/>
  <c r="BF42" i="1"/>
  <c r="BG42" i="1"/>
  <c r="BH42" i="1"/>
  <c r="BD44" i="1"/>
  <c r="BE44" i="1"/>
  <c r="BF44" i="1"/>
  <c r="BG44" i="1"/>
  <c r="BH44" i="1"/>
  <c r="BD46" i="1"/>
  <c r="BE46" i="1"/>
  <c r="BF46" i="1"/>
  <c r="BG46" i="1"/>
  <c r="BH46" i="1"/>
  <c r="BD48" i="1"/>
  <c r="BE48" i="1"/>
  <c r="BF48" i="1"/>
  <c r="BG48" i="1"/>
  <c r="BH48" i="1"/>
  <c r="BD50" i="1"/>
  <c r="BE50" i="1"/>
  <c r="BF50" i="1"/>
  <c r="BG50" i="1"/>
  <c r="BH50" i="1"/>
  <c r="BD52" i="1"/>
  <c r="BE52" i="1"/>
  <c r="BF52" i="1"/>
  <c r="BG52" i="1"/>
  <c r="BH52" i="1"/>
  <c r="BD54" i="1"/>
  <c r="BE54" i="1"/>
  <c r="BF54" i="1"/>
  <c r="BG54" i="1"/>
  <c r="BH54" i="1"/>
  <c r="BD56" i="1"/>
  <c r="BE56" i="1"/>
  <c r="BF56" i="1"/>
  <c r="BG56" i="1"/>
  <c r="BH56" i="1"/>
  <c r="BD58" i="1"/>
  <c r="BE58" i="1"/>
  <c r="BF58" i="1"/>
  <c r="BG58" i="1"/>
  <c r="BH58" i="1"/>
  <c r="BD60" i="1"/>
  <c r="BE60" i="1"/>
  <c r="BF60" i="1"/>
  <c r="BG60" i="1"/>
  <c r="BH60" i="1"/>
  <c r="BD61" i="1"/>
  <c r="BE61" i="1"/>
  <c r="BF61" i="1"/>
  <c r="BG61" i="1"/>
  <c r="BH61" i="1"/>
  <c r="BD62" i="1"/>
  <c r="BE62" i="1"/>
  <c r="BF62" i="1"/>
  <c r="BG62" i="1"/>
  <c r="BH62" i="1"/>
  <c r="BD63" i="1"/>
  <c r="BE63" i="1"/>
  <c r="BF63" i="1"/>
  <c r="BG63" i="1"/>
  <c r="BH63" i="1"/>
  <c r="BD64" i="1"/>
  <c r="BE64" i="1"/>
  <c r="BF64" i="1"/>
  <c r="BG64" i="1"/>
  <c r="BH64" i="1"/>
  <c r="BD65" i="1"/>
  <c r="BE65" i="1"/>
  <c r="BF65" i="1"/>
  <c r="BG65" i="1"/>
  <c r="BH65" i="1"/>
  <c r="BD66" i="1"/>
  <c r="BE66" i="1"/>
  <c r="BF66" i="1"/>
  <c r="BG66" i="1"/>
  <c r="BH66" i="1"/>
  <c r="BD68" i="1"/>
  <c r="BE68" i="1"/>
  <c r="BF68" i="1"/>
  <c r="BG68" i="1"/>
  <c r="BH68" i="1"/>
  <c r="BD69" i="1"/>
  <c r="BE69" i="1"/>
  <c r="BF69" i="1"/>
  <c r="BG69" i="1"/>
  <c r="BH69" i="1"/>
  <c r="BD70" i="1"/>
  <c r="BE70" i="1"/>
  <c r="BF70" i="1"/>
  <c r="BG70" i="1"/>
  <c r="BH70" i="1"/>
  <c r="BD72" i="1"/>
  <c r="BE72" i="1"/>
  <c r="BF72" i="1"/>
  <c r="BG72" i="1"/>
  <c r="BH72" i="1"/>
  <c r="BD73" i="1"/>
  <c r="BE73" i="1"/>
  <c r="BF73" i="1"/>
  <c r="BG73" i="1"/>
  <c r="BH73" i="1"/>
  <c r="BD74" i="1"/>
  <c r="BE74" i="1"/>
  <c r="BF74" i="1"/>
  <c r="BG74" i="1"/>
  <c r="BH74" i="1"/>
  <c r="BD75" i="1"/>
  <c r="BE75" i="1"/>
  <c r="BF75" i="1"/>
  <c r="BG75" i="1"/>
  <c r="BH75" i="1"/>
  <c r="BD77" i="1"/>
  <c r="BE77" i="1"/>
  <c r="BF77" i="1"/>
  <c r="BG77" i="1"/>
  <c r="BH77" i="1"/>
  <c r="BD78" i="1"/>
  <c r="BE78" i="1"/>
  <c r="BF78" i="1"/>
  <c r="BG78" i="1"/>
  <c r="BH78" i="1"/>
  <c r="BD79" i="1"/>
  <c r="BE79" i="1"/>
  <c r="BF79" i="1"/>
  <c r="BG79" i="1"/>
  <c r="BH79" i="1"/>
  <c r="BD80" i="1"/>
  <c r="BE80" i="1"/>
  <c r="BF80" i="1"/>
  <c r="BG80" i="1"/>
  <c r="BH80" i="1"/>
  <c r="BD81" i="1"/>
  <c r="BE81" i="1"/>
  <c r="BF81" i="1"/>
  <c r="BG81" i="1"/>
  <c r="BH81" i="1"/>
  <c r="BD82" i="1"/>
  <c r="BE82" i="1"/>
  <c r="BF82" i="1"/>
  <c r="BG82" i="1"/>
  <c r="BH82" i="1"/>
  <c r="BD83" i="1"/>
  <c r="BE83" i="1"/>
  <c r="BF83" i="1"/>
  <c r="BG83" i="1"/>
  <c r="BH83" i="1"/>
  <c r="BD84" i="1"/>
  <c r="BE84" i="1"/>
  <c r="BF84" i="1"/>
  <c r="BG84" i="1"/>
  <c r="BH84" i="1"/>
  <c r="BD85" i="1"/>
  <c r="BE85" i="1"/>
  <c r="BF85" i="1"/>
  <c r="BG85" i="1"/>
  <c r="BH85" i="1"/>
  <c r="BD86" i="1"/>
  <c r="BE86" i="1"/>
  <c r="BF86" i="1"/>
  <c r="BG86" i="1"/>
  <c r="BH86" i="1"/>
  <c r="BD87" i="1"/>
  <c r="BE87" i="1"/>
  <c r="BF87" i="1"/>
  <c r="BG87" i="1"/>
  <c r="BH87" i="1"/>
  <c r="BD89" i="1"/>
  <c r="BE89" i="1"/>
  <c r="BF89" i="1"/>
  <c r="BG89" i="1"/>
  <c r="BH89" i="1"/>
  <c r="BD90" i="1"/>
  <c r="BE90" i="1"/>
  <c r="BF90" i="1"/>
  <c r="BG90" i="1"/>
  <c r="BH90" i="1"/>
  <c r="BD91" i="1"/>
  <c r="BE91" i="1"/>
  <c r="BF91" i="1"/>
  <c r="BG91" i="1"/>
  <c r="BH91" i="1"/>
  <c r="BD92" i="1"/>
  <c r="BE92" i="1"/>
  <c r="BF92" i="1"/>
  <c r="BG92" i="1"/>
  <c r="BH92" i="1"/>
  <c r="BD93" i="1"/>
  <c r="BE93" i="1"/>
  <c r="BF93" i="1"/>
  <c r="BG93" i="1"/>
  <c r="BH93" i="1"/>
  <c r="BD94" i="1"/>
  <c r="BE94" i="1"/>
  <c r="BF94" i="1"/>
  <c r="BG94" i="1"/>
  <c r="BH94" i="1"/>
  <c r="BD97" i="1"/>
  <c r="BE97" i="1"/>
  <c r="BF97" i="1"/>
  <c r="BG97" i="1"/>
  <c r="BH97" i="1"/>
  <c r="BD98" i="1"/>
  <c r="BE98" i="1"/>
  <c r="BF98" i="1"/>
  <c r="BG98" i="1"/>
  <c r="BH98" i="1"/>
  <c r="BD99" i="1"/>
  <c r="BE99" i="1"/>
  <c r="BF99" i="1"/>
  <c r="BG99" i="1"/>
  <c r="BH99" i="1"/>
  <c r="BD100" i="1"/>
  <c r="BE100" i="1"/>
  <c r="BF100" i="1"/>
  <c r="BG100" i="1"/>
  <c r="BH100" i="1"/>
  <c r="BD101" i="1"/>
  <c r="BE101" i="1"/>
  <c r="BF101" i="1"/>
  <c r="BG101" i="1"/>
  <c r="BH101" i="1"/>
  <c r="BD102" i="1"/>
  <c r="BE102" i="1"/>
  <c r="BF102" i="1"/>
  <c r="BG102" i="1"/>
  <c r="BH102" i="1"/>
  <c r="BD103" i="1"/>
  <c r="BE103" i="1"/>
  <c r="BF103" i="1"/>
  <c r="BG103" i="1"/>
  <c r="BH103" i="1"/>
  <c r="BD104" i="1"/>
  <c r="BE104" i="1"/>
  <c r="BF104" i="1"/>
  <c r="BG104" i="1"/>
  <c r="BH104" i="1"/>
  <c r="BD105" i="1"/>
  <c r="BE105" i="1"/>
  <c r="BF105" i="1"/>
  <c r="BG105" i="1"/>
  <c r="BH105" i="1"/>
  <c r="BD106" i="1"/>
  <c r="BE106" i="1"/>
  <c r="BF106" i="1"/>
  <c r="BG106" i="1"/>
  <c r="BH106" i="1"/>
  <c r="BD107" i="1"/>
  <c r="BE107" i="1"/>
  <c r="BF107" i="1"/>
  <c r="BG107" i="1"/>
  <c r="BH107" i="1"/>
  <c r="BD109" i="1"/>
  <c r="BE109" i="1"/>
  <c r="BF109" i="1"/>
  <c r="BG109" i="1"/>
  <c r="BH109" i="1"/>
  <c r="BD110" i="1"/>
  <c r="BE110" i="1"/>
  <c r="BF110" i="1"/>
  <c r="BG110" i="1"/>
  <c r="BH110" i="1"/>
  <c r="BD111" i="1"/>
  <c r="BE111" i="1"/>
  <c r="BF111" i="1"/>
  <c r="BG111" i="1"/>
  <c r="BH111" i="1"/>
  <c r="BD112" i="1"/>
  <c r="BE112" i="1"/>
  <c r="BF112" i="1"/>
  <c r="BG112" i="1"/>
  <c r="BH112" i="1"/>
  <c r="BD113" i="1"/>
  <c r="BE113" i="1"/>
  <c r="BF113" i="1"/>
  <c r="BG113" i="1"/>
  <c r="BH113" i="1"/>
  <c r="BD114" i="1"/>
  <c r="BE114" i="1"/>
  <c r="BF114" i="1"/>
  <c r="BG114" i="1"/>
  <c r="BH114" i="1"/>
  <c r="BD115" i="1"/>
  <c r="BE115" i="1"/>
  <c r="BF115" i="1"/>
  <c r="BG115" i="1"/>
  <c r="BH115" i="1"/>
  <c r="BD116" i="1"/>
  <c r="BE116" i="1"/>
  <c r="BF116" i="1"/>
  <c r="BG116" i="1"/>
  <c r="BH116" i="1"/>
  <c r="BD117" i="1"/>
  <c r="BE117" i="1"/>
  <c r="BF117" i="1"/>
  <c r="BG117" i="1"/>
  <c r="BH117" i="1"/>
  <c r="BD118" i="1"/>
  <c r="BE118" i="1"/>
  <c r="BF118" i="1"/>
  <c r="BG118" i="1"/>
  <c r="BH118" i="1"/>
  <c r="BD119" i="1"/>
  <c r="BE119" i="1"/>
  <c r="BF119" i="1"/>
  <c r="BG119" i="1"/>
  <c r="BH119" i="1"/>
  <c r="BD120" i="1"/>
  <c r="BE120" i="1"/>
  <c r="BF120" i="1"/>
  <c r="BG120" i="1"/>
  <c r="BH120" i="1"/>
  <c r="BD121" i="1"/>
  <c r="BE121" i="1"/>
  <c r="BF121" i="1"/>
  <c r="BG121" i="1"/>
  <c r="BH121" i="1"/>
  <c r="BD122" i="1"/>
  <c r="BE122" i="1"/>
  <c r="BF122" i="1"/>
  <c r="BG122" i="1"/>
  <c r="BH122" i="1"/>
  <c r="BD123" i="1"/>
  <c r="BE123" i="1"/>
  <c r="BF123" i="1"/>
  <c r="BG123" i="1"/>
  <c r="BH123" i="1"/>
  <c r="BD124" i="1"/>
  <c r="BE124" i="1"/>
  <c r="BF124" i="1"/>
  <c r="BG124" i="1"/>
  <c r="BH124" i="1"/>
  <c r="BD125" i="1"/>
  <c r="BE125" i="1"/>
  <c r="BF125" i="1"/>
  <c r="BG125" i="1"/>
  <c r="BH125" i="1"/>
  <c r="BD126" i="1"/>
  <c r="BE126" i="1"/>
  <c r="BF126" i="1"/>
  <c r="BG126" i="1"/>
  <c r="BH126" i="1"/>
  <c r="BD127" i="1"/>
  <c r="BE127" i="1"/>
  <c r="BF127" i="1"/>
  <c r="BG127" i="1"/>
  <c r="BH127" i="1"/>
  <c r="BD128" i="1"/>
  <c r="BE128" i="1"/>
  <c r="BF128" i="1"/>
  <c r="BG128" i="1"/>
  <c r="BH128" i="1"/>
  <c r="BD129" i="1"/>
  <c r="BE129" i="1"/>
  <c r="BF129" i="1"/>
  <c r="BG129" i="1"/>
  <c r="BH129" i="1"/>
  <c r="BD130" i="1"/>
  <c r="BE130" i="1"/>
  <c r="BF130" i="1"/>
  <c r="BG130" i="1"/>
  <c r="BH130" i="1"/>
  <c r="BE31" i="1"/>
  <c r="BF31" i="1"/>
  <c r="BG31" i="1"/>
  <c r="BH31" i="1"/>
  <c r="BD31" i="1"/>
  <c r="N32" i="1"/>
  <c r="AZ32" i="1" s="1"/>
  <c r="AY32" i="1"/>
  <c r="BA32" i="1"/>
  <c r="BB32" i="1"/>
  <c r="BC32" i="1"/>
  <c r="N34" i="1"/>
  <c r="AZ34" i="1" s="1"/>
  <c r="AY34" i="1"/>
  <c r="BA34" i="1"/>
  <c r="BB34" i="1"/>
  <c r="BC34" i="1"/>
  <c r="N36" i="1"/>
  <c r="AZ36" i="1" s="1"/>
  <c r="AY36" i="1"/>
  <c r="BA36" i="1"/>
  <c r="BB36" i="1"/>
  <c r="BC36" i="1"/>
  <c r="N38" i="1"/>
  <c r="AZ38" i="1" s="1"/>
  <c r="AY38" i="1"/>
  <c r="BA38" i="1"/>
  <c r="BB38" i="1"/>
  <c r="BC38" i="1"/>
  <c r="N40" i="1"/>
  <c r="AZ40" i="1" s="1"/>
  <c r="AY40" i="1"/>
  <c r="BA40" i="1"/>
  <c r="BB40" i="1"/>
  <c r="BC40" i="1"/>
  <c r="N42" i="1"/>
  <c r="AZ42" i="1" s="1"/>
  <c r="AY42" i="1"/>
  <c r="BA42" i="1"/>
  <c r="BB42" i="1"/>
  <c r="BC42" i="1"/>
  <c r="N44" i="1"/>
  <c r="AZ44" i="1" s="1"/>
  <c r="AY44" i="1"/>
  <c r="BA44" i="1"/>
  <c r="BB44" i="1"/>
  <c r="BC44" i="1"/>
  <c r="N46" i="1"/>
  <c r="AZ46" i="1" s="1"/>
  <c r="AY46" i="1"/>
  <c r="BA46" i="1"/>
  <c r="BB46" i="1"/>
  <c r="BC46" i="1"/>
  <c r="N48" i="1"/>
  <c r="AZ48" i="1" s="1"/>
  <c r="AY48" i="1"/>
  <c r="BA48" i="1"/>
  <c r="BB48" i="1"/>
  <c r="BC48" i="1"/>
  <c r="N50" i="1"/>
  <c r="AZ50" i="1" s="1"/>
  <c r="AY50" i="1"/>
  <c r="BA50" i="1"/>
  <c r="BB50" i="1"/>
  <c r="BC50" i="1"/>
  <c r="N52" i="1"/>
  <c r="AZ52" i="1" s="1"/>
  <c r="AY52" i="1"/>
  <c r="BA52" i="1"/>
  <c r="BB52" i="1"/>
  <c r="BC52" i="1"/>
  <c r="N54" i="1"/>
  <c r="AZ54" i="1" s="1"/>
  <c r="AY54" i="1"/>
  <c r="BA54" i="1"/>
  <c r="BB54" i="1"/>
  <c r="BC54" i="1"/>
  <c r="N56" i="1"/>
  <c r="AZ56" i="1" s="1"/>
  <c r="AY56" i="1"/>
  <c r="BA56" i="1"/>
  <c r="BB56" i="1"/>
  <c r="BC56" i="1"/>
  <c r="N58" i="1"/>
  <c r="AZ58" i="1" s="1"/>
  <c r="AY58" i="1"/>
  <c r="BA58" i="1"/>
  <c r="BB58" i="1"/>
  <c r="BC58" i="1"/>
  <c r="N60" i="1"/>
  <c r="AZ60" i="1" s="1"/>
  <c r="AY60" i="1"/>
  <c r="BA60" i="1"/>
  <c r="BB60" i="1"/>
  <c r="BC60" i="1"/>
  <c r="N61" i="1"/>
  <c r="AY61" i="1"/>
  <c r="AZ61" i="1"/>
  <c r="BA61" i="1"/>
  <c r="BB61" i="1"/>
  <c r="BC61" i="1"/>
  <c r="N62" i="1"/>
  <c r="AZ62" i="1" s="1"/>
  <c r="AY62" i="1"/>
  <c r="BA62" i="1"/>
  <c r="BB62" i="1"/>
  <c r="BC62" i="1"/>
  <c r="N63" i="1"/>
  <c r="AY63" i="1"/>
  <c r="AZ63" i="1"/>
  <c r="BA63" i="1"/>
  <c r="BB63" i="1"/>
  <c r="BC63" i="1"/>
  <c r="N64" i="1"/>
  <c r="AZ64" i="1" s="1"/>
  <c r="AY64" i="1"/>
  <c r="BA64" i="1"/>
  <c r="BB64" i="1"/>
  <c r="BC64" i="1"/>
  <c r="N65" i="1"/>
  <c r="AY65" i="1"/>
  <c r="AZ65" i="1"/>
  <c r="BA65" i="1"/>
  <c r="BB65" i="1"/>
  <c r="BC65" i="1"/>
  <c r="N66" i="1"/>
  <c r="AZ66" i="1" s="1"/>
  <c r="AY66" i="1"/>
  <c r="BA66" i="1"/>
  <c r="BB66" i="1"/>
  <c r="BC66" i="1"/>
  <c r="N68" i="1"/>
  <c r="AZ68" i="1" s="1"/>
  <c r="AY68" i="1"/>
  <c r="BA68" i="1"/>
  <c r="BB68" i="1"/>
  <c r="BC68" i="1"/>
  <c r="N69" i="1"/>
  <c r="AY69" i="1"/>
  <c r="AZ69" i="1"/>
  <c r="BA69" i="1"/>
  <c r="BB69" i="1"/>
  <c r="BC69" i="1"/>
  <c r="N70" i="1"/>
  <c r="AZ70" i="1" s="1"/>
  <c r="AY70" i="1"/>
  <c r="BA70" i="1"/>
  <c r="BB70" i="1"/>
  <c r="BC70" i="1"/>
  <c r="N72" i="1"/>
  <c r="AZ72" i="1" s="1"/>
  <c r="AY72" i="1"/>
  <c r="BA72" i="1"/>
  <c r="BB72" i="1"/>
  <c r="BC72" i="1"/>
  <c r="N73" i="1"/>
  <c r="AY73" i="1"/>
  <c r="AZ73" i="1"/>
  <c r="BA73" i="1"/>
  <c r="BB73" i="1"/>
  <c r="BC73" i="1"/>
  <c r="N74" i="1"/>
  <c r="AZ74" i="1" s="1"/>
  <c r="AY74" i="1"/>
  <c r="BA74" i="1"/>
  <c r="BB74" i="1"/>
  <c r="BC74" i="1"/>
  <c r="N75" i="1"/>
  <c r="AY75" i="1"/>
  <c r="AZ75" i="1"/>
  <c r="BA75" i="1"/>
  <c r="BB75" i="1"/>
  <c r="BC75" i="1"/>
  <c r="N77" i="1"/>
  <c r="AY77" i="1"/>
  <c r="AZ77" i="1"/>
  <c r="BA77" i="1"/>
  <c r="BB77" i="1"/>
  <c r="BC77" i="1"/>
  <c r="N78" i="1"/>
  <c r="AZ78" i="1" s="1"/>
  <c r="AY78" i="1"/>
  <c r="BA78" i="1"/>
  <c r="BB78" i="1"/>
  <c r="BC78" i="1"/>
  <c r="N79" i="1"/>
  <c r="AY79" i="1"/>
  <c r="AZ79" i="1"/>
  <c r="BA79" i="1"/>
  <c r="BB79" i="1"/>
  <c r="BC79" i="1"/>
  <c r="N80" i="1"/>
  <c r="AZ80" i="1" s="1"/>
  <c r="AY80" i="1"/>
  <c r="BA80" i="1"/>
  <c r="BB80" i="1"/>
  <c r="BC80" i="1"/>
  <c r="N81" i="1"/>
  <c r="AY81" i="1"/>
  <c r="AZ81" i="1"/>
  <c r="BA81" i="1"/>
  <c r="BB81" i="1"/>
  <c r="BC81" i="1"/>
  <c r="N82" i="1"/>
  <c r="AZ82" i="1" s="1"/>
  <c r="AY82" i="1"/>
  <c r="BA82" i="1"/>
  <c r="BB82" i="1"/>
  <c r="BC82" i="1"/>
  <c r="N83" i="1"/>
  <c r="AY83" i="1"/>
  <c r="AZ83" i="1"/>
  <c r="BA83" i="1"/>
  <c r="BB83" i="1"/>
  <c r="BC83" i="1"/>
  <c r="N84" i="1"/>
  <c r="AZ84" i="1" s="1"/>
  <c r="AY84" i="1"/>
  <c r="BA84" i="1"/>
  <c r="BB84" i="1"/>
  <c r="BC84" i="1"/>
  <c r="N85" i="1"/>
  <c r="AY85" i="1"/>
  <c r="AZ85" i="1"/>
  <c r="BA85" i="1"/>
  <c r="BB85" i="1"/>
  <c r="BC85" i="1"/>
  <c r="N86" i="1"/>
  <c r="AZ86" i="1" s="1"/>
  <c r="AY86" i="1"/>
  <c r="BA86" i="1"/>
  <c r="BB86" i="1"/>
  <c r="BC86" i="1"/>
  <c r="N87" i="1"/>
  <c r="AY87" i="1"/>
  <c r="AZ87" i="1"/>
  <c r="BA87" i="1"/>
  <c r="BB87" i="1"/>
  <c r="BC87" i="1"/>
  <c r="N89" i="1"/>
  <c r="AY89" i="1"/>
  <c r="AZ89" i="1"/>
  <c r="BA89" i="1"/>
  <c r="BB89" i="1"/>
  <c r="BC89" i="1"/>
  <c r="N90" i="1"/>
  <c r="AZ90" i="1" s="1"/>
  <c r="AY90" i="1"/>
  <c r="BA90" i="1"/>
  <c r="BB90" i="1"/>
  <c r="BC90" i="1"/>
  <c r="N91" i="1"/>
  <c r="AY91" i="1"/>
  <c r="AZ91" i="1"/>
  <c r="BA91" i="1"/>
  <c r="BB91" i="1"/>
  <c r="BC91" i="1"/>
  <c r="N92" i="1"/>
  <c r="AZ92" i="1" s="1"/>
  <c r="AY92" i="1"/>
  <c r="BA92" i="1"/>
  <c r="BB92" i="1"/>
  <c r="BC92" i="1"/>
  <c r="N93" i="1"/>
  <c r="AY93" i="1"/>
  <c r="AZ93" i="1"/>
  <c r="BA93" i="1"/>
  <c r="BB93" i="1"/>
  <c r="BC93" i="1"/>
  <c r="N94" i="1"/>
  <c r="AY94" i="1"/>
  <c r="AZ94" i="1"/>
  <c r="BA94" i="1"/>
  <c r="BB94" i="1"/>
  <c r="BC94" i="1"/>
  <c r="N97" i="1"/>
  <c r="AZ97" i="1" s="1"/>
  <c r="AY97" i="1"/>
  <c r="BA97" i="1"/>
  <c r="BB97" i="1"/>
  <c r="BC97" i="1"/>
  <c r="N98" i="1"/>
  <c r="AY98" i="1"/>
  <c r="AZ98" i="1"/>
  <c r="BA98" i="1"/>
  <c r="BB98" i="1"/>
  <c r="BC98" i="1"/>
  <c r="N99" i="1"/>
  <c r="AZ99" i="1" s="1"/>
  <c r="AY99" i="1"/>
  <c r="BA99" i="1"/>
  <c r="BB99" i="1"/>
  <c r="BC99" i="1"/>
  <c r="N100" i="1"/>
  <c r="AY100" i="1"/>
  <c r="AZ100" i="1"/>
  <c r="BA100" i="1"/>
  <c r="BB100" i="1"/>
  <c r="BC100" i="1"/>
  <c r="N101" i="1"/>
  <c r="AZ101" i="1" s="1"/>
  <c r="AY101" i="1"/>
  <c r="BA101" i="1"/>
  <c r="BB101" i="1"/>
  <c r="BC101" i="1"/>
  <c r="N102" i="1"/>
  <c r="AY102" i="1"/>
  <c r="AZ102" i="1"/>
  <c r="BA102" i="1"/>
  <c r="BB102" i="1"/>
  <c r="BC102" i="1"/>
  <c r="N103" i="1"/>
  <c r="AZ103" i="1" s="1"/>
  <c r="AY103" i="1"/>
  <c r="BA103" i="1"/>
  <c r="BB103" i="1"/>
  <c r="BC103" i="1"/>
  <c r="N104" i="1"/>
  <c r="AY104" i="1"/>
  <c r="AZ104" i="1"/>
  <c r="BA104" i="1"/>
  <c r="BB104" i="1"/>
  <c r="BC104" i="1"/>
  <c r="N105" i="1"/>
  <c r="AZ105" i="1" s="1"/>
  <c r="AY105" i="1"/>
  <c r="BA105" i="1"/>
  <c r="BB105" i="1"/>
  <c r="BC105" i="1"/>
  <c r="N106" i="1"/>
  <c r="AY106" i="1"/>
  <c r="AZ106" i="1"/>
  <c r="BA106" i="1"/>
  <c r="BB106" i="1"/>
  <c r="BC106" i="1"/>
  <c r="N107" i="1"/>
  <c r="AZ107" i="1" s="1"/>
  <c r="AY107" i="1"/>
  <c r="BA107" i="1"/>
  <c r="BB107" i="1"/>
  <c r="BC107" i="1"/>
  <c r="N109" i="1"/>
  <c r="AZ109" i="1" s="1"/>
  <c r="AY109" i="1"/>
  <c r="BA109" i="1"/>
  <c r="BB109" i="1"/>
  <c r="BC109" i="1"/>
  <c r="N110" i="1"/>
  <c r="AY110" i="1"/>
  <c r="AZ110" i="1"/>
  <c r="BA110" i="1"/>
  <c r="BB110" i="1"/>
  <c r="BC110" i="1"/>
  <c r="N111" i="1"/>
  <c r="AZ111" i="1" s="1"/>
  <c r="AY111" i="1"/>
  <c r="BA111" i="1"/>
  <c r="BB111" i="1"/>
  <c r="BC111" i="1"/>
  <c r="N112" i="1"/>
  <c r="AY112" i="1"/>
  <c r="AZ112" i="1"/>
  <c r="BA112" i="1"/>
  <c r="BB112" i="1"/>
  <c r="BC112" i="1"/>
  <c r="N113" i="1"/>
  <c r="AZ113" i="1" s="1"/>
  <c r="AY113" i="1"/>
  <c r="BA113" i="1"/>
  <c r="BB113" i="1"/>
  <c r="BC113" i="1"/>
  <c r="N114" i="1"/>
  <c r="AY114" i="1"/>
  <c r="AZ114" i="1"/>
  <c r="BA114" i="1"/>
  <c r="BB114" i="1"/>
  <c r="BC114" i="1"/>
  <c r="N115" i="1"/>
  <c r="AZ115" i="1" s="1"/>
  <c r="AY115" i="1"/>
  <c r="BA115" i="1"/>
  <c r="BB115" i="1"/>
  <c r="BC115" i="1"/>
  <c r="N116" i="1"/>
  <c r="AY116" i="1"/>
  <c r="AZ116" i="1"/>
  <c r="BA116" i="1"/>
  <c r="BB116" i="1"/>
  <c r="BC116" i="1"/>
  <c r="N117" i="1"/>
  <c r="AZ117" i="1" s="1"/>
  <c r="AY117" i="1"/>
  <c r="BA117" i="1"/>
  <c r="BB117" i="1"/>
  <c r="BC117" i="1"/>
  <c r="N118" i="1"/>
  <c r="AY118" i="1"/>
  <c r="AZ118" i="1"/>
  <c r="BA118" i="1"/>
  <c r="BB118" i="1"/>
  <c r="BC118" i="1"/>
  <c r="N119" i="1"/>
  <c r="AZ119" i="1" s="1"/>
  <c r="AY119" i="1"/>
  <c r="BA119" i="1"/>
  <c r="BB119" i="1"/>
  <c r="BC119" i="1"/>
  <c r="N120" i="1"/>
  <c r="AY120" i="1"/>
  <c r="AZ120" i="1"/>
  <c r="BA120" i="1"/>
  <c r="BB120" i="1"/>
  <c r="BC120" i="1"/>
  <c r="N121" i="1"/>
  <c r="AZ121" i="1" s="1"/>
  <c r="AY121" i="1"/>
  <c r="BA121" i="1"/>
  <c r="BB121" i="1"/>
  <c r="BC121" i="1"/>
  <c r="N122" i="1"/>
  <c r="AY122" i="1"/>
  <c r="AZ122" i="1"/>
  <c r="BA122" i="1"/>
  <c r="BB122" i="1"/>
  <c r="BC122" i="1"/>
  <c r="N123" i="1"/>
  <c r="AZ123" i="1" s="1"/>
  <c r="AY123" i="1"/>
  <c r="BA123" i="1"/>
  <c r="BB123" i="1"/>
  <c r="BC123" i="1"/>
  <c r="N124" i="1"/>
  <c r="AY124" i="1"/>
  <c r="AZ124" i="1"/>
  <c r="BA124" i="1"/>
  <c r="BB124" i="1"/>
  <c r="BC124" i="1"/>
  <c r="N125" i="1"/>
  <c r="AY125" i="1"/>
  <c r="AZ125" i="1"/>
  <c r="BA125" i="1"/>
  <c r="BB125" i="1"/>
  <c r="BC125" i="1"/>
  <c r="N126" i="1"/>
  <c r="AZ126" i="1" s="1"/>
  <c r="AY126" i="1"/>
  <c r="BA126" i="1"/>
  <c r="BB126" i="1"/>
  <c r="BC126" i="1"/>
  <c r="N127" i="1"/>
  <c r="AY127" i="1"/>
  <c r="AZ127" i="1"/>
  <c r="BA127" i="1"/>
  <c r="BB127" i="1"/>
  <c r="BC127" i="1"/>
  <c r="N128" i="1"/>
  <c r="AZ128" i="1" s="1"/>
  <c r="AY128" i="1"/>
  <c r="BA128" i="1"/>
  <c r="BB128" i="1"/>
  <c r="BC128" i="1"/>
  <c r="N129" i="1"/>
  <c r="AY129" i="1"/>
  <c r="AZ129" i="1"/>
  <c r="BA129" i="1"/>
  <c r="BB129" i="1"/>
  <c r="BC129" i="1"/>
  <c r="N130" i="1"/>
  <c r="AY130" i="1"/>
  <c r="AZ130" i="1"/>
  <c r="BA130" i="1"/>
  <c r="BB130" i="1"/>
  <c r="BC130" i="1"/>
  <c r="AT32" i="1"/>
  <c r="AU32" i="1"/>
  <c r="AV32" i="1"/>
  <c r="AW32" i="1"/>
  <c r="AX32" i="1"/>
  <c r="AT34" i="1"/>
  <c r="AU34" i="1"/>
  <c r="AV34" i="1"/>
  <c r="AW34" i="1"/>
  <c r="AX34" i="1"/>
  <c r="AT36" i="1"/>
  <c r="AU36" i="1"/>
  <c r="AV36" i="1"/>
  <c r="AW36" i="1"/>
  <c r="AX36" i="1"/>
  <c r="AT38" i="1"/>
  <c r="AU38" i="1"/>
  <c r="AV38" i="1"/>
  <c r="AW38" i="1"/>
  <c r="AX38" i="1"/>
  <c r="AT40" i="1"/>
  <c r="AU40" i="1"/>
  <c r="AV40" i="1"/>
  <c r="AW40" i="1"/>
  <c r="AX40" i="1"/>
  <c r="AT42" i="1"/>
  <c r="AU42" i="1"/>
  <c r="AV42" i="1"/>
  <c r="AW42" i="1"/>
  <c r="AX42" i="1"/>
  <c r="AT44" i="1"/>
  <c r="AU44" i="1"/>
  <c r="AV44" i="1"/>
  <c r="AW44" i="1"/>
  <c r="AX44" i="1"/>
  <c r="AT46" i="1"/>
  <c r="AU46" i="1"/>
  <c r="AV46" i="1"/>
  <c r="AW46" i="1"/>
  <c r="AX46" i="1"/>
  <c r="AT48" i="1"/>
  <c r="AU48" i="1"/>
  <c r="AV48" i="1"/>
  <c r="AW48" i="1"/>
  <c r="AX48" i="1"/>
  <c r="AT50" i="1"/>
  <c r="AU50" i="1"/>
  <c r="AV50" i="1"/>
  <c r="AW50" i="1"/>
  <c r="AX50" i="1"/>
  <c r="AT52" i="1"/>
  <c r="AU52" i="1"/>
  <c r="AV52" i="1"/>
  <c r="AW52" i="1"/>
  <c r="AX52" i="1"/>
  <c r="AT54" i="1"/>
  <c r="AU54" i="1"/>
  <c r="AV54" i="1"/>
  <c r="AW54" i="1"/>
  <c r="AX54" i="1"/>
  <c r="AT56" i="1"/>
  <c r="AU56" i="1"/>
  <c r="AV56" i="1"/>
  <c r="AW56" i="1"/>
  <c r="AX56" i="1"/>
  <c r="AT58" i="1"/>
  <c r="AU58" i="1"/>
  <c r="AV58" i="1"/>
  <c r="AW58" i="1"/>
  <c r="AX58" i="1"/>
  <c r="AT60" i="1"/>
  <c r="AU60" i="1"/>
  <c r="AV60" i="1"/>
  <c r="AW60" i="1"/>
  <c r="AX60" i="1"/>
  <c r="AT61" i="1"/>
  <c r="AU61" i="1"/>
  <c r="AV61" i="1"/>
  <c r="AW61" i="1"/>
  <c r="AX61" i="1"/>
  <c r="AT62" i="1"/>
  <c r="AU62" i="1"/>
  <c r="AV62" i="1"/>
  <c r="AW62" i="1"/>
  <c r="AX62" i="1"/>
  <c r="AT63" i="1"/>
  <c r="AU63" i="1"/>
  <c r="AV63" i="1"/>
  <c r="AW63" i="1"/>
  <c r="AX63" i="1"/>
  <c r="AT64" i="1"/>
  <c r="AU64" i="1"/>
  <c r="AV64" i="1"/>
  <c r="AW64" i="1"/>
  <c r="AX64" i="1"/>
  <c r="AT65" i="1"/>
  <c r="AU65" i="1"/>
  <c r="AV65" i="1"/>
  <c r="AW65" i="1"/>
  <c r="AX65" i="1"/>
  <c r="AT66" i="1"/>
  <c r="AU66" i="1"/>
  <c r="AV66" i="1"/>
  <c r="AW66" i="1"/>
  <c r="AX66" i="1"/>
  <c r="AT68" i="1"/>
  <c r="AU68" i="1"/>
  <c r="AV68" i="1"/>
  <c r="AW68" i="1"/>
  <c r="AX68" i="1"/>
  <c r="AT69" i="1"/>
  <c r="AU69" i="1"/>
  <c r="AV69" i="1"/>
  <c r="AW69" i="1"/>
  <c r="AX69" i="1"/>
  <c r="AT70" i="1"/>
  <c r="AU70" i="1"/>
  <c r="AV70" i="1"/>
  <c r="AW70" i="1"/>
  <c r="AX70" i="1"/>
  <c r="AT72" i="1"/>
  <c r="AU72" i="1"/>
  <c r="AV72" i="1"/>
  <c r="AW72" i="1"/>
  <c r="AX72" i="1"/>
  <c r="AT73" i="1"/>
  <c r="AU73" i="1"/>
  <c r="AV73" i="1"/>
  <c r="AW73" i="1"/>
  <c r="AX73" i="1"/>
  <c r="AT74" i="1"/>
  <c r="AU74" i="1"/>
  <c r="AV74" i="1"/>
  <c r="AW74" i="1"/>
  <c r="AX74" i="1"/>
  <c r="AT75" i="1"/>
  <c r="AU75" i="1"/>
  <c r="AV75" i="1"/>
  <c r="AW75" i="1"/>
  <c r="AX75" i="1"/>
  <c r="AT77" i="1"/>
  <c r="AU77" i="1"/>
  <c r="AV77" i="1"/>
  <c r="AW77" i="1"/>
  <c r="AX77" i="1"/>
  <c r="AT78" i="1"/>
  <c r="AU78" i="1"/>
  <c r="AV78" i="1"/>
  <c r="AW78" i="1"/>
  <c r="AX78" i="1"/>
  <c r="AT79" i="1"/>
  <c r="AU79" i="1"/>
  <c r="AV79" i="1"/>
  <c r="AW79" i="1"/>
  <c r="AX79" i="1"/>
  <c r="AT80" i="1"/>
  <c r="AU80" i="1"/>
  <c r="AV80" i="1"/>
  <c r="AW80" i="1"/>
  <c r="AX80" i="1"/>
  <c r="AT81" i="1"/>
  <c r="AU81" i="1"/>
  <c r="AV81" i="1"/>
  <c r="AW81" i="1"/>
  <c r="AX81" i="1"/>
  <c r="AT82" i="1"/>
  <c r="AU82" i="1"/>
  <c r="AV82" i="1"/>
  <c r="AW82" i="1"/>
  <c r="AX82" i="1"/>
  <c r="AT83" i="1"/>
  <c r="AU83" i="1"/>
  <c r="AV83" i="1"/>
  <c r="AW83" i="1"/>
  <c r="AX83" i="1"/>
  <c r="AT84" i="1"/>
  <c r="AU84" i="1"/>
  <c r="AV84" i="1"/>
  <c r="AW84" i="1"/>
  <c r="AX84" i="1"/>
  <c r="AT85" i="1"/>
  <c r="AU85" i="1"/>
  <c r="AV85" i="1"/>
  <c r="AW85" i="1"/>
  <c r="AX85" i="1"/>
  <c r="AT86" i="1"/>
  <c r="AU86" i="1"/>
  <c r="AV86" i="1"/>
  <c r="AW86" i="1"/>
  <c r="AX86" i="1"/>
  <c r="AT87" i="1"/>
  <c r="AU87" i="1"/>
  <c r="AV87" i="1"/>
  <c r="AW87" i="1"/>
  <c r="AX87" i="1"/>
  <c r="AT89" i="1"/>
  <c r="AU89" i="1"/>
  <c r="AV89" i="1"/>
  <c r="AW89" i="1"/>
  <c r="AX89" i="1"/>
  <c r="AT90" i="1"/>
  <c r="AU90" i="1"/>
  <c r="AV90" i="1"/>
  <c r="AW90" i="1"/>
  <c r="AX90" i="1"/>
  <c r="AT91" i="1"/>
  <c r="AU91" i="1"/>
  <c r="AV91" i="1"/>
  <c r="AW91" i="1"/>
  <c r="AX91" i="1"/>
  <c r="AT92" i="1"/>
  <c r="AU92" i="1"/>
  <c r="AV92" i="1"/>
  <c r="AW92" i="1"/>
  <c r="AX92" i="1"/>
  <c r="AT93" i="1"/>
  <c r="AU93" i="1"/>
  <c r="AV93" i="1"/>
  <c r="AW93" i="1"/>
  <c r="AX93" i="1"/>
  <c r="AT94" i="1"/>
  <c r="AU94" i="1"/>
  <c r="AV94" i="1"/>
  <c r="AW94" i="1"/>
  <c r="AX94" i="1"/>
  <c r="AT97" i="1"/>
  <c r="AU97" i="1"/>
  <c r="AV97" i="1"/>
  <c r="AW97" i="1"/>
  <c r="AX97" i="1"/>
  <c r="AT98" i="1"/>
  <c r="AU98" i="1"/>
  <c r="AV98" i="1"/>
  <c r="AW98" i="1"/>
  <c r="AX98" i="1"/>
  <c r="AT99" i="1"/>
  <c r="AU99" i="1"/>
  <c r="AV99" i="1"/>
  <c r="AW99" i="1"/>
  <c r="AX99" i="1"/>
  <c r="AT100" i="1"/>
  <c r="AU100" i="1"/>
  <c r="AV100" i="1"/>
  <c r="AW100" i="1"/>
  <c r="AX100" i="1"/>
  <c r="AT101" i="1"/>
  <c r="AU101" i="1"/>
  <c r="AV101" i="1"/>
  <c r="AW101" i="1"/>
  <c r="AX101" i="1"/>
  <c r="AT102" i="1"/>
  <c r="AU102" i="1"/>
  <c r="AV102" i="1"/>
  <c r="AW102" i="1"/>
  <c r="AX102" i="1"/>
  <c r="AT103" i="1"/>
  <c r="AU103" i="1"/>
  <c r="AV103" i="1"/>
  <c r="AW103" i="1"/>
  <c r="AX103" i="1"/>
  <c r="AT104" i="1"/>
  <c r="AU104" i="1"/>
  <c r="AV104" i="1"/>
  <c r="AW104" i="1"/>
  <c r="AX104" i="1"/>
  <c r="AT105" i="1"/>
  <c r="AU105" i="1"/>
  <c r="AV105" i="1"/>
  <c r="AW105" i="1"/>
  <c r="AX105" i="1"/>
  <c r="AT106" i="1"/>
  <c r="AU106" i="1"/>
  <c r="AV106" i="1"/>
  <c r="AW106" i="1"/>
  <c r="AX106" i="1"/>
  <c r="AT107" i="1"/>
  <c r="AU107" i="1"/>
  <c r="AV107" i="1"/>
  <c r="AW107" i="1"/>
  <c r="AX107" i="1"/>
  <c r="AT109" i="1"/>
  <c r="AU109" i="1"/>
  <c r="AV109" i="1"/>
  <c r="AW109" i="1"/>
  <c r="AX109" i="1"/>
  <c r="AT110" i="1"/>
  <c r="AU110" i="1"/>
  <c r="AV110" i="1"/>
  <c r="AW110" i="1"/>
  <c r="AX110" i="1"/>
  <c r="AT111" i="1"/>
  <c r="AU111" i="1"/>
  <c r="AV111" i="1"/>
  <c r="AW111" i="1"/>
  <c r="AX111" i="1"/>
  <c r="AT112" i="1"/>
  <c r="AU112" i="1"/>
  <c r="AV112" i="1"/>
  <c r="AW112" i="1"/>
  <c r="AX112" i="1"/>
  <c r="AT113" i="1"/>
  <c r="AU113" i="1"/>
  <c r="AV113" i="1"/>
  <c r="AW113" i="1"/>
  <c r="AX113" i="1"/>
  <c r="AT114" i="1"/>
  <c r="AU114" i="1"/>
  <c r="AV114" i="1"/>
  <c r="AW114" i="1"/>
  <c r="AX114" i="1"/>
  <c r="AT115" i="1"/>
  <c r="AU115" i="1"/>
  <c r="AV115" i="1"/>
  <c r="AW115" i="1"/>
  <c r="AX115" i="1"/>
  <c r="AT116" i="1"/>
  <c r="AU116" i="1"/>
  <c r="AV116" i="1"/>
  <c r="AW116" i="1"/>
  <c r="AX116" i="1"/>
  <c r="AT117" i="1"/>
  <c r="AU117" i="1"/>
  <c r="AV117" i="1"/>
  <c r="AW117" i="1"/>
  <c r="AX117" i="1"/>
  <c r="AT118" i="1"/>
  <c r="AU118" i="1"/>
  <c r="AV118" i="1"/>
  <c r="AW118" i="1"/>
  <c r="AX118" i="1"/>
  <c r="AT119" i="1"/>
  <c r="AU119" i="1"/>
  <c r="AV119" i="1"/>
  <c r="AW119" i="1"/>
  <c r="AX119" i="1"/>
  <c r="AT120" i="1"/>
  <c r="AU120" i="1"/>
  <c r="AV120" i="1"/>
  <c r="AW120" i="1"/>
  <c r="AX120" i="1"/>
  <c r="AT121" i="1"/>
  <c r="AU121" i="1"/>
  <c r="AV121" i="1"/>
  <c r="AW121" i="1"/>
  <c r="AX121" i="1"/>
  <c r="AT122" i="1"/>
  <c r="AU122" i="1"/>
  <c r="AV122" i="1"/>
  <c r="AW122" i="1"/>
  <c r="AX122" i="1"/>
  <c r="AT123" i="1"/>
  <c r="AU123" i="1"/>
  <c r="AV123" i="1"/>
  <c r="AW123" i="1"/>
  <c r="AX123" i="1"/>
  <c r="AT124" i="1"/>
  <c r="AU124" i="1"/>
  <c r="AV124" i="1"/>
  <c r="AW124" i="1"/>
  <c r="AX124" i="1"/>
  <c r="AT125" i="1"/>
  <c r="AU125" i="1"/>
  <c r="AV125" i="1"/>
  <c r="AW125" i="1"/>
  <c r="AX125" i="1"/>
  <c r="AT126" i="1"/>
  <c r="AU126" i="1"/>
  <c r="AV126" i="1"/>
  <c r="AW126" i="1"/>
  <c r="AX126" i="1"/>
  <c r="AT127" i="1"/>
  <c r="AU127" i="1"/>
  <c r="AV127" i="1"/>
  <c r="AW127" i="1"/>
  <c r="AX127" i="1"/>
  <c r="AT128" i="1"/>
  <c r="AU128" i="1"/>
  <c r="AV128" i="1"/>
  <c r="AW128" i="1"/>
  <c r="AX128" i="1"/>
  <c r="AT129" i="1"/>
  <c r="AU129" i="1"/>
  <c r="AV129" i="1"/>
  <c r="AW129" i="1"/>
  <c r="AX129" i="1"/>
  <c r="AT130" i="1"/>
  <c r="AU130" i="1"/>
  <c r="AV130" i="1"/>
  <c r="AW130" i="1"/>
  <c r="AX130" i="1"/>
  <c r="AS130" i="1"/>
  <c r="AR130" i="1"/>
  <c r="AQ130" i="1"/>
  <c r="AP130" i="1"/>
  <c r="AO130" i="1"/>
  <c r="AS129" i="1"/>
  <c r="AR129" i="1"/>
  <c r="AQ129" i="1"/>
  <c r="AP129" i="1"/>
  <c r="AO129" i="1"/>
  <c r="AS128" i="1"/>
  <c r="AR128" i="1"/>
  <c r="AQ128" i="1"/>
  <c r="AP128" i="1"/>
  <c r="AO128" i="1"/>
  <c r="AS127" i="1"/>
  <c r="AR127" i="1"/>
  <c r="AQ127" i="1"/>
  <c r="AP127" i="1"/>
  <c r="AO127" i="1"/>
  <c r="AS126" i="1"/>
  <c r="AR126" i="1"/>
  <c r="AQ126" i="1"/>
  <c r="AP126" i="1"/>
  <c r="AO126" i="1"/>
  <c r="AS125" i="1"/>
  <c r="AR125" i="1"/>
  <c r="AQ125" i="1"/>
  <c r="AP125" i="1"/>
  <c r="AO125" i="1"/>
  <c r="AS124" i="1"/>
  <c r="AR124" i="1"/>
  <c r="AQ124" i="1"/>
  <c r="AP124" i="1"/>
  <c r="AO124" i="1"/>
  <c r="AS123" i="1"/>
  <c r="AR123" i="1"/>
  <c r="AQ123" i="1"/>
  <c r="AP123" i="1"/>
  <c r="AO123" i="1"/>
  <c r="AS122" i="1"/>
  <c r="AR122" i="1"/>
  <c r="AQ122" i="1"/>
  <c r="AP122" i="1"/>
  <c r="AO122" i="1"/>
  <c r="AS121" i="1"/>
  <c r="AR121" i="1"/>
  <c r="AQ121" i="1"/>
  <c r="AP121" i="1"/>
  <c r="AO121" i="1"/>
  <c r="AS120" i="1"/>
  <c r="AR120" i="1"/>
  <c r="AQ120" i="1"/>
  <c r="AP120" i="1"/>
  <c r="AO120" i="1"/>
  <c r="AS119" i="1"/>
  <c r="AR119" i="1"/>
  <c r="AQ119" i="1"/>
  <c r="AP119" i="1"/>
  <c r="AO119" i="1"/>
  <c r="AS118" i="1"/>
  <c r="AR118" i="1"/>
  <c r="AQ118" i="1"/>
  <c r="AP118" i="1"/>
  <c r="AO118" i="1"/>
  <c r="AS117" i="1"/>
  <c r="AR117" i="1"/>
  <c r="AQ117" i="1"/>
  <c r="AP117" i="1"/>
  <c r="AO117" i="1"/>
  <c r="AS116" i="1"/>
  <c r="AR116" i="1"/>
  <c r="AQ116" i="1"/>
  <c r="AP116" i="1"/>
  <c r="AO116" i="1"/>
  <c r="AS115" i="1"/>
  <c r="AR115" i="1"/>
  <c r="AQ115" i="1"/>
  <c r="AP115" i="1"/>
  <c r="AO115" i="1"/>
  <c r="AS114" i="1"/>
  <c r="AR114" i="1"/>
  <c r="AQ114" i="1"/>
  <c r="AP114" i="1"/>
  <c r="AO114" i="1"/>
  <c r="AS113" i="1"/>
  <c r="AR113" i="1"/>
  <c r="AQ113" i="1"/>
  <c r="AP113" i="1"/>
  <c r="AO113" i="1"/>
  <c r="AS112" i="1"/>
  <c r="AR112" i="1"/>
  <c r="AQ112" i="1"/>
  <c r="AP112" i="1"/>
  <c r="AO112" i="1"/>
  <c r="AS111" i="1"/>
  <c r="AR111" i="1"/>
  <c r="AQ111" i="1"/>
  <c r="AP111" i="1"/>
  <c r="AO111" i="1"/>
  <c r="AS110" i="1"/>
  <c r="AR110" i="1"/>
  <c r="AQ110" i="1"/>
  <c r="AP110" i="1"/>
  <c r="AO110" i="1"/>
  <c r="AS109" i="1"/>
  <c r="AR109" i="1"/>
  <c r="AQ109" i="1"/>
  <c r="AP109" i="1"/>
  <c r="AO109" i="1"/>
  <c r="AS107" i="1"/>
  <c r="AR107" i="1"/>
  <c r="AQ107" i="1"/>
  <c r="AP107" i="1"/>
  <c r="AO107" i="1"/>
  <c r="AS106" i="1"/>
  <c r="AR106" i="1"/>
  <c r="AQ106" i="1"/>
  <c r="AP106" i="1"/>
  <c r="AO106" i="1"/>
  <c r="AS105" i="1"/>
  <c r="AR105" i="1"/>
  <c r="AQ105" i="1"/>
  <c r="AP105" i="1"/>
  <c r="AO105" i="1"/>
  <c r="AS104" i="1"/>
  <c r="AR104" i="1"/>
  <c r="AQ104" i="1"/>
  <c r="AP104" i="1"/>
  <c r="AO104" i="1"/>
  <c r="AS103" i="1"/>
  <c r="AR103" i="1"/>
  <c r="AQ103" i="1"/>
  <c r="AP103" i="1"/>
  <c r="AO103" i="1"/>
  <c r="AS102" i="1"/>
  <c r="AR102" i="1"/>
  <c r="AQ102" i="1"/>
  <c r="AP102" i="1"/>
  <c r="AO102" i="1"/>
  <c r="AS101" i="1"/>
  <c r="AR101" i="1"/>
  <c r="AQ101" i="1"/>
  <c r="AP101" i="1"/>
  <c r="AO101" i="1"/>
  <c r="AS100" i="1"/>
  <c r="AR100" i="1"/>
  <c r="AQ100" i="1"/>
  <c r="AP100" i="1"/>
  <c r="AO100" i="1"/>
  <c r="AS99" i="1"/>
  <c r="AR99" i="1"/>
  <c r="AQ99" i="1"/>
  <c r="AP99" i="1"/>
  <c r="AO99" i="1"/>
  <c r="AS98" i="1"/>
  <c r="AR98" i="1"/>
  <c r="AQ98" i="1"/>
  <c r="AP98" i="1"/>
  <c r="AO98" i="1"/>
  <c r="AS97" i="1"/>
  <c r="AR97" i="1"/>
  <c r="AQ97" i="1"/>
  <c r="AP97" i="1"/>
  <c r="AO97" i="1"/>
  <c r="AS94" i="1"/>
  <c r="AR94" i="1"/>
  <c r="AQ94" i="1"/>
  <c r="AP94" i="1"/>
  <c r="AO94" i="1"/>
  <c r="AS93" i="1"/>
  <c r="AR93" i="1"/>
  <c r="AQ93" i="1"/>
  <c r="AP93" i="1"/>
  <c r="AO93" i="1"/>
  <c r="AS92" i="1"/>
  <c r="AR92" i="1"/>
  <c r="AQ92" i="1"/>
  <c r="AP92" i="1"/>
  <c r="AO92" i="1"/>
  <c r="AS91" i="1"/>
  <c r="AR91" i="1"/>
  <c r="AQ91" i="1"/>
  <c r="AP91" i="1"/>
  <c r="AO91" i="1"/>
  <c r="AS90" i="1"/>
  <c r="AR90" i="1"/>
  <c r="AQ90" i="1"/>
  <c r="AP90" i="1"/>
  <c r="AO90" i="1"/>
  <c r="AS89" i="1"/>
  <c r="AR89" i="1"/>
  <c r="AQ89" i="1"/>
  <c r="AP89" i="1"/>
  <c r="AO89" i="1"/>
  <c r="AS87" i="1"/>
  <c r="AR87" i="1"/>
  <c r="AQ87" i="1"/>
  <c r="AP87" i="1"/>
  <c r="AO87" i="1"/>
  <c r="AS86" i="1"/>
  <c r="AR86" i="1"/>
  <c r="AQ86" i="1"/>
  <c r="AP86" i="1"/>
  <c r="AO86" i="1"/>
  <c r="AS85" i="1"/>
  <c r="AR85" i="1"/>
  <c r="AQ85" i="1"/>
  <c r="AP85" i="1"/>
  <c r="AO85" i="1"/>
  <c r="AS84" i="1"/>
  <c r="AR84" i="1"/>
  <c r="AQ84" i="1"/>
  <c r="AP84" i="1"/>
  <c r="AO84" i="1"/>
  <c r="AS83" i="1"/>
  <c r="AR83" i="1"/>
  <c r="AQ83" i="1"/>
  <c r="AP83" i="1"/>
  <c r="AO83" i="1"/>
  <c r="AS82" i="1"/>
  <c r="AR82" i="1"/>
  <c r="AQ82" i="1"/>
  <c r="AP82" i="1"/>
  <c r="AO82" i="1"/>
  <c r="AS81" i="1"/>
  <c r="AR81" i="1"/>
  <c r="AQ81" i="1"/>
  <c r="AP81" i="1"/>
  <c r="AO81" i="1"/>
  <c r="AS80" i="1"/>
  <c r="AR80" i="1"/>
  <c r="AQ80" i="1"/>
  <c r="AP80" i="1"/>
  <c r="AO80" i="1"/>
  <c r="AS79" i="1"/>
  <c r="AR79" i="1"/>
  <c r="AQ79" i="1"/>
  <c r="AP79" i="1"/>
  <c r="AO79" i="1"/>
  <c r="AS78" i="1"/>
  <c r="AR78" i="1"/>
  <c r="AQ78" i="1"/>
  <c r="AP78" i="1"/>
  <c r="AO78" i="1"/>
  <c r="AS77" i="1"/>
  <c r="AR77" i="1"/>
  <c r="AQ77" i="1"/>
  <c r="AP77" i="1"/>
  <c r="AO77" i="1"/>
  <c r="AS75" i="1"/>
  <c r="AR75" i="1"/>
  <c r="AQ75" i="1"/>
  <c r="AP75" i="1"/>
  <c r="AO75" i="1"/>
  <c r="AS74" i="1"/>
  <c r="AR74" i="1"/>
  <c r="AQ74" i="1"/>
  <c r="AP74" i="1"/>
  <c r="AO74" i="1"/>
  <c r="AS73" i="1"/>
  <c r="AR73" i="1"/>
  <c r="AQ73" i="1"/>
  <c r="AP73" i="1"/>
  <c r="AO73" i="1"/>
  <c r="AS72" i="1"/>
  <c r="AR72" i="1"/>
  <c r="AQ72" i="1"/>
  <c r="AP72" i="1"/>
  <c r="AO72" i="1"/>
  <c r="AS70" i="1"/>
  <c r="AR70" i="1"/>
  <c r="AQ70" i="1"/>
  <c r="AP70" i="1"/>
  <c r="AO70" i="1"/>
  <c r="AS69" i="1"/>
  <c r="AR69" i="1"/>
  <c r="AQ69" i="1"/>
  <c r="AP69" i="1"/>
  <c r="AO69" i="1"/>
  <c r="AS68" i="1"/>
  <c r="AR68" i="1"/>
  <c r="AQ68" i="1"/>
  <c r="AP68" i="1"/>
  <c r="AO68" i="1"/>
  <c r="AS66" i="1"/>
  <c r="AR66" i="1"/>
  <c r="AQ66" i="1"/>
  <c r="AP66" i="1"/>
  <c r="AO66" i="1"/>
  <c r="AS65" i="1"/>
  <c r="AR65" i="1"/>
  <c r="AQ65" i="1"/>
  <c r="AP65" i="1"/>
  <c r="AO65" i="1"/>
  <c r="AS64" i="1"/>
  <c r="AR64" i="1"/>
  <c r="AQ64" i="1"/>
  <c r="AP64" i="1"/>
  <c r="AO64" i="1"/>
  <c r="AS63" i="1"/>
  <c r="AR63" i="1"/>
  <c r="AQ63" i="1"/>
  <c r="AP63" i="1"/>
  <c r="AO63" i="1"/>
  <c r="AS62" i="1"/>
  <c r="AR62" i="1"/>
  <c r="AQ62" i="1"/>
  <c r="AP62" i="1"/>
  <c r="AO62" i="1"/>
  <c r="AS61" i="1"/>
  <c r="AR61" i="1"/>
  <c r="AQ61" i="1"/>
  <c r="AP61" i="1"/>
  <c r="AO61" i="1"/>
  <c r="AS60" i="1"/>
  <c r="AR60" i="1"/>
  <c r="AQ60" i="1"/>
  <c r="AP60" i="1"/>
  <c r="AO60" i="1"/>
  <c r="AS58" i="1"/>
  <c r="AR58" i="1"/>
  <c r="AQ58" i="1"/>
  <c r="AP58" i="1"/>
  <c r="AO58" i="1"/>
  <c r="AS56" i="1"/>
  <c r="AR56" i="1"/>
  <c r="AQ56" i="1"/>
  <c r="AP56" i="1"/>
  <c r="AO56" i="1"/>
  <c r="AS54" i="1"/>
  <c r="AR54" i="1"/>
  <c r="AQ54" i="1"/>
  <c r="AP54" i="1"/>
  <c r="AO54" i="1"/>
  <c r="AS52" i="1"/>
  <c r="AR52" i="1"/>
  <c r="AQ52" i="1"/>
  <c r="AP52" i="1"/>
  <c r="AO52" i="1"/>
  <c r="AS50" i="1"/>
  <c r="AR50" i="1"/>
  <c r="AQ50" i="1"/>
  <c r="AP50" i="1"/>
  <c r="AO50" i="1"/>
  <c r="AS48" i="1"/>
  <c r="AR48" i="1"/>
  <c r="AQ48" i="1"/>
  <c r="AP48" i="1"/>
  <c r="AO48" i="1"/>
  <c r="AS46" i="1"/>
  <c r="AR46" i="1"/>
  <c r="AQ46" i="1"/>
  <c r="AP46" i="1"/>
  <c r="AO46" i="1"/>
  <c r="AS44" i="1"/>
  <c r="AR44" i="1"/>
  <c r="AQ44" i="1"/>
  <c r="AP44" i="1"/>
  <c r="AO44" i="1"/>
  <c r="AS42" i="1"/>
  <c r="AR42" i="1"/>
  <c r="AQ42" i="1"/>
  <c r="AP42" i="1"/>
  <c r="AO42" i="1"/>
  <c r="AS40" i="1"/>
  <c r="AR40" i="1"/>
  <c r="AQ40" i="1"/>
  <c r="AP40" i="1"/>
  <c r="AO40" i="1"/>
  <c r="AS38" i="1"/>
  <c r="AR38" i="1"/>
  <c r="AQ38" i="1"/>
  <c r="AP38" i="1"/>
  <c r="AO38" i="1"/>
  <c r="AS36" i="1"/>
  <c r="AR36" i="1"/>
  <c r="AQ36" i="1"/>
  <c r="AP36" i="1"/>
  <c r="AO36" i="1"/>
  <c r="AS34" i="1"/>
  <c r="AR34" i="1"/>
  <c r="AQ34" i="1"/>
  <c r="AP34" i="1"/>
  <c r="AO34" i="1"/>
  <c r="AS32" i="1"/>
  <c r="AR32" i="1"/>
  <c r="AQ32" i="1"/>
  <c r="AP32" i="1"/>
  <c r="AO32" i="1"/>
  <c r="AJ32" i="1"/>
  <c r="AK32" i="1"/>
  <c r="AL32" i="1"/>
  <c r="AM32" i="1"/>
  <c r="AN32" i="1"/>
  <c r="AJ34" i="1"/>
  <c r="AK34" i="1"/>
  <c r="AL34" i="1"/>
  <c r="AM34" i="1"/>
  <c r="AN34" i="1"/>
  <c r="AJ36" i="1"/>
  <c r="AK36" i="1"/>
  <c r="AL36" i="1"/>
  <c r="AM36" i="1"/>
  <c r="AN36" i="1"/>
  <c r="AJ38" i="1"/>
  <c r="AK38" i="1"/>
  <c r="AL38" i="1"/>
  <c r="AM38" i="1"/>
  <c r="AN38" i="1"/>
  <c r="AJ40" i="1"/>
  <c r="AK40" i="1"/>
  <c r="AL40" i="1"/>
  <c r="AM40" i="1"/>
  <c r="AN40" i="1"/>
  <c r="AJ42" i="1"/>
  <c r="AK42" i="1"/>
  <c r="AL42" i="1"/>
  <c r="AM42" i="1"/>
  <c r="AN42" i="1"/>
  <c r="AJ44" i="1"/>
  <c r="AK44" i="1"/>
  <c r="AL44" i="1"/>
  <c r="AM44" i="1"/>
  <c r="AN44" i="1"/>
  <c r="AJ46" i="1"/>
  <c r="AK46" i="1"/>
  <c r="AL46" i="1"/>
  <c r="AM46" i="1"/>
  <c r="AN46" i="1"/>
  <c r="AJ48" i="1"/>
  <c r="AK48" i="1"/>
  <c r="AL48" i="1"/>
  <c r="AM48" i="1"/>
  <c r="AN48" i="1"/>
  <c r="AJ50" i="1"/>
  <c r="AK50" i="1"/>
  <c r="AL50" i="1"/>
  <c r="AM50" i="1"/>
  <c r="AN50" i="1"/>
  <c r="AJ52" i="1"/>
  <c r="AK52" i="1"/>
  <c r="AL52" i="1"/>
  <c r="AM52" i="1"/>
  <c r="AN52" i="1"/>
  <c r="AJ54" i="1"/>
  <c r="AK54" i="1"/>
  <c r="AL54" i="1"/>
  <c r="AM54" i="1"/>
  <c r="AN54" i="1"/>
  <c r="AJ56" i="1"/>
  <c r="AK56" i="1"/>
  <c r="AL56" i="1"/>
  <c r="AM56" i="1"/>
  <c r="AN56" i="1"/>
  <c r="AJ58" i="1"/>
  <c r="AK58" i="1"/>
  <c r="AL58" i="1"/>
  <c r="AM58" i="1"/>
  <c r="AN58" i="1"/>
  <c r="AJ60" i="1"/>
  <c r="AK60" i="1"/>
  <c r="AL60" i="1"/>
  <c r="AM60" i="1"/>
  <c r="AN60" i="1"/>
  <c r="AJ61" i="1"/>
  <c r="AK61" i="1"/>
  <c r="AL61" i="1"/>
  <c r="AM61" i="1"/>
  <c r="AN61" i="1"/>
  <c r="AJ62" i="1"/>
  <c r="AK62" i="1"/>
  <c r="AL62" i="1"/>
  <c r="AM62" i="1"/>
  <c r="AN62" i="1"/>
  <c r="AJ63" i="1"/>
  <c r="AK63" i="1"/>
  <c r="AL63" i="1"/>
  <c r="AM63" i="1"/>
  <c r="AN63" i="1"/>
  <c r="AJ64" i="1"/>
  <c r="AK64" i="1"/>
  <c r="AL64" i="1"/>
  <c r="AM64" i="1"/>
  <c r="AN64" i="1"/>
  <c r="AJ65" i="1"/>
  <c r="AK65" i="1"/>
  <c r="AL65" i="1"/>
  <c r="AM65" i="1"/>
  <c r="AN65" i="1"/>
  <c r="AJ66" i="1"/>
  <c r="AK66" i="1"/>
  <c r="AL66" i="1"/>
  <c r="AM66" i="1"/>
  <c r="AN66" i="1"/>
  <c r="AJ68" i="1"/>
  <c r="AK68" i="1"/>
  <c r="AL68" i="1"/>
  <c r="AM68" i="1"/>
  <c r="AN68" i="1"/>
  <c r="AJ69" i="1"/>
  <c r="AK69" i="1"/>
  <c r="AL69" i="1"/>
  <c r="AM69" i="1"/>
  <c r="AN69" i="1"/>
  <c r="AJ70" i="1"/>
  <c r="AK70" i="1"/>
  <c r="AL70" i="1"/>
  <c r="AM70" i="1"/>
  <c r="AN70" i="1"/>
  <c r="AJ72" i="1"/>
  <c r="AK72" i="1"/>
  <c r="AL72" i="1"/>
  <c r="AM72" i="1"/>
  <c r="AN72" i="1"/>
  <c r="AJ73" i="1"/>
  <c r="AK73" i="1"/>
  <c r="AL73" i="1"/>
  <c r="AM73" i="1"/>
  <c r="AN73" i="1"/>
  <c r="AJ74" i="1"/>
  <c r="AK74" i="1"/>
  <c r="AL74" i="1"/>
  <c r="AM74" i="1"/>
  <c r="AN74" i="1"/>
  <c r="AJ75" i="1"/>
  <c r="AK75" i="1"/>
  <c r="AL75" i="1"/>
  <c r="AM75" i="1"/>
  <c r="AN75" i="1"/>
  <c r="AJ77" i="1"/>
  <c r="AK77" i="1"/>
  <c r="AL77" i="1"/>
  <c r="AM77" i="1"/>
  <c r="AN77" i="1"/>
  <c r="AJ78" i="1"/>
  <c r="AK78" i="1"/>
  <c r="AL78" i="1"/>
  <c r="AM78" i="1"/>
  <c r="AN78" i="1"/>
  <c r="AJ79" i="1"/>
  <c r="AK79" i="1"/>
  <c r="AL79" i="1"/>
  <c r="AM79" i="1"/>
  <c r="AN79" i="1"/>
  <c r="AJ80" i="1"/>
  <c r="AK80" i="1"/>
  <c r="AL80" i="1"/>
  <c r="AM80" i="1"/>
  <c r="AN80" i="1"/>
  <c r="AJ81" i="1"/>
  <c r="AK81" i="1"/>
  <c r="AL81" i="1"/>
  <c r="AM81" i="1"/>
  <c r="AN81" i="1"/>
  <c r="AJ82" i="1"/>
  <c r="AK82" i="1"/>
  <c r="AL82" i="1"/>
  <c r="AM82" i="1"/>
  <c r="AN82" i="1"/>
  <c r="AJ83" i="1"/>
  <c r="AK83" i="1"/>
  <c r="AL83" i="1"/>
  <c r="AM83" i="1"/>
  <c r="AN83" i="1"/>
  <c r="AJ84" i="1"/>
  <c r="AK84" i="1"/>
  <c r="AL84" i="1"/>
  <c r="AM84" i="1"/>
  <c r="AN84" i="1"/>
  <c r="AJ85" i="1"/>
  <c r="AK85" i="1"/>
  <c r="AL85" i="1"/>
  <c r="AM85" i="1"/>
  <c r="AN85" i="1"/>
  <c r="AJ86" i="1"/>
  <c r="AK86" i="1"/>
  <c r="AL86" i="1"/>
  <c r="AM86" i="1"/>
  <c r="AN86" i="1"/>
  <c r="AJ87" i="1"/>
  <c r="AK87" i="1"/>
  <c r="AL87" i="1"/>
  <c r="AM87" i="1"/>
  <c r="AN87" i="1"/>
  <c r="AJ89" i="1"/>
  <c r="AK89" i="1"/>
  <c r="AL89" i="1"/>
  <c r="AM89" i="1"/>
  <c r="AN89" i="1"/>
  <c r="AJ90" i="1"/>
  <c r="AK90" i="1"/>
  <c r="AL90" i="1"/>
  <c r="AM90" i="1"/>
  <c r="AN90" i="1"/>
  <c r="AJ91" i="1"/>
  <c r="AK91" i="1"/>
  <c r="AL91" i="1"/>
  <c r="AM91" i="1"/>
  <c r="AN91" i="1"/>
  <c r="AJ92" i="1"/>
  <c r="AK92" i="1"/>
  <c r="AL92" i="1"/>
  <c r="AM92" i="1"/>
  <c r="AN92" i="1"/>
  <c r="AJ93" i="1"/>
  <c r="AK93" i="1"/>
  <c r="AL93" i="1"/>
  <c r="AM93" i="1"/>
  <c r="AN93" i="1"/>
  <c r="AJ94" i="1"/>
  <c r="AK94" i="1"/>
  <c r="AL94" i="1"/>
  <c r="AM94" i="1"/>
  <c r="AN94" i="1"/>
  <c r="AJ97" i="1"/>
  <c r="AK97" i="1"/>
  <c r="AL97" i="1"/>
  <c r="AM97" i="1"/>
  <c r="AN97" i="1"/>
  <c r="AJ98" i="1"/>
  <c r="AK98" i="1"/>
  <c r="AL98" i="1"/>
  <c r="AM98" i="1"/>
  <c r="AN98" i="1"/>
  <c r="AJ99" i="1"/>
  <c r="AK99" i="1"/>
  <c r="AL99" i="1"/>
  <c r="AM99" i="1"/>
  <c r="AN99" i="1"/>
  <c r="AJ100" i="1"/>
  <c r="AK100" i="1"/>
  <c r="AL100" i="1"/>
  <c r="AM100" i="1"/>
  <c r="AN100" i="1"/>
  <c r="AJ101" i="1"/>
  <c r="AK101" i="1"/>
  <c r="AL101" i="1"/>
  <c r="AM101" i="1"/>
  <c r="AN101" i="1"/>
  <c r="AJ102" i="1"/>
  <c r="AK102" i="1"/>
  <c r="AL102" i="1"/>
  <c r="AM102" i="1"/>
  <c r="AN102" i="1"/>
  <c r="AJ103" i="1"/>
  <c r="AK103" i="1"/>
  <c r="AL103" i="1"/>
  <c r="AM103" i="1"/>
  <c r="AN103" i="1"/>
  <c r="AJ104" i="1"/>
  <c r="AK104" i="1"/>
  <c r="AL104" i="1"/>
  <c r="AM104" i="1"/>
  <c r="AN104" i="1"/>
  <c r="AJ105" i="1"/>
  <c r="AK105" i="1"/>
  <c r="AL105" i="1"/>
  <c r="AM105" i="1"/>
  <c r="AN105" i="1"/>
  <c r="AJ106" i="1"/>
  <c r="AK106" i="1"/>
  <c r="AL106" i="1"/>
  <c r="AM106" i="1"/>
  <c r="AN106" i="1"/>
  <c r="AJ107" i="1"/>
  <c r="AK107" i="1"/>
  <c r="AL107" i="1"/>
  <c r="AM107" i="1"/>
  <c r="AN107" i="1"/>
  <c r="AJ109" i="1"/>
  <c r="AK109" i="1"/>
  <c r="AL109" i="1"/>
  <c r="AM109" i="1"/>
  <c r="AN109" i="1"/>
  <c r="AJ110" i="1"/>
  <c r="AK110" i="1"/>
  <c r="AL110" i="1"/>
  <c r="AM110" i="1"/>
  <c r="AN110" i="1"/>
  <c r="AJ111" i="1"/>
  <c r="AK111" i="1"/>
  <c r="AL111" i="1"/>
  <c r="AM111" i="1"/>
  <c r="AN111" i="1"/>
  <c r="AJ112" i="1"/>
  <c r="AK112" i="1"/>
  <c r="AL112" i="1"/>
  <c r="AM112" i="1"/>
  <c r="AN112" i="1"/>
  <c r="AJ113" i="1"/>
  <c r="AK113" i="1"/>
  <c r="AL113" i="1"/>
  <c r="AM113" i="1"/>
  <c r="AN113" i="1"/>
  <c r="AJ114" i="1"/>
  <c r="AK114" i="1"/>
  <c r="AL114" i="1"/>
  <c r="AM114" i="1"/>
  <c r="AN114" i="1"/>
  <c r="AJ115" i="1"/>
  <c r="AK115" i="1"/>
  <c r="AL115" i="1"/>
  <c r="AM115" i="1"/>
  <c r="AN115" i="1"/>
  <c r="AJ116" i="1"/>
  <c r="AK116" i="1"/>
  <c r="AL116" i="1"/>
  <c r="AM116" i="1"/>
  <c r="AN116" i="1"/>
  <c r="AJ117" i="1"/>
  <c r="AK117" i="1"/>
  <c r="AL117" i="1"/>
  <c r="AM117" i="1"/>
  <c r="AN117" i="1"/>
  <c r="AJ118" i="1"/>
  <c r="AK118" i="1"/>
  <c r="AL118" i="1"/>
  <c r="AM118" i="1"/>
  <c r="AN118" i="1"/>
  <c r="AJ119" i="1"/>
  <c r="AK119" i="1"/>
  <c r="AL119" i="1"/>
  <c r="AM119" i="1"/>
  <c r="AN119" i="1"/>
  <c r="AJ120" i="1"/>
  <c r="AK120" i="1"/>
  <c r="AL120" i="1"/>
  <c r="AM120" i="1"/>
  <c r="AN120" i="1"/>
  <c r="AJ121" i="1"/>
  <c r="AK121" i="1"/>
  <c r="AL121" i="1"/>
  <c r="AM121" i="1"/>
  <c r="AN121" i="1"/>
  <c r="AJ122" i="1"/>
  <c r="AK122" i="1"/>
  <c r="AL122" i="1"/>
  <c r="AM122" i="1"/>
  <c r="AN122" i="1"/>
  <c r="AJ123" i="1"/>
  <c r="AK123" i="1"/>
  <c r="AL123" i="1"/>
  <c r="AM123" i="1"/>
  <c r="AN123" i="1"/>
  <c r="AJ124" i="1"/>
  <c r="AK124" i="1"/>
  <c r="AL124" i="1"/>
  <c r="AM124" i="1"/>
  <c r="AN124" i="1"/>
  <c r="AJ125" i="1"/>
  <c r="AK125" i="1"/>
  <c r="AL125" i="1"/>
  <c r="AM125" i="1"/>
  <c r="AN125" i="1"/>
  <c r="AJ126" i="1"/>
  <c r="AK126" i="1"/>
  <c r="AL126" i="1"/>
  <c r="AM126" i="1"/>
  <c r="AN126" i="1"/>
  <c r="AJ127" i="1"/>
  <c r="AK127" i="1"/>
  <c r="AL127" i="1"/>
  <c r="AM127" i="1"/>
  <c r="AN127" i="1"/>
  <c r="AJ128" i="1"/>
  <c r="AK128" i="1"/>
  <c r="AL128" i="1"/>
  <c r="AM128" i="1"/>
  <c r="AN128" i="1"/>
  <c r="AJ129" i="1"/>
  <c r="AK129" i="1"/>
  <c r="AL129" i="1"/>
  <c r="AM129" i="1"/>
  <c r="AN129" i="1"/>
  <c r="AJ130" i="1"/>
  <c r="AK130" i="1"/>
  <c r="AL130" i="1"/>
  <c r="AM130" i="1"/>
  <c r="AN130" i="1"/>
  <c r="AE32" i="1"/>
  <c r="AF32" i="1"/>
  <c r="AG32" i="1"/>
  <c r="AH32" i="1"/>
  <c r="AI32" i="1"/>
  <c r="AE34" i="1"/>
  <c r="AF34" i="1"/>
  <c r="AG34" i="1"/>
  <c r="AH34" i="1"/>
  <c r="AI34" i="1"/>
  <c r="AE36" i="1"/>
  <c r="AF36" i="1"/>
  <c r="AG36" i="1"/>
  <c r="AH36" i="1"/>
  <c r="AI36" i="1"/>
  <c r="AE38" i="1"/>
  <c r="AF38" i="1"/>
  <c r="AG38" i="1"/>
  <c r="AH38" i="1"/>
  <c r="AI38" i="1"/>
  <c r="AE40" i="1"/>
  <c r="AF40" i="1"/>
  <c r="AG40" i="1"/>
  <c r="AH40" i="1"/>
  <c r="AI40" i="1"/>
  <c r="AE42" i="1"/>
  <c r="AF42" i="1"/>
  <c r="AG42" i="1"/>
  <c r="AH42" i="1"/>
  <c r="AI42" i="1"/>
  <c r="AE44" i="1"/>
  <c r="AF44" i="1"/>
  <c r="AG44" i="1"/>
  <c r="AH44" i="1"/>
  <c r="AI44" i="1"/>
  <c r="AE46" i="1"/>
  <c r="AF46" i="1"/>
  <c r="AG46" i="1"/>
  <c r="AH46" i="1"/>
  <c r="AI46" i="1"/>
  <c r="AE48" i="1"/>
  <c r="AF48" i="1"/>
  <c r="AG48" i="1"/>
  <c r="AH48" i="1"/>
  <c r="AI48" i="1"/>
  <c r="AE50" i="1"/>
  <c r="AF50" i="1"/>
  <c r="AG50" i="1"/>
  <c r="AH50" i="1"/>
  <c r="AI50" i="1"/>
  <c r="AE52" i="1"/>
  <c r="AF52" i="1"/>
  <c r="AG52" i="1"/>
  <c r="AH52" i="1"/>
  <c r="AI52" i="1"/>
  <c r="AE54" i="1"/>
  <c r="AF54" i="1"/>
  <c r="AG54" i="1"/>
  <c r="AH54" i="1"/>
  <c r="AI54" i="1"/>
  <c r="AE56" i="1"/>
  <c r="AF56" i="1"/>
  <c r="AG56" i="1"/>
  <c r="AH56" i="1"/>
  <c r="AI56" i="1"/>
  <c r="AE58" i="1"/>
  <c r="AF58" i="1"/>
  <c r="AG58" i="1"/>
  <c r="AH58" i="1"/>
  <c r="AI58" i="1"/>
  <c r="AE60" i="1"/>
  <c r="AF60" i="1"/>
  <c r="AG60" i="1"/>
  <c r="AH60" i="1"/>
  <c r="AI60" i="1"/>
  <c r="AE61" i="1"/>
  <c r="AF61" i="1"/>
  <c r="AG61" i="1"/>
  <c r="AH61" i="1"/>
  <c r="AI61" i="1"/>
  <c r="AE62" i="1"/>
  <c r="AF62" i="1"/>
  <c r="AG62" i="1"/>
  <c r="AH62" i="1"/>
  <c r="AI62" i="1"/>
  <c r="AE63" i="1"/>
  <c r="AF63" i="1"/>
  <c r="AG63" i="1"/>
  <c r="AH63" i="1"/>
  <c r="AI63" i="1"/>
  <c r="AE64" i="1"/>
  <c r="AF64" i="1"/>
  <c r="AG64" i="1"/>
  <c r="AH64" i="1"/>
  <c r="AI64" i="1"/>
  <c r="AE65" i="1"/>
  <c r="AF65" i="1"/>
  <c r="AG65" i="1"/>
  <c r="AH65" i="1"/>
  <c r="AI65" i="1"/>
  <c r="AE66" i="1"/>
  <c r="AF66" i="1"/>
  <c r="AG66" i="1"/>
  <c r="AH66" i="1"/>
  <c r="AI66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72" i="1"/>
  <c r="AF72" i="1"/>
  <c r="AG72" i="1"/>
  <c r="AH72" i="1"/>
  <c r="AI72" i="1"/>
  <c r="AE73" i="1"/>
  <c r="AF73" i="1"/>
  <c r="AG73" i="1"/>
  <c r="AH73" i="1"/>
  <c r="AI73" i="1"/>
  <c r="AE74" i="1"/>
  <c r="AF74" i="1"/>
  <c r="AG74" i="1"/>
  <c r="AH74" i="1"/>
  <c r="AI74" i="1"/>
  <c r="AE75" i="1"/>
  <c r="AF75" i="1"/>
  <c r="AG75" i="1"/>
  <c r="AH75" i="1"/>
  <c r="AI75" i="1"/>
  <c r="AE77" i="1"/>
  <c r="AF77" i="1"/>
  <c r="AG77" i="1"/>
  <c r="AH77" i="1"/>
  <c r="AI77" i="1"/>
  <c r="AE78" i="1"/>
  <c r="AF78" i="1"/>
  <c r="AG78" i="1"/>
  <c r="AH78" i="1"/>
  <c r="AI78" i="1"/>
  <c r="AE79" i="1"/>
  <c r="AF79" i="1"/>
  <c r="AG79" i="1"/>
  <c r="AH79" i="1"/>
  <c r="AI79" i="1"/>
  <c r="AE80" i="1"/>
  <c r="AF80" i="1"/>
  <c r="AG80" i="1"/>
  <c r="AH80" i="1"/>
  <c r="AI80" i="1"/>
  <c r="AE81" i="1"/>
  <c r="AF81" i="1"/>
  <c r="AG81" i="1"/>
  <c r="AH81" i="1"/>
  <c r="AI81" i="1"/>
  <c r="AE82" i="1"/>
  <c r="AF82" i="1"/>
  <c r="AG82" i="1"/>
  <c r="AH82" i="1"/>
  <c r="AI82" i="1"/>
  <c r="AE83" i="1"/>
  <c r="AF83" i="1"/>
  <c r="AG83" i="1"/>
  <c r="AH83" i="1"/>
  <c r="AI83" i="1"/>
  <c r="AE84" i="1"/>
  <c r="AF84" i="1"/>
  <c r="AG84" i="1"/>
  <c r="AH84" i="1"/>
  <c r="AI84" i="1"/>
  <c r="AE85" i="1"/>
  <c r="AF85" i="1"/>
  <c r="AG85" i="1"/>
  <c r="AH85" i="1"/>
  <c r="AI85" i="1"/>
  <c r="AE86" i="1"/>
  <c r="AF86" i="1"/>
  <c r="AG86" i="1"/>
  <c r="AH86" i="1"/>
  <c r="AI86" i="1"/>
  <c r="AE87" i="1"/>
  <c r="AF87" i="1"/>
  <c r="AG87" i="1"/>
  <c r="AH87" i="1"/>
  <c r="AI87" i="1"/>
  <c r="AE89" i="1"/>
  <c r="AF89" i="1"/>
  <c r="AG89" i="1"/>
  <c r="AH89" i="1"/>
  <c r="AI89" i="1"/>
  <c r="AE90" i="1"/>
  <c r="AF90" i="1"/>
  <c r="AG90" i="1"/>
  <c r="AH90" i="1"/>
  <c r="AI90" i="1"/>
  <c r="AE91" i="1"/>
  <c r="AF91" i="1"/>
  <c r="AG91" i="1"/>
  <c r="AH91" i="1"/>
  <c r="AI91" i="1"/>
  <c r="AE92" i="1"/>
  <c r="AF92" i="1"/>
  <c r="AG92" i="1"/>
  <c r="AH92" i="1"/>
  <c r="AI92" i="1"/>
  <c r="AE93" i="1"/>
  <c r="AF93" i="1"/>
  <c r="AG93" i="1"/>
  <c r="AH93" i="1"/>
  <c r="AI93" i="1"/>
  <c r="AE94" i="1"/>
  <c r="AF94" i="1"/>
  <c r="AG94" i="1"/>
  <c r="AH94" i="1"/>
  <c r="AI94" i="1"/>
  <c r="AE97" i="1"/>
  <c r="AF97" i="1"/>
  <c r="AG97" i="1"/>
  <c r="AH97" i="1"/>
  <c r="AI97" i="1"/>
  <c r="AE98" i="1"/>
  <c r="AF98" i="1"/>
  <c r="AG98" i="1"/>
  <c r="AH98" i="1"/>
  <c r="AI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F103" i="1"/>
  <c r="AG103" i="1"/>
  <c r="AH103" i="1"/>
  <c r="AI103" i="1"/>
  <c r="AE104" i="1"/>
  <c r="AF104" i="1"/>
  <c r="AG104" i="1"/>
  <c r="AH104" i="1"/>
  <c r="AI104" i="1"/>
  <c r="AE105" i="1"/>
  <c r="AF105" i="1"/>
  <c r="AG105" i="1"/>
  <c r="AH105" i="1"/>
  <c r="AI105" i="1"/>
  <c r="AE106" i="1"/>
  <c r="AF106" i="1"/>
  <c r="AG106" i="1"/>
  <c r="AH106" i="1"/>
  <c r="AI106" i="1"/>
  <c r="AE107" i="1"/>
  <c r="AF107" i="1"/>
  <c r="AG107" i="1"/>
  <c r="AH107" i="1"/>
  <c r="AI107" i="1"/>
  <c r="AE109" i="1"/>
  <c r="AF109" i="1"/>
  <c r="AG109" i="1"/>
  <c r="AH109" i="1"/>
  <c r="AI109" i="1"/>
  <c r="AE110" i="1"/>
  <c r="AF110" i="1"/>
  <c r="AG110" i="1"/>
  <c r="AH110" i="1"/>
  <c r="AI110" i="1"/>
  <c r="AE111" i="1"/>
  <c r="AF111" i="1"/>
  <c r="AG111" i="1"/>
  <c r="AH111" i="1"/>
  <c r="AI111" i="1"/>
  <c r="AE112" i="1"/>
  <c r="AF112" i="1"/>
  <c r="AG112" i="1"/>
  <c r="AH112" i="1"/>
  <c r="AI112" i="1"/>
  <c r="AE113" i="1"/>
  <c r="AF113" i="1"/>
  <c r="AG113" i="1"/>
  <c r="AH113" i="1"/>
  <c r="AI113" i="1"/>
  <c r="AE114" i="1"/>
  <c r="AF114" i="1"/>
  <c r="AG114" i="1"/>
  <c r="AH114" i="1"/>
  <c r="AI114" i="1"/>
  <c r="AE115" i="1"/>
  <c r="AF115" i="1"/>
  <c r="AG115" i="1"/>
  <c r="AH115" i="1"/>
  <c r="AI115" i="1"/>
  <c r="AE116" i="1"/>
  <c r="AF116" i="1"/>
  <c r="AG116" i="1"/>
  <c r="AH116" i="1"/>
  <c r="AI116" i="1"/>
  <c r="AE117" i="1"/>
  <c r="AF117" i="1"/>
  <c r="AG117" i="1"/>
  <c r="AH117" i="1"/>
  <c r="AI117" i="1"/>
  <c r="AE118" i="1"/>
  <c r="AF118" i="1"/>
  <c r="AG118" i="1"/>
  <c r="AH118" i="1"/>
  <c r="AI118" i="1"/>
  <c r="AE119" i="1"/>
  <c r="AF119" i="1"/>
  <c r="AG119" i="1"/>
  <c r="AH119" i="1"/>
  <c r="AI119" i="1"/>
  <c r="AE120" i="1"/>
  <c r="AF120" i="1"/>
  <c r="AG120" i="1"/>
  <c r="AH120" i="1"/>
  <c r="AI120" i="1"/>
  <c r="AE121" i="1"/>
  <c r="AF121" i="1"/>
  <c r="AG121" i="1"/>
  <c r="AH121" i="1"/>
  <c r="AI121" i="1"/>
  <c r="AE122" i="1"/>
  <c r="AF122" i="1"/>
  <c r="AG122" i="1"/>
  <c r="AH122" i="1"/>
  <c r="AI122" i="1"/>
  <c r="AE123" i="1"/>
  <c r="AF123" i="1"/>
  <c r="AG123" i="1"/>
  <c r="AH123" i="1"/>
  <c r="AI123" i="1"/>
  <c r="AE124" i="1"/>
  <c r="AF124" i="1"/>
  <c r="AG124" i="1"/>
  <c r="AH124" i="1"/>
  <c r="AI124" i="1"/>
  <c r="AE125" i="1"/>
  <c r="AF125" i="1"/>
  <c r="AG125" i="1"/>
  <c r="AH125" i="1"/>
  <c r="AI125" i="1"/>
  <c r="AE126" i="1"/>
  <c r="AF126" i="1"/>
  <c r="AG126" i="1"/>
  <c r="AH126" i="1"/>
  <c r="AI126" i="1"/>
  <c r="AE127" i="1"/>
  <c r="AF127" i="1"/>
  <c r="AG127" i="1"/>
  <c r="AH127" i="1"/>
  <c r="AI127" i="1"/>
  <c r="AE128" i="1"/>
  <c r="AF128" i="1"/>
  <c r="AG128" i="1"/>
  <c r="AH128" i="1"/>
  <c r="AI128" i="1"/>
  <c r="AE129" i="1"/>
  <c r="AF129" i="1"/>
  <c r="AG129" i="1"/>
  <c r="AH129" i="1"/>
  <c r="AI129" i="1"/>
  <c r="AE130" i="1"/>
  <c r="AF130" i="1"/>
  <c r="AG130" i="1"/>
  <c r="AH130" i="1"/>
  <c r="AI130" i="1"/>
  <c r="Z32" i="1"/>
  <c r="AA32" i="1"/>
  <c r="AB32" i="1"/>
  <c r="AC32" i="1"/>
  <c r="AD32" i="1"/>
  <c r="Z34" i="1"/>
  <c r="AA34" i="1"/>
  <c r="AB34" i="1"/>
  <c r="AC34" i="1"/>
  <c r="AD34" i="1"/>
  <c r="Z36" i="1"/>
  <c r="AA36" i="1"/>
  <c r="AB36" i="1"/>
  <c r="AC36" i="1"/>
  <c r="AD36" i="1"/>
  <c r="Z38" i="1"/>
  <c r="AA38" i="1"/>
  <c r="AB38" i="1"/>
  <c r="AC38" i="1"/>
  <c r="AD38" i="1"/>
  <c r="Z40" i="1"/>
  <c r="AA40" i="1"/>
  <c r="AB40" i="1"/>
  <c r="AC40" i="1"/>
  <c r="AD40" i="1"/>
  <c r="Z42" i="1"/>
  <c r="AA42" i="1"/>
  <c r="AB42" i="1"/>
  <c r="AC42" i="1"/>
  <c r="AD42" i="1"/>
  <c r="Z44" i="1"/>
  <c r="AA44" i="1"/>
  <c r="AB44" i="1"/>
  <c r="AC44" i="1"/>
  <c r="AD44" i="1"/>
  <c r="Z46" i="1"/>
  <c r="AA46" i="1"/>
  <c r="AB46" i="1"/>
  <c r="AC46" i="1"/>
  <c r="AD46" i="1"/>
  <c r="Z48" i="1"/>
  <c r="AA48" i="1"/>
  <c r="AB48" i="1"/>
  <c r="AC48" i="1"/>
  <c r="AD48" i="1"/>
  <c r="Z50" i="1"/>
  <c r="AA50" i="1"/>
  <c r="AB50" i="1"/>
  <c r="AC50" i="1"/>
  <c r="AD50" i="1"/>
  <c r="Z52" i="1"/>
  <c r="AA52" i="1"/>
  <c r="AB52" i="1"/>
  <c r="AC52" i="1"/>
  <c r="AD52" i="1"/>
  <c r="Z54" i="1"/>
  <c r="AA54" i="1"/>
  <c r="AB54" i="1"/>
  <c r="AC54" i="1"/>
  <c r="AD54" i="1"/>
  <c r="Z56" i="1"/>
  <c r="AA56" i="1"/>
  <c r="AB56" i="1"/>
  <c r="AC56" i="1"/>
  <c r="AD56" i="1"/>
  <c r="Z58" i="1"/>
  <c r="AA58" i="1"/>
  <c r="AB58" i="1"/>
  <c r="AC58" i="1"/>
  <c r="AD58" i="1"/>
  <c r="Z60" i="1"/>
  <c r="AA60" i="1"/>
  <c r="AB60" i="1"/>
  <c r="AC60" i="1"/>
  <c r="AD60" i="1"/>
  <c r="Z61" i="1"/>
  <c r="AA61" i="1"/>
  <c r="AB61" i="1"/>
  <c r="AC61" i="1"/>
  <c r="AD61" i="1"/>
  <c r="Z62" i="1"/>
  <c r="AA62" i="1"/>
  <c r="AB62" i="1"/>
  <c r="AC62" i="1"/>
  <c r="AD62" i="1"/>
  <c r="Z63" i="1"/>
  <c r="AA63" i="1"/>
  <c r="AB63" i="1"/>
  <c r="AC63" i="1"/>
  <c r="AD63" i="1"/>
  <c r="Z64" i="1"/>
  <c r="AA64" i="1"/>
  <c r="AB64" i="1"/>
  <c r="AC64" i="1"/>
  <c r="AD64" i="1"/>
  <c r="Z65" i="1"/>
  <c r="AA65" i="1"/>
  <c r="AB65" i="1"/>
  <c r="AC65" i="1"/>
  <c r="AD65" i="1"/>
  <c r="Z66" i="1"/>
  <c r="AA66" i="1"/>
  <c r="AB66" i="1"/>
  <c r="AC66" i="1"/>
  <c r="AD66" i="1"/>
  <c r="Z68" i="1"/>
  <c r="AA68" i="1"/>
  <c r="AB68" i="1"/>
  <c r="AC68" i="1"/>
  <c r="AD68" i="1"/>
  <c r="Z69" i="1"/>
  <c r="AA69" i="1"/>
  <c r="AB69" i="1"/>
  <c r="AC69" i="1"/>
  <c r="AD69" i="1"/>
  <c r="Z70" i="1"/>
  <c r="AA70" i="1"/>
  <c r="AB70" i="1"/>
  <c r="AC70" i="1"/>
  <c r="AD70" i="1"/>
  <c r="Z72" i="1"/>
  <c r="AA72" i="1"/>
  <c r="AB72" i="1"/>
  <c r="AC72" i="1"/>
  <c r="AD72" i="1"/>
  <c r="Z73" i="1"/>
  <c r="AA73" i="1"/>
  <c r="AB73" i="1"/>
  <c r="AC73" i="1"/>
  <c r="AD73" i="1"/>
  <c r="Z74" i="1"/>
  <c r="AA74" i="1"/>
  <c r="AB74" i="1"/>
  <c r="AC74" i="1"/>
  <c r="AD74" i="1"/>
  <c r="Z75" i="1"/>
  <c r="AA75" i="1"/>
  <c r="AB75" i="1"/>
  <c r="AC75" i="1"/>
  <c r="AD75" i="1"/>
  <c r="Z77" i="1"/>
  <c r="AA77" i="1"/>
  <c r="AB77" i="1"/>
  <c r="AC77" i="1"/>
  <c r="AD77" i="1"/>
  <c r="Z78" i="1"/>
  <c r="AA78" i="1"/>
  <c r="AB78" i="1"/>
  <c r="AC78" i="1"/>
  <c r="AD78" i="1"/>
  <c r="Z79" i="1"/>
  <c r="AA79" i="1"/>
  <c r="AB79" i="1"/>
  <c r="AC79" i="1"/>
  <c r="AD79" i="1"/>
  <c r="Z80" i="1"/>
  <c r="AA80" i="1"/>
  <c r="AB80" i="1"/>
  <c r="AC80" i="1"/>
  <c r="AD80" i="1"/>
  <c r="Z81" i="1"/>
  <c r="AA81" i="1"/>
  <c r="AB81" i="1"/>
  <c r="AC81" i="1"/>
  <c r="AD81" i="1"/>
  <c r="Z82" i="1"/>
  <c r="AA82" i="1"/>
  <c r="AB82" i="1"/>
  <c r="AC82" i="1"/>
  <c r="AD82" i="1"/>
  <c r="Z83" i="1"/>
  <c r="AA83" i="1"/>
  <c r="AB83" i="1"/>
  <c r="AC83" i="1"/>
  <c r="AD83" i="1"/>
  <c r="Z84" i="1"/>
  <c r="AA84" i="1"/>
  <c r="AB84" i="1"/>
  <c r="AC84" i="1"/>
  <c r="AD84" i="1"/>
  <c r="Z85" i="1"/>
  <c r="AA85" i="1"/>
  <c r="AB85" i="1"/>
  <c r="AC85" i="1"/>
  <c r="AD85" i="1"/>
  <c r="Z86" i="1"/>
  <c r="AA86" i="1"/>
  <c r="AB86" i="1"/>
  <c r="AC86" i="1"/>
  <c r="AD86" i="1"/>
  <c r="Z87" i="1"/>
  <c r="AA87" i="1"/>
  <c r="AB87" i="1"/>
  <c r="AC87" i="1"/>
  <c r="AD87" i="1"/>
  <c r="Z89" i="1"/>
  <c r="AA89" i="1"/>
  <c r="AB89" i="1"/>
  <c r="AC89" i="1"/>
  <c r="AD89" i="1"/>
  <c r="Z90" i="1"/>
  <c r="AA90" i="1"/>
  <c r="AB90" i="1"/>
  <c r="AC90" i="1"/>
  <c r="AD90" i="1"/>
  <c r="Z91" i="1"/>
  <c r="AA91" i="1"/>
  <c r="AB91" i="1"/>
  <c r="AC91" i="1"/>
  <c r="AD91" i="1"/>
  <c r="Z92" i="1"/>
  <c r="AA92" i="1"/>
  <c r="AB92" i="1"/>
  <c r="AC92" i="1"/>
  <c r="AD92" i="1"/>
  <c r="Z93" i="1"/>
  <c r="AA93" i="1"/>
  <c r="AB93" i="1"/>
  <c r="AC93" i="1"/>
  <c r="AD93" i="1"/>
  <c r="Z94" i="1"/>
  <c r="AA94" i="1"/>
  <c r="AB94" i="1"/>
  <c r="AC94" i="1"/>
  <c r="AD94" i="1"/>
  <c r="Z97" i="1"/>
  <c r="AA97" i="1"/>
  <c r="AB97" i="1"/>
  <c r="AC97" i="1"/>
  <c r="AD97" i="1"/>
  <c r="Z98" i="1"/>
  <c r="AA98" i="1"/>
  <c r="AB98" i="1"/>
  <c r="AC98" i="1"/>
  <c r="AD98" i="1"/>
  <c r="Z99" i="1"/>
  <c r="AA99" i="1"/>
  <c r="AB99" i="1"/>
  <c r="AC99" i="1"/>
  <c r="AD99" i="1"/>
  <c r="Z100" i="1"/>
  <c r="AA100" i="1"/>
  <c r="AB100" i="1"/>
  <c r="AC100" i="1"/>
  <c r="AD100" i="1"/>
  <c r="Z101" i="1"/>
  <c r="AA101" i="1"/>
  <c r="AB101" i="1"/>
  <c r="AC101" i="1"/>
  <c r="AD101" i="1"/>
  <c r="Z102" i="1"/>
  <c r="AA102" i="1"/>
  <c r="AB102" i="1"/>
  <c r="AC102" i="1"/>
  <c r="AD102" i="1"/>
  <c r="Z103" i="1"/>
  <c r="AA103" i="1"/>
  <c r="AB103" i="1"/>
  <c r="AC103" i="1"/>
  <c r="AD103" i="1"/>
  <c r="Z104" i="1"/>
  <c r="AA104" i="1"/>
  <c r="AB104" i="1"/>
  <c r="AC104" i="1"/>
  <c r="AD104" i="1"/>
  <c r="Z105" i="1"/>
  <c r="AA105" i="1"/>
  <c r="AB105" i="1"/>
  <c r="AC105" i="1"/>
  <c r="AD105" i="1"/>
  <c r="Z106" i="1"/>
  <c r="AA106" i="1"/>
  <c r="AB106" i="1"/>
  <c r="AC106" i="1"/>
  <c r="AD106" i="1"/>
  <c r="Z107" i="1"/>
  <c r="AA107" i="1"/>
  <c r="AB107" i="1"/>
  <c r="AC107" i="1"/>
  <c r="AD107" i="1"/>
  <c r="Z109" i="1"/>
  <c r="AA109" i="1"/>
  <c r="AB109" i="1"/>
  <c r="AC109" i="1"/>
  <c r="AD109" i="1"/>
  <c r="Z110" i="1"/>
  <c r="AA110" i="1"/>
  <c r="AB110" i="1"/>
  <c r="AC110" i="1"/>
  <c r="AD110" i="1"/>
  <c r="Z111" i="1"/>
  <c r="AA111" i="1"/>
  <c r="AB111" i="1"/>
  <c r="AC111" i="1"/>
  <c r="AD111" i="1"/>
  <c r="Z112" i="1"/>
  <c r="AA112" i="1"/>
  <c r="AB112" i="1"/>
  <c r="AC112" i="1"/>
  <c r="AD112" i="1"/>
  <c r="Z113" i="1"/>
  <c r="AA113" i="1"/>
  <c r="AB113" i="1"/>
  <c r="AC113" i="1"/>
  <c r="AD113" i="1"/>
  <c r="Z114" i="1"/>
  <c r="AA114" i="1"/>
  <c r="AB114" i="1"/>
  <c r="AC114" i="1"/>
  <c r="AD114" i="1"/>
  <c r="Z115" i="1"/>
  <c r="AA115" i="1"/>
  <c r="AB115" i="1"/>
  <c r="AC115" i="1"/>
  <c r="AD115" i="1"/>
  <c r="Z116" i="1"/>
  <c r="AA116" i="1"/>
  <c r="AB116" i="1"/>
  <c r="AC116" i="1"/>
  <c r="AD116" i="1"/>
  <c r="Z117" i="1"/>
  <c r="AA117" i="1"/>
  <c r="AB117" i="1"/>
  <c r="AC117" i="1"/>
  <c r="AD117" i="1"/>
  <c r="Z118" i="1"/>
  <c r="AA118" i="1"/>
  <c r="AB118" i="1"/>
  <c r="AC118" i="1"/>
  <c r="AD118" i="1"/>
  <c r="Z119" i="1"/>
  <c r="AA119" i="1"/>
  <c r="AB119" i="1"/>
  <c r="AC119" i="1"/>
  <c r="AD119" i="1"/>
  <c r="Z120" i="1"/>
  <c r="AA120" i="1"/>
  <c r="AB120" i="1"/>
  <c r="AC120" i="1"/>
  <c r="AD120" i="1"/>
  <c r="Z121" i="1"/>
  <c r="AA121" i="1"/>
  <c r="AB121" i="1"/>
  <c r="AC121" i="1"/>
  <c r="AD121" i="1"/>
  <c r="Z122" i="1"/>
  <c r="AA122" i="1"/>
  <c r="AB122" i="1"/>
  <c r="AC122" i="1"/>
  <c r="AD122" i="1"/>
  <c r="Z123" i="1"/>
  <c r="AA123" i="1"/>
  <c r="AB123" i="1"/>
  <c r="AC123" i="1"/>
  <c r="AD123" i="1"/>
  <c r="Z124" i="1"/>
  <c r="AA124" i="1"/>
  <c r="AB124" i="1"/>
  <c r="AC124" i="1"/>
  <c r="AD124" i="1"/>
  <c r="Z125" i="1"/>
  <c r="AA125" i="1"/>
  <c r="AB125" i="1"/>
  <c r="AC125" i="1"/>
  <c r="AD125" i="1"/>
  <c r="Z126" i="1"/>
  <c r="AA126" i="1"/>
  <c r="AB126" i="1"/>
  <c r="AC126" i="1"/>
  <c r="AD126" i="1"/>
  <c r="Z127" i="1"/>
  <c r="AA127" i="1"/>
  <c r="AB127" i="1"/>
  <c r="AC127" i="1"/>
  <c r="AD127" i="1"/>
  <c r="Z128" i="1"/>
  <c r="AA128" i="1"/>
  <c r="AB128" i="1"/>
  <c r="AC128" i="1"/>
  <c r="AD128" i="1"/>
  <c r="Z129" i="1"/>
  <c r="AA129" i="1"/>
  <c r="AB129" i="1"/>
  <c r="AC129" i="1"/>
  <c r="AD129" i="1"/>
  <c r="Z130" i="1"/>
  <c r="AA130" i="1"/>
  <c r="AB130" i="1"/>
  <c r="AC130" i="1"/>
  <c r="AD130" i="1"/>
  <c r="U32" i="1"/>
  <c r="V32" i="1"/>
  <c r="W32" i="1"/>
  <c r="X32" i="1"/>
  <c r="Y32" i="1"/>
  <c r="U34" i="1"/>
  <c r="V34" i="1"/>
  <c r="W34" i="1"/>
  <c r="X34" i="1"/>
  <c r="Y34" i="1"/>
  <c r="U36" i="1"/>
  <c r="V36" i="1"/>
  <c r="W36" i="1"/>
  <c r="X36" i="1"/>
  <c r="Y36" i="1"/>
  <c r="U38" i="1"/>
  <c r="V38" i="1"/>
  <c r="W38" i="1"/>
  <c r="X38" i="1"/>
  <c r="Y38" i="1"/>
  <c r="U40" i="1"/>
  <c r="V40" i="1"/>
  <c r="W40" i="1"/>
  <c r="X40" i="1"/>
  <c r="Y40" i="1"/>
  <c r="U42" i="1"/>
  <c r="V42" i="1"/>
  <c r="W42" i="1"/>
  <c r="X42" i="1"/>
  <c r="Y42" i="1"/>
  <c r="U44" i="1"/>
  <c r="V44" i="1"/>
  <c r="W44" i="1"/>
  <c r="X44" i="1"/>
  <c r="Y44" i="1"/>
  <c r="U46" i="1"/>
  <c r="V46" i="1"/>
  <c r="W46" i="1"/>
  <c r="X46" i="1"/>
  <c r="Y46" i="1"/>
  <c r="U48" i="1"/>
  <c r="V48" i="1"/>
  <c r="W48" i="1"/>
  <c r="X48" i="1"/>
  <c r="Y48" i="1"/>
  <c r="U50" i="1"/>
  <c r="V50" i="1"/>
  <c r="W50" i="1"/>
  <c r="X50" i="1"/>
  <c r="Y50" i="1"/>
  <c r="U52" i="1"/>
  <c r="V52" i="1"/>
  <c r="W52" i="1"/>
  <c r="X52" i="1"/>
  <c r="Y52" i="1"/>
  <c r="U54" i="1"/>
  <c r="V54" i="1"/>
  <c r="W54" i="1"/>
  <c r="X54" i="1"/>
  <c r="Y54" i="1"/>
  <c r="U56" i="1"/>
  <c r="V56" i="1"/>
  <c r="W56" i="1"/>
  <c r="X56" i="1"/>
  <c r="Y56" i="1"/>
  <c r="U58" i="1"/>
  <c r="V58" i="1"/>
  <c r="W58" i="1"/>
  <c r="X58" i="1"/>
  <c r="Y58" i="1"/>
  <c r="U60" i="1"/>
  <c r="V60" i="1"/>
  <c r="W60" i="1"/>
  <c r="X60" i="1"/>
  <c r="Y60" i="1"/>
  <c r="U61" i="1"/>
  <c r="V61" i="1"/>
  <c r="W61" i="1"/>
  <c r="X61" i="1"/>
  <c r="Y61" i="1"/>
  <c r="U62" i="1"/>
  <c r="V62" i="1"/>
  <c r="W62" i="1"/>
  <c r="X62" i="1"/>
  <c r="Y62" i="1"/>
  <c r="U63" i="1"/>
  <c r="V63" i="1"/>
  <c r="W63" i="1"/>
  <c r="X63" i="1"/>
  <c r="Y63" i="1"/>
  <c r="U64" i="1"/>
  <c r="V64" i="1"/>
  <c r="W64" i="1"/>
  <c r="X64" i="1"/>
  <c r="Y64" i="1"/>
  <c r="U65" i="1"/>
  <c r="V65" i="1"/>
  <c r="W65" i="1"/>
  <c r="X65" i="1"/>
  <c r="Y65" i="1"/>
  <c r="U66" i="1"/>
  <c r="V66" i="1"/>
  <c r="W66" i="1"/>
  <c r="X66" i="1"/>
  <c r="Y66" i="1"/>
  <c r="U68" i="1"/>
  <c r="V68" i="1"/>
  <c r="W68" i="1"/>
  <c r="X68" i="1"/>
  <c r="Y68" i="1"/>
  <c r="U69" i="1"/>
  <c r="V69" i="1"/>
  <c r="W69" i="1"/>
  <c r="X69" i="1"/>
  <c r="Y69" i="1"/>
  <c r="U70" i="1"/>
  <c r="V70" i="1"/>
  <c r="W70" i="1"/>
  <c r="X70" i="1"/>
  <c r="Y70" i="1"/>
  <c r="U72" i="1"/>
  <c r="V72" i="1"/>
  <c r="W72" i="1"/>
  <c r="X72" i="1"/>
  <c r="Y72" i="1"/>
  <c r="U73" i="1"/>
  <c r="V73" i="1"/>
  <c r="W73" i="1"/>
  <c r="X73" i="1"/>
  <c r="Y73" i="1"/>
  <c r="U74" i="1"/>
  <c r="V74" i="1"/>
  <c r="W74" i="1"/>
  <c r="X74" i="1"/>
  <c r="Y74" i="1"/>
  <c r="U75" i="1"/>
  <c r="V75" i="1"/>
  <c r="W75" i="1"/>
  <c r="X75" i="1"/>
  <c r="Y75" i="1"/>
  <c r="U77" i="1"/>
  <c r="V77" i="1"/>
  <c r="W77" i="1"/>
  <c r="X77" i="1"/>
  <c r="Y77" i="1"/>
  <c r="U78" i="1"/>
  <c r="V78" i="1"/>
  <c r="W78" i="1"/>
  <c r="X78" i="1"/>
  <c r="Y78" i="1"/>
  <c r="U79" i="1"/>
  <c r="V79" i="1"/>
  <c r="W79" i="1"/>
  <c r="X79" i="1"/>
  <c r="Y79" i="1"/>
  <c r="U80" i="1"/>
  <c r="V80" i="1"/>
  <c r="W80" i="1"/>
  <c r="X80" i="1"/>
  <c r="Y80" i="1"/>
  <c r="U81" i="1"/>
  <c r="V81" i="1"/>
  <c r="W81" i="1"/>
  <c r="X81" i="1"/>
  <c r="Y81" i="1"/>
  <c r="U82" i="1"/>
  <c r="V82" i="1"/>
  <c r="W82" i="1"/>
  <c r="X82" i="1"/>
  <c r="Y82" i="1"/>
  <c r="U83" i="1"/>
  <c r="V83" i="1"/>
  <c r="W83" i="1"/>
  <c r="X83" i="1"/>
  <c r="Y83" i="1"/>
  <c r="U84" i="1"/>
  <c r="V84" i="1"/>
  <c r="W84" i="1"/>
  <c r="X84" i="1"/>
  <c r="Y84" i="1"/>
  <c r="U85" i="1"/>
  <c r="V85" i="1"/>
  <c r="W85" i="1"/>
  <c r="X85" i="1"/>
  <c r="Y85" i="1"/>
  <c r="U86" i="1"/>
  <c r="V86" i="1"/>
  <c r="W86" i="1"/>
  <c r="X86" i="1"/>
  <c r="Y86" i="1"/>
  <c r="U87" i="1"/>
  <c r="V87" i="1"/>
  <c r="W87" i="1"/>
  <c r="X87" i="1"/>
  <c r="Y87" i="1"/>
  <c r="U89" i="1"/>
  <c r="V89" i="1"/>
  <c r="W89" i="1"/>
  <c r="X89" i="1"/>
  <c r="Y89" i="1"/>
  <c r="U90" i="1"/>
  <c r="V90" i="1"/>
  <c r="W90" i="1"/>
  <c r="X90" i="1"/>
  <c r="Y90" i="1"/>
  <c r="U91" i="1"/>
  <c r="V91" i="1"/>
  <c r="W91" i="1"/>
  <c r="X91" i="1"/>
  <c r="Y91" i="1"/>
  <c r="U92" i="1"/>
  <c r="V92" i="1"/>
  <c r="W92" i="1"/>
  <c r="X92" i="1"/>
  <c r="Y92" i="1"/>
  <c r="U93" i="1"/>
  <c r="V93" i="1"/>
  <c r="W93" i="1"/>
  <c r="X93" i="1"/>
  <c r="Y93" i="1"/>
  <c r="U94" i="1"/>
  <c r="V94" i="1"/>
  <c r="W94" i="1"/>
  <c r="X94" i="1"/>
  <c r="Y94" i="1"/>
  <c r="U97" i="1"/>
  <c r="V97" i="1"/>
  <c r="W97" i="1"/>
  <c r="X97" i="1"/>
  <c r="Y97" i="1"/>
  <c r="U98" i="1"/>
  <c r="V98" i="1"/>
  <c r="W98" i="1"/>
  <c r="X98" i="1"/>
  <c r="Y98" i="1"/>
  <c r="U99" i="1"/>
  <c r="V99" i="1"/>
  <c r="W99" i="1"/>
  <c r="X99" i="1"/>
  <c r="Y99" i="1"/>
  <c r="U100" i="1"/>
  <c r="V100" i="1"/>
  <c r="W100" i="1"/>
  <c r="X100" i="1"/>
  <c r="Y100" i="1"/>
  <c r="U101" i="1"/>
  <c r="V101" i="1"/>
  <c r="W101" i="1"/>
  <c r="X101" i="1"/>
  <c r="Y101" i="1"/>
  <c r="U102" i="1"/>
  <c r="V102" i="1"/>
  <c r="W102" i="1"/>
  <c r="X102" i="1"/>
  <c r="Y102" i="1"/>
  <c r="U103" i="1"/>
  <c r="V103" i="1"/>
  <c r="W103" i="1"/>
  <c r="X103" i="1"/>
  <c r="Y103" i="1"/>
  <c r="U104" i="1"/>
  <c r="V104" i="1"/>
  <c r="W104" i="1"/>
  <c r="X104" i="1"/>
  <c r="Y104" i="1"/>
  <c r="U105" i="1"/>
  <c r="V105" i="1"/>
  <c r="W105" i="1"/>
  <c r="X105" i="1"/>
  <c r="Y105" i="1"/>
  <c r="U106" i="1"/>
  <c r="V106" i="1"/>
  <c r="W106" i="1"/>
  <c r="X106" i="1"/>
  <c r="Y106" i="1"/>
  <c r="U107" i="1"/>
  <c r="V107" i="1"/>
  <c r="W107" i="1"/>
  <c r="X107" i="1"/>
  <c r="Y107" i="1"/>
  <c r="U109" i="1"/>
  <c r="V109" i="1"/>
  <c r="W109" i="1"/>
  <c r="X109" i="1"/>
  <c r="Y109" i="1"/>
  <c r="U110" i="1"/>
  <c r="V110" i="1"/>
  <c r="W110" i="1"/>
  <c r="X110" i="1"/>
  <c r="Y110" i="1"/>
  <c r="U111" i="1"/>
  <c r="V111" i="1"/>
  <c r="W111" i="1"/>
  <c r="X111" i="1"/>
  <c r="Y111" i="1"/>
  <c r="U112" i="1"/>
  <c r="V112" i="1"/>
  <c r="W112" i="1"/>
  <c r="X112" i="1"/>
  <c r="Y112" i="1"/>
  <c r="U113" i="1"/>
  <c r="V113" i="1"/>
  <c r="W113" i="1"/>
  <c r="X113" i="1"/>
  <c r="Y113" i="1"/>
  <c r="U114" i="1"/>
  <c r="V114" i="1"/>
  <c r="W114" i="1"/>
  <c r="X114" i="1"/>
  <c r="Y114" i="1"/>
  <c r="U115" i="1"/>
  <c r="V115" i="1"/>
  <c r="W115" i="1"/>
  <c r="X115" i="1"/>
  <c r="Y115" i="1"/>
  <c r="U116" i="1"/>
  <c r="V116" i="1"/>
  <c r="W116" i="1"/>
  <c r="X116" i="1"/>
  <c r="Y116" i="1"/>
  <c r="U117" i="1"/>
  <c r="V117" i="1"/>
  <c r="W117" i="1"/>
  <c r="X117" i="1"/>
  <c r="Y117" i="1"/>
  <c r="U118" i="1"/>
  <c r="V118" i="1"/>
  <c r="W118" i="1"/>
  <c r="X118" i="1"/>
  <c r="Y118" i="1"/>
  <c r="U119" i="1"/>
  <c r="V119" i="1"/>
  <c r="W119" i="1"/>
  <c r="X119" i="1"/>
  <c r="Y119" i="1"/>
  <c r="U120" i="1"/>
  <c r="V120" i="1"/>
  <c r="W120" i="1"/>
  <c r="X120" i="1"/>
  <c r="Y120" i="1"/>
  <c r="U121" i="1"/>
  <c r="V121" i="1"/>
  <c r="W121" i="1"/>
  <c r="X121" i="1"/>
  <c r="Y121" i="1"/>
  <c r="U122" i="1"/>
  <c r="V122" i="1"/>
  <c r="W122" i="1"/>
  <c r="X122" i="1"/>
  <c r="Y122" i="1"/>
  <c r="U123" i="1"/>
  <c r="V123" i="1"/>
  <c r="W123" i="1"/>
  <c r="X123" i="1"/>
  <c r="Y123" i="1"/>
  <c r="U124" i="1"/>
  <c r="V124" i="1"/>
  <c r="W124" i="1"/>
  <c r="X124" i="1"/>
  <c r="Y124" i="1"/>
  <c r="U125" i="1"/>
  <c r="V125" i="1"/>
  <c r="W125" i="1"/>
  <c r="X125" i="1"/>
  <c r="Y125" i="1"/>
  <c r="U126" i="1"/>
  <c r="V126" i="1"/>
  <c r="W126" i="1"/>
  <c r="X126" i="1"/>
  <c r="Y126" i="1"/>
  <c r="U127" i="1"/>
  <c r="V127" i="1"/>
  <c r="W127" i="1"/>
  <c r="X127" i="1"/>
  <c r="Y127" i="1"/>
  <c r="U128" i="1"/>
  <c r="V128" i="1"/>
  <c r="W128" i="1"/>
  <c r="X128" i="1"/>
  <c r="Y128" i="1"/>
  <c r="U129" i="1"/>
  <c r="V129" i="1"/>
  <c r="W129" i="1"/>
  <c r="X129" i="1"/>
  <c r="Y129" i="1"/>
  <c r="U130" i="1"/>
  <c r="V130" i="1"/>
  <c r="W130" i="1"/>
  <c r="X130" i="1"/>
  <c r="Y130" i="1"/>
  <c r="C130" i="1"/>
  <c r="C120" i="1"/>
  <c r="C110" i="1"/>
  <c r="C100" i="1"/>
  <c r="C90" i="1"/>
  <c r="C80" i="1"/>
  <c r="C70" i="1"/>
  <c r="C60" i="1"/>
  <c r="C50" i="1"/>
  <c r="C40" i="1"/>
  <c r="B50" i="1" s="1"/>
  <c r="C31" i="1"/>
  <c r="C32" i="1"/>
  <c r="C34" i="1"/>
  <c r="C36" i="1"/>
  <c r="C38" i="1"/>
  <c r="C42" i="1"/>
  <c r="C44" i="1"/>
  <c r="C46" i="1"/>
  <c r="C48" i="1"/>
  <c r="C52" i="1"/>
  <c r="C54" i="1"/>
  <c r="C56" i="1"/>
  <c r="C58" i="1"/>
  <c r="C61" i="1"/>
  <c r="C62" i="1"/>
  <c r="C63" i="1"/>
  <c r="C64" i="1"/>
  <c r="C65" i="1"/>
  <c r="C66" i="1"/>
  <c r="C68" i="1"/>
  <c r="C69" i="1"/>
  <c r="C72" i="1"/>
  <c r="C73" i="1"/>
  <c r="C74" i="1"/>
  <c r="C75" i="1"/>
  <c r="C77" i="1"/>
  <c r="C78" i="1"/>
  <c r="C79" i="1"/>
  <c r="C81" i="1"/>
  <c r="C82" i="1"/>
  <c r="C83" i="1"/>
  <c r="C84" i="1"/>
  <c r="C85" i="1"/>
  <c r="C86" i="1"/>
  <c r="C87" i="1"/>
  <c r="C89" i="1"/>
  <c r="C91" i="1"/>
  <c r="C92" i="1"/>
  <c r="C93" i="1"/>
  <c r="C94" i="1"/>
  <c r="C97" i="1"/>
  <c r="C98" i="1"/>
  <c r="C99" i="1"/>
  <c r="C101" i="1"/>
  <c r="C102" i="1"/>
  <c r="C103" i="1"/>
  <c r="C104" i="1"/>
  <c r="C105" i="1"/>
  <c r="C106" i="1"/>
  <c r="C107" i="1"/>
  <c r="C109" i="1"/>
  <c r="C111" i="1"/>
  <c r="C112" i="1"/>
  <c r="C113" i="1"/>
  <c r="C114" i="1"/>
  <c r="C115" i="1"/>
  <c r="C116" i="1"/>
  <c r="C117" i="1"/>
  <c r="C118" i="1"/>
  <c r="C119" i="1"/>
  <c r="C121" i="1"/>
  <c r="C122" i="1"/>
  <c r="C123" i="1"/>
  <c r="C124" i="1"/>
  <c r="C125" i="1"/>
  <c r="C126" i="1"/>
  <c r="C127" i="1"/>
  <c r="C128" i="1"/>
  <c r="C129" i="1"/>
  <c r="Q32" i="1"/>
  <c r="R32" i="1"/>
  <c r="S32" i="1"/>
  <c r="T32" i="1"/>
  <c r="Q34" i="1"/>
  <c r="R34" i="1"/>
  <c r="S34" i="1"/>
  <c r="T34" i="1"/>
  <c r="Q36" i="1"/>
  <c r="R36" i="1"/>
  <c r="S36" i="1"/>
  <c r="T36" i="1"/>
  <c r="Q38" i="1"/>
  <c r="R38" i="1"/>
  <c r="S38" i="1"/>
  <c r="T38" i="1"/>
  <c r="Q40" i="1"/>
  <c r="R40" i="1"/>
  <c r="S40" i="1"/>
  <c r="T40" i="1"/>
  <c r="Q42" i="1"/>
  <c r="R42" i="1"/>
  <c r="S42" i="1"/>
  <c r="T42" i="1"/>
  <c r="Q44" i="1"/>
  <c r="R44" i="1"/>
  <c r="S44" i="1"/>
  <c r="T44" i="1"/>
  <c r="Q46" i="1"/>
  <c r="R46" i="1"/>
  <c r="S46" i="1"/>
  <c r="T46" i="1"/>
  <c r="Q48" i="1"/>
  <c r="R48" i="1"/>
  <c r="S48" i="1"/>
  <c r="T48" i="1"/>
  <c r="Q50" i="1"/>
  <c r="R50" i="1"/>
  <c r="S50" i="1"/>
  <c r="T50" i="1"/>
  <c r="Q52" i="1"/>
  <c r="R52" i="1"/>
  <c r="S52" i="1"/>
  <c r="T52" i="1"/>
  <c r="Q54" i="1"/>
  <c r="R54" i="1"/>
  <c r="S54" i="1"/>
  <c r="T54" i="1"/>
  <c r="Q56" i="1"/>
  <c r="R56" i="1"/>
  <c r="S56" i="1"/>
  <c r="T56" i="1"/>
  <c r="Q58" i="1"/>
  <c r="R58" i="1"/>
  <c r="S58" i="1"/>
  <c r="T58" i="1"/>
  <c r="Q60" i="1"/>
  <c r="R60" i="1"/>
  <c r="S60" i="1"/>
  <c r="T60" i="1"/>
  <c r="Q61" i="1"/>
  <c r="R61" i="1"/>
  <c r="S61" i="1"/>
  <c r="T61" i="1"/>
  <c r="Q62" i="1"/>
  <c r="R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8" i="1"/>
  <c r="R68" i="1"/>
  <c r="S68" i="1"/>
  <c r="T68" i="1"/>
  <c r="Q69" i="1"/>
  <c r="R69" i="1"/>
  <c r="S69" i="1"/>
  <c r="T69" i="1"/>
  <c r="Q70" i="1"/>
  <c r="R70" i="1"/>
  <c r="S70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31" i="1"/>
  <c r="R31" i="1"/>
  <c r="S31" i="1"/>
  <c r="T31" i="1"/>
  <c r="B80" i="1" l="1"/>
  <c r="B90" i="1"/>
  <c r="B120" i="1"/>
  <c r="B130" i="1"/>
  <c r="B60" i="1"/>
  <c r="B70" i="1"/>
  <c r="B100" i="1"/>
  <c r="B110" i="1"/>
  <c r="X38" i="3"/>
  <c r="Y38" i="3"/>
  <c r="V38" i="3"/>
  <c r="Z38" i="3"/>
  <c r="W38" i="3"/>
  <c r="C38" i="3"/>
  <c r="G38" i="3"/>
  <c r="K38" i="3"/>
  <c r="O38" i="3"/>
  <c r="S38" i="3"/>
  <c r="D38" i="3"/>
  <c r="H38" i="3"/>
  <c r="L38" i="3"/>
  <c r="P38" i="3"/>
  <c r="E38" i="3"/>
  <c r="I38" i="3"/>
  <c r="M38" i="3"/>
  <c r="Q38" i="3"/>
  <c r="F38" i="3"/>
  <c r="J38" i="3"/>
  <c r="T38" i="3" s="1"/>
  <c r="N38" i="3"/>
  <c r="R38" i="3"/>
  <c r="M67" i="1"/>
  <c r="T67" i="1" s="1"/>
  <c r="L67" i="1"/>
  <c r="S67" i="1" s="1"/>
  <c r="K67" i="1"/>
  <c r="R67" i="1" s="1"/>
  <c r="J67" i="1"/>
  <c r="Q67" i="1" s="1"/>
  <c r="I67" i="1"/>
  <c r="P67" i="1" s="1"/>
  <c r="H67" i="1"/>
  <c r="O67" i="1" s="1"/>
  <c r="G67" i="1"/>
  <c r="D67" i="1"/>
  <c r="CI70" i="1"/>
  <c r="CC70" i="1"/>
  <c r="CG70" i="1"/>
  <c r="BX70" i="1"/>
  <c r="CB70" i="1"/>
  <c r="CJ70" i="1"/>
  <c r="CD70" i="1"/>
  <c r="BY70" i="1"/>
  <c r="CK70" i="1"/>
  <c r="CE70" i="1"/>
  <c r="BZ70" i="1"/>
  <c r="CI54" i="1"/>
  <c r="CC54" i="1"/>
  <c r="CG54" i="1"/>
  <c r="BX54" i="1"/>
  <c r="CB54" i="1"/>
  <c r="CJ54" i="1"/>
  <c r="CD54" i="1"/>
  <c r="BY54" i="1"/>
  <c r="CK54" i="1"/>
  <c r="CE54" i="1"/>
  <c r="BZ54" i="1"/>
  <c r="CI46" i="1"/>
  <c r="CC46" i="1"/>
  <c r="CG46" i="1"/>
  <c r="BX46" i="1"/>
  <c r="CB46" i="1"/>
  <c r="BS46" i="1"/>
  <c r="BW46" i="1"/>
  <c r="CJ46" i="1"/>
  <c r="CD46" i="1"/>
  <c r="BY46" i="1"/>
  <c r="BT46" i="1"/>
  <c r="CK46" i="1"/>
  <c r="CE46" i="1"/>
  <c r="BZ46" i="1"/>
  <c r="BU46" i="1"/>
  <c r="CI38" i="1"/>
  <c r="CC38" i="1"/>
  <c r="CG38" i="1"/>
  <c r="BX38" i="1"/>
  <c r="CB38" i="1"/>
  <c r="BS38" i="1"/>
  <c r="BW38" i="1"/>
  <c r="CJ38" i="1"/>
  <c r="CD38" i="1"/>
  <c r="BY38" i="1"/>
  <c r="BT38" i="1"/>
  <c r="CK38" i="1"/>
  <c r="CE38" i="1"/>
  <c r="BZ38" i="1"/>
  <c r="BU38" i="1"/>
  <c r="DR106" i="1"/>
  <c r="DL106" i="1"/>
  <c r="DP106" i="1"/>
  <c r="DS106" i="1"/>
  <c r="DM106" i="1"/>
  <c r="DT106" i="1"/>
  <c r="DN106" i="1"/>
  <c r="DO106" i="1"/>
  <c r="DG106" i="1"/>
  <c r="DK106" i="1"/>
  <c r="DB106" i="1"/>
  <c r="DF106" i="1"/>
  <c r="CW106" i="1"/>
  <c r="DA106" i="1"/>
  <c r="CR106" i="1"/>
  <c r="CV106" i="1"/>
  <c r="CM106" i="1"/>
  <c r="CQ106" i="1"/>
  <c r="DQ106" i="1"/>
  <c r="DH106" i="1"/>
  <c r="DC106" i="1"/>
  <c r="CX106" i="1"/>
  <c r="CS106" i="1"/>
  <c r="CN106" i="1"/>
  <c r="DU106" i="1"/>
  <c r="DI106" i="1"/>
  <c r="DD106" i="1"/>
  <c r="CY106" i="1"/>
  <c r="CT106" i="1"/>
  <c r="CO106" i="1"/>
  <c r="DR102" i="1"/>
  <c r="DL102" i="1"/>
  <c r="DP102" i="1"/>
  <c r="DS102" i="1"/>
  <c r="DM102" i="1"/>
  <c r="DT102" i="1"/>
  <c r="DN102" i="1"/>
  <c r="DO102" i="1"/>
  <c r="DG102" i="1"/>
  <c r="DK102" i="1"/>
  <c r="DB102" i="1"/>
  <c r="DF102" i="1"/>
  <c r="CW102" i="1"/>
  <c r="DA102" i="1"/>
  <c r="CR102" i="1"/>
  <c r="CV102" i="1"/>
  <c r="CM102" i="1"/>
  <c r="CQ102" i="1"/>
  <c r="DQ102" i="1"/>
  <c r="DH102" i="1"/>
  <c r="DC102" i="1"/>
  <c r="CX102" i="1"/>
  <c r="CS102" i="1"/>
  <c r="CN102" i="1"/>
  <c r="DU102" i="1"/>
  <c r="DI102" i="1"/>
  <c r="DD102" i="1"/>
  <c r="CY102" i="1"/>
  <c r="CT102" i="1"/>
  <c r="CO102" i="1"/>
  <c r="DR98" i="1"/>
  <c r="DL98" i="1"/>
  <c r="DP98" i="1"/>
  <c r="DS98" i="1"/>
  <c r="DM98" i="1"/>
  <c r="DT98" i="1"/>
  <c r="DN98" i="1"/>
  <c r="DO98" i="1"/>
  <c r="DG98" i="1"/>
  <c r="DK98" i="1"/>
  <c r="DB98" i="1"/>
  <c r="DF98" i="1"/>
  <c r="CW98" i="1"/>
  <c r="DA98" i="1"/>
  <c r="CR98" i="1"/>
  <c r="CV98" i="1"/>
  <c r="CM98" i="1"/>
  <c r="CQ98" i="1"/>
  <c r="DH98" i="1"/>
  <c r="DC98" i="1"/>
  <c r="CX98" i="1"/>
  <c r="CS98" i="1"/>
  <c r="CN98" i="1"/>
  <c r="DQ98" i="1"/>
  <c r="DI98" i="1"/>
  <c r="DD98" i="1"/>
  <c r="CY98" i="1"/>
  <c r="CT98" i="1"/>
  <c r="CO98" i="1"/>
  <c r="DR74" i="1"/>
  <c r="DL74" i="1"/>
  <c r="DP74" i="1"/>
  <c r="DS74" i="1"/>
  <c r="DM74" i="1"/>
  <c r="DT74" i="1"/>
  <c r="DN74" i="1"/>
  <c r="DO74" i="1"/>
  <c r="DG74" i="1"/>
  <c r="DK74" i="1"/>
  <c r="DB74" i="1"/>
  <c r="DF74" i="1"/>
  <c r="CW74" i="1"/>
  <c r="DA74" i="1"/>
  <c r="CR74" i="1"/>
  <c r="CV74" i="1"/>
  <c r="CM74" i="1"/>
  <c r="CQ74" i="1"/>
  <c r="DH74" i="1"/>
  <c r="DC74" i="1"/>
  <c r="CX74" i="1"/>
  <c r="CS74" i="1"/>
  <c r="CN74" i="1"/>
  <c r="DQ74" i="1"/>
  <c r="DI74" i="1"/>
  <c r="DD74" i="1"/>
  <c r="CY74" i="1"/>
  <c r="CT74" i="1"/>
  <c r="CO74" i="1"/>
  <c r="DR130" i="1"/>
  <c r="DL130" i="1"/>
  <c r="DP130" i="1"/>
  <c r="DS130" i="1"/>
  <c r="DT130" i="1"/>
  <c r="DN130" i="1"/>
  <c r="DR126" i="1"/>
  <c r="DL126" i="1"/>
  <c r="DP126" i="1"/>
  <c r="DS126" i="1"/>
  <c r="DM126" i="1"/>
  <c r="DT126" i="1"/>
  <c r="DN126" i="1"/>
  <c r="DR122" i="1"/>
  <c r="DL122" i="1"/>
  <c r="DP122" i="1"/>
  <c r="DS122" i="1"/>
  <c r="DM122" i="1"/>
  <c r="DT122" i="1"/>
  <c r="DN122" i="1"/>
  <c r="DR118" i="1"/>
  <c r="DL118" i="1"/>
  <c r="DP118" i="1"/>
  <c r="DS118" i="1"/>
  <c r="DM118" i="1"/>
  <c r="DT118" i="1"/>
  <c r="DN118" i="1"/>
  <c r="DR114" i="1"/>
  <c r="DL114" i="1"/>
  <c r="DP114" i="1"/>
  <c r="DS114" i="1"/>
  <c r="DM114" i="1"/>
  <c r="DT114" i="1"/>
  <c r="DN114" i="1"/>
  <c r="DR110" i="1"/>
  <c r="DL110" i="1"/>
  <c r="DP110" i="1"/>
  <c r="DS110" i="1"/>
  <c r="DM110" i="1"/>
  <c r="DT110" i="1"/>
  <c r="DN110" i="1"/>
  <c r="DR86" i="1"/>
  <c r="DL86" i="1"/>
  <c r="DP86" i="1"/>
  <c r="DS86" i="1"/>
  <c r="DM86" i="1"/>
  <c r="DT86" i="1"/>
  <c r="DN86" i="1"/>
  <c r="DR82" i="1"/>
  <c r="DL82" i="1"/>
  <c r="DP82" i="1"/>
  <c r="DS82" i="1"/>
  <c r="DM82" i="1"/>
  <c r="DT82" i="1"/>
  <c r="DN82" i="1"/>
  <c r="DR78" i="1"/>
  <c r="DL78" i="1"/>
  <c r="DP78" i="1"/>
  <c r="DS78" i="1"/>
  <c r="DM78" i="1"/>
  <c r="DT78" i="1"/>
  <c r="DN78" i="1"/>
  <c r="DR58" i="1"/>
  <c r="DL58" i="1"/>
  <c r="DP58" i="1"/>
  <c r="DS58" i="1"/>
  <c r="DM58" i="1"/>
  <c r="DT58" i="1"/>
  <c r="DN58" i="1"/>
  <c r="DR50" i="1"/>
  <c r="DL50" i="1"/>
  <c r="DP50" i="1"/>
  <c r="DS50" i="1"/>
  <c r="DM50" i="1"/>
  <c r="DT50" i="1"/>
  <c r="DN50" i="1"/>
  <c r="DR42" i="1"/>
  <c r="DL42" i="1"/>
  <c r="DP42" i="1"/>
  <c r="DS42" i="1"/>
  <c r="DM42" i="1"/>
  <c r="DT42" i="1"/>
  <c r="DN42" i="1"/>
  <c r="DR34" i="1"/>
  <c r="DL34" i="1"/>
  <c r="DP34" i="1"/>
  <c r="DG34" i="1"/>
  <c r="DK34" i="1"/>
  <c r="DS34" i="1"/>
  <c r="DM34" i="1"/>
  <c r="DT34" i="1"/>
  <c r="DN34" i="1"/>
  <c r="DI34" i="1"/>
  <c r="Y28" i="3"/>
  <c r="V28" i="3"/>
  <c r="Z28" i="3"/>
  <c r="W28" i="3"/>
  <c r="AF28" i="3" s="1"/>
  <c r="E28" i="3"/>
  <c r="I28" i="3"/>
  <c r="M28" i="3"/>
  <c r="Q28" i="3"/>
  <c r="F28" i="3"/>
  <c r="J28" i="3"/>
  <c r="N28" i="3"/>
  <c r="R28" i="3"/>
  <c r="X28" i="3"/>
  <c r="C28" i="3"/>
  <c r="G28" i="3"/>
  <c r="K28" i="3"/>
  <c r="O28" i="3"/>
  <c r="S28" i="3"/>
  <c r="P28" i="3"/>
  <c r="D28" i="3"/>
  <c r="H28" i="3"/>
  <c r="T28" i="3" s="1"/>
  <c r="L28" i="3"/>
  <c r="D57" i="1"/>
  <c r="M57" i="1"/>
  <c r="T57" i="1" s="1"/>
  <c r="L57" i="1"/>
  <c r="S57" i="1" s="1"/>
  <c r="K57" i="1"/>
  <c r="R57" i="1" s="1"/>
  <c r="J57" i="1"/>
  <c r="Q57" i="1" s="1"/>
  <c r="I57" i="1"/>
  <c r="P57" i="1" s="1"/>
  <c r="H57" i="1"/>
  <c r="O57" i="1" s="1"/>
  <c r="G57" i="1"/>
  <c r="W24" i="3"/>
  <c r="X24" i="3"/>
  <c r="Y24" i="3"/>
  <c r="E24" i="3"/>
  <c r="I24" i="3"/>
  <c r="M24" i="3"/>
  <c r="Q24" i="3"/>
  <c r="V24" i="3"/>
  <c r="F24" i="3"/>
  <c r="J24" i="3"/>
  <c r="N24" i="3"/>
  <c r="R24" i="3"/>
  <c r="Z24" i="3"/>
  <c r="C24" i="3"/>
  <c r="G24" i="3"/>
  <c r="T24" i="3" s="1"/>
  <c r="K24" i="3"/>
  <c r="O24" i="3"/>
  <c r="S24" i="3"/>
  <c r="D24" i="3"/>
  <c r="H24" i="3"/>
  <c r="L24" i="3"/>
  <c r="P24" i="3"/>
  <c r="D53" i="1"/>
  <c r="M53" i="1"/>
  <c r="T53" i="1" s="1"/>
  <c r="L53" i="1"/>
  <c r="S53" i="1" s="1"/>
  <c r="K53" i="1"/>
  <c r="R53" i="1" s="1"/>
  <c r="J53" i="1"/>
  <c r="Q53" i="1" s="1"/>
  <c r="I53" i="1"/>
  <c r="P53" i="1" s="1"/>
  <c r="H53" i="1"/>
  <c r="O53" i="1" s="1"/>
  <c r="G53" i="1"/>
  <c r="Y20" i="3"/>
  <c r="W20" i="3"/>
  <c r="X20" i="3"/>
  <c r="E20" i="3"/>
  <c r="I20" i="3"/>
  <c r="M20" i="3"/>
  <c r="Q20" i="3"/>
  <c r="Z20" i="3"/>
  <c r="F20" i="3"/>
  <c r="T20" i="3" s="1"/>
  <c r="J20" i="3"/>
  <c r="N20" i="3"/>
  <c r="R20" i="3"/>
  <c r="C20" i="3"/>
  <c r="G20" i="3"/>
  <c r="K20" i="3"/>
  <c r="O20" i="3"/>
  <c r="S20" i="3"/>
  <c r="H20" i="3"/>
  <c r="L20" i="3"/>
  <c r="V20" i="3"/>
  <c r="P20" i="3"/>
  <c r="D20" i="3"/>
  <c r="D49" i="1"/>
  <c r="M49" i="1"/>
  <c r="T49" i="1" s="1"/>
  <c r="L49" i="1"/>
  <c r="S49" i="1" s="1"/>
  <c r="K49" i="1"/>
  <c r="R49" i="1" s="1"/>
  <c r="J49" i="1"/>
  <c r="Q49" i="1" s="1"/>
  <c r="I49" i="1"/>
  <c r="P49" i="1" s="1"/>
  <c r="H49" i="1"/>
  <c r="O49" i="1" s="1"/>
  <c r="G49" i="1"/>
  <c r="Y16" i="3"/>
  <c r="W16" i="3"/>
  <c r="V16" i="3"/>
  <c r="AE16" i="3" s="1"/>
  <c r="E16" i="3"/>
  <c r="T16" i="3" s="1"/>
  <c r="I16" i="3"/>
  <c r="M16" i="3"/>
  <c r="Q16" i="3"/>
  <c r="F16" i="3"/>
  <c r="U16" i="3" s="1"/>
  <c r="AB16" i="3" s="1"/>
  <c r="J16" i="3"/>
  <c r="N16" i="3"/>
  <c r="R16" i="3"/>
  <c r="X16" i="3"/>
  <c r="C16" i="3"/>
  <c r="G16" i="3"/>
  <c r="K16" i="3"/>
  <c r="O16" i="3"/>
  <c r="S16" i="3"/>
  <c r="L16" i="3"/>
  <c r="P16" i="3"/>
  <c r="D16" i="3"/>
  <c r="H16" i="3"/>
  <c r="Z16" i="3"/>
  <c r="D45" i="1"/>
  <c r="M45" i="1"/>
  <c r="T45" i="1" s="1"/>
  <c r="L45" i="1"/>
  <c r="S45" i="1" s="1"/>
  <c r="K45" i="1"/>
  <c r="R45" i="1" s="1"/>
  <c r="J45" i="1"/>
  <c r="Q45" i="1" s="1"/>
  <c r="I45" i="1"/>
  <c r="P45" i="1" s="1"/>
  <c r="H45" i="1"/>
  <c r="O45" i="1" s="1"/>
  <c r="G45" i="1"/>
  <c r="W12" i="3"/>
  <c r="C12" i="3"/>
  <c r="G12" i="3"/>
  <c r="K12" i="3"/>
  <c r="O12" i="3"/>
  <c r="S12" i="3"/>
  <c r="Y12" i="3"/>
  <c r="E12" i="3"/>
  <c r="T12" i="3" s="1"/>
  <c r="I12" i="3"/>
  <c r="M12" i="3"/>
  <c r="Q12" i="3"/>
  <c r="V12" i="3"/>
  <c r="J12" i="3"/>
  <c r="R12" i="3"/>
  <c r="X12" i="3"/>
  <c r="D12" i="3"/>
  <c r="L12" i="3"/>
  <c r="Z12" i="3"/>
  <c r="F12" i="3"/>
  <c r="N12" i="3"/>
  <c r="P12" i="3"/>
  <c r="H12" i="3"/>
  <c r="D41" i="1"/>
  <c r="M41" i="1"/>
  <c r="T41" i="1" s="1"/>
  <c r="L41" i="1"/>
  <c r="S41" i="1" s="1"/>
  <c r="K41" i="1"/>
  <c r="R41" i="1" s="1"/>
  <c r="J41" i="1"/>
  <c r="Q41" i="1" s="1"/>
  <c r="I41" i="1"/>
  <c r="P41" i="1" s="1"/>
  <c r="H41" i="1"/>
  <c r="O41" i="1" s="1"/>
  <c r="G41" i="1"/>
  <c r="Y8" i="3"/>
  <c r="W8" i="3"/>
  <c r="X8" i="3"/>
  <c r="Z8" i="3"/>
  <c r="C8" i="3"/>
  <c r="D8" i="3"/>
  <c r="T8" i="3" s="1"/>
  <c r="V8" i="3"/>
  <c r="G8" i="3"/>
  <c r="K8" i="3"/>
  <c r="O8" i="3"/>
  <c r="S8" i="3"/>
  <c r="D37" i="1"/>
  <c r="H8" i="3"/>
  <c r="L8" i="3"/>
  <c r="P8" i="3"/>
  <c r="E8" i="3"/>
  <c r="I8" i="3"/>
  <c r="M8" i="3"/>
  <c r="Q8" i="3"/>
  <c r="M37" i="1"/>
  <c r="T37" i="1" s="1"/>
  <c r="L37" i="1"/>
  <c r="S37" i="1" s="1"/>
  <c r="K37" i="1"/>
  <c r="R37" i="1" s="1"/>
  <c r="J37" i="1"/>
  <c r="Q37" i="1" s="1"/>
  <c r="I37" i="1"/>
  <c r="P37" i="1" s="1"/>
  <c r="H37" i="1"/>
  <c r="O37" i="1" s="1"/>
  <c r="G37" i="1"/>
  <c r="F8" i="3"/>
  <c r="Z17" i="1"/>
  <c r="AA7" i="1"/>
  <c r="Y2" i="1"/>
  <c r="X17" i="1"/>
  <c r="DR94" i="1"/>
  <c r="DL94" i="1"/>
  <c r="DP94" i="1"/>
  <c r="DS94" i="1"/>
  <c r="DM94" i="1"/>
  <c r="DT94" i="1"/>
  <c r="DN94" i="1"/>
  <c r="DR90" i="1"/>
  <c r="DL90" i="1"/>
  <c r="DP90" i="1"/>
  <c r="DS90" i="1"/>
  <c r="DM90" i="1"/>
  <c r="DT90" i="1"/>
  <c r="DN90" i="1"/>
  <c r="DR66" i="1"/>
  <c r="DL66" i="1"/>
  <c r="DP66" i="1"/>
  <c r="DS66" i="1"/>
  <c r="DM66" i="1"/>
  <c r="DT66" i="1"/>
  <c r="DN66" i="1"/>
  <c r="DR62" i="1"/>
  <c r="DL62" i="1"/>
  <c r="DP62" i="1"/>
  <c r="DS62" i="1"/>
  <c r="DM62" i="1"/>
  <c r="DT62" i="1"/>
  <c r="DN62" i="1"/>
  <c r="X4" i="3"/>
  <c r="V4" i="3"/>
  <c r="Z4" i="3"/>
  <c r="W4" i="3"/>
  <c r="Y4" i="3"/>
  <c r="C4" i="3"/>
  <c r="T4" i="3" s="1"/>
  <c r="G4" i="3"/>
  <c r="K4" i="3"/>
  <c r="O4" i="3"/>
  <c r="S4" i="3"/>
  <c r="D4" i="3"/>
  <c r="H4" i="3"/>
  <c r="L4" i="3"/>
  <c r="P4" i="3"/>
  <c r="E4" i="3"/>
  <c r="I4" i="3"/>
  <c r="M4" i="3"/>
  <c r="Q4" i="3"/>
  <c r="R4" i="3"/>
  <c r="D33" i="1"/>
  <c r="F4" i="3"/>
  <c r="J4" i="3"/>
  <c r="M33" i="1"/>
  <c r="T33" i="1" s="1"/>
  <c r="L33" i="1"/>
  <c r="S33" i="1" s="1"/>
  <c r="K33" i="1"/>
  <c r="R33" i="1" s="1"/>
  <c r="J33" i="1"/>
  <c r="Q33" i="1" s="1"/>
  <c r="I33" i="1"/>
  <c r="P33" i="1" s="1"/>
  <c r="H33" i="1"/>
  <c r="O33" i="1" s="1"/>
  <c r="G33" i="1"/>
  <c r="W33" i="3"/>
  <c r="X33" i="3"/>
  <c r="Y33" i="3"/>
  <c r="Z33" i="3"/>
  <c r="V33" i="3"/>
  <c r="D33" i="3"/>
  <c r="H33" i="3"/>
  <c r="L33" i="3"/>
  <c r="P33" i="3"/>
  <c r="E33" i="3"/>
  <c r="I33" i="3"/>
  <c r="T33" i="3" s="1"/>
  <c r="M33" i="3"/>
  <c r="Q33" i="3"/>
  <c r="F33" i="3"/>
  <c r="J33" i="3"/>
  <c r="N33" i="3"/>
  <c r="R33" i="3"/>
  <c r="K33" i="3"/>
  <c r="O33" i="3"/>
  <c r="C33" i="3"/>
  <c r="S33" i="3"/>
  <c r="D62" i="1"/>
  <c r="G33" i="3"/>
  <c r="W41" i="3"/>
  <c r="V41" i="3"/>
  <c r="X41" i="3"/>
  <c r="Y41" i="3"/>
  <c r="D41" i="3"/>
  <c r="H41" i="3"/>
  <c r="L41" i="3"/>
  <c r="P41" i="3"/>
  <c r="E41" i="3"/>
  <c r="I41" i="3"/>
  <c r="M41" i="3"/>
  <c r="Q41" i="3"/>
  <c r="Z41" i="3"/>
  <c r="F41" i="3"/>
  <c r="J41" i="3"/>
  <c r="T41" i="3" s="1"/>
  <c r="N41" i="3"/>
  <c r="R41" i="3"/>
  <c r="C41" i="3"/>
  <c r="S41" i="3"/>
  <c r="G41" i="3"/>
  <c r="K41" i="3"/>
  <c r="U41" i="3" s="1"/>
  <c r="AB41" i="3" s="1"/>
  <c r="O41" i="3"/>
  <c r="D70" i="1"/>
  <c r="V42" i="3"/>
  <c r="Z42" i="3"/>
  <c r="W42" i="3"/>
  <c r="X42" i="3"/>
  <c r="Y42" i="3"/>
  <c r="C42" i="3"/>
  <c r="G42" i="3"/>
  <c r="K42" i="3"/>
  <c r="T42" i="3" s="1"/>
  <c r="O42" i="3"/>
  <c r="S42" i="3"/>
  <c r="D42" i="3"/>
  <c r="H42" i="3"/>
  <c r="L42" i="3"/>
  <c r="P42" i="3"/>
  <c r="E42" i="3"/>
  <c r="I42" i="3"/>
  <c r="M42" i="3"/>
  <c r="Q42" i="3"/>
  <c r="R42" i="3"/>
  <c r="F42" i="3"/>
  <c r="J42" i="3"/>
  <c r="N42" i="3"/>
  <c r="M71" i="1"/>
  <c r="T71" i="1" s="1"/>
  <c r="L71" i="1"/>
  <c r="S71" i="1" s="1"/>
  <c r="K71" i="1"/>
  <c r="R71" i="1" s="1"/>
  <c r="J71" i="1"/>
  <c r="Q71" i="1" s="1"/>
  <c r="I71" i="1"/>
  <c r="P71" i="1" s="1"/>
  <c r="H71" i="1"/>
  <c r="O71" i="1" s="1"/>
  <c r="G71" i="1"/>
  <c r="D71" i="1"/>
  <c r="W47" i="3"/>
  <c r="X47" i="3"/>
  <c r="Y47" i="3"/>
  <c r="Z47" i="3"/>
  <c r="D47" i="3"/>
  <c r="H47" i="3"/>
  <c r="L47" i="3"/>
  <c r="T47" i="3" s="1"/>
  <c r="P47" i="3"/>
  <c r="E47" i="3"/>
  <c r="I47" i="3"/>
  <c r="M47" i="3"/>
  <c r="Q47" i="3"/>
  <c r="F47" i="3"/>
  <c r="J47" i="3"/>
  <c r="N47" i="3"/>
  <c r="R47" i="3"/>
  <c r="V47" i="3"/>
  <c r="K47" i="3"/>
  <c r="O47" i="3"/>
  <c r="C47" i="3"/>
  <c r="S47" i="3"/>
  <c r="M76" i="1"/>
  <c r="T76" i="1" s="1"/>
  <c r="L76" i="1"/>
  <c r="S76" i="1" s="1"/>
  <c r="K76" i="1"/>
  <c r="R76" i="1" s="1"/>
  <c r="J76" i="1"/>
  <c r="Q76" i="1" s="1"/>
  <c r="I76" i="1"/>
  <c r="P76" i="1" s="1"/>
  <c r="H76" i="1"/>
  <c r="O76" i="1" s="1"/>
  <c r="G76" i="1"/>
  <c r="G47" i="3"/>
  <c r="W53" i="3"/>
  <c r="X53" i="3"/>
  <c r="Y53" i="3"/>
  <c r="V53" i="3"/>
  <c r="Z53" i="3"/>
  <c r="F53" i="3"/>
  <c r="J53" i="3"/>
  <c r="N53" i="3"/>
  <c r="R53" i="3"/>
  <c r="C53" i="3"/>
  <c r="G53" i="3"/>
  <c r="K53" i="3"/>
  <c r="O53" i="3"/>
  <c r="S53" i="3"/>
  <c r="D53" i="3"/>
  <c r="H53" i="3"/>
  <c r="L53" i="3"/>
  <c r="P53" i="3"/>
  <c r="E53" i="3"/>
  <c r="I53" i="3"/>
  <c r="M53" i="3"/>
  <c r="T53" i="3" s="1"/>
  <c r="Q53" i="3"/>
  <c r="D82" i="1"/>
  <c r="W59" i="3"/>
  <c r="X59" i="3"/>
  <c r="Y59" i="3"/>
  <c r="V59" i="3"/>
  <c r="Z59" i="3"/>
  <c r="D59" i="3"/>
  <c r="H59" i="3"/>
  <c r="L59" i="3"/>
  <c r="P59" i="3"/>
  <c r="E59" i="3"/>
  <c r="I59" i="3"/>
  <c r="M59" i="3"/>
  <c r="Q59" i="3"/>
  <c r="F59" i="3"/>
  <c r="J59" i="3"/>
  <c r="N59" i="3"/>
  <c r="T59" i="3" s="1"/>
  <c r="R59" i="3"/>
  <c r="O59" i="3"/>
  <c r="C59" i="3"/>
  <c r="S59" i="3"/>
  <c r="G59" i="3"/>
  <c r="M88" i="1"/>
  <c r="T88" i="1" s="1"/>
  <c r="L88" i="1"/>
  <c r="S88" i="1" s="1"/>
  <c r="K88" i="1"/>
  <c r="R88" i="1" s="1"/>
  <c r="J88" i="1"/>
  <c r="Q88" i="1" s="1"/>
  <c r="I88" i="1"/>
  <c r="P88" i="1" s="1"/>
  <c r="H88" i="1"/>
  <c r="O88" i="1" s="1"/>
  <c r="G88" i="1"/>
  <c r="W65" i="3"/>
  <c r="X65" i="3"/>
  <c r="Y65" i="3"/>
  <c r="V65" i="3"/>
  <c r="Z65" i="3"/>
  <c r="F65" i="3"/>
  <c r="J65" i="3"/>
  <c r="N65" i="3"/>
  <c r="R65" i="3"/>
  <c r="C65" i="3"/>
  <c r="G65" i="3"/>
  <c r="K65" i="3"/>
  <c r="O65" i="3"/>
  <c r="T65" i="3" s="1"/>
  <c r="S65" i="3"/>
  <c r="D65" i="3"/>
  <c r="H65" i="3"/>
  <c r="L65" i="3"/>
  <c r="P65" i="3"/>
  <c r="I65" i="3"/>
  <c r="M65" i="3"/>
  <c r="Q65" i="3"/>
  <c r="E65" i="3"/>
  <c r="D94" i="1"/>
  <c r="X66" i="3"/>
  <c r="Y66" i="3"/>
  <c r="Z66" i="3"/>
  <c r="V66" i="3"/>
  <c r="W66" i="3"/>
  <c r="E66" i="3"/>
  <c r="I66" i="3"/>
  <c r="M66" i="3"/>
  <c r="Q66" i="3"/>
  <c r="F66" i="3"/>
  <c r="J66" i="3"/>
  <c r="N66" i="3"/>
  <c r="R66" i="3"/>
  <c r="C66" i="3"/>
  <c r="G66" i="3"/>
  <c r="K66" i="3"/>
  <c r="O66" i="3"/>
  <c r="T66" i="3" s="1"/>
  <c r="S66" i="3"/>
  <c r="H66" i="3"/>
  <c r="L66" i="3"/>
  <c r="P66" i="3"/>
  <c r="U66" i="3" s="1"/>
  <c r="AB66" i="3" s="1"/>
  <c r="M95" i="1"/>
  <c r="T95" i="1" s="1"/>
  <c r="L95" i="1"/>
  <c r="S95" i="1" s="1"/>
  <c r="K95" i="1"/>
  <c r="R95" i="1" s="1"/>
  <c r="J95" i="1"/>
  <c r="Q95" i="1" s="1"/>
  <c r="I95" i="1"/>
  <c r="P95" i="1" s="1"/>
  <c r="H95" i="1"/>
  <c r="O95" i="1" s="1"/>
  <c r="G95" i="1"/>
  <c r="D66" i="3"/>
  <c r="D95" i="1"/>
  <c r="W67" i="3"/>
  <c r="X67" i="3"/>
  <c r="Y67" i="3"/>
  <c r="V67" i="3"/>
  <c r="Z67" i="3"/>
  <c r="D67" i="3"/>
  <c r="H67" i="3"/>
  <c r="L67" i="3"/>
  <c r="P67" i="3"/>
  <c r="T67" i="3" s="1"/>
  <c r="E67" i="3"/>
  <c r="I67" i="3"/>
  <c r="M67" i="3"/>
  <c r="Q67" i="3"/>
  <c r="F67" i="3"/>
  <c r="J67" i="3"/>
  <c r="N67" i="3"/>
  <c r="R67" i="3"/>
  <c r="G67" i="3"/>
  <c r="K67" i="3"/>
  <c r="O67" i="3"/>
  <c r="S67" i="3"/>
  <c r="M96" i="1"/>
  <c r="T96" i="1" s="1"/>
  <c r="L96" i="1"/>
  <c r="S96" i="1" s="1"/>
  <c r="K96" i="1"/>
  <c r="R96" i="1" s="1"/>
  <c r="J96" i="1"/>
  <c r="Q96" i="1" s="1"/>
  <c r="I96" i="1"/>
  <c r="P96" i="1" s="1"/>
  <c r="H96" i="1"/>
  <c r="O96" i="1" s="1"/>
  <c r="G96" i="1"/>
  <c r="W73" i="3"/>
  <c r="X73" i="3"/>
  <c r="Y73" i="3"/>
  <c r="V73" i="3"/>
  <c r="Z73" i="3"/>
  <c r="F73" i="3"/>
  <c r="J73" i="3"/>
  <c r="N73" i="3"/>
  <c r="R73" i="3"/>
  <c r="C73" i="3"/>
  <c r="G73" i="3"/>
  <c r="K73" i="3"/>
  <c r="O73" i="3"/>
  <c r="S73" i="3"/>
  <c r="D73" i="3"/>
  <c r="H73" i="3"/>
  <c r="L73" i="3"/>
  <c r="P73" i="3"/>
  <c r="Q73" i="3"/>
  <c r="T73" i="3" s="1"/>
  <c r="E73" i="3"/>
  <c r="I73" i="3"/>
  <c r="D102" i="1"/>
  <c r="M73" i="3"/>
  <c r="W79" i="3"/>
  <c r="X79" i="3"/>
  <c r="Y79" i="3"/>
  <c r="V79" i="3"/>
  <c r="Z79" i="3"/>
  <c r="C79" i="3"/>
  <c r="G79" i="3"/>
  <c r="K79" i="3"/>
  <c r="O79" i="3"/>
  <c r="S79" i="3"/>
  <c r="D79" i="3"/>
  <c r="H79" i="3"/>
  <c r="L79" i="3"/>
  <c r="P79" i="3"/>
  <c r="E79" i="3"/>
  <c r="I79" i="3"/>
  <c r="M79" i="3"/>
  <c r="Q79" i="3"/>
  <c r="J79" i="3"/>
  <c r="N79" i="3"/>
  <c r="M108" i="1"/>
  <c r="T108" i="1" s="1"/>
  <c r="L108" i="1"/>
  <c r="S108" i="1" s="1"/>
  <c r="K108" i="1"/>
  <c r="R108" i="1" s="1"/>
  <c r="J108" i="1"/>
  <c r="Q108" i="1" s="1"/>
  <c r="I108" i="1"/>
  <c r="P108" i="1" s="1"/>
  <c r="H108" i="1"/>
  <c r="O108" i="1" s="1"/>
  <c r="G108" i="1"/>
  <c r="R79" i="3"/>
  <c r="T79" i="3" s="1"/>
  <c r="W101" i="3"/>
  <c r="X101" i="3"/>
  <c r="Y101" i="3"/>
  <c r="Z101" i="3"/>
  <c r="V101" i="3"/>
  <c r="E101" i="3"/>
  <c r="I101" i="3"/>
  <c r="M101" i="3"/>
  <c r="Q101" i="3"/>
  <c r="F101" i="3"/>
  <c r="J101" i="3"/>
  <c r="N101" i="3"/>
  <c r="R101" i="3"/>
  <c r="C101" i="3"/>
  <c r="G101" i="3"/>
  <c r="K101" i="3"/>
  <c r="O101" i="3"/>
  <c r="S101" i="3"/>
  <c r="T101" i="3" s="1"/>
  <c r="D101" i="3"/>
  <c r="H101" i="3"/>
  <c r="D130" i="1"/>
  <c r="L101" i="3"/>
  <c r="W97" i="3"/>
  <c r="X97" i="3"/>
  <c r="Y97" i="3"/>
  <c r="V97" i="3"/>
  <c r="Z97" i="3"/>
  <c r="E97" i="3"/>
  <c r="I97" i="3"/>
  <c r="M97" i="3"/>
  <c r="Q97" i="3"/>
  <c r="F97" i="3"/>
  <c r="J97" i="3"/>
  <c r="N97" i="3"/>
  <c r="R97" i="3"/>
  <c r="C97" i="3"/>
  <c r="G97" i="3"/>
  <c r="K97" i="3"/>
  <c r="O97" i="3"/>
  <c r="S97" i="3"/>
  <c r="T97" i="3" s="1"/>
  <c r="H97" i="3"/>
  <c r="L97" i="3"/>
  <c r="D126" i="1"/>
  <c r="P97" i="3"/>
  <c r="W93" i="3"/>
  <c r="X93" i="3"/>
  <c r="Y93" i="3"/>
  <c r="V93" i="3"/>
  <c r="Z93" i="3"/>
  <c r="E93" i="3"/>
  <c r="I93" i="3"/>
  <c r="M93" i="3"/>
  <c r="Q93" i="3"/>
  <c r="F93" i="3"/>
  <c r="J93" i="3"/>
  <c r="N93" i="3"/>
  <c r="R93" i="3"/>
  <c r="C93" i="3"/>
  <c r="G93" i="3"/>
  <c r="K93" i="3"/>
  <c r="O93" i="3"/>
  <c r="S93" i="3"/>
  <c r="T93" i="3" s="1"/>
  <c r="L93" i="3"/>
  <c r="P93" i="3"/>
  <c r="D122" i="1"/>
  <c r="D93" i="3"/>
  <c r="W89" i="3"/>
  <c r="X89" i="3"/>
  <c r="Y89" i="3"/>
  <c r="V89" i="3"/>
  <c r="Z89" i="3"/>
  <c r="E89" i="3"/>
  <c r="I89" i="3"/>
  <c r="M89" i="3"/>
  <c r="Q89" i="3"/>
  <c r="F89" i="3"/>
  <c r="J89" i="3"/>
  <c r="N89" i="3"/>
  <c r="R89" i="3"/>
  <c r="C89" i="3"/>
  <c r="G89" i="3"/>
  <c r="K89" i="3"/>
  <c r="O89" i="3"/>
  <c r="S89" i="3"/>
  <c r="T89" i="3" s="1"/>
  <c r="P89" i="3"/>
  <c r="D89" i="3"/>
  <c r="D118" i="1"/>
  <c r="H89" i="3"/>
  <c r="W85" i="3"/>
  <c r="X85" i="3"/>
  <c r="Y85" i="3"/>
  <c r="Z85" i="3"/>
  <c r="V85" i="3"/>
  <c r="E85" i="3"/>
  <c r="I85" i="3"/>
  <c r="M85" i="3"/>
  <c r="Q85" i="3"/>
  <c r="F85" i="3"/>
  <c r="J85" i="3"/>
  <c r="N85" i="3"/>
  <c r="R85" i="3"/>
  <c r="C85" i="3"/>
  <c r="G85" i="3"/>
  <c r="K85" i="3"/>
  <c r="O85" i="3"/>
  <c r="S85" i="3"/>
  <c r="T85" i="3" s="1"/>
  <c r="D85" i="3"/>
  <c r="H85" i="3"/>
  <c r="D114" i="1"/>
  <c r="L85" i="3"/>
  <c r="X2" i="1"/>
  <c r="W17" i="1"/>
  <c r="R8" i="3"/>
  <c r="K59" i="3"/>
  <c r="DR70" i="1"/>
  <c r="DL70" i="1"/>
  <c r="DP70" i="1"/>
  <c r="DS70" i="1"/>
  <c r="DM70" i="1"/>
  <c r="DT70" i="1"/>
  <c r="DN70" i="1"/>
  <c r="DR54" i="1"/>
  <c r="DL54" i="1"/>
  <c r="DP54" i="1"/>
  <c r="DS54" i="1"/>
  <c r="DM54" i="1"/>
  <c r="DT54" i="1"/>
  <c r="DN54" i="1"/>
  <c r="DR46" i="1"/>
  <c r="DL46" i="1"/>
  <c r="DP46" i="1"/>
  <c r="DS46" i="1"/>
  <c r="DM46" i="1"/>
  <c r="DT46" i="1"/>
  <c r="DN46" i="1"/>
  <c r="DR38" i="1"/>
  <c r="DL38" i="1"/>
  <c r="DP38" i="1"/>
  <c r="DG38" i="1"/>
  <c r="DK38" i="1"/>
  <c r="DS38" i="1"/>
  <c r="DM38" i="1"/>
  <c r="DT38" i="1"/>
  <c r="DN38" i="1"/>
  <c r="DI38" i="1"/>
  <c r="L62" i="1"/>
  <c r="S62" i="1" s="1"/>
  <c r="M70" i="1"/>
  <c r="T70" i="1" s="1"/>
  <c r="W30" i="3"/>
  <c r="AF30" i="3" s="1"/>
  <c r="X30" i="3"/>
  <c r="Y30" i="3"/>
  <c r="V30" i="3"/>
  <c r="C30" i="3"/>
  <c r="G30" i="3"/>
  <c r="K30" i="3"/>
  <c r="O30" i="3"/>
  <c r="S30" i="3"/>
  <c r="Z30" i="3"/>
  <c r="D30" i="3"/>
  <c r="H30" i="3"/>
  <c r="T30" i="3" s="1"/>
  <c r="L30" i="3"/>
  <c r="P30" i="3"/>
  <c r="E30" i="3"/>
  <c r="I30" i="3"/>
  <c r="M30" i="3"/>
  <c r="Q30" i="3"/>
  <c r="N30" i="3"/>
  <c r="R30" i="3"/>
  <c r="F30" i="3"/>
  <c r="J30" i="3"/>
  <c r="M59" i="1"/>
  <c r="T59" i="1" s="1"/>
  <c r="L59" i="1"/>
  <c r="S59" i="1" s="1"/>
  <c r="K59" i="1"/>
  <c r="R59" i="1" s="1"/>
  <c r="J59" i="1"/>
  <c r="Q59" i="1" s="1"/>
  <c r="I59" i="1"/>
  <c r="P59" i="1" s="1"/>
  <c r="H59" i="1"/>
  <c r="O59" i="1" s="1"/>
  <c r="G59" i="1"/>
  <c r="D59" i="1"/>
  <c r="W26" i="3"/>
  <c r="V26" i="3"/>
  <c r="X26" i="3"/>
  <c r="Y26" i="3"/>
  <c r="C26" i="3"/>
  <c r="G26" i="3"/>
  <c r="T26" i="3" s="1"/>
  <c r="AC26" i="3" s="1"/>
  <c r="K26" i="3"/>
  <c r="O26" i="3"/>
  <c r="S26" i="3"/>
  <c r="D26" i="3"/>
  <c r="H26" i="3"/>
  <c r="U26" i="3" s="1"/>
  <c r="AB26" i="3" s="1"/>
  <c r="L26" i="3"/>
  <c r="P26" i="3"/>
  <c r="Z26" i="3"/>
  <c r="E26" i="3"/>
  <c r="I26" i="3"/>
  <c r="M26" i="3"/>
  <c r="Q26" i="3"/>
  <c r="R26" i="3"/>
  <c r="F26" i="3"/>
  <c r="J26" i="3"/>
  <c r="N26" i="3"/>
  <c r="M55" i="1"/>
  <c r="T55" i="1" s="1"/>
  <c r="L55" i="1"/>
  <c r="S55" i="1" s="1"/>
  <c r="K55" i="1"/>
  <c r="R55" i="1" s="1"/>
  <c r="J55" i="1"/>
  <c r="Q55" i="1" s="1"/>
  <c r="I55" i="1"/>
  <c r="P55" i="1" s="1"/>
  <c r="H55" i="1"/>
  <c r="O55" i="1" s="1"/>
  <c r="G55" i="1"/>
  <c r="D55" i="1"/>
  <c r="Y22" i="3"/>
  <c r="V22" i="3"/>
  <c r="Z22" i="3"/>
  <c r="W22" i="3"/>
  <c r="AF22" i="3" s="1"/>
  <c r="C22" i="3"/>
  <c r="G22" i="3"/>
  <c r="T22" i="3" s="1"/>
  <c r="K22" i="3"/>
  <c r="O22" i="3"/>
  <c r="S22" i="3"/>
  <c r="D22" i="3"/>
  <c r="H22" i="3"/>
  <c r="L22" i="3"/>
  <c r="P22" i="3"/>
  <c r="E22" i="3"/>
  <c r="I22" i="3"/>
  <c r="M22" i="3"/>
  <c r="Q22" i="3"/>
  <c r="F22" i="3"/>
  <c r="J22" i="3"/>
  <c r="N22" i="3"/>
  <c r="R22" i="3"/>
  <c r="X22" i="3"/>
  <c r="M51" i="1"/>
  <c r="T51" i="1" s="1"/>
  <c r="L51" i="1"/>
  <c r="S51" i="1" s="1"/>
  <c r="K51" i="1"/>
  <c r="R51" i="1" s="1"/>
  <c r="J51" i="1"/>
  <c r="Q51" i="1" s="1"/>
  <c r="I51" i="1"/>
  <c r="P51" i="1" s="1"/>
  <c r="H51" i="1"/>
  <c r="O51" i="1" s="1"/>
  <c r="G51" i="1"/>
  <c r="D51" i="1"/>
  <c r="W18" i="3"/>
  <c r="Y18" i="3"/>
  <c r="Z18" i="3"/>
  <c r="C18" i="3"/>
  <c r="G18" i="3"/>
  <c r="K18" i="3"/>
  <c r="O18" i="3"/>
  <c r="S18" i="3"/>
  <c r="D18" i="3"/>
  <c r="H18" i="3"/>
  <c r="L18" i="3"/>
  <c r="P18" i="3"/>
  <c r="V18" i="3"/>
  <c r="E18" i="3"/>
  <c r="I18" i="3"/>
  <c r="M18" i="3"/>
  <c r="Q18" i="3"/>
  <c r="J18" i="3"/>
  <c r="X18" i="3"/>
  <c r="N18" i="3"/>
  <c r="R18" i="3"/>
  <c r="M47" i="1"/>
  <c r="T47" i="1" s="1"/>
  <c r="L47" i="1"/>
  <c r="S47" i="1" s="1"/>
  <c r="K47" i="1"/>
  <c r="R47" i="1" s="1"/>
  <c r="J47" i="1"/>
  <c r="Q47" i="1" s="1"/>
  <c r="I47" i="1"/>
  <c r="P47" i="1" s="1"/>
  <c r="H47" i="1"/>
  <c r="O47" i="1" s="1"/>
  <c r="G47" i="1"/>
  <c r="F18" i="3"/>
  <c r="T18" i="3" s="1"/>
  <c r="D47" i="1"/>
  <c r="Y14" i="3"/>
  <c r="E14" i="3"/>
  <c r="T14" i="3" s="1"/>
  <c r="I14" i="3"/>
  <c r="M14" i="3"/>
  <c r="W14" i="3"/>
  <c r="AF14" i="3" s="1"/>
  <c r="C14" i="3"/>
  <c r="G14" i="3"/>
  <c r="K14" i="3"/>
  <c r="H14" i="3"/>
  <c r="O14" i="3"/>
  <c r="S14" i="3"/>
  <c r="V14" i="3"/>
  <c r="J14" i="3"/>
  <c r="P14" i="3"/>
  <c r="X14" i="3"/>
  <c r="D14" i="3"/>
  <c r="L14" i="3"/>
  <c r="Q14" i="3"/>
  <c r="N14" i="3"/>
  <c r="Z14" i="3"/>
  <c r="R14" i="3"/>
  <c r="M43" i="1"/>
  <c r="T43" i="1" s="1"/>
  <c r="L43" i="1"/>
  <c r="S43" i="1" s="1"/>
  <c r="K43" i="1"/>
  <c r="R43" i="1" s="1"/>
  <c r="J43" i="1"/>
  <c r="Q43" i="1" s="1"/>
  <c r="I43" i="1"/>
  <c r="P43" i="1" s="1"/>
  <c r="H43" i="1"/>
  <c r="O43" i="1" s="1"/>
  <c r="G43" i="1"/>
  <c r="F14" i="3"/>
  <c r="D43" i="1"/>
  <c r="W10" i="3"/>
  <c r="AF10" i="3" s="1"/>
  <c r="E10" i="3"/>
  <c r="I10" i="3"/>
  <c r="M10" i="3"/>
  <c r="Q10" i="3"/>
  <c r="Y10" i="3"/>
  <c r="C10" i="3"/>
  <c r="G10" i="3"/>
  <c r="K10" i="3"/>
  <c r="O10" i="3"/>
  <c r="S10" i="3"/>
  <c r="V10" i="3"/>
  <c r="D10" i="3"/>
  <c r="T10" i="3" s="1"/>
  <c r="L10" i="3"/>
  <c r="X10" i="3"/>
  <c r="F10" i="3"/>
  <c r="N10" i="3"/>
  <c r="Z10" i="3"/>
  <c r="H10" i="3"/>
  <c r="P10" i="3"/>
  <c r="R10" i="3"/>
  <c r="J10" i="3"/>
  <c r="M39" i="1"/>
  <c r="T39" i="1" s="1"/>
  <c r="L39" i="1"/>
  <c r="S39" i="1" s="1"/>
  <c r="K39" i="1"/>
  <c r="R39" i="1" s="1"/>
  <c r="J39" i="1"/>
  <c r="Q39" i="1" s="1"/>
  <c r="I39" i="1"/>
  <c r="P39" i="1" s="1"/>
  <c r="H39" i="1"/>
  <c r="O39" i="1" s="1"/>
  <c r="G39" i="1"/>
  <c r="D39" i="1"/>
  <c r="W6" i="3"/>
  <c r="AF6" i="3" s="1"/>
  <c r="V6" i="3"/>
  <c r="Y6" i="3"/>
  <c r="Z6" i="3"/>
  <c r="X6" i="3"/>
  <c r="E6" i="3"/>
  <c r="I6" i="3"/>
  <c r="M6" i="3"/>
  <c r="Q6" i="3"/>
  <c r="F6" i="3"/>
  <c r="J6" i="3"/>
  <c r="N6" i="3"/>
  <c r="R6" i="3"/>
  <c r="C6" i="3"/>
  <c r="T6" i="3" s="1"/>
  <c r="G6" i="3"/>
  <c r="K6" i="3"/>
  <c r="O6" i="3"/>
  <c r="S6" i="3"/>
  <c r="P6" i="3"/>
  <c r="M35" i="1"/>
  <c r="T35" i="1" s="1"/>
  <c r="L35" i="1"/>
  <c r="S35" i="1" s="1"/>
  <c r="K35" i="1"/>
  <c r="R35" i="1" s="1"/>
  <c r="J35" i="1"/>
  <c r="Q35" i="1" s="1"/>
  <c r="I35" i="1"/>
  <c r="P35" i="1" s="1"/>
  <c r="H35" i="1"/>
  <c r="O35" i="1" s="1"/>
  <c r="G35" i="1"/>
  <c r="D6" i="3"/>
  <c r="U6" i="3" s="1"/>
  <c r="AB6" i="3" s="1"/>
  <c r="H6" i="3"/>
  <c r="D35" i="1"/>
  <c r="N8" i="3"/>
  <c r="L6" i="3"/>
  <c r="P101" i="3"/>
  <c r="F79" i="3"/>
  <c r="Y3" i="3"/>
  <c r="W3" i="3"/>
  <c r="V3" i="3"/>
  <c r="X3" i="3"/>
  <c r="Z3" i="3"/>
  <c r="D3" i="3"/>
  <c r="H3" i="3"/>
  <c r="L3" i="3"/>
  <c r="P3" i="3"/>
  <c r="E3" i="3"/>
  <c r="I3" i="3"/>
  <c r="M3" i="3"/>
  <c r="Q3" i="3"/>
  <c r="F3" i="3"/>
  <c r="J3" i="3"/>
  <c r="N3" i="3"/>
  <c r="R3" i="3"/>
  <c r="X32" i="3"/>
  <c r="Y32" i="3"/>
  <c r="V32" i="3"/>
  <c r="Z32" i="3"/>
  <c r="W32" i="3"/>
  <c r="E32" i="3"/>
  <c r="I32" i="3"/>
  <c r="T32" i="3" s="1"/>
  <c r="M32" i="3"/>
  <c r="Q32" i="3"/>
  <c r="F32" i="3"/>
  <c r="J32" i="3"/>
  <c r="N32" i="3"/>
  <c r="R32" i="3"/>
  <c r="C32" i="3"/>
  <c r="G32" i="3"/>
  <c r="K32" i="3"/>
  <c r="O32" i="3"/>
  <c r="S32" i="3"/>
  <c r="L32" i="3"/>
  <c r="P32" i="3"/>
  <c r="D32" i="3"/>
  <c r="H32" i="3"/>
  <c r="W45" i="3"/>
  <c r="X45" i="3"/>
  <c r="Y45" i="3"/>
  <c r="V45" i="3"/>
  <c r="Z45" i="3"/>
  <c r="D45" i="3"/>
  <c r="H45" i="3"/>
  <c r="L45" i="3"/>
  <c r="P45" i="3"/>
  <c r="E45" i="3"/>
  <c r="I45" i="3"/>
  <c r="M45" i="3"/>
  <c r="Q45" i="3"/>
  <c r="F45" i="3"/>
  <c r="J45" i="3"/>
  <c r="N45" i="3"/>
  <c r="R45" i="3"/>
  <c r="O45" i="3"/>
  <c r="C45" i="3"/>
  <c r="S45" i="3"/>
  <c r="G45" i="3"/>
  <c r="K45" i="3"/>
  <c r="T45" i="3" s="1"/>
  <c r="X50" i="3"/>
  <c r="Y50" i="3"/>
  <c r="V50" i="3"/>
  <c r="Z50" i="3"/>
  <c r="W50" i="3"/>
  <c r="E50" i="3"/>
  <c r="I50" i="3"/>
  <c r="M50" i="3"/>
  <c r="Q50" i="3"/>
  <c r="F50" i="3"/>
  <c r="J50" i="3"/>
  <c r="N50" i="3"/>
  <c r="R50" i="3"/>
  <c r="C50" i="3"/>
  <c r="G50" i="3"/>
  <c r="K50" i="3"/>
  <c r="O50" i="3"/>
  <c r="S50" i="3"/>
  <c r="H50" i="3"/>
  <c r="L50" i="3"/>
  <c r="T50" i="3" s="1"/>
  <c r="P50" i="3"/>
  <c r="Y51" i="3"/>
  <c r="Z51" i="3"/>
  <c r="W51" i="3"/>
  <c r="V51" i="3"/>
  <c r="X51" i="3"/>
  <c r="D51" i="3"/>
  <c r="H51" i="3"/>
  <c r="L51" i="3"/>
  <c r="T51" i="3" s="1"/>
  <c r="P51" i="3"/>
  <c r="E51" i="3"/>
  <c r="I51" i="3"/>
  <c r="M51" i="3"/>
  <c r="U51" i="3" s="1"/>
  <c r="AB51" i="3" s="1"/>
  <c r="Q51" i="3"/>
  <c r="F51" i="3"/>
  <c r="J51" i="3"/>
  <c r="N51" i="3"/>
  <c r="R51" i="3"/>
  <c r="G51" i="3"/>
  <c r="K51" i="3"/>
  <c r="O51" i="3"/>
  <c r="X52" i="3"/>
  <c r="Y52" i="3"/>
  <c r="V52" i="3"/>
  <c r="Z52" i="3"/>
  <c r="W52" i="3"/>
  <c r="C52" i="3"/>
  <c r="G52" i="3"/>
  <c r="K52" i="3"/>
  <c r="O52" i="3"/>
  <c r="S52" i="3"/>
  <c r="D52" i="3"/>
  <c r="H52" i="3"/>
  <c r="L52" i="3"/>
  <c r="P52" i="3"/>
  <c r="E52" i="3"/>
  <c r="I52" i="3"/>
  <c r="M52" i="3"/>
  <c r="T52" i="3" s="1"/>
  <c r="Q52" i="3"/>
  <c r="F52" i="3"/>
  <c r="J52" i="3"/>
  <c r="N52" i="3"/>
  <c r="X58" i="3"/>
  <c r="Y58" i="3"/>
  <c r="V58" i="3"/>
  <c r="Z58" i="3"/>
  <c r="W58" i="3"/>
  <c r="E58" i="3"/>
  <c r="I58" i="3"/>
  <c r="M58" i="3"/>
  <c r="Q58" i="3"/>
  <c r="F58" i="3"/>
  <c r="J58" i="3"/>
  <c r="N58" i="3"/>
  <c r="T58" i="3" s="1"/>
  <c r="R58" i="3"/>
  <c r="C58" i="3"/>
  <c r="G58" i="3"/>
  <c r="K58" i="3"/>
  <c r="O58" i="3"/>
  <c r="S58" i="3"/>
  <c r="P58" i="3"/>
  <c r="D58" i="3"/>
  <c r="H58" i="3"/>
  <c r="X64" i="3"/>
  <c r="Y64" i="3"/>
  <c r="V64" i="3"/>
  <c r="Z64" i="3"/>
  <c r="C64" i="3"/>
  <c r="G64" i="3"/>
  <c r="K64" i="3"/>
  <c r="O64" i="3"/>
  <c r="T64" i="3" s="1"/>
  <c r="S64" i="3"/>
  <c r="D64" i="3"/>
  <c r="H64" i="3"/>
  <c r="L64" i="3"/>
  <c r="P64" i="3"/>
  <c r="W64" i="3"/>
  <c r="E64" i="3"/>
  <c r="I64" i="3"/>
  <c r="M64" i="3"/>
  <c r="Q64" i="3"/>
  <c r="J64" i="3"/>
  <c r="N64" i="3"/>
  <c r="R64" i="3"/>
  <c r="X70" i="3"/>
  <c r="Y70" i="3"/>
  <c r="V70" i="3"/>
  <c r="Z70" i="3"/>
  <c r="W70" i="3"/>
  <c r="E70" i="3"/>
  <c r="I70" i="3"/>
  <c r="M70" i="3"/>
  <c r="Q70" i="3"/>
  <c r="F70" i="3"/>
  <c r="J70" i="3"/>
  <c r="N70" i="3"/>
  <c r="R70" i="3"/>
  <c r="C70" i="3"/>
  <c r="G70" i="3"/>
  <c r="K70" i="3"/>
  <c r="O70" i="3"/>
  <c r="S70" i="3"/>
  <c r="D70" i="3"/>
  <c r="H70" i="3"/>
  <c r="L70" i="3"/>
  <c r="Y71" i="3"/>
  <c r="Z71" i="3"/>
  <c r="W71" i="3"/>
  <c r="V71" i="3"/>
  <c r="X71" i="3"/>
  <c r="D71" i="3"/>
  <c r="H71" i="3"/>
  <c r="L71" i="3"/>
  <c r="P71" i="3"/>
  <c r="T71" i="3" s="1"/>
  <c r="E71" i="3"/>
  <c r="I71" i="3"/>
  <c r="M71" i="3"/>
  <c r="Q71" i="3"/>
  <c r="U71" i="3" s="1"/>
  <c r="AB71" i="3" s="1"/>
  <c r="F71" i="3"/>
  <c r="J71" i="3"/>
  <c r="N71" i="3"/>
  <c r="R71" i="3"/>
  <c r="C71" i="3"/>
  <c r="S71" i="3"/>
  <c r="G71" i="3"/>
  <c r="K71" i="3"/>
  <c r="X72" i="3"/>
  <c r="Y72" i="3"/>
  <c r="V72" i="3"/>
  <c r="Z72" i="3"/>
  <c r="W72" i="3"/>
  <c r="C72" i="3"/>
  <c r="G72" i="3"/>
  <c r="K72" i="3"/>
  <c r="O72" i="3"/>
  <c r="S72" i="3"/>
  <c r="D72" i="3"/>
  <c r="H72" i="3"/>
  <c r="L72" i="3"/>
  <c r="P72" i="3"/>
  <c r="E72" i="3"/>
  <c r="I72" i="3"/>
  <c r="M72" i="3"/>
  <c r="Q72" i="3"/>
  <c r="T72" i="3" s="1"/>
  <c r="R72" i="3"/>
  <c r="F72" i="3"/>
  <c r="J72" i="3"/>
  <c r="X78" i="3"/>
  <c r="Y78" i="3"/>
  <c r="V78" i="3"/>
  <c r="Z78" i="3"/>
  <c r="W78" i="3"/>
  <c r="D78" i="3"/>
  <c r="H78" i="3"/>
  <c r="L78" i="3"/>
  <c r="P78" i="3"/>
  <c r="E78" i="3"/>
  <c r="I78" i="3"/>
  <c r="M78" i="3"/>
  <c r="Q78" i="3"/>
  <c r="F78" i="3"/>
  <c r="J78" i="3"/>
  <c r="N78" i="3"/>
  <c r="R78" i="3"/>
  <c r="T78" i="3" s="1"/>
  <c r="X100" i="3"/>
  <c r="Y100" i="3"/>
  <c r="V100" i="3"/>
  <c r="Z100" i="3"/>
  <c r="W100" i="3"/>
  <c r="F100" i="3"/>
  <c r="J100" i="3"/>
  <c r="N100" i="3"/>
  <c r="R100" i="3"/>
  <c r="C100" i="3"/>
  <c r="G100" i="3"/>
  <c r="K100" i="3"/>
  <c r="O100" i="3"/>
  <c r="S100" i="3"/>
  <c r="T100" i="3" s="1"/>
  <c r="D100" i="3"/>
  <c r="H100" i="3"/>
  <c r="L100" i="3"/>
  <c r="P100" i="3"/>
  <c r="X96" i="3"/>
  <c r="Y96" i="3"/>
  <c r="V96" i="3"/>
  <c r="Z96" i="3"/>
  <c r="W96" i="3"/>
  <c r="F96" i="3"/>
  <c r="J96" i="3"/>
  <c r="N96" i="3"/>
  <c r="R96" i="3"/>
  <c r="C96" i="3"/>
  <c r="G96" i="3"/>
  <c r="K96" i="3"/>
  <c r="O96" i="3"/>
  <c r="S96" i="3"/>
  <c r="T96" i="3" s="1"/>
  <c r="D96" i="3"/>
  <c r="H96" i="3"/>
  <c r="L96" i="3"/>
  <c r="P96" i="3"/>
  <c r="X92" i="3"/>
  <c r="Y92" i="3"/>
  <c r="V92" i="3"/>
  <c r="Z92" i="3"/>
  <c r="W92" i="3"/>
  <c r="F92" i="3"/>
  <c r="J92" i="3"/>
  <c r="N92" i="3"/>
  <c r="R92" i="3"/>
  <c r="C92" i="3"/>
  <c r="G92" i="3"/>
  <c r="K92" i="3"/>
  <c r="O92" i="3"/>
  <c r="S92" i="3"/>
  <c r="T92" i="3" s="1"/>
  <c r="D92" i="3"/>
  <c r="H92" i="3"/>
  <c r="L92" i="3"/>
  <c r="P92" i="3"/>
  <c r="X88" i="3"/>
  <c r="Y88" i="3"/>
  <c r="V88" i="3"/>
  <c r="Z88" i="3"/>
  <c r="W88" i="3"/>
  <c r="F88" i="3"/>
  <c r="J88" i="3"/>
  <c r="N88" i="3"/>
  <c r="R88" i="3"/>
  <c r="C88" i="3"/>
  <c r="G88" i="3"/>
  <c r="K88" i="3"/>
  <c r="O88" i="3"/>
  <c r="S88" i="3"/>
  <c r="T88" i="3" s="1"/>
  <c r="D88" i="3"/>
  <c r="H88" i="3"/>
  <c r="L88" i="3"/>
  <c r="P88" i="3"/>
  <c r="X84" i="3"/>
  <c r="Y84" i="3"/>
  <c r="V84" i="3"/>
  <c r="Z84" i="3"/>
  <c r="W84" i="3"/>
  <c r="F84" i="3"/>
  <c r="J84" i="3"/>
  <c r="N84" i="3"/>
  <c r="R84" i="3"/>
  <c r="C84" i="3"/>
  <c r="G84" i="3"/>
  <c r="K84" i="3"/>
  <c r="O84" i="3"/>
  <c r="S84" i="3"/>
  <c r="T84" i="3" s="1"/>
  <c r="D84" i="3"/>
  <c r="H84" i="3"/>
  <c r="L84" i="3"/>
  <c r="P84" i="3"/>
  <c r="W2" i="3"/>
  <c r="V2" i="3"/>
  <c r="Y2" i="3"/>
  <c r="X2" i="3"/>
  <c r="Z2" i="3"/>
  <c r="W39" i="3"/>
  <c r="X39" i="3"/>
  <c r="Y39" i="3"/>
  <c r="V39" i="3"/>
  <c r="F39" i="3"/>
  <c r="J39" i="3"/>
  <c r="T39" i="3" s="1"/>
  <c r="U39" i="3" s="1"/>
  <c r="N39" i="3"/>
  <c r="R39" i="3"/>
  <c r="C39" i="3"/>
  <c r="G39" i="3"/>
  <c r="K39" i="3"/>
  <c r="O39" i="3"/>
  <c r="S39" i="3"/>
  <c r="D39" i="3"/>
  <c r="H39" i="3"/>
  <c r="L39" i="3"/>
  <c r="P39" i="3"/>
  <c r="Z39" i="3"/>
  <c r="AA39" i="3" s="1"/>
  <c r="E39" i="3"/>
  <c r="I39" i="3"/>
  <c r="M39" i="3"/>
  <c r="Q39" i="3"/>
  <c r="S2" i="3"/>
  <c r="O2" i="3"/>
  <c r="K2" i="3"/>
  <c r="G2" i="3"/>
  <c r="I5" i="3"/>
  <c r="K3" i="3"/>
  <c r="M100" i="3"/>
  <c r="O98" i="3"/>
  <c r="Q96" i="3"/>
  <c r="S94" i="3"/>
  <c r="T94" i="3" s="1"/>
  <c r="C94" i="3"/>
  <c r="E92" i="3"/>
  <c r="G90" i="3"/>
  <c r="I88" i="3"/>
  <c r="K86" i="3"/>
  <c r="M84" i="3"/>
  <c r="O82" i="3"/>
  <c r="P81" i="3"/>
  <c r="Q80" i="3"/>
  <c r="S78" i="3"/>
  <c r="C78" i="3"/>
  <c r="L58" i="3"/>
  <c r="C51" i="3"/>
  <c r="X35" i="3"/>
  <c r="Y35" i="3"/>
  <c r="V35" i="3"/>
  <c r="Z35" i="3"/>
  <c r="F35" i="3"/>
  <c r="J35" i="3"/>
  <c r="N35" i="3"/>
  <c r="R35" i="3"/>
  <c r="C35" i="3"/>
  <c r="G35" i="3"/>
  <c r="K35" i="3"/>
  <c r="O35" i="3"/>
  <c r="S35" i="3"/>
  <c r="W35" i="3"/>
  <c r="D35" i="3"/>
  <c r="H35" i="3"/>
  <c r="L35" i="3"/>
  <c r="P35" i="3"/>
  <c r="I35" i="3"/>
  <c r="T35" i="3" s="1"/>
  <c r="M35" i="3"/>
  <c r="Q35" i="3"/>
  <c r="E35" i="3"/>
  <c r="V40" i="3"/>
  <c r="Z40" i="3"/>
  <c r="W40" i="3"/>
  <c r="X40" i="3"/>
  <c r="Y40" i="3"/>
  <c r="E40" i="3"/>
  <c r="I40" i="3"/>
  <c r="M40" i="3"/>
  <c r="Q40" i="3"/>
  <c r="F40" i="3"/>
  <c r="J40" i="3"/>
  <c r="T40" i="3" s="1"/>
  <c r="N40" i="3"/>
  <c r="R40" i="3"/>
  <c r="C40" i="3"/>
  <c r="G40" i="3"/>
  <c r="K40" i="3"/>
  <c r="O40" i="3"/>
  <c r="S40" i="3"/>
  <c r="D40" i="3"/>
  <c r="H40" i="3"/>
  <c r="L40" i="3"/>
  <c r="X44" i="3"/>
  <c r="Y44" i="3"/>
  <c r="V44" i="3"/>
  <c r="Z44" i="3"/>
  <c r="W44" i="3"/>
  <c r="E44" i="3"/>
  <c r="I44" i="3"/>
  <c r="M44" i="3"/>
  <c r="Q44" i="3"/>
  <c r="F44" i="3"/>
  <c r="J44" i="3"/>
  <c r="N44" i="3"/>
  <c r="R44" i="3"/>
  <c r="C44" i="3"/>
  <c r="G44" i="3"/>
  <c r="K44" i="3"/>
  <c r="T44" i="3" s="1"/>
  <c r="O44" i="3"/>
  <c r="S44" i="3"/>
  <c r="P44" i="3"/>
  <c r="D44" i="3"/>
  <c r="H44" i="3"/>
  <c r="Y49" i="3"/>
  <c r="V49" i="3"/>
  <c r="Z49" i="3"/>
  <c r="W49" i="3"/>
  <c r="X49" i="3"/>
  <c r="F49" i="3"/>
  <c r="J49" i="3"/>
  <c r="N49" i="3"/>
  <c r="R49" i="3"/>
  <c r="C49" i="3"/>
  <c r="G49" i="3"/>
  <c r="K49" i="3"/>
  <c r="O49" i="3"/>
  <c r="S49" i="3"/>
  <c r="D49" i="3"/>
  <c r="H49" i="3"/>
  <c r="L49" i="3"/>
  <c r="T49" i="3" s="1"/>
  <c r="P49" i="3"/>
  <c r="I49" i="3"/>
  <c r="M49" i="3"/>
  <c r="Q49" i="3"/>
  <c r="Y55" i="3"/>
  <c r="V55" i="3"/>
  <c r="Z55" i="3"/>
  <c r="W55" i="3"/>
  <c r="X55" i="3"/>
  <c r="D55" i="3"/>
  <c r="H55" i="3"/>
  <c r="L55" i="3"/>
  <c r="P55" i="3"/>
  <c r="E55" i="3"/>
  <c r="I55" i="3"/>
  <c r="M55" i="3"/>
  <c r="T55" i="3" s="1"/>
  <c r="Q55" i="3"/>
  <c r="F55" i="3"/>
  <c r="J55" i="3"/>
  <c r="N55" i="3"/>
  <c r="R55" i="3"/>
  <c r="C55" i="3"/>
  <c r="S55" i="3"/>
  <c r="G55" i="3"/>
  <c r="K55" i="3"/>
  <c r="Z56" i="3"/>
  <c r="W56" i="3"/>
  <c r="V56" i="3"/>
  <c r="X56" i="3"/>
  <c r="Y56" i="3"/>
  <c r="C56" i="3"/>
  <c r="G56" i="3"/>
  <c r="K56" i="3"/>
  <c r="O56" i="3"/>
  <c r="S56" i="3"/>
  <c r="D56" i="3"/>
  <c r="H56" i="3"/>
  <c r="L56" i="3"/>
  <c r="P56" i="3"/>
  <c r="E56" i="3"/>
  <c r="I56" i="3"/>
  <c r="M56" i="3"/>
  <c r="T56" i="3" s="1"/>
  <c r="Q56" i="3"/>
  <c r="R56" i="3"/>
  <c r="F56" i="3"/>
  <c r="J56" i="3"/>
  <c r="Y57" i="3"/>
  <c r="V57" i="3"/>
  <c r="Z57" i="3"/>
  <c r="W57" i="3"/>
  <c r="X57" i="3"/>
  <c r="F57" i="3"/>
  <c r="J57" i="3"/>
  <c r="N57" i="3"/>
  <c r="T57" i="3" s="1"/>
  <c r="R57" i="3"/>
  <c r="C57" i="3"/>
  <c r="G57" i="3"/>
  <c r="K57" i="3"/>
  <c r="O57" i="3"/>
  <c r="S57" i="3"/>
  <c r="D57" i="3"/>
  <c r="H57" i="3"/>
  <c r="L57" i="3"/>
  <c r="P57" i="3"/>
  <c r="Q57" i="3"/>
  <c r="E57" i="3"/>
  <c r="I57" i="3"/>
  <c r="Y63" i="3"/>
  <c r="V63" i="3"/>
  <c r="Z63" i="3"/>
  <c r="W63" i="3"/>
  <c r="X63" i="3"/>
  <c r="D63" i="3"/>
  <c r="H63" i="3"/>
  <c r="L63" i="3"/>
  <c r="P63" i="3"/>
  <c r="E63" i="3"/>
  <c r="I63" i="3"/>
  <c r="M63" i="3"/>
  <c r="Q63" i="3"/>
  <c r="F63" i="3"/>
  <c r="J63" i="3"/>
  <c r="N63" i="3"/>
  <c r="R63" i="3"/>
  <c r="K63" i="3"/>
  <c r="O63" i="3"/>
  <c r="T63" i="3" s="1"/>
  <c r="C63" i="3"/>
  <c r="S63" i="3"/>
  <c r="Y69" i="3"/>
  <c r="V69" i="3"/>
  <c r="Z69" i="3"/>
  <c r="W69" i="3"/>
  <c r="X69" i="3"/>
  <c r="F69" i="3"/>
  <c r="J69" i="3"/>
  <c r="N69" i="3"/>
  <c r="R69" i="3"/>
  <c r="C69" i="3"/>
  <c r="G69" i="3"/>
  <c r="K69" i="3"/>
  <c r="O69" i="3"/>
  <c r="S69" i="3"/>
  <c r="D69" i="3"/>
  <c r="H69" i="3"/>
  <c r="L69" i="3"/>
  <c r="P69" i="3"/>
  <c r="T69" i="3" s="1"/>
  <c r="E69" i="3"/>
  <c r="I69" i="3"/>
  <c r="M69" i="3"/>
  <c r="Y75" i="3"/>
  <c r="V75" i="3"/>
  <c r="Z75" i="3"/>
  <c r="W75" i="3"/>
  <c r="X75" i="3"/>
  <c r="D75" i="3"/>
  <c r="H75" i="3"/>
  <c r="L75" i="3"/>
  <c r="P75" i="3"/>
  <c r="E75" i="3"/>
  <c r="I75" i="3"/>
  <c r="M75" i="3"/>
  <c r="Q75" i="3"/>
  <c r="T75" i="3" s="1"/>
  <c r="F75" i="3"/>
  <c r="J75" i="3"/>
  <c r="N75" i="3"/>
  <c r="R75" i="3"/>
  <c r="O75" i="3"/>
  <c r="C75" i="3"/>
  <c r="S75" i="3"/>
  <c r="G75" i="3"/>
  <c r="Z76" i="3"/>
  <c r="W76" i="3"/>
  <c r="V76" i="3"/>
  <c r="X76" i="3"/>
  <c r="C76" i="3"/>
  <c r="G76" i="3"/>
  <c r="K76" i="3"/>
  <c r="O76" i="3"/>
  <c r="S76" i="3"/>
  <c r="Y76" i="3"/>
  <c r="D76" i="3"/>
  <c r="H76" i="3"/>
  <c r="L76" i="3"/>
  <c r="P76" i="3"/>
  <c r="E76" i="3"/>
  <c r="I76" i="3"/>
  <c r="M76" i="3"/>
  <c r="Q76" i="3"/>
  <c r="T76" i="3" s="1"/>
  <c r="N76" i="3"/>
  <c r="R76" i="3"/>
  <c r="U76" i="3" s="1"/>
  <c r="AB76" i="3" s="1"/>
  <c r="F76" i="3"/>
  <c r="Y77" i="3"/>
  <c r="V77" i="3"/>
  <c r="Z77" i="3"/>
  <c r="W77" i="3"/>
  <c r="X77" i="3"/>
  <c r="E77" i="3"/>
  <c r="I77" i="3"/>
  <c r="M77" i="3"/>
  <c r="Q77" i="3"/>
  <c r="F77" i="3"/>
  <c r="J77" i="3"/>
  <c r="N77" i="3"/>
  <c r="R77" i="3"/>
  <c r="T77" i="3" s="1"/>
  <c r="C77" i="3"/>
  <c r="G77" i="3"/>
  <c r="K77" i="3"/>
  <c r="O77" i="3"/>
  <c r="S77" i="3"/>
  <c r="Y99" i="3"/>
  <c r="V99" i="3"/>
  <c r="Z99" i="3"/>
  <c r="W99" i="3"/>
  <c r="X99" i="3"/>
  <c r="C99" i="3"/>
  <c r="G99" i="3"/>
  <c r="K99" i="3"/>
  <c r="O99" i="3"/>
  <c r="S99" i="3"/>
  <c r="T99" i="3" s="1"/>
  <c r="D99" i="3"/>
  <c r="H99" i="3"/>
  <c r="L99" i="3"/>
  <c r="P99" i="3"/>
  <c r="E99" i="3"/>
  <c r="I99" i="3"/>
  <c r="M99" i="3"/>
  <c r="Q99" i="3"/>
  <c r="Y95" i="3"/>
  <c r="V95" i="3"/>
  <c r="Z95" i="3"/>
  <c r="W95" i="3"/>
  <c r="X95" i="3"/>
  <c r="C95" i="3"/>
  <c r="G95" i="3"/>
  <c r="K95" i="3"/>
  <c r="O95" i="3"/>
  <c r="S95" i="3"/>
  <c r="T95" i="3" s="1"/>
  <c r="D95" i="3"/>
  <c r="H95" i="3"/>
  <c r="L95" i="3"/>
  <c r="P95" i="3"/>
  <c r="E95" i="3"/>
  <c r="I95" i="3"/>
  <c r="M95" i="3"/>
  <c r="Q95" i="3"/>
  <c r="Y91" i="3"/>
  <c r="V91" i="3"/>
  <c r="Z91" i="3"/>
  <c r="W91" i="3"/>
  <c r="X91" i="3"/>
  <c r="C91" i="3"/>
  <c r="G91" i="3"/>
  <c r="K91" i="3"/>
  <c r="O91" i="3"/>
  <c r="S91" i="3"/>
  <c r="T91" i="3" s="1"/>
  <c r="D91" i="3"/>
  <c r="H91" i="3"/>
  <c r="L91" i="3"/>
  <c r="P91" i="3"/>
  <c r="E91" i="3"/>
  <c r="I91" i="3"/>
  <c r="M91" i="3"/>
  <c r="Q91" i="3"/>
  <c r="Y87" i="3"/>
  <c r="V87" i="3"/>
  <c r="Z87" i="3"/>
  <c r="W87" i="3"/>
  <c r="X87" i="3"/>
  <c r="C87" i="3"/>
  <c r="G87" i="3"/>
  <c r="K87" i="3"/>
  <c r="O87" i="3"/>
  <c r="S87" i="3"/>
  <c r="T87" i="3" s="1"/>
  <c r="D87" i="3"/>
  <c r="H87" i="3"/>
  <c r="L87" i="3"/>
  <c r="P87" i="3"/>
  <c r="E87" i="3"/>
  <c r="I87" i="3"/>
  <c r="M87" i="3"/>
  <c r="Q87" i="3"/>
  <c r="Y83" i="3"/>
  <c r="V83" i="3"/>
  <c r="Z83" i="3"/>
  <c r="W83" i="3"/>
  <c r="X83" i="3"/>
  <c r="C83" i="3"/>
  <c r="G83" i="3"/>
  <c r="K83" i="3"/>
  <c r="O83" i="3"/>
  <c r="S83" i="3"/>
  <c r="T83" i="3" s="1"/>
  <c r="D83" i="3"/>
  <c r="H83" i="3"/>
  <c r="L83" i="3"/>
  <c r="P83" i="3"/>
  <c r="E83" i="3"/>
  <c r="I83" i="3"/>
  <c r="M83" i="3"/>
  <c r="Q83" i="3"/>
  <c r="X46" i="3"/>
  <c r="Y46" i="3"/>
  <c r="Z46" i="3"/>
  <c r="W46" i="3"/>
  <c r="V46" i="3"/>
  <c r="C46" i="3"/>
  <c r="G46" i="3"/>
  <c r="K46" i="3"/>
  <c r="T46" i="3" s="1"/>
  <c r="O46" i="3"/>
  <c r="D46" i="3"/>
  <c r="H46" i="3"/>
  <c r="L46" i="3"/>
  <c r="U46" i="3" s="1"/>
  <c r="AB46" i="3" s="1"/>
  <c r="P46" i="3"/>
  <c r="E46" i="3"/>
  <c r="I46" i="3"/>
  <c r="M46" i="3"/>
  <c r="Q46" i="3"/>
  <c r="N46" i="3"/>
  <c r="R46" i="3"/>
  <c r="F46" i="3"/>
  <c r="S46" i="3"/>
  <c r="J46" i="3"/>
  <c r="X29" i="3"/>
  <c r="Y29" i="3"/>
  <c r="V29" i="3"/>
  <c r="Z29" i="3"/>
  <c r="D29" i="3"/>
  <c r="H29" i="3"/>
  <c r="T29" i="3" s="1"/>
  <c r="L29" i="3"/>
  <c r="P29" i="3"/>
  <c r="E29" i="3"/>
  <c r="I29" i="3"/>
  <c r="M29" i="3"/>
  <c r="Q29" i="3"/>
  <c r="F29" i="3"/>
  <c r="J29" i="3"/>
  <c r="N29" i="3"/>
  <c r="R29" i="3"/>
  <c r="O29" i="3"/>
  <c r="C29" i="3"/>
  <c r="S29" i="3"/>
  <c r="W29" i="3"/>
  <c r="AF29" i="3" s="1"/>
  <c r="G29" i="3"/>
  <c r="V27" i="3"/>
  <c r="Z27" i="3"/>
  <c r="W27" i="3"/>
  <c r="X27" i="3"/>
  <c r="F27" i="3"/>
  <c r="J27" i="3"/>
  <c r="N27" i="3"/>
  <c r="R27" i="3"/>
  <c r="Y27" i="3"/>
  <c r="C27" i="3"/>
  <c r="G27" i="3"/>
  <c r="K27" i="3"/>
  <c r="O27" i="3"/>
  <c r="S27" i="3"/>
  <c r="D27" i="3"/>
  <c r="H27" i="3"/>
  <c r="T27" i="3" s="1"/>
  <c r="L27" i="3"/>
  <c r="P27" i="3"/>
  <c r="Q27" i="3"/>
  <c r="E27" i="3"/>
  <c r="I27" i="3"/>
  <c r="M27" i="3"/>
  <c r="V25" i="3"/>
  <c r="Z25" i="3"/>
  <c r="W25" i="3"/>
  <c r="AF25" i="3" s="1"/>
  <c r="X25" i="3"/>
  <c r="D25" i="3"/>
  <c r="H25" i="3"/>
  <c r="L25" i="3"/>
  <c r="P25" i="3"/>
  <c r="E25" i="3"/>
  <c r="I25" i="3"/>
  <c r="M25" i="3"/>
  <c r="Q25" i="3"/>
  <c r="F25" i="3"/>
  <c r="J25" i="3"/>
  <c r="N25" i="3"/>
  <c r="R25" i="3"/>
  <c r="Y25" i="3"/>
  <c r="C25" i="3"/>
  <c r="S25" i="3"/>
  <c r="G25" i="3"/>
  <c r="T25" i="3" s="1"/>
  <c r="K25" i="3"/>
  <c r="X23" i="3"/>
  <c r="Y23" i="3"/>
  <c r="V23" i="3"/>
  <c r="Z23" i="3"/>
  <c r="W23" i="3"/>
  <c r="AF23" i="3" s="1"/>
  <c r="F23" i="3"/>
  <c r="J23" i="3"/>
  <c r="N23" i="3"/>
  <c r="R23" i="3"/>
  <c r="C23" i="3"/>
  <c r="G23" i="3"/>
  <c r="T23" i="3" s="1"/>
  <c r="K23" i="3"/>
  <c r="O23" i="3"/>
  <c r="S23" i="3"/>
  <c r="D23" i="3"/>
  <c r="H23" i="3"/>
  <c r="L23" i="3"/>
  <c r="P23" i="3"/>
  <c r="E23" i="3"/>
  <c r="I23" i="3"/>
  <c r="M23" i="3"/>
  <c r="Q23" i="3"/>
  <c r="Z21" i="3"/>
  <c r="W21" i="3"/>
  <c r="V21" i="3"/>
  <c r="AE21" i="3" s="1"/>
  <c r="X21" i="3"/>
  <c r="Y21" i="3"/>
  <c r="D21" i="3"/>
  <c r="H21" i="3"/>
  <c r="L21" i="3"/>
  <c r="P21" i="3"/>
  <c r="E21" i="3"/>
  <c r="I21" i="3"/>
  <c r="M21" i="3"/>
  <c r="Q21" i="3"/>
  <c r="F21" i="3"/>
  <c r="T21" i="3" s="1"/>
  <c r="J21" i="3"/>
  <c r="N21" i="3"/>
  <c r="R21" i="3"/>
  <c r="G21" i="3"/>
  <c r="U21" i="3" s="1"/>
  <c r="AB21" i="3" s="1"/>
  <c r="K21" i="3"/>
  <c r="O21" i="3"/>
  <c r="C21" i="3"/>
  <c r="V19" i="3"/>
  <c r="Z19" i="3"/>
  <c r="X19" i="3"/>
  <c r="F19" i="3"/>
  <c r="T19" i="3" s="1"/>
  <c r="J19" i="3"/>
  <c r="N19" i="3"/>
  <c r="R19" i="3"/>
  <c r="W19" i="3"/>
  <c r="AF19" i="3" s="1"/>
  <c r="C19" i="3"/>
  <c r="G19" i="3"/>
  <c r="K19" i="3"/>
  <c r="O19" i="3"/>
  <c r="S19" i="3"/>
  <c r="Y19" i="3"/>
  <c r="D19" i="3"/>
  <c r="H19" i="3"/>
  <c r="L19" i="3"/>
  <c r="P19" i="3"/>
  <c r="I19" i="3"/>
  <c r="M19" i="3"/>
  <c r="Q19" i="3"/>
  <c r="E19" i="3"/>
  <c r="X17" i="3"/>
  <c r="Y17" i="3"/>
  <c r="V17" i="3"/>
  <c r="Z17" i="3"/>
  <c r="D17" i="3"/>
  <c r="H17" i="3"/>
  <c r="L17" i="3"/>
  <c r="P17" i="3"/>
  <c r="W17" i="3"/>
  <c r="AF17" i="3" s="1"/>
  <c r="E17" i="3"/>
  <c r="I17" i="3"/>
  <c r="M17" i="3"/>
  <c r="Q17" i="3"/>
  <c r="F17" i="3"/>
  <c r="T17" i="3" s="1"/>
  <c r="J17" i="3"/>
  <c r="N17" i="3"/>
  <c r="R17" i="3"/>
  <c r="K17" i="3"/>
  <c r="O17" i="3"/>
  <c r="C17" i="3"/>
  <c r="S17" i="3"/>
  <c r="G17" i="3"/>
  <c r="X15" i="3"/>
  <c r="V15" i="3"/>
  <c r="Z15" i="3"/>
  <c r="W15" i="3"/>
  <c r="F15" i="3"/>
  <c r="J15" i="3"/>
  <c r="N15" i="3"/>
  <c r="R15" i="3"/>
  <c r="Y15" i="3"/>
  <c r="C15" i="3"/>
  <c r="G15" i="3"/>
  <c r="K15" i="3"/>
  <c r="O15" i="3"/>
  <c r="S15" i="3"/>
  <c r="D15" i="3"/>
  <c r="H15" i="3"/>
  <c r="L15" i="3"/>
  <c r="P15" i="3"/>
  <c r="M15" i="3"/>
  <c r="Q15" i="3"/>
  <c r="E15" i="3"/>
  <c r="T15" i="3" s="1"/>
  <c r="I15" i="3"/>
  <c r="V13" i="3"/>
  <c r="Z13" i="3"/>
  <c r="F13" i="3"/>
  <c r="J13" i="3"/>
  <c r="N13" i="3"/>
  <c r="R13" i="3"/>
  <c r="X13" i="3"/>
  <c r="D13" i="3"/>
  <c r="H13" i="3"/>
  <c r="L13" i="3"/>
  <c r="P13" i="3"/>
  <c r="Y13" i="3"/>
  <c r="I13" i="3"/>
  <c r="Q13" i="3"/>
  <c r="C13" i="3"/>
  <c r="K13" i="3"/>
  <c r="S13" i="3"/>
  <c r="E13" i="3"/>
  <c r="T13" i="3" s="1"/>
  <c r="M13" i="3"/>
  <c r="W13" i="3"/>
  <c r="AF13" i="3" s="1"/>
  <c r="G13" i="3"/>
  <c r="O13" i="3"/>
  <c r="X11" i="3"/>
  <c r="D11" i="3"/>
  <c r="T11" i="3" s="1"/>
  <c r="H11" i="3"/>
  <c r="L11" i="3"/>
  <c r="P11" i="3"/>
  <c r="Z11" i="3"/>
  <c r="F11" i="3"/>
  <c r="J11" i="3"/>
  <c r="N11" i="3"/>
  <c r="R11" i="3"/>
  <c r="V11" i="3"/>
  <c r="C11" i="3"/>
  <c r="K11" i="3"/>
  <c r="S11" i="3"/>
  <c r="E11" i="3"/>
  <c r="U11" i="3" s="1"/>
  <c r="M11" i="3"/>
  <c r="W11" i="3"/>
  <c r="G11" i="3"/>
  <c r="O11" i="3"/>
  <c r="I11" i="3"/>
  <c r="Y11" i="3"/>
  <c r="Q11" i="3"/>
  <c r="X9" i="3"/>
  <c r="F9" i="3"/>
  <c r="J9" i="3"/>
  <c r="N9" i="3"/>
  <c r="R9" i="3"/>
  <c r="V9" i="3"/>
  <c r="Z9" i="3"/>
  <c r="D9" i="3"/>
  <c r="T9" i="3" s="1"/>
  <c r="H9" i="3"/>
  <c r="L9" i="3"/>
  <c r="P9" i="3"/>
  <c r="E9" i="3"/>
  <c r="M9" i="3"/>
  <c r="G9" i="3"/>
  <c r="O9" i="3"/>
  <c r="W9" i="3"/>
  <c r="AF9" i="3" s="1"/>
  <c r="I9" i="3"/>
  <c r="Q9" i="3"/>
  <c r="Y9" i="3"/>
  <c r="C9" i="3"/>
  <c r="K9" i="3"/>
  <c r="S9" i="3"/>
  <c r="V7" i="3"/>
  <c r="Z7" i="3"/>
  <c r="X7" i="3"/>
  <c r="W7" i="3"/>
  <c r="AF7" i="3" s="1"/>
  <c r="Y7" i="3"/>
  <c r="D7" i="3"/>
  <c r="T7" i="3" s="1"/>
  <c r="H7" i="3"/>
  <c r="L7" i="3"/>
  <c r="P7" i="3"/>
  <c r="E7" i="3"/>
  <c r="I7" i="3"/>
  <c r="M7" i="3"/>
  <c r="Q7" i="3"/>
  <c r="F7" i="3"/>
  <c r="J7" i="3"/>
  <c r="N7" i="3"/>
  <c r="R7" i="3"/>
  <c r="X31" i="3"/>
  <c r="Y31" i="3"/>
  <c r="Z31" i="3"/>
  <c r="V31" i="3"/>
  <c r="F31" i="3"/>
  <c r="J31" i="3"/>
  <c r="N31" i="3"/>
  <c r="R31" i="3"/>
  <c r="C31" i="3"/>
  <c r="G31" i="3"/>
  <c r="K31" i="3"/>
  <c r="O31" i="3"/>
  <c r="S31" i="3"/>
  <c r="D31" i="3"/>
  <c r="H31" i="3"/>
  <c r="T31" i="3" s="1"/>
  <c r="AC31" i="3" s="1"/>
  <c r="L31" i="3"/>
  <c r="P31" i="3"/>
  <c r="M31" i="3"/>
  <c r="W31" i="3"/>
  <c r="AF31" i="3" s="1"/>
  <c r="Q31" i="3"/>
  <c r="E31" i="3"/>
  <c r="I31" i="3"/>
  <c r="U31" i="3" s="1"/>
  <c r="AB31" i="3" s="1"/>
  <c r="Z36" i="3"/>
  <c r="W36" i="3"/>
  <c r="V36" i="3"/>
  <c r="X36" i="3"/>
  <c r="AG36" i="3" s="1"/>
  <c r="Y36" i="3"/>
  <c r="E36" i="3"/>
  <c r="I36" i="3"/>
  <c r="T36" i="3" s="1"/>
  <c r="AC36" i="3" s="1"/>
  <c r="M36" i="3"/>
  <c r="Q36" i="3"/>
  <c r="F36" i="3"/>
  <c r="J36" i="3"/>
  <c r="U36" i="3" s="1"/>
  <c r="N36" i="3"/>
  <c r="R36" i="3"/>
  <c r="C36" i="3"/>
  <c r="G36" i="3"/>
  <c r="K36" i="3"/>
  <c r="O36" i="3"/>
  <c r="S36" i="3"/>
  <c r="H36" i="3"/>
  <c r="L36" i="3"/>
  <c r="P36" i="3"/>
  <c r="D36" i="3"/>
  <c r="C2" i="3"/>
  <c r="T2" i="3" s="1"/>
  <c r="AB2" i="3" s="1"/>
  <c r="R2" i="3"/>
  <c r="N2" i="3"/>
  <c r="J2" i="3"/>
  <c r="F2" i="3"/>
  <c r="S7" i="3"/>
  <c r="C7" i="3"/>
  <c r="G3" i="3"/>
  <c r="I100" i="3"/>
  <c r="J99" i="3"/>
  <c r="M96" i="3"/>
  <c r="N95" i="3"/>
  <c r="Q92" i="3"/>
  <c r="R91" i="3"/>
  <c r="S90" i="3"/>
  <c r="T90" i="3" s="1"/>
  <c r="E88" i="3"/>
  <c r="F87" i="3"/>
  <c r="I84" i="3"/>
  <c r="J83" i="3"/>
  <c r="O78" i="3"/>
  <c r="P77" i="3"/>
  <c r="J76" i="3"/>
  <c r="N72" i="3"/>
  <c r="M57" i="3"/>
  <c r="D50" i="3"/>
  <c r="L44" i="3"/>
  <c r="K29" i="3"/>
  <c r="W5" i="3"/>
  <c r="Y5" i="3"/>
  <c r="Z5" i="3"/>
  <c r="V5" i="3"/>
  <c r="X5" i="3"/>
  <c r="F5" i="3"/>
  <c r="J5" i="3"/>
  <c r="N5" i="3"/>
  <c r="R5" i="3"/>
  <c r="C5" i="3"/>
  <c r="T5" i="3" s="1"/>
  <c r="G5" i="3"/>
  <c r="K5" i="3"/>
  <c r="O5" i="3"/>
  <c r="S5" i="3"/>
  <c r="D5" i="3"/>
  <c r="H5" i="3"/>
  <c r="L5" i="3"/>
  <c r="P5" i="3"/>
  <c r="Y34" i="3"/>
  <c r="V34" i="3"/>
  <c r="Z34" i="3"/>
  <c r="W34" i="3"/>
  <c r="C34" i="3"/>
  <c r="G34" i="3"/>
  <c r="K34" i="3"/>
  <c r="O34" i="3"/>
  <c r="S34" i="3"/>
  <c r="X34" i="3"/>
  <c r="D34" i="3"/>
  <c r="H34" i="3"/>
  <c r="L34" i="3"/>
  <c r="P34" i="3"/>
  <c r="E34" i="3"/>
  <c r="I34" i="3"/>
  <c r="T34" i="3" s="1"/>
  <c r="M34" i="3"/>
  <c r="Q34" i="3"/>
  <c r="J34" i="3"/>
  <c r="N34" i="3"/>
  <c r="R34" i="3"/>
  <c r="F34" i="3"/>
  <c r="Y37" i="3"/>
  <c r="V37" i="3"/>
  <c r="Z37" i="3"/>
  <c r="W37" i="3"/>
  <c r="X37" i="3"/>
  <c r="D37" i="3"/>
  <c r="H37" i="3"/>
  <c r="L37" i="3"/>
  <c r="P37" i="3"/>
  <c r="E37" i="3"/>
  <c r="I37" i="3"/>
  <c r="M37" i="3"/>
  <c r="Q37" i="3"/>
  <c r="F37" i="3"/>
  <c r="J37" i="3"/>
  <c r="T37" i="3" s="1"/>
  <c r="N37" i="3"/>
  <c r="R37" i="3"/>
  <c r="G37" i="3"/>
  <c r="K37" i="3"/>
  <c r="O37" i="3"/>
  <c r="S37" i="3"/>
  <c r="Y43" i="3"/>
  <c r="V43" i="3"/>
  <c r="Z43" i="3"/>
  <c r="W43" i="3"/>
  <c r="F43" i="3"/>
  <c r="J43" i="3"/>
  <c r="N43" i="3"/>
  <c r="R43" i="3"/>
  <c r="X43" i="3"/>
  <c r="C43" i="3"/>
  <c r="G43" i="3"/>
  <c r="K43" i="3"/>
  <c r="T43" i="3" s="1"/>
  <c r="O43" i="3"/>
  <c r="S43" i="3"/>
  <c r="D43" i="3"/>
  <c r="H43" i="3"/>
  <c r="L43" i="3"/>
  <c r="P43" i="3"/>
  <c r="Q43" i="3"/>
  <c r="E43" i="3"/>
  <c r="I43" i="3"/>
  <c r="M43" i="3"/>
  <c r="V48" i="3"/>
  <c r="Z48" i="3"/>
  <c r="W48" i="3"/>
  <c r="X48" i="3"/>
  <c r="Y48" i="3"/>
  <c r="C48" i="3"/>
  <c r="G48" i="3"/>
  <c r="K48" i="3"/>
  <c r="O48" i="3"/>
  <c r="S48" i="3"/>
  <c r="D48" i="3"/>
  <c r="H48" i="3"/>
  <c r="L48" i="3"/>
  <c r="T48" i="3" s="1"/>
  <c r="P48" i="3"/>
  <c r="E48" i="3"/>
  <c r="I48" i="3"/>
  <c r="M48" i="3"/>
  <c r="Q48" i="3"/>
  <c r="J48" i="3"/>
  <c r="N48" i="3"/>
  <c r="R48" i="3"/>
  <c r="V54" i="3"/>
  <c r="Z54" i="3"/>
  <c r="W54" i="3"/>
  <c r="X54" i="3"/>
  <c r="Y54" i="3"/>
  <c r="E54" i="3"/>
  <c r="I54" i="3"/>
  <c r="M54" i="3"/>
  <c r="T54" i="3" s="1"/>
  <c r="Q54" i="3"/>
  <c r="F54" i="3"/>
  <c r="J54" i="3"/>
  <c r="N54" i="3"/>
  <c r="R54" i="3"/>
  <c r="C54" i="3"/>
  <c r="G54" i="3"/>
  <c r="K54" i="3"/>
  <c r="O54" i="3"/>
  <c r="S54" i="3"/>
  <c r="D54" i="3"/>
  <c r="H54" i="3"/>
  <c r="L54" i="3"/>
  <c r="V60" i="3"/>
  <c r="Z60" i="3"/>
  <c r="W60" i="3"/>
  <c r="X60" i="3"/>
  <c r="Y60" i="3"/>
  <c r="C60" i="3"/>
  <c r="G60" i="3"/>
  <c r="K60" i="3"/>
  <c r="O60" i="3"/>
  <c r="S60" i="3"/>
  <c r="D60" i="3"/>
  <c r="H60" i="3"/>
  <c r="L60" i="3"/>
  <c r="P60" i="3"/>
  <c r="E60" i="3"/>
  <c r="I60" i="3"/>
  <c r="M60" i="3"/>
  <c r="Q60" i="3"/>
  <c r="N60" i="3"/>
  <c r="T60" i="3" s="1"/>
  <c r="R60" i="3"/>
  <c r="F60" i="3"/>
  <c r="W61" i="3"/>
  <c r="V61" i="3"/>
  <c r="X61" i="3"/>
  <c r="Y61" i="3"/>
  <c r="Z61" i="3"/>
  <c r="F61" i="3"/>
  <c r="J61" i="3"/>
  <c r="N61" i="3"/>
  <c r="T61" i="3" s="1"/>
  <c r="R61" i="3"/>
  <c r="C61" i="3"/>
  <c r="G61" i="3"/>
  <c r="K61" i="3"/>
  <c r="O61" i="3"/>
  <c r="U61" i="3" s="1"/>
  <c r="S61" i="3"/>
  <c r="D61" i="3"/>
  <c r="H61" i="3"/>
  <c r="L61" i="3"/>
  <c r="P61" i="3"/>
  <c r="M61" i="3"/>
  <c r="Q61" i="3"/>
  <c r="E61" i="3"/>
  <c r="V62" i="3"/>
  <c r="Z62" i="3"/>
  <c r="W62" i="3"/>
  <c r="X62" i="3"/>
  <c r="Y62" i="3"/>
  <c r="E62" i="3"/>
  <c r="I62" i="3"/>
  <c r="M62" i="3"/>
  <c r="Q62" i="3"/>
  <c r="F62" i="3"/>
  <c r="J62" i="3"/>
  <c r="N62" i="3"/>
  <c r="R62" i="3"/>
  <c r="C62" i="3"/>
  <c r="G62" i="3"/>
  <c r="K62" i="3"/>
  <c r="O62" i="3"/>
  <c r="T62" i="3" s="1"/>
  <c r="S62" i="3"/>
  <c r="L62" i="3"/>
  <c r="P62" i="3"/>
  <c r="D62" i="3"/>
  <c r="V68" i="3"/>
  <c r="Z68" i="3"/>
  <c r="W68" i="3"/>
  <c r="X68" i="3"/>
  <c r="Y68" i="3"/>
  <c r="C68" i="3"/>
  <c r="G68" i="3"/>
  <c r="K68" i="3"/>
  <c r="O68" i="3"/>
  <c r="S68" i="3"/>
  <c r="D68" i="3"/>
  <c r="H68" i="3"/>
  <c r="L68" i="3"/>
  <c r="P68" i="3"/>
  <c r="T68" i="3" s="1"/>
  <c r="E68" i="3"/>
  <c r="I68" i="3"/>
  <c r="M68" i="3"/>
  <c r="Q68" i="3"/>
  <c r="F68" i="3"/>
  <c r="J68" i="3"/>
  <c r="N68" i="3"/>
  <c r="V74" i="3"/>
  <c r="Z74" i="3"/>
  <c r="W74" i="3"/>
  <c r="X74" i="3"/>
  <c r="Y74" i="3"/>
  <c r="E74" i="3"/>
  <c r="I74" i="3"/>
  <c r="M74" i="3"/>
  <c r="Q74" i="3"/>
  <c r="T74" i="3" s="1"/>
  <c r="F74" i="3"/>
  <c r="J74" i="3"/>
  <c r="N74" i="3"/>
  <c r="R74" i="3"/>
  <c r="C74" i="3"/>
  <c r="G74" i="3"/>
  <c r="K74" i="3"/>
  <c r="O74" i="3"/>
  <c r="S74" i="3"/>
  <c r="P74" i="3"/>
  <c r="D74" i="3"/>
  <c r="H74" i="3"/>
  <c r="V80" i="3"/>
  <c r="Z80" i="3"/>
  <c r="W80" i="3"/>
  <c r="X80" i="3"/>
  <c r="Y80" i="3"/>
  <c r="F80" i="3"/>
  <c r="J80" i="3"/>
  <c r="N80" i="3"/>
  <c r="R80" i="3"/>
  <c r="T80" i="3" s="1"/>
  <c r="C80" i="3"/>
  <c r="G80" i="3"/>
  <c r="K80" i="3"/>
  <c r="O80" i="3"/>
  <c r="S80" i="3"/>
  <c r="D80" i="3"/>
  <c r="H80" i="3"/>
  <c r="L80" i="3"/>
  <c r="P80" i="3"/>
  <c r="W81" i="3"/>
  <c r="V81" i="3"/>
  <c r="X81" i="3"/>
  <c r="Y81" i="3"/>
  <c r="Z81" i="3"/>
  <c r="E81" i="3"/>
  <c r="I81" i="3"/>
  <c r="M81" i="3"/>
  <c r="Q81" i="3"/>
  <c r="F81" i="3"/>
  <c r="J81" i="3"/>
  <c r="N81" i="3"/>
  <c r="R81" i="3"/>
  <c r="T81" i="3" s="1"/>
  <c r="C81" i="3"/>
  <c r="G81" i="3"/>
  <c r="K81" i="3"/>
  <c r="O81" i="3"/>
  <c r="S81" i="3"/>
  <c r="U81" i="3" s="1"/>
  <c r="AB81" i="3" s="1"/>
  <c r="V98" i="3"/>
  <c r="Z98" i="3"/>
  <c r="W98" i="3"/>
  <c r="X98" i="3"/>
  <c r="Y98" i="3"/>
  <c r="D98" i="3"/>
  <c r="H98" i="3"/>
  <c r="L98" i="3"/>
  <c r="P98" i="3"/>
  <c r="E98" i="3"/>
  <c r="I98" i="3"/>
  <c r="M98" i="3"/>
  <c r="Q98" i="3"/>
  <c r="F98" i="3"/>
  <c r="J98" i="3"/>
  <c r="N98" i="3"/>
  <c r="R98" i="3"/>
  <c r="V94" i="3"/>
  <c r="Z94" i="3"/>
  <c r="W94" i="3"/>
  <c r="X94" i="3"/>
  <c r="Y94" i="3"/>
  <c r="D94" i="3"/>
  <c r="H94" i="3"/>
  <c r="L94" i="3"/>
  <c r="P94" i="3"/>
  <c r="E94" i="3"/>
  <c r="I94" i="3"/>
  <c r="M94" i="3"/>
  <c r="Q94" i="3"/>
  <c r="F94" i="3"/>
  <c r="J94" i="3"/>
  <c r="N94" i="3"/>
  <c r="R94" i="3"/>
  <c r="V90" i="3"/>
  <c r="Z90" i="3"/>
  <c r="W90" i="3"/>
  <c r="X90" i="3"/>
  <c r="Y90" i="3"/>
  <c r="D90" i="3"/>
  <c r="H90" i="3"/>
  <c r="L90" i="3"/>
  <c r="P90" i="3"/>
  <c r="E90" i="3"/>
  <c r="I90" i="3"/>
  <c r="M90" i="3"/>
  <c r="Q90" i="3"/>
  <c r="F90" i="3"/>
  <c r="J90" i="3"/>
  <c r="N90" i="3"/>
  <c r="R90" i="3"/>
  <c r="V86" i="3"/>
  <c r="Z86" i="3"/>
  <c r="W86" i="3"/>
  <c r="X86" i="3"/>
  <c r="Y86" i="3"/>
  <c r="D86" i="3"/>
  <c r="H86" i="3"/>
  <c r="L86" i="3"/>
  <c r="P86" i="3"/>
  <c r="E86" i="3"/>
  <c r="I86" i="3"/>
  <c r="M86" i="3"/>
  <c r="Q86" i="3"/>
  <c r="F86" i="3"/>
  <c r="J86" i="3"/>
  <c r="N86" i="3"/>
  <c r="R86" i="3"/>
  <c r="V82" i="3"/>
  <c r="Z82" i="3"/>
  <c r="W82" i="3"/>
  <c r="X82" i="3"/>
  <c r="Y82" i="3"/>
  <c r="D82" i="3"/>
  <c r="H82" i="3"/>
  <c r="L82" i="3"/>
  <c r="P82" i="3"/>
  <c r="E82" i="3"/>
  <c r="I82" i="3"/>
  <c r="M82" i="3"/>
  <c r="Q82" i="3"/>
  <c r="F82" i="3"/>
  <c r="J82" i="3"/>
  <c r="N82" i="3"/>
  <c r="R82" i="3"/>
  <c r="E2" i="3"/>
  <c r="Q2" i="3"/>
  <c r="M2" i="3"/>
  <c r="I2" i="3"/>
  <c r="O7" i="3"/>
  <c r="Q5" i="3"/>
  <c r="S3" i="3"/>
  <c r="C3" i="3"/>
  <c r="T3" i="3" s="1"/>
  <c r="E100" i="3"/>
  <c r="F99" i="3"/>
  <c r="G98" i="3"/>
  <c r="I96" i="3"/>
  <c r="J95" i="3"/>
  <c r="K94" i="3"/>
  <c r="M92" i="3"/>
  <c r="N91" i="3"/>
  <c r="O90" i="3"/>
  <c r="Q88" i="3"/>
  <c r="R87" i="3"/>
  <c r="S86" i="3"/>
  <c r="T86" i="3" s="1"/>
  <c r="C86" i="3"/>
  <c r="E84" i="3"/>
  <c r="F83" i="3"/>
  <c r="G82" i="3"/>
  <c r="H81" i="3"/>
  <c r="I80" i="3"/>
  <c r="K78" i="3"/>
  <c r="L77" i="3"/>
  <c r="K75" i="3"/>
  <c r="O71" i="3"/>
  <c r="F64" i="3"/>
  <c r="J60" i="3"/>
  <c r="N56" i="3"/>
  <c r="U56" i="3" s="1"/>
  <c r="AB56" i="3" s="1"/>
  <c r="R52" i="3"/>
  <c r="E49" i="3"/>
  <c r="P40" i="3"/>
  <c r="O25" i="3"/>
  <c r="AB61" i="3" l="1"/>
  <c r="AB11" i="3"/>
  <c r="AE11" i="3"/>
  <c r="N35" i="1"/>
  <c r="C35" i="1"/>
  <c r="AC6" i="3"/>
  <c r="AE6" i="3"/>
  <c r="CK39" i="1"/>
  <c r="CF39" i="1"/>
  <c r="CA39" i="1"/>
  <c r="BV39" i="1"/>
  <c r="CH39" i="1"/>
  <c r="CL39" i="1"/>
  <c r="CC39" i="1"/>
  <c r="CG39" i="1"/>
  <c r="BX39" i="1"/>
  <c r="CB39" i="1"/>
  <c r="BS39" i="1"/>
  <c r="BW39" i="1"/>
  <c r="CI39" i="1"/>
  <c r="CD39" i="1"/>
  <c r="BY39" i="1"/>
  <c r="BT39" i="1"/>
  <c r="CJ39" i="1"/>
  <c r="CE39" i="1"/>
  <c r="BO39" i="1"/>
  <c r="BJ39" i="1"/>
  <c r="BE39" i="1"/>
  <c r="BP39" i="1"/>
  <c r="BK39" i="1"/>
  <c r="BF39" i="1"/>
  <c r="BU39" i="1"/>
  <c r="BQ39" i="1"/>
  <c r="BL39" i="1"/>
  <c r="BG39" i="1"/>
  <c r="BZ39" i="1"/>
  <c r="BN39" i="1"/>
  <c r="BR39" i="1"/>
  <c r="BH39" i="1"/>
  <c r="BI39" i="1"/>
  <c r="BM39" i="1"/>
  <c r="BD39" i="1"/>
  <c r="DT43" i="1"/>
  <c r="DO43" i="1"/>
  <c r="DQ43" i="1"/>
  <c r="DU43" i="1"/>
  <c r="DL43" i="1"/>
  <c r="DP43" i="1"/>
  <c r="DR43" i="1"/>
  <c r="DM43" i="1"/>
  <c r="DJ43" i="1"/>
  <c r="DE43" i="1"/>
  <c r="CZ43" i="1"/>
  <c r="CU43" i="1"/>
  <c r="CP43" i="1"/>
  <c r="DN43" i="1"/>
  <c r="DG43" i="1"/>
  <c r="DK43" i="1"/>
  <c r="DB43" i="1"/>
  <c r="DF43" i="1"/>
  <c r="CW43" i="1"/>
  <c r="DA43" i="1"/>
  <c r="CR43" i="1"/>
  <c r="CV43" i="1"/>
  <c r="CM43" i="1"/>
  <c r="CQ43" i="1"/>
  <c r="DS43" i="1"/>
  <c r="DH43" i="1"/>
  <c r="DC43" i="1"/>
  <c r="CX43" i="1"/>
  <c r="CS43" i="1"/>
  <c r="CN43" i="1"/>
  <c r="CT43" i="1"/>
  <c r="CY43" i="1"/>
  <c r="DD43" i="1"/>
  <c r="DI43" i="1"/>
  <c r="CO43" i="1"/>
  <c r="N47" i="1"/>
  <c r="C47" i="1"/>
  <c r="CK55" i="1"/>
  <c r="CF55" i="1"/>
  <c r="CA55" i="1"/>
  <c r="CH55" i="1"/>
  <c r="CL55" i="1"/>
  <c r="CC55" i="1"/>
  <c r="CG55" i="1"/>
  <c r="BX55" i="1"/>
  <c r="CB55" i="1"/>
  <c r="CI55" i="1"/>
  <c r="CD55" i="1"/>
  <c r="BY55" i="1"/>
  <c r="CE55" i="1"/>
  <c r="BT55" i="1"/>
  <c r="BO55" i="1"/>
  <c r="BJ55" i="1"/>
  <c r="BE55" i="1"/>
  <c r="BU55" i="1"/>
  <c r="BP55" i="1"/>
  <c r="BK55" i="1"/>
  <c r="BF55" i="1"/>
  <c r="CJ55" i="1"/>
  <c r="BV55" i="1"/>
  <c r="BQ55" i="1"/>
  <c r="BL55" i="1"/>
  <c r="BG55" i="1"/>
  <c r="BZ55" i="1"/>
  <c r="BS55" i="1"/>
  <c r="BW55" i="1"/>
  <c r="BR55" i="1"/>
  <c r="BH55" i="1"/>
  <c r="BI55" i="1"/>
  <c r="BM55" i="1"/>
  <c r="BN55" i="1"/>
  <c r="BD55" i="1"/>
  <c r="DR108" i="1"/>
  <c r="DN108" i="1"/>
  <c r="DS108" i="1"/>
  <c r="DO108" i="1"/>
  <c r="DT108" i="1"/>
  <c r="DL108" i="1"/>
  <c r="DP108" i="1"/>
  <c r="DI108" i="1"/>
  <c r="DD108" i="1"/>
  <c r="CY108" i="1"/>
  <c r="CT108" i="1"/>
  <c r="CO108" i="1"/>
  <c r="DQ108" i="1"/>
  <c r="DJ108" i="1"/>
  <c r="DE108" i="1"/>
  <c r="CZ108" i="1"/>
  <c r="CU108" i="1"/>
  <c r="CP108" i="1"/>
  <c r="DU108" i="1"/>
  <c r="DM108" i="1"/>
  <c r="DG108" i="1"/>
  <c r="DK108" i="1"/>
  <c r="DB108" i="1"/>
  <c r="DF108" i="1"/>
  <c r="CW108" i="1"/>
  <c r="DA108" i="1"/>
  <c r="CR108" i="1"/>
  <c r="CV108" i="1"/>
  <c r="CM108" i="1"/>
  <c r="CQ108" i="1"/>
  <c r="DH108" i="1"/>
  <c r="CN108" i="1"/>
  <c r="CS108" i="1"/>
  <c r="CX108" i="1"/>
  <c r="DC108" i="1"/>
  <c r="N96" i="1"/>
  <c r="C96" i="1"/>
  <c r="DT95" i="1"/>
  <c r="DO95" i="1"/>
  <c r="DQ95" i="1"/>
  <c r="DU95" i="1"/>
  <c r="DL95" i="1"/>
  <c r="DP95" i="1"/>
  <c r="DR95" i="1"/>
  <c r="DM95" i="1"/>
  <c r="DJ95" i="1"/>
  <c r="DE95" i="1"/>
  <c r="CZ95" i="1"/>
  <c r="CU95" i="1"/>
  <c r="CP95" i="1"/>
  <c r="DS95" i="1"/>
  <c r="DN95" i="1"/>
  <c r="DG95" i="1"/>
  <c r="DK95" i="1"/>
  <c r="DB95" i="1"/>
  <c r="DF95" i="1"/>
  <c r="CW95" i="1"/>
  <c r="DA95" i="1"/>
  <c r="CR95" i="1"/>
  <c r="CV95" i="1"/>
  <c r="CM95" i="1"/>
  <c r="CQ95" i="1"/>
  <c r="DH95" i="1"/>
  <c r="DC95" i="1"/>
  <c r="CX95" i="1"/>
  <c r="CS95" i="1"/>
  <c r="CN95" i="1"/>
  <c r="CT95" i="1"/>
  <c r="CY95" i="1"/>
  <c r="DD95" i="1"/>
  <c r="DI95" i="1"/>
  <c r="CO95" i="1"/>
  <c r="DT71" i="1"/>
  <c r="DO71" i="1"/>
  <c r="DQ71" i="1"/>
  <c r="DU71" i="1"/>
  <c r="DL71" i="1"/>
  <c r="DP71" i="1"/>
  <c r="DR71" i="1"/>
  <c r="DM71" i="1"/>
  <c r="DJ71" i="1"/>
  <c r="DE71" i="1"/>
  <c r="CZ71" i="1"/>
  <c r="CU71" i="1"/>
  <c r="CP71" i="1"/>
  <c r="DS71" i="1"/>
  <c r="DN71" i="1"/>
  <c r="DG71" i="1"/>
  <c r="DK71" i="1"/>
  <c r="DB71" i="1"/>
  <c r="DF71" i="1"/>
  <c r="CW71" i="1"/>
  <c r="DA71" i="1"/>
  <c r="CR71" i="1"/>
  <c r="CV71" i="1"/>
  <c r="CM71" i="1"/>
  <c r="CQ71" i="1"/>
  <c r="DH71" i="1"/>
  <c r="DC71" i="1"/>
  <c r="CX71" i="1"/>
  <c r="CS71" i="1"/>
  <c r="CN71" i="1"/>
  <c r="CT71" i="1"/>
  <c r="CY71" i="1"/>
  <c r="DD71" i="1"/>
  <c r="DI71" i="1"/>
  <c r="CO71" i="1"/>
  <c r="CK37" i="1"/>
  <c r="CD37" i="1"/>
  <c r="BY37" i="1"/>
  <c r="BT37" i="1"/>
  <c r="CH37" i="1"/>
  <c r="CL37" i="1"/>
  <c r="CE37" i="1"/>
  <c r="BZ37" i="1"/>
  <c r="BU37" i="1"/>
  <c r="CI37" i="1"/>
  <c r="CF37" i="1"/>
  <c r="CA37" i="1"/>
  <c r="BV37" i="1"/>
  <c r="BX37" i="1"/>
  <c r="BW37" i="1"/>
  <c r="BQ37" i="1"/>
  <c r="BL37" i="1"/>
  <c r="BG37" i="1"/>
  <c r="CJ37" i="1"/>
  <c r="CC37" i="1"/>
  <c r="CB37" i="1"/>
  <c r="BN37" i="1"/>
  <c r="BR37" i="1"/>
  <c r="BI37" i="1"/>
  <c r="BM37" i="1"/>
  <c r="BD37" i="1"/>
  <c r="BH37" i="1"/>
  <c r="CG37" i="1"/>
  <c r="BO37" i="1"/>
  <c r="BJ37" i="1"/>
  <c r="BE37" i="1"/>
  <c r="BS37" i="1"/>
  <c r="BP37" i="1"/>
  <c r="BF37" i="1"/>
  <c r="BK37" i="1"/>
  <c r="CK45" i="1"/>
  <c r="CD45" i="1"/>
  <c r="BY45" i="1"/>
  <c r="BT45" i="1"/>
  <c r="CH45" i="1"/>
  <c r="CL45" i="1"/>
  <c r="CE45" i="1"/>
  <c r="BZ45" i="1"/>
  <c r="BU45" i="1"/>
  <c r="CI45" i="1"/>
  <c r="CF45" i="1"/>
  <c r="CA45" i="1"/>
  <c r="BV45" i="1"/>
  <c r="CG45" i="1"/>
  <c r="BQ45" i="1"/>
  <c r="BL45" i="1"/>
  <c r="BG45" i="1"/>
  <c r="BS45" i="1"/>
  <c r="BN45" i="1"/>
  <c r="BR45" i="1"/>
  <c r="BI45" i="1"/>
  <c r="BM45" i="1"/>
  <c r="BD45" i="1"/>
  <c r="BH45" i="1"/>
  <c r="CJ45" i="1"/>
  <c r="BX45" i="1"/>
  <c r="BW45" i="1"/>
  <c r="BO45" i="1"/>
  <c r="BJ45" i="1"/>
  <c r="BE45" i="1"/>
  <c r="CC45" i="1"/>
  <c r="CB45" i="1"/>
  <c r="BK45" i="1"/>
  <c r="BP45" i="1"/>
  <c r="BF45" i="1"/>
  <c r="CK53" i="1"/>
  <c r="CD53" i="1"/>
  <c r="BY53" i="1"/>
  <c r="CH53" i="1"/>
  <c r="CL53" i="1"/>
  <c r="CE53" i="1"/>
  <c r="BZ53" i="1"/>
  <c r="CI53" i="1"/>
  <c r="CF53" i="1"/>
  <c r="CA53" i="1"/>
  <c r="BX53" i="1"/>
  <c r="BV53" i="1"/>
  <c r="BQ53" i="1"/>
  <c r="BL53" i="1"/>
  <c r="BG53" i="1"/>
  <c r="CC53" i="1"/>
  <c r="CB53" i="1"/>
  <c r="BS53" i="1"/>
  <c r="BW53" i="1"/>
  <c r="BN53" i="1"/>
  <c r="BR53" i="1"/>
  <c r="BI53" i="1"/>
  <c r="BM53" i="1"/>
  <c r="BD53" i="1"/>
  <c r="BH53" i="1"/>
  <c r="CG53" i="1"/>
  <c r="BT53" i="1"/>
  <c r="BO53" i="1"/>
  <c r="BJ53" i="1"/>
  <c r="BE53" i="1"/>
  <c r="CJ53" i="1"/>
  <c r="BU53" i="1"/>
  <c r="BP53" i="1"/>
  <c r="BF53" i="1"/>
  <c r="BK53" i="1"/>
  <c r="AF24" i="3"/>
  <c r="CK67" i="1"/>
  <c r="CF67" i="1"/>
  <c r="CA67" i="1"/>
  <c r="CH67" i="1"/>
  <c r="CL67" i="1"/>
  <c r="CC67" i="1"/>
  <c r="CG67" i="1"/>
  <c r="BX67" i="1"/>
  <c r="CB67" i="1"/>
  <c r="CI67" i="1"/>
  <c r="CD67" i="1"/>
  <c r="BY67" i="1"/>
  <c r="BZ67" i="1"/>
  <c r="BT67" i="1"/>
  <c r="BO67" i="1"/>
  <c r="BJ67" i="1"/>
  <c r="BE67" i="1"/>
  <c r="CE67" i="1"/>
  <c r="BU67" i="1"/>
  <c r="BP67" i="1"/>
  <c r="BK67" i="1"/>
  <c r="BF67" i="1"/>
  <c r="CJ67" i="1"/>
  <c r="BV67" i="1"/>
  <c r="BQ67" i="1"/>
  <c r="BL67" i="1"/>
  <c r="BG67" i="1"/>
  <c r="BS67" i="1"/>
  <c r="BW67" i="1"/>
  <c r="BM67" i="1"/>
  <c r="BN67" i="1"/>
  <c r="BD67" i="1"/>
  <c r="BR67" i="1"/>
  <c r="BH67" i="1"/>
  <c r="BI67" i="1"/>
  <c r="AD36" i="3"/>
  <c r="AB36" i="3"/>
  <c r="AE36" i="3"/>
  <c r="AC11" i="3"/>
  <c r="AD11" i="3" s="1"/>
  <c r="CK35" i="1"/>
  <c r="CF35" i="1"/>
  <c r="CA35" i="1"/>
  <c r="BV35" i="1"/>
  <c r="CH35" i="1"/>
  <c r="CL35" i="1"/>
  <c r="CC35" i="1"/>
  <c r="CG35" i="1"/>
  <c r="BX35" i="1"/>
  <c r="CB35" i="1"/>
  <c r="BS35" i="1"/>
  <c r="BW35" i="1"/>
  <c r="CI35" i="1"/>
  <c r="CD35" i="1"/>
  <c r="BY35" i="1"/>
  <c r="BT35" i="1"/>
  <c r="BO35" i="1"/>
  <c r="BJ35" i="1"/>
  <c r="BE35" i="1"/>
  <c r="BU35" i="1"/>
  <c r="BP35" i="1"/>
  <c r="BK35" i="1"/>
  <c r="BF35" i="1"/>
  <c r="BZ35" i="1"/>
  <c r="BQ35" i="1"/>
  <c r="BL35" i="1"/>
  <c r="BG35" i="1"/>
  <c r="CJ35" i="1"/>
  <c r="CE35" i="1"/>
  <c r="BN35" i="1"/>
  <c r="BR35" i="1"/>
  <c r="BI35" i="1"/>
  <c r="BM35" i="1"/>
  <c r="BD35" i="1"/>
  <c r="BH35" i="1"/>
  <c r="DT39" i="1"/>
  <c r="DO39" i="1"/>
  <c r="DQ39" i="1"/>
  <c r="DU39" i="1"/>
  <c r="DL39" i="1"/>
  <c r="DP39" i="1"/>
  <c r="DR39" i="1"/>
  <c r="DM39" i="1"/>
  <c r="DH39" i="1"/>
  <c r="DN39" i="1"/>
  <c r="DJ39" i="1"/>
  <c r="DE39" i="1"/>
  <c r="CZ39" i="1"/>
  <c r="CU39" i="1"/>
  <c r="CP39" i="1"/>
  <c r="DS39" i="1"/>
  <c r="DK39" i="1"/>
  <c r="DB39" i="1"/>
  <c r="DF39" i="1"/>
  <c r="CW39" i="1"/>
  <c r="DA39" i="1"/>
  <c r="CR39" i="1"/>
  <c r="CV39" i="1"/>
  <c r="CM39" i="1"/>
  <c r="CQ39" i="1"/>
  <c r="DG39" i="1"/>
  <c r="DC39" i="1"/>
  <c r="CX39" i="1"/>
  <c r="CS39" i="1"/>
  <c r="CN39" i="1"/>
  <c r="CY39" i="1"/>
  <c r="DD39" i="1"/>
  <c r="DI39" i="1"/>
  <c r="CO39" i="1"/>
  <c r="CT39" i="1"/>
  <c r="CK47" i="1"/>
  <c r="CF47" i="1"/>
  <c r="CA47" i="1"/>
  <c r="BV47" i="1"/>
  <c r="CH47" i="1"/>
  <c r="CL47" i="1"/>
  <c r="CC47" i="1"/>
  <c r="CG47" i="1"/>
  <c r="BX47" i="1"/>
  <c r="CB47" i="1"/>
  <c r="BS47" i="1"/>
  <c r="BW47" i="1"/>
  <c r="CI47" i="1"/>
  <c r="CD47" i="1"/>
  <c r="BY47" i="1"/>
  <c r="BT47" i="1"/>
  <c r="BU47" i="1"/>
  <c r="BO47" i="1"/>
  <c r="BJ47" i="1"/>
  <c r="BE47" i="1"/>
  <c r="CJ47" i="1"/>
  <c r="BZ47" i="1"/>
  <c r="BP47" i="1"/>
  <c r="BK47" i="1"/>
  <c r="BF47" i="1"/>
  <c r="CE47" i="1"/>
  <c r="BQ47" i="1"/>
  <c r="BL47" i="1"/>
  <c r="BG47" i="1"/>
  <c r="BM47" i="1"/>
  <c r="BN47" i="1"/>
  <c r="BD47" i="1"/>
  <c r="BR47" i="1"/>
  <c r="BH47" i="1"/>
  <c r="BI47" i="1"/>
  <c r="N51" i="1"/>
  <c r="C51" i="1"/>
  <c r="DT55" i="1"/>
  <c r="DO55" i="1"/>
  <c r="DQ55" i="1"/>
  <c r="DU55" i="1"/>
  <c r="DL55" i="1"/>
  <c r="DP55" i="1"/>
  <c r="DR55" i="1"/>
  <c r="DM55" i="1"/>
  <c r="DN55" i="1"/>
  <c r="DJ55" i="1"/>
  <c r="DE55" i="1"/>
  <c r="CZ55" i="1"/>
  <c r="CU55" i="1"/>
  <c r="CP55" i="1"/>
  <c r="DS55" i="1"/>
  <c r="DG55" i="1"/>
  <c r="DK55" i="1"/>
  <c r="DB55" i="1"/>
  <c r="DF55" i="1"/>
  <c r="CW55" i="1"/>
  <c r="DA55" i="1"/>
  <c r="CR55" i="1"/>
  <c r="CV55" i="1"/>
  <c r="CM55" i="1"/>
  <c r="CQ55" i="1"/>
  <c r="DH55" i="1"/>
  <c r="DC55" i="1"/>
  <c r="CX55" i="1"/>
  <c r="CS55" i="1"/>
  <c r="CN55" i="1"/>
  <c r="CY55" i="1"/>
  <c r="DD55" i="1"/>
  <c r="DI55" i="1"/>
  <c r="CO55" i="1"/>
  <c r="CT55" i="1"/>
  <c r="N59" i="1"/>
  <c r="C59" i="1"/>
  <c r="CI96" i="1"/>
  <c r="CE96" i="1"/>
  <c r="BZ96" i="1"/>
  <c r="CJ96" i="1"/>
  <c r="CF96" i="1"/>
  <c r="CA96" i="1"/>
  <c r="CK96" i="1"/>
  <c r="CC96" i="1"/>
  <c r="CG96" i="1"/>
  <c r="BX96" i="1"/>
  <c r="CB96" i="1"/>
  <c r="CL96" i="1"/>
  <c r="BS96" i="1"/>
  <c r="BW96" i="1"/>
  <c r="BN96" i="1"/>
  <c r="BR96" i="1"/>
  <c r="BI96" i="1"/>
  <c r="BM96" i="1"/>
  <c r="BD96" i="1"/>
  <c r="BH96" i="1"/>
  <c r="BY96" i="1"/>
  <c r="BT96" i="1"/>
  <c r="BO96" i="1"/>
  <c r="BJ96" i="1"/>
  <c r="BE96" i="1"/>
  <c r="CD96" i="1"/>
  <c r="BU96" i="1"/>
  <c r="BP96" i="1"/>
  <c r="BK96" i="1"/>
  <c r="BF96" i="1"/>
  <c r="CH96" i="1"/>
  <c r="BV96" i="1"/>
  <c r="BQ96" i="1"/>
  <c r="BG96" i="1"/>
  <c r="BL96" i="1"/>
  <c r="N88" i="1"/>
  <c r="C88" i="1"/>
  <c r="N76" i="1"/>
  <c r="C76" i="1"/>
  <c r="N33" i="1"/>
  <c r="C33" i="1"/>
  <c r="DT37" i="1"/>
  <c r="DM37" i="1"/>
  <c r="DH37" i="1"/>
  <c r="DQ37" i="1"/>
  <c r="DU37" i="1"/>
  <c r="DN37" i="1"/>
  <c r="DR37" i="1"/>
  <c r="DO37" i="1"/>
  <c r="DJ37" i="1"/>
  <c r="DC37" i="1"/>
  <c r="CX37" i="1"/>
  <c r="CS37" i="1"/>
  <c r="CN37" i="1"/>
  <c r="DL37" i="1"/>
  <c r="DG37" i="1"/>
  <c r="DD37" i="1"/>
  <c r="CY37" i="1"/>
  <c r="CT37" i="1"/>
  <c r="CO37" i="1"/>
  <c r="DS37" i="1"/>
  <c r="DP37" i="1"/>
  <c r="DI37" i="1"/>
  <c r="DE37" i="1"/>
  <c r="CZ37" i="1"/>
  <c r="CU37" i="1"/>
  <c r="CP37" i="1"/>
  <c r="CR37" i="1"/>
  <c r="CQ37" i="1"/>
  <c r="CW37" i="1"/>
  <c r="CV37" i="1"/>
  <c r="DB37" i="1"/>
  <c r="DA37" i="1"/>
  <c r="DK37" i="1"/>
  <c r="DF37" i="1"/>
  <c r="CM37" i="1"/>
  <c r="N41" i="1"/>
  <c r="C41" i="1"/>
  <c r="DT45" i="1"/>
  <c r="DM45" i="1"/>
  <c r="DQ45" i="1"/>
  <c r="DU45" i="1"/>
  <c r="DN45" i="1"/>
  <c r="DR45" i="1"/>
  <c r="DO45" i="1"/>
  <c r="DS45" i="1"/>
  <c r="DP45" i="1"/>
  <c r="DH45" i="1"/>
  <c r="DC45" i="1"/>
  <c r="CX45" i="1"/>
  <c r="CS45" i="1"/>
  <c r="CN45" i="1"/>
  <c r="DI45" i="1"/>
  <c r="DD45" i="1"/>
  <c r="CY45" i="1"/>
  <c r="CT45" i="1"/>
  <c r="CO45" i="1"/>
  <c r="DJ45" i="1"/>
  <c r="DE45" i="1"/>
  <c r="CZ45" i="1"/>
  <c r="CU45" i="1"/>
  <c r="CP45" i="1"/>
  <c r="DB45" i="1"/>
  <c r="DA45" i="1"/>
  <c r="DG45" i="1"/>
  <c r="DF45" i="1"/>
  <c r="CM45" i="1"/>
  <c r="DL45" i="1"/>
  <c r="DK45" i="1"/>
  <c r="CR45" i="1"/>
  <c r="CQ45" i="1"/>
  <c r="CW45" i="1"/>
  <c r="CV45" i="1"/>
  <c r="AC16" i="3"/>
  <c r="AD16" i="3" s="1"/>
  <c r="N49" i="1"/>
  <c r="C49" i="1"/>
  <c r="AF20" i="3"/>
  <c r="DT53" i="1"/>
  <c r="DM53" i="1"/>
  <c r="DQ53" i="1"/>
  <c r="DU53" i="1"/>
  <c r="DN53" i="1"/>
  <c r="DR53" i="1"/>
  <c r="DO53" i="1"/>
  <c r="DH53" i="1"/>
  <c r="DC53" i="1"/>
  <c r="CX53" i="1"/>
  <c r="CS53" i="1"/>
  <c r="CN53" i="1"/>
  <c r="DL53" i="1"/>
  <c r="DI53" i="1"/>
  <c r="DD53" i="1"/>
  <c r="CY53" i="1"/>
  <c r="CT53" i="1"/>
  <c r="CO53" i="1"/>
  <c r="DS53" i="1"/>
  <c r="DP53" i="1"/>
  <c r="DJ53" i="1"/>
  <c r="DE53" i="1"/>
  <c r="CZ53" i="1"/>
  <c r="CU53" i="1"/>
  <c r="CP53" i="1"/>
  <c r="DK53" i="1"/>
  <c r="CR53" i="1"/>
  <c r="CQ53" i="1"/>
  <c r="CW53" i="1"/>
  <c r="CV53" i="1"/>
  <c r="DB53" i="1"/>
  <c r="DA53" i="1"/>
  <c r="DG53" i="1"/>
  <c r="DF53" i="1"/>
  <c r="CM53" i="1"/>
  <c r="N57" i="1"/>
  <c r="C57" i="1"/>
  <c r="DT67" i="1"/>
  <c r="DO67" i="1"/>
  <c r="DQ67" i="1"/>
  <c r="DU67" i="1"/>
  <c r="DL67" i="1"/>
  <c r="DP67" i="1"/>
  <c r="DR67" i="1"/>
  <c r="DM67" i="1"/>
  <c r="DJ67" i="1"/>
  <c r="DE67" i="1"/>
  <c r="CZ67" i="1"/>
  <c r="CU67" i="1"/>
  <c r="CP67" i="1"/>
  <c r="DN67" i="1"/>
  <c r="DG67" i="1"/>
  <c r="DK67" i="1"/>
  <c r="DB67" i="1"/>
  <c r="DF67" i="1"/>
  <c r="CW67" i="1"/>
  <c r="DA67" i="1"/>
  <c r="CR67" i="1"/>
  <c r="CV67" i="1"/>
  <c r="CM67" i="1"/>
  <c r="CQ67" i="1"/>
  <c r="DS67" i="1"/>
  <c r="DH67" i="1"/>
  <c r="DC67" i="1"/>
  <c r="CX67" i="1"/>
  <c r="CS67" i="1"/>
  <c r="CN67" i="1"/>
  <c r="CT67" i="1"/>
  <c r="CY67" i="1"/>
  <c r="DD67" i="1"/>
  <c r="DI67" i="1"/>
  <c r="CO67" i="1"/>
  <c r="AF36" i="3"/>
  <c r="AE31" i="3"/>
  <c r="AF11" i="3"/>
  <c r="AC21" i="3"/>
  <c r="AD21" i="3" s="1"/>
  <c r="AF21" i="3"/>
  <c r="AF27" i="3"/>
  <c r="DT35" i="1"/>
  <c r="DO35" i="1"/>
  <c r="DJ35" i="1"/>
  <c r="DQ35" i="1"/>
  <c r="DU35" i="1"/>
  <c r="DL35" i="1"/>
  <c r="DP35" i="1"/>
  <c r="DR35" i="1"/>
  <c r="DM35" i="1"/>
  <c r="DH35" i="1"/>
  <c r="DS35" i="1"/>
  <c r="DE35" i="1"/>
  <c r="CZ35" i="1"/>
  <c r="CU35" i="1"/>
  <c r="CP35" i="1"/>
  <c r="DG35" i="1"/>
  <c r="DB35" i="1"/>
  <c r="DF35" i="1"/>
  <c r="CW35" i="1"/>
  <c r="DA35" i="1"/>
  <c r="CR35" i="1"/>
  <c r="CV35" i="1"/>
  <c r="CM35" i="1"/>
  <c r="CQ35" i="1"/>
  <c r="DI35" i="1"/>
  <c r="DC35" i="1"/>
  <c r="CX35" i="1"/>
  <c r="CS35" i="1"/>
  <c r="CN35" i="1"/>
  <c r="DD35" i="1"/>
  <c r="DK35" i="1"/>
  <c r="CO35" i="1"/>
  <c r="CT35" i="1"/>
  <c r="DN35" i="1"/>
  <c r="CY35" i="1"/>
  <c r="N43" i="1"/>
  <c r="C43" i="1"/>
  <c r="DT47" i="1"/>
  <c r="DO47" i="1"/>
  <c r="DQ47" i="1"/>
  <c r="DU47" i="1"/>
  <c r="DL47" i="1"/>
  <c r="DP47" i="1"/>
  <c r="DR47" i="1"/>
  <c r="DM47" i="1"/>
  <c r="DJ47" i="1"/>
  <c r="DE47" i="1"/>
  <c r="CZ47" i="1"/>
  <c r="CU47" i="1"/>
  <c r="CP47" i="1"/>
  <c r="DG47" i="1"/>
  <c r="DK47" i="1"/>
  <c r="DB47" i="1"/>
  <c r="DF47" i="1"/>
  <c r="CW47" i="1"/>
  <c r="DA47" i="1"/>
  <c r="CR47" i="1"/>
  <c r="CV47" i="1"/>
  <c r="CM47" i="1"/>
  <c r="CQ47" i="1"/>
  <c r="DN47" i="1"/>
  <c r="DH47" i="1"/>
  <c r="DC47" i="1"/>
  <c r="CX47" i="1"/>
  <c r="CS47" i="1"/>
  <c r="CN47" i="1"/>
  <c r="DI47" i="1"/>
  <c r="CO47" i="1"/>
  <c r="CT47" i="1"/>
  <c r="DS47" i="1"/>
  <c r="CY47" i="1"/>
  <c r="DD47" i="1"/>
  <c r="CK51" i="1"/>
  <c r="CF51" i="1"/>
  <c r="CA51" i="1"/>
  <c r="CH51" i="1"/>
  <c r="CL51" i="1"/>
  <c r="CC51" i="1"/>
  <c r="CG51" i="1"/>
  <c r="BX51" i="1"/>
  <c r="CB51" i="1"/>
  <c r="BS51" i="1"/>
  <c r="CI51" i="1"/>
  <c r="CD51" i="1"/>
  <c r="BY51" i="1"/>
  <c r="BT51" i="1"/>
  <c r="BO51" i="1"/>
  <c r="BJ51" i="1"/>
  <c r="BE51" i="1"/>
  <c r="CJ51" i="1"/>
  <c r="BU51" i="1"/>
  <c r="BP51" i="1"/>
  <c r="BK51" i="1"/>
  <c r="BF51" i="1"/>
  <c r="BZ51" i="1"/>
  <c r="BV51" i="1"/>
  <c r="BQ51" i="1"/>
  <c r="BL51" i="1"/>
  <c r="BG51" i="1"/>
  <c r="CE51" i="1"/>
  <c r="BW51" i="1"/>
  <c r="BI51" i="1"/>
  <c r="BM51" i="1"/>
  <c r="BN51" i="1"/>
  <c r="BD51" i="1"/>
  <c r="BR51" i="1"/>
  <c r="BH51" i="1"/>
  <c r="AD26" i="3"/>
  <c r="AE26" i="3"/>
  <c r="CK59" i="1"/>
  <c r="CF59" i="1"/>
  <c r="CA59" i="1"/>
  <c r="CH59" i="1"/>
  <c r="CL59" i="1"/>
  <c r="CC59" i="1"/>
  <c r="CG59" i="1"/>
  <c r="BX59" i="1"/>
  <c r="CB59" i="1"/>
  <c r="CI59" i="1"/>
  <c r="CD59" i="1"/>
  <c r="BY59" i="1"/>
  <c r="BZ59" i="1"/>
  <c r="BT59" i="1"/>
  <c r="BO59" i="1"/>
  <c r="BJ59" i="1"/>
  <c r="BE59" i="1"/>
  <c r="CE59" i="1"/>
  <c r="BU59" i="1"/>
  <c r="BP59" i="1"/>
  <c r="BK59" i="1"/>
  <c r="BF59" i="1"/>
  <c r="CJ59" i="1"/>
  <c r="BV59" i="1"/>
  <c r="BQ59" i="1"/>
  <c r="BL59" i="1"/>
  <c r="BG59" i="1"/>
  <c r="BS59" i="1"/>
  <c r="BW59" i="1"/>
  <c r="BN59" i="1"/>
  <c r="BD59" i="1"/>
  <c r="BR59" i="1"/>
  <c r="BH59" i="1"/>
  <c r="BI59" i="1"/>
  <c r="BM59" i="1"/>
  <c r="N108" i="1"/>
  <c r="C108" i="1"/>
  <c r="DR96" i="1"/>
  <c r="DN96" i="1"/>
  <c r="DS96" i="1"/>
  <c r="DO96" i="1"/>
  <c r="DT96" i="1"/>
  <c r="DL96" i="1"/>
  <c r="DP96" i="1"/>
  <c r="DI96" i="1"/>
  <c r="DD96" i="1"/>
  <c r="CY96" i="1"/>
  <c r="CT96" i="1"/>
  <c r="CO96" i="1"/>
  <c r="DJ96" i="1"/>
  <c r="DE96" i="1"/>
  <c r="CZ96" i="1"/>
  <c r="CU96" i="1"/>
  <c r="CP96" i="1"/>
  <c r="DQ96" i="1"/>
  <c r="DM96" i="1"/>
  <c r="DG96" i="1"/>
  <c r="DK96" i="1"/>
  <c r="DB96" i="1"/>
  <c r="DF96" i="1"/>
  <c r="CW96" i="1"/>
  <c r="DA96" i="1"/>
  <c r="CR96" i="1"/>
  <c r="CV96" i="1"/>
  <c r="CM96" i="1"/>
  <c r="CQ96" i="1"/>
  <c r="DU96" i="1"/>
  <c r="DH96" i="1"/>
  <c r="CN96" i="1"/>
  <c r="CS96" i="1"/>
  <c r="CX96" i="1"/>
  <c r="DC96" i="1"/>
  <c r="N95" i="1"/>
  <c r="C95" i="1"/>
  <c r="CI88" i="1"/>
  <c r="CE88" i="1"/>
  <c r="BZ88" i="1"/>
  <c r="CJ88" i="1"/>
  <c r="CF88" i="1"/>
  <c r="CA88" i="1"/>
  <c r="CK88" i="1"/>
  <c r="CC88" i="1"/>
  <c r="CG88" i="1"/>
  <c r="BX88" i="1"/>
  <c r="CB88" i="1"/>
  <c r="BS88" i="1"/>
  <c r="BW88" i="1"/>
  <c r="BN88" i="1"/>
  <c r="BR88" i="1"/>
  <c r="BI88" i="1"/>
  <c r="BM88" i="1"/>
  <c r="BD88" i="1"/>
  <c r="BH88" i="1"/>
  <c r="BY88" i="1"/>
  <c r="BT88" i="1"/>
  <c r="BO88" i="1"/>
  <c r="BJ88" i="1"/>
  <c r="BE88" i="1"/>
  <c r="CH88" i="1"/>
  <c r="CD88" i="1"/>
  <c r="BU88" i="1"/>
  <c r="BP88" i="1"/>
  <c r="BK88" i="1"/>
  <c r="BF88" i="1"/>
  <c r="CL88" i="1"/>
  <c r="BV88" i="1"/>
  <c r="BQ88" i="1"/>
  <c r="BG88" i="1"/>
  <c r="BL88" i="1"/>
  <c r="CI76" i="1"/>
  <c r="CE76" i="1"/>
  <c r="BZ76" i="1"/>
  <c r="CJ76" i="1"/>
  <c r="CF76" i="1"/>
  <c r="CA76" i="1"/>
  <c r="CK76" i="1"/>
  <c r="CC76" i="1"/>
  <c r="CG76" i="1"/>
  <c r="BX76" i="1"/>
  <c r="CB76" i="1"/>
  <c r="CL76" i="1"/>
  <c r="BS76" i="1"/>
  <c r="BW76" i="1"/>
  <c r="BN76" i="1"/>
  <c r="BR76" i="1"/>
  <c r="BI76" i="1"/>
  <c r="BM76" i="1"/>
  <c r="BD76" i="1"/>
  <c r="BH76" i="1"/>
  <c r="BY76" i="1"/>
  <c r="BT76" i="1"/>
  <c r="BO76" i="1"/>
  <c r="BJ76" i="1"/>
  <c r="BE76" i="1"/>
  <c r="CD76" i="1"/>
  <c r="BU76" i="1"/>
  <c r="BP76" i="1"/>
  <c r="BK76" i="1"/>
  <c r="BF76" i="1"/>
  <c r="CH76" i="1"/>
  <c r="BV76" i="1"/>
  <c r="BQ76" i="1"/>
  <c r="BG76" i="1"/>
  <c r="BL76" i="1"/>
  <c r="N71" i="1"/>
  <c r="C71" i="1"/>
  <c r="CK33" i="1"/>
  <c r="CD33" i="1"/>
  <c r="BY33" i="1"/>
  <c r="BT33" i="1"/>
  <c r="CH33" i="1"/>
  <c r="CL33" i="1"/>
  <c r="CE33" i="1"/>
  <c r="BZ33" i="1"/>
  <c r="BU33" i="1"/>
  <c r="CI33" i="1"/>
  <c r="CF33" i="1"/>
  <c r="CA33" i="1"/>
  <c r="BV33" i="1"/>
  <c r="CC33" i="1"/>
  <c r="CB33" i="1"/>
  <c r="BQ33" i="1"/>
  <c r="BL33" i="1"/>
  <c r="BG33" i="1"/>
  <c r="CJ33" i="1"/>
  <c r="CG33" i="1"/>
  <c r="BN33" i="1"/>
  <c r="BR33" i="1"/>
  <c r="BI33" i="1"/>
  <c r="BM33" i="1"/>
  <c r="BD33" i="1"/>
  <c r="BH33" i="1"/>
  <c r="BS33" i="1"/>
  <c r="BO33" i="1"/>
  <c r="BJ33" i="1"/>
  <c r="BE33" i="1"/>
  <c r="BX33" i="1"/>
  <c r="BW33" i="1"/>
  <c r="BP33" i="1"/>
  <c r="BF33" i="1"/>
  <c r="BK33" i="1"/>
  <c r="CK41" i="1"/>
  <c r="CD41" i="1"/>
  <c r="BY41" i="1"/>
  <c r="BT41" i="1"/>
  <c r="CH41" i="1"/>
  <c r="CL41" i="1"/>
  <c r="CE41" i="1"/>
  <c r="BZ41" i="1"/>
  <c r="BU41" i="1"/>
  <c r="CI41" i="1"/>
  <c r="CF41" i="1"/>
  <c r="CA41" i="1"/>
  <c r="BV41" i="1"/>
  <c r="BS41" i="1"/>
  <c r="BQ41" i="1"/>
  <c r="BL41" i="1"/>
  <c r="BG41" i="1"/>
  <c r="BX41" i="1"/>
  <c r="BW41" i="1"/>
  <c r="BN41" i="1"/>
  <c r="BR41" i="1"/>
  <c r="BI41" i="1"/>
  <c r="BM41" i="1"/>
  <c r="BD41" i="1"/>
  <c r="BH41" i="1"/>
  <c r="CJ41" i="1"/>
  <c r="CC41" i="1"/>
  <c r="CB41" i="1"/>
  <c r="BO41" i="1"/>
  <c r="BJ41" i="1"/>
  <c r="BE41" i="1"/>
  <c r="CG41" i="1"/>
  <c r="BP41" i="1"/>
  <c r="BK41" i="1"/>
  <c r="BF41" i="1"/>
  <c r="AF12" i="3"/>
  <c r="CK49" i="1"/>
  <c r="CD49" i="1"/>
  <c r="BY49" i="1"/>
  <c r="BT49" i="1"/>
  <c r="CH49" i="1"/>
  <c r="CL49" i="1"/>
  <c r="CE49" i="1"/>
  <c r="BZ49" i="1"/>
  <c r="BU49" i="1"/>
  <c r="CI49" i="1"/>
  <c r="CF49" i="1"/>
  <c r="CA49" i="1"/>
  <c r="BV49" i="1"/>
  <c r="CC49" i="1"/>
  <c r="CB49" i="1"/>
  <c r="BQ49" i="1"/>
  <c r="BL49" i="1"/>
  <c r="BG49" i="1"/>
  <c r="CG49" i="1"/>
  <c r="BN49" i="1"/>
  <c r="BR49" i="1"/>
  <c r="BI49" i="1"/>
  <c r="BM49" i="1"/>
  <c r="BD49" i="1"/>
  <c r="BH49" i="1"/>
  <c r="BS49" i="1"/>
  <c r="BO49" i="1"/>
  <c r="BJ49" i="1"/>
  <c r="BE49" i="1"/>
  <c r="CJ49" i="1"/>
  <c r="BX49" i="1"/>
  <c r="BW49" i="1"/>
  <c r="BP49" i="1"/>
  <c r="BF49" i="1"/>
  <c r="BK49" i="1"/>
  <c r="CK57" i="1"/>
  <c r="CD57" i="1"/>
  <c r="BY57" i="1"/>
  <c r="CH57" i="1"/>
  <c r="CL57" i="1"/>
  <c r="CE57" i="1"/>
  <c r="BZ57" i="1"/>
  <c r="CI57" i="1"/>
  <c r="CF57" i="1"/>
  <c r="CA57" i="1"/>
  <c r="CJ57" i="1"/>
  <c r="BV57" i="1"/>
  <c r="BQ57" i="1"/>
  <c r="BL57" i="1"/>
  <c r="BG57" i="1"/>
  <c r="BX57" i="1"/>
  <c r="BS57" i="1"/>
  <c r="BW57" i="1"/>
  <c r="BN57" i="1"/>
  <c r="BR57" i="1"/>
  <c r="BI57" i="1"/>
  <c r="BM57" i="1"/>
  <c r="BD57" i="1"/>
  <c r="BH57" i="1"/>
  <c r="CC57" i="1"/>
  <c r="CB57" i="1"/>
  <c r="BT57" i="1"/>
  <c r="BO57" i="1"/>
  <c r="BJ57" i="1"/>
  <c r="BE57" i="1"/>
  <c r="CG57" i="1"/>
  <c r="BU57" i="1"/>
  <c r="BK57" i="1"/>
  <c r="BP57" i="1"/>
  <c r="BF57" i="1"/>
  <c r="AH36" i="3"/>
  <c r="AI36" i="3"/>
  <c r="AF15" i="3"/>
  <c r="AE46" i="3"/>
  <c r="N39" i="1"/>
  <c r="C39" i="1"/>
  <c r="CK43" i="1"/>
  <c r="CF43" i="1"/>
  <c r="CA43" i="1"/>
  <c r="BV43" i="1"/>
  <c r="CH43" i="1"/>
  <c r="CL43" i="1"/>
  <c r="CC43" i="1"/>
  <c r="CG43" i="1"/>
  <c r="BX43" i="1"/>
  <c r="CB43" i="1"/>
  <c r="BS43" i="1"/>
  <c r="BW43" i="1"/>
  <c r="CI43" i="1"/>
  <c r="CD43" i="1"/>
  <c r="BY43" i="1"/>
  <c r="BT43" i="1"/>
  <c r="CJ43" i="1"/>
  <c r="BZ43" i="1"/>
  <c r="BO43" i="1"/>
  <c r="BJ43" i="1"/>
  <c r="BE43" i="1"/>
  <c r="CE43" i="1"/>
  <c r="BP43" i="1"/>
  <c r="BK43" i="1"/>
  <c r="BF43" i="1"/>
  <c r="BQ43" i="1"/>
  <c r="BL43" i="1"/>
  <c r="BG43" i="1"/>
  <c r="BU43" i="1"/>
  <c r="BN43" i="1"/>
  <c r="BD43" i="1"/>
  <c r="BR43" i="1"/>
  <c r="BH43" i="1"/>
  <c r="BI43" i="1"/>
  <c r="BM43" i="1"/>
  <c r="AF18" i="3"/>
  <c r="DT51" i="1"/>
  <c r="DO51" i="1"/>
  <c r="DQ51" i="1"/>
  <c r="DU51" i="1"/>
  <c r="DL51" i="1"/>
  <c r="DP51" i="1"/>
  <c r="DR51" i="1"/>
  <c r="DM51" i="1"/>
  <c r="DS51" i="1"/>
  <c r="DJ51" i="1"/>
  <c r="DE51" i="1"/>
  <c r="CZ51" i="1"/>
  <c r="CU51" i="1"/>
  <c r="CP51" i="1"/>
  <c r="DG51" i="1"/>
  <c r="DK51" i="1"/>
  <c r="DB51" i="1"/>
  <c r="DF51" i="1"/>
  <c r="CW51" i="1"/>
  <c r="DA51" i="1"/>
  <c r="CR51" i="1"/>
  <c r="CV51" i="1"/>
  <c r="CM51" i="1"/>
  <c r="CQ51" i="1"/>
  <c r="DH51" i="1"/>
  <c r="DC51" i="1"/>
  <c r="CX51" i="1"/>
  <c r="CS51" i="1"/>
  <c r="CN51" i="1"/>
  <c r="DD51" i="1"/>
  <c r="DI51" i="1"/>
  <c r="CO51" i="1"/>
  <c r="DN51" i="1"/>
  <c r="CT51" i="1"/>
  <c r="CY51" i="1"/>
  <c r="N55" i="1"/>
  <c r="C55" i="1"/>
  <c r="AF26" i="3"/>
  <c r="DT59" i="1"/>
  <c r="DO59" i="1"/>
  <c r="DQ59" i="1"/>
  <c r="DU59" i="1"/>
  <c r="DL59" i="1"/>
  <c r="DP59" i="1"/>
  <c r="DR59" i="1"/>
  <c r="DM59" i="1"/>
  <c r="DJ59" i="1"/>
  <c r="DE59" i="1"/>
  <c r="CZ59" i="1"/>
  <c r="CU59" i="1"/>
  <c r="CP59" i="1"/>
  <c r="DN59" i="1"/>
  <c r="DG59" i="1"/>
  <c r="DK59" i="1"/>
  <c r="DB59" i="1"/>
  <c r="DF59" i="1"/>
  <c r="CW59" i="1"/>
  <c r="DA59" i="1"/>
  <c r="CR59" i="1"/>
  <c r="CV59" i="1"/>
  <c r="CM59" i="1"/>
  <c r="CQ59" i="1"/>
  <c r="DS59" i="1"/>
  <c r="DH59" i="1"/>
  <c r="DC59" i="1"/>
  <c r="CX59" i="1"/>
  <c r="CS59" i="1"/>
  <c r="CN59" i="1"/>
  <c r="CT59" i="1"/>
  <c r="CY59" i="1"/>
  <c r="DD59" i="1"/>
  <c r="DI59" i="1"/>
  <c r="CO59" i="1"/>
  <c r="CI108" i="1"/>
  <c r="CE108" i="1"/>
  <c r="BZ108" i="1"/>
  <c r="CJ108" i="1"/>
  <c r="CF108" i="1"/>
  <c r="CA108" i="1"/>
  <c r="CK108" i="1"/>
  <c r="CC108" i="1"/>
  <c r="CG108" i="1"/>
  <c r="BX108" i="1"/>
  <c r="CB108" i="1"/>
  <c r="BS108" i="1"/>
  <c r="BW108" i="1"/>
  <c r="BN108" i="1"/>
  <c r="BR108" i="1"/>
  <c r="BI108" i="1"/>
  <c r="BM108" i="1"/>
  <c r="BD108" i="1"/>
  <c r="BH108" i="1"/>
  <c r="BY108" i="1"/>
  <c r="BT108" i="1"/>
  <c r="BO108" i="1"/>
  <c r="BJ108" i="1"/>
  <c r="BE108" i="1"/>
  <c r="CH108" i="1"/>
  <c r="CD108" i="1"/>
  <c r="BU108" i="1"/>
  <c r="BP108" i="1"/>
  <c r="BK108" i="1"/>
  <c r="BF108" i="1"/>
  <c r="CL108" i="1"/>
  <c r="BV108" i="1"/>
  <c r="BQ108" i="1"/>
  <c r="BG108" i="1"/>
  <c r="BL108" i="1"/>
  <c r="CK95" i="1"/>
  <c r="CF95" i="1"/>
  <c r="CA95" i="1"/>
  <c r="CH95" i="1"/>
  <c r="CL95" i="1"/>
  <c r="CC95" i="1"/>
  <c r="CG95" i="1"/>
  <c r="BX95" i="1"/>
  <c r="CB95" i="1"/>
  <c r="CI95" i="1"/>
  <c r="CD95" i="1"/>
  <c r="BY95" i="1"/>
  <c r="BZ95" i="1"/>
  <c r="BT95" i="1"/>
  <c r="BO95" i="1"/>
  <c r="BJ95" i="1"/>
  <c r="BE95" i="1"/>
  <c r="CE95" i="1"/>
  <c r="BU95" i="1"/>
  <c r="BP95" i="1"/>
  <c r="BK95" i="1"/>
  <c r="BF95" i="1"/>
  <c r="CJ95" i="1"/>
  <c r="BV95" i="1"/>
  <c r="BQ95" i="1"/>
  <c r="BL95" i="1"/>
  <c r="BG95" i="1"/>
  <c r="BS95" i="1"/>
  <c r="BW95" i="1"/>
  <c r="BR95" i="1"/>
  <c r="BH95" i="1"/>
  <c r="BI95" i="1"/>
  <c r="BM95" i="1"/>
  <c r="BN95" i="1"/>
  <c r="BD95" i="1"/>
  <c r="DR88" i="1"/>
  <c r="DN88" i="1"/>
  <c r="DS88" i="1"/>
  <c r="DO88" i="1"/>
  <c r="DT88" i="1"/>
  <c r="DL88" i="1"/>
  <c r="DP88" i="1"/>
  <c r="DQ88" i="1"/>
  <c r="DI88" i="1"/>
  <c r="DD88" i="1"/>
  <c r="CY88" i="1"/>
  <c r="CT88" i="1"/>
  <c r="CO88" i="1"/>
  <c r="DU88" i="1"/>
  <c r="DJ88" i="1"/>
  <c r="DE88" i="1"/>
  <c r="CZ88" i="1"/>
  <c r="CU88" i="1"/>
  <c r="CP88" i="1"/>
  <c r="DM88" i="1"/>
  <c r="DG88" i="1"/>
  <c r="DK88" i="1"/>
  <c r="DB88" i="1"/>
  <c r="DF88" i="1"/>
  <c r="CW88" i="1"/>
  <c r="DA88" i="1"/>
  <c r="CR88" i="1"/>
  <c r="CV88" i="1"/>
  <c r="CM88" i="1"/>
  <c r="CQ88" i="1"/>
  <c r="DH88" i="1"/>
  <c r="CN88" i="1"/>
  <c r="CS88" i="1"/>
  <c r="CX88" i="1"/>
  <c r="DC88" i="1"/>
  <c r="DR76" i="1"/>
  <c r="DN76" i="1"/>
  <c r="DS76" i="1"/>
  <c r="DO76" i="1"/>
  <c r="DT76" i="1"/>
  <c r="DL76" i="1"/>
  <c r="DP76" i="1"/>
  <c r="DI76" i="1"/>
  <c r="DD76" i="1"/>
  <c r="CY76" i="1"/>
  <c r="CT76" i="1"/>
  <c r="CO76" i="1"/>
  <c r="DQ76" i="1"/>
  <c r="DJ76" i="1"/>
  <c r="DE76" i="1"/>
  <c r="CZ76" i="1"/>
  <c r="CU76" i="1"/>
  <c r="CP76" i="1"/>
  <c r="DU76" i="1"/>
  <c r="DM76" i="1"/>
  <c r="DG76" i="1"/>
  <c r="DK76" i="1"/>
  <c r="DB76" i="1"/>
  <c r="DF76" i="1"/>
  <c r="CW76" i="1"/>
  <c r="DA76" i="1"/>
  <c r="CR76" i="1"/>
  <c r="CV76" i="1"/>
  <c r="CM76" i="1"/>
  <c r="CQ76" i="1"/>
  <c r="DH76" i="1"/>
  <c r="CN76" i="1"/>
  <c r="CS76" i="1"/>
  <c r="CX76" i="1"/>
  <c r="DC76" i="1"/>
  <c r="CK71" i="1"/>
  <c r="CF71" i="1"/>
  <c r="CA71" i="1"/>
  <c r="CH71" i="1"/>
  <c r="CL71" i="1"/>
  <c r="CC71" i="1"/>
  <c r="CG71" i="1"/>
  <c r="BX71" i="1"/>
  <c r="CB71" i="1"/>
  <c r="CI71" i="1"/>
  <c r="CD71" i="1"/>
  <c r="BY71" i="1"/>
  <c r="CJ71" i="1"/>
  <c r="BZ71" i="1"/>
  <c r="BT71" i="1"/>
  <c r="BO71" i="1"/>
  <c r="BJ71" i="1"/>
  <c r="BE71" i="1"/>
  <c r="CE71" i="1"/>
  <c r="BU71" i="1"/>
  <c r="BP71" i="1"/>
  <c r="BK71" i="1"/>
  <c r="BF71" i="1"/>
  <c r="BV71" i="1"/>
  <c r="BQ71" i="1"/>
  <c r="BL71" i="1"/>
  <c r="BG71" i="1"/>
  <c r="BS71" i="1"/>
  <c r="BW71" i="1"/>
  <c r="BI71" i="1"/>
  <c r="BM71" i="1"/>
  <c r="BN71" i="1"/>
  <c r="BD71" i="1"/>
  <c r="BR71" i="1"/>
  <c r="BH71" i="1"/>
  <c r="DT33" i="1"/>
  <c r="DM33" i="1"/>
  <c r="DH33" i="1"/>
  <c r="DQ33" i="1"/>
  <c r="DU33" i="1"/>
  <c r="DN33" i="1"/>
  <c r="DR33" i="1"/>
  <c r="DO33" i="1"/>
  <c r="DJ33" i="1"/>
  <c r="DL33" i="1"/>
  <c r="DG33" i="1"/>
  <c r="DC33" i="1"/>
  <c r="CX33" i="1"/>
  <c r="CS33" i="1"/>
  <c r="CN33" i="1"/>
  <c r="DS33" i="1"/>
  <c r="DP33" i="1"/>
  <c r="DI33" i="1"/>
  <c r="DD33" i="1"/>
  <c r="CY33" i="1"/>
  <c r="CT33" i="1"/>
  <c r="CO33" i="1"/>
  <c r="DK33" i="1"/>
  <c r="DE33" i="1"/>
  <c r="CZ33" i="1"/>
  <c r="CU33" i="1"/>
  <c r="CP33" i="1"/>
  <c r="CW33" i="1"/>
  <c r="CV33" i="1"/>
  <c r="DB33" i="1"/>
  <c r="DA33" i="1"/>
  <c r="DF33" i="1"/>
  <c r="CM33" i="1"/>
  <c r="CR33" i="1"/>
  <c r="CQ33" i="1"/>
  <c r="N37" i="1"/>
  <c r="C37" i="1"/>
  <c r="AF8" i="3"/>
  <c r="DT41" i="1"/>
  <c r="DM41" i="1"/>
  <c r="DQ41" i="1"/>
  <c r="DU41" i="1"/>
  <c r="DN41" i="1"/>
  <c r="DR41" i="1"/>
  <c r="DO41" i="1"/>
  <c r="DH41" i="1"/>
  <c r="DC41" i="1"/>
  <c r="CX41" i="1"/>
  <c r="CS41" i="1"/>
  <c r="CN41" i="1"/>
  <c r="DI41" i="1"/>
  <c r="DD41" i="1"/>
  <c r="CY41" i="1"/>
  <c r="CT41" i="1"/>
  <c r="CO41" i="1"/>
  <c r="DL41" i="1"/>
  <c r="DJ41" i="1"/>
  <c r="DE41" i="1"/>
  <c r="CZ41" i="1"/>
  <c r="CU41" i="1"/>
  <c r="CP41" i="1"/>
  <c r="DS41" i="1"/>
  <c r="DG41" i="1"/>
  <c r="DF41" i="1"/>
  <c r="CM41" i="1"/>
  <c r="DK41" i="1"/>
  <c r="CR41" i="1"/>
  <c r="CQ41" i="1"/>
  <c r="CW41" i="1"/>
  <c r="CV41" i="1"/>
  <c r="DP41" i="1"/>
  <c r="DB41" i="1"/>
  <c r="DA41" i="1"/>
  <c r="N45" i="1"/>
  <c r="C45" i="1"/>
  <c r="AF16" i="3"/>
  <c r="DT49" i="1"/>
  <c r="DM49" i="1"/>
  <c r="DQ49" i="1"/>
  <c r="DU49" i="1"/>
  <c r="DN49" i="1"/>
  <c r="DR49" i="1"/>
  <c r="DO49" i="1"/>
  <c r="DL49" i="1"/>
  <c r="DH49" i="1"/>
  <c r="DC49" i="1"/>
  <c r="CX49" i="1"/>
  <c r="CS49" i="1"/>
  <c r="CN49" i="1"/>
  <c r="DS49" i="1"/>
  <c r="DP49" i="1"/>
  <c r="DI49" i="1"/>
  <c r="DD49" i="1"/>
  <c r="CY49" i="1"/>
  <c r="CT49" i="1"/>
  <c r="CO49" i="1"/>
  <c r="DJ49" i="1"/>
  <c r="DE49" i="1"/>
  <c r="CZ49" i="1"/>
  <c r="CU49" i="1"/>
  <c r="CP49" i="1"/>
  <c r="CW49" i="1"/>
  <c r="CV49" i="1"/>
  <c r="DB49" i="1"/>
  <c r="DA49" i="1"/>
  <c r="DG49" i="1"/>
  <c r="DF49" i="1"/>
  <c r="CM49" i="1"/>
  <c r="DK49" i="1"/>
  <c r="CR49" i="1"/>
  <c r="CQ49" i="1"/>
  <c r="N53" i="1"/>
  <c r="C53" i="1"/>
  <c r="DT57" i="1"/>
  <c r="DM57" i="1"/>
  <c r="DQ57" i="1"/>
  <c r="DU57" i="1"/>
  <c r="DN57" i="1"/>
  <c r="DR57" i="1"/>
  <c r="DO57" i="1"/>
  <c r="DH57" i="1"/>
  <c r="DC57" i="1"/>
  <c r="CX57" i="1"/>
  <c r="CS57" i="1"/>
  <c r="CN57" i="1"/>
  <c r="DI57" i="1"/>
  <c r="DD57" i="1"/>
  <c r="CY57" i="1"/>
  <c r="CT57" i="1"/>
  <c r="CO57" i="1"/>
  <c r="DL57" i="1"/>
  <c r="DJ57" i="1"/>
  <c r="DE57" i="1"/>
  <c r="CZ57" i="1"/>
  <c r="CU57" i="1"/>
  <c r="CP57" i="1"/>
  <c r="DG57" i="1"/>
  <c r="DF57" i="1"/>
  <c r="CM57" i="1"/>
  <c r="DK57" i="1"/>
  <c r="CR57" i="1"/>
  <c r="CQ57" i="1"/>
  <c r="DS57" i="1"/>
  <c r="DP57" i="1"/>
  <c r="CW57" i="1"/>
  <c r="CV57" i="1"/>
  <c r="DB57" i="1"/>
  <c r="DA57" i="1"/>
  <c r="N67" i="1"/>
  <c r="C67" i="1"/>
  <c r="AZ45" i="1" l="1"/>
  <c r="AU45" i="1"/>
  <c r="AQ45" i="1"/>
  <c r="AM45" i="1"/>
  <c r="BA45" i="1"/>
  <c r="AV45" i="1"/>
  <c r="AP45" i="1"/>
  <c r="AJ45" i="1"/>
  <c r="AN45" i="1"/>
  <c r="BB45" i="1"/>
  <c r="AW45" i="1"/>
  <c r="AS45" i="1"/>
  <c r="AO45" i="1"/>
  <c r="AK45" i="1"/>
  <c r="AY45" i="1"/>
  <c r="AH45" i="1"/>
  <c r="Z45" i="1"/>
  <c r="AD45" i="1"/>
  <c r="V45" i="1"/>
  <c r="BC45" i="1"/>
  <c r="AR45" i="1"/>
  <c r="AE45" i="1"/>
  <c r="AI45" i="1"/>
  <c r="AA45" i="1"/>
  <c r="W45" i="1"/>
  <c r="AX45" i="1"/>
  <c r="AL45" i="1"/>
  <c r="AG45" i="1"/>
  <c r="AC45" i="1"/>
  <c r="U45" i="1"/>
  <c r="Y45" i="1"/>
  <c r="AF45" i="1"/>
  <c r="X45" i="1"/>
  <c r="AB45" i="1"/>
  <c r="AT45" i="1"/>
  <c r="AZ67" i="1"/>
  <c r="AW67" i="1"/>
  <c r="AS67" i="1"/>
  <c r="AO67" i="1"/>
  <c r="BA67" i="1"/>
  <c r="AT67" i="1"/>
  <c r="AX67" i="1"/>
  <c r="AR67" i="1"/>
  <c r="BB67" i="1"/>
  <c r="AU67" i="1"/>
  <c r="AQ67" i="1"/>
  <c r="AV67" i="1"/>
  <c r="AJ67" i="1"/>
  <c r="AN67" i="1"/>
  <c r="AF67" i="1"/>
  <c r="AB67" i="1"/>
  <c r="X67" i="1"/>
  <c r="AY67" i="1"/>
  <c r="AK67" i="1"/>
  <c r="AG67" i="1"/>
  <c r="AC67" i="1"/>
  <c r="U67" i="1"/>
  <c r="Y67" i="1"/>
  <c r="BC67" i="1"/>
  <c r="AP67" i="1"/>
  <c r="AM67" i="1"/>
  <c r="AE67" i="1"/>
  <c r="AI67" i="1"/>
  <c r="AA67" i="1"/>
  <c r="W67" i="1"/>
  <c r="Z67" i="1"/>
  <c r="AD67" i="1"/>
  <c r="AH67" i="1"/>
  <c r="V67" i="1"/>
  <c r="AL67" i="1"/>
  <c r="BB76" i="1"/>
  <c r="AV76" i="1"/>
  <c r="AR76" i="1"/>
  <c r="AY76" i="1"/>
  <c r="BC76" i="1"/>
  <c r="AW76" i="1"/>
  <c r="AQ76" i="1"/>
  <c r="AZ76" i="1"/>
  <c r="AT76" i="1"/>
  <c r="AX76" i="1"/>
  <c r="AP76" i="1"/>
  <c r="AM76" i="1"/>
  <c r="AE76" i="1"/>
  <c r="AI76" i="1"/>
  <c r="AA76" i="1"/>
  <c r="W76" i="1"/>
  <c r="AU76" i="1"/>
  <c r="AS76" i="1"/>
  <c r="AJ76" i="1"/>
  <c r="AN76" i="1"/>
  <c r="AF76" i="1"/>
  <c r="AB76" i="1"/>
  <c r="X76" i="1"/>
  <c r="BA76" i="1"/>
  <c r="AL76" i="1"/>
  <c r="AH76" i="1"/>
  <c r="Z76" i="1"/>
  <c r="AD76" i="1"/>
  <c r="V76" i="1"/>
  <c r="AO76" i="1"/>
  <c r="AK76" i="1"/>
  <c r="Y76" i="1"/>
  <c r="AG76" i="1"/>
  <c r="AC76" i="1"/>
  <c r="U76" i="1"/>
  <c r="AZ51" i="1"/>
  <c r="AW51" i="1"/>
  <c r="AS51" i="1"/>
  <c r="AO51" i="1"/>
  <c r="AK51" i="1"/>
  <c r="BA51" i="1"/>
  <c r="AT51" i="1"/>
  <c r="AX51" i="1"/>
  <c r="AR51" i="1"/>
  <c r="BB51" i="1"/>
  <c r="AU51" i="1"/>
  <c r="AQ51" i="1"/>
  <c r="AM51" i="1"/>
  <c r="AJ51" i="1"/>
  <c r="AF51" i="1"/>
  <c r="AB51" i="1"/>
  <c r="X51" i="1"/>
  <c r="AY51" i="1"/>
  <c r="AL51" i="1"/>
  <c r="AG51" i="1"/>
  <c r="AC51" i="1"/>
  <c r="U51" i="1"/>
  <c r="Y51" i="1"/>
  <c r="BC51" i="1"/>
  <c r="AP51" i="1"/>
  <c r="AE51" i="1"/>
  <c r="AI51" i="1"/>
  <c r="AA51" i="1"/>
  <c r="W51" i="1"/>
  <c r="Z51" i="1"/>
  <c r="AH51" i="1"/>
  <c r="AD51" i="1"/>
  <c r="V51" i="1"/>
  <c r="AV51" i="1"/>
  <c r="AN51" i="1"/>
  <c r="AZ35" i="1"/>
  <c r="AW35" i="1"/>
  <c r="AS35" i="1"/>
  <c r="AO35" i="1"/>
  <c r="AK35" i="1"/>
  <c r="BA35" i="1"/>
  <c r="AT35" i="1"/>
  <c r="AX35" i="1"/>
  <c r="AR35" i="1"/>
  <c r="AL35" i="1"/>
  <c r="BB35" i="1"/>
  <c r="AU35" i="1"/>
  <c r="AQ35" i="1"/>
  <c r="AM35" i="1"/>
  <c r="AF35" i="1"/>
  <c r="AB35" i="1"/>
  <c r="X35" i="1"/>
  <c r="AY35" i="1"/>
  <c r="AG35" i="1"/>
  <c r="AC35" i="1"/>
  <c r="U35" i="1"/>
  <c r="Y35" i="1"/>
  <c r="BC35" i="1"/>
  <c r="AP35" i="1"/>
  <c r="AN35" i="1"/>
  <c r="AE35" i="1"/>
  <c r="AI35" i="1"/>
  <c r="AA35" i="1"/>
  <c r="W35" i="1"/>
  <c r="AV35" i="1"/>
  <c r="Z35" i="1"/>
  <c r="AH35" i="1"/>
  <c r="AD35" i="1"/>
  <c r="V35" i="1"/>
  <c r="AJ35" i="1"/>
  <c r="AZ53" i="1"/>
  <c r="AU53" i="1"/>
  <c r="AQ53" i="1"/>
  <c r="AM53" i="1"/>
  <c r="BA53" i="1"/>
  <c r="AV53" i="1"/>
  <c r="AP53" i="1"/>
  <c r="BB53" i="1"/>
  <c r="AW53" i="1"/>
  <c r="AS53" i="1"/>
  <c r="AO53" i="1"/>
  <c r="AK53" i="1"/>
  <c r="AY53" i="1"/>
  <c r="AT53" i="1"/>
  <c r="AJ53" i="1"/>
  <c r="AH53" i="1"/>
  <c r="Z53" i="1"/>
  <c r="AD53" i="1"/>
  <c r="V53" i="1"/>
  <c r="BC53" i="1"/>
  <c r="AX53" i="1"/>
  <c r="AR53" i="1"/>
  <c r="AL53" i="1"/>
  <c r="AE53" i="1"/>
  <c r="AI53" i="1"/>
  <c r="AA53" i="1"/>
  <c r="W53" i="1"/>
  <c r="AG53" i="1"/>
  <c r="AC53" i="1"/>
  <c r="U53" i="1"/>
  <c r="Y53" i="1"/>
  <c r="AF53" i="1"/>
  <c r="AB53" i="1"/>
  <c r="X53" i="1"/>
  <c r="AN53" i="1"/>
  <c r="AZ55" i="1"/>
  <c r="AW55" i="1"/>
  <c r="AS55" i="1"/>
  <c r="AO55" i="1"/>
  <c r="AK55" i="1"/>
  <c r="BA55" i="1"/>
  <c r="AT55" i="1"/>
  <c r="AX55" i="1"/>
  <c r="AR55" i="1"/>
  <c r="BB55" i="1"/>
  <c r="AU55" i="1"/>
  <c r="AQ55" i="1"/>
  <c r="AM55" i="1"/>
  <c r="BC55" i="1"/>
  <c r="AJ55" i="1"/>
  <c r="AF55" i="1"/>
  <c r="AB55" i="1"/>
  <c r="X55" i="1"/>
  <c r="AL55" i="1"/>
  <c r="AG55" i="1"/>
  <c r="AC55" i="1"/>
  <c r="U55" i="1"/>
  <c r="Y55" i="1"/>
  <c r="AY55" i="1"/>
  <c r="AV55" i="1"/>
  <c r="AP55" i="1"/>
  <c r="AE55" i="1"/>
  <c r="AI55" i="1"/>
  <c r="AA55" i="1"/>
  <c r="W55" i="1"/>
  <c r="AH55" i="1"/>
  <c r="Z55" i="1"/>
  <c r="V55" i="1"/>
  <c r="AN55" i="1"/>
  <c r="AD55" i="1"/>
  <c r="AZ71" i="1"/>
  <c r="AW71" i="1"/>
  <c r="AS71" i="1"/>
  <c r="AO71" i="1"/>
  <c r="BA71" i="1"/>
  <c r="AT71" i="1"/>
  <c r="AX71" i="1"/>
  <c r="AR71" i="1"/>
  <c r="BB71" i="1"/>
  <c r="AU71" i="1"/>
  <c r="AQ71" i="1"/>
  <c r="BC71" i="1"/>
  <c r="AV71" i="1"/>
  <c r="AJ71" i="1"/>
  <c r="AN71" i="1"/>
  <c r="AF71" i="1"/>
  <c r="AB71" i="1"/>
  <c r="X71" i="1"/>
  <c r="AK71" i="1"/>
  <c r="AG71" i="1"/>
  <c r="AC71" i="1"/>
  <c r="U71" i="1"/>
  <c r="Y71" i="1"/>
  <c r="AY71" i="1"/>
  <c r="AP71" i="1"/>
  <c r="AM71" i="1"/>
  <c r="AE71" i="1"/>
  <c r="AI71" i="1"/>
  <c r="AA71" i="1"/>
  <c r="W71" i="1"/>
  <c r="Z71" i="1"/>
  <c r="AH71" i="1"/>
  <c r="AD71" i="1"/>
  <c r="V71" i="1"/>
  <c r="AL71" i="1"/>
  <c r="AZ95" i="1"/>
  <c r="AW95" i="1"/>
  <c r="AS95" i="1"/>
  <c r="AO95" i="1"/>
  <c r="BA95" i="1"/>
  <c r="AT95" i="1"/>
  <c r="AX95" i="1"/>
  <c r="AR95" i="1"/>
  <c r="BB95" i="1"/>
  <c r="AU95" i="1"/>
  <c r="AQ95" i="1"/>
  <c r="AY95" i="1"/>
  <c r="AV95" i="1"/>
  <c r="AJ95" i="1"/>
  <c r="AN95" i="1"/>
  <c r="AF95" i="1"/>
  <c r="AB95" i="1"/>
  <c r="X95" i="1"/>
  <c r="BC95" i="1"/>
  <c r="AP95" i="1"/>
  <c r="AK95" i="1"/>
  <c r="AG95" i="1"/>
  <c r="AC95" i="1"/>
  <c r="U95" i="1"/>
  <c r="Y95" i="1"/>
  <c r="AM95" i="1"/>
  <c r="AE95" i="1"/>
  <c r="AI95" i="1"/>
  <c r="AA95" i="1"/>
  <c r="W95" i="1"/>
  <c r="V95" i="1"/>
  <c r="AH95" i="1"/>
  <c r="Z95" i="1"/>
  <c r="AL95" i="1"/>
  <c r="AD95" i="1"/>
  <c r="AZ57" i="1"/>
  <c r="AU57" i="1"/>
  <c r="AQ57" i="1"/>
  <c r="AM57" i="1"/>
  <c r="BA57" i="1"/>
  <c r="AV57" i="1"/>
  <c r="AP57" i="1"/>
  <c r="BB57" i="1"/>
  <c r="AW57" i="1"/>
  <c r="AS57" i="1"/>
  <c r="AO57" i="1"/>
  <c r="AK57" i="1"/>
  <c r="AJ57" i="1"/>
  <c r="AH57" i="1"/>
  <c r="Z57" i="1"/>
  <c r="AD57" i="1"/>
  <c r="V57" i="1"/>
  <c r="AT57" i="1"/>
  <c r="AR57" i="1"/>
  <c r="AL57" i="1"/>
  <c r="AE57" i="1"/>
  <c r="AI57" i="1"/>
  <c r="AA57" i="1"/>
  <c r="W57" i="1"/>
  <c r="AY57" i="1"/>
  <c r="BC57" i="1"/>
  <c r="AG57" i="1"/>
  <c r="AC57" i="1"/>
  <c r="U57" i="1"/>
  <c r="Y57" i="1"/>
  <c r="AF57" i="1"/>
  <c r="X57" i="1"/>
  <c r="AN57" i="1"/>
  <c r="AB57" i="1"/>
  <c r="AX57" i="1"/>
  <c r="AZ41" i="1"/>
  <c r="AU41" i="1"/>
  <c r="AQ41" i="1"/>
  <c r="AM41" i="1"/>
  <c r="BA41" i="1"/>
  <c r="AV41" i="1"/>
  <c r="AP41" i="1"/>
  <c r="AJ41" i="1"/>
  <c r="AN41" i="1"/>
  <c r="BB41" i="1"/>
  <c r="AW41" i="1"/>
  <c r="AS41" i="1"/>
  <c r="AO41" i="1"/>
  <c r="AK41" i="1"/>
  <c r="AH41" i="1"/>
  <c r="Z41" i="1"/>
  <c r="AD41" i="1"/>
  <c r="V41" i="1"/>
  <c r="AT41" i="1"/>
  <c r="AR41" i="1"/>
  <c r="AE41" i="1"/>
  <c r="AI41" i="1"/>
  <c r="AA41" i="1"/>
  <c r="W41" i="1"/>
  <c r="AY41" i="1"/>
  <c r="BC41" i="1"/>
  <c r="AG41" i="1"/>
  <c r="AC41" i="1"/>
  <c r="U41" i="1"/>
  <c r="Y41" i="1"/>
  <c r="AX41" i="1"/>
  <c r="AF41" i="1"/>
  <c r="X41" i="1"/>
  <c r="AB41" i="1"/>
  <c r="AL41" i="1"/>
  <c r="AZ37" i="1"/>
  <c r="AU37" i="1"/>
  <c r="AQ37" i="1"/>
  <c r="AM37" i="1"/>
  <c r="BA37" i="1"/>
  <c r="AV37" i="1"/>
  <c r="AP37" i="1"/>
  <c r="AJ37" i="1"/>
  <c r="AN37" i="1"/>
  <c r="BB37" i="1"/>
  <c r="AW37" i="1"/>
  <c r="AS37" i="1"/>
  <c r="AO37" i="1"/>
  <c r="AK37" i="1"/>
  <c r="AY37" i="1"/>
  <c r="AT37" i="1"/>
  <c r="AH37" i="1"/>
  <c r="Z37" i="1"/>
  <c r="AD37" i="1"/>
  <c r="V37" i="1"/>
  <c r="BC37" i="1"/>
  <c r="AX37" i="1"/>
  <c r="AR37" i="1"/>
  <c r="AL37" i="1"/>
  <c r="AE37" i="1"/>
  <c r="AI37" i="1"/>
  <c r="AA37" i="1"/>
  <c r="W37" i="1"/>
  <c r="AG37" i="1"/>
  <c r="AC37" i="1"/>
  <c r="U37" i="1"/>
  <c r="Y37" i="1"/>
  <c r="AF37" i="1"/>
  <c r="AB37" i="1"/>
  <c r="X37" i="1"/>
  <c r="AZ39" i="1"/>
  <c r="AW39" i="1"/>
  <c r="AS39" i="1"/>
  <c r="AO39" i="1"/>
  <c r="AK39" i="1"/>
  <c r="BA39" i="1"/>
  <c r="AT39" i="1"/>
  <c r="AX39" i="1"/>
  <c r="AR39" i="1"/>
  <c r="AL39" i="1"/>
  <c r="BB39" i="1"/>
  <c r="AU39" i="1"/>
  <c r="AQ39" i="1"/>
  <c r="AM39" i="1"/>
  <c r="BC39" i="1"/>
  <c r="AN39" i="1"/>
  <c r="AF39" i="1"/>
  <c r="AB39" i="1"/>
  <c r="X39" i="1"/>
  <c r="AG39" i="1"/>
  <c r="AC39" i="1"/>
  <c r="U39" i="1"/>
  <c r="Y39" i="1"/>
  <c r="AY39" i="1"/>
  <c r="AV39" i="1"/>
  <c r="AP39" i="1"/>
  <c r="AJ39" i="1"/>
  <c r="AE39" i="1"/>
  <c r="AI39" i="1"/>
  <c r="AA39" i="1"/>
  <c r="W39" i="1"/>
  <c r="AH39" i="1"/>
  <c r="Z39" i="1"/>
  <c r="V39" i="1"/>
  <c r="AD39" i="1"/>
  <c r="BB108" i="1"/>
  <c r="AV108" i="1"/>
  <c r="AR108" i="1"/>
  <c r="AY108" i="1"/>
  <c r="BC108" i="1"/>
  <c r="AW108" i="1"/>
  <c r="AQ108" i="1"/>
  <c r="AZ108" i="1"/>
  <c r="AT108" i="1"/>
  <c r="AX108" i="1"/>
  <c r="AP108" i="1"/>
  <c r="AM108" i="1"/>
  <c r="AE108" i="1"/>
  <c r="AI108" i="1"/>
  <c r="AA108" i="1"/>
  <c r="W108" i="1"/>
  <c r="AU108" i="1"/>
  <c r="AJ108" i="1"/>
  <c r="AN108" i="1"/>
  <c r="AF108" i="1"/>
  <c r="AB108" i="1"/>
  <c r="X108" i="1"/>
  <c r="BA108" i="1"/>
  <c r="AO108" i="1"/>
  <c r="AL108" i="1"/>
  <c r="AH108" i="1"/>
  <c r="Z108" i="1"/>
  <c r="AD108" i="1"/>
  <c r="V108" i="1"/>
  <c r="AK108" i="1"/>
  <c r="AC108" i="1"/>
  <c r="U108" i="1"/>
  <c r="AS108" i="1"/>
  <c r="AG108" i="1"/>
  <c r="Y108" i="1"/>
  <c r="AZ33" i="1"/>
  <c r="AU33" i="1"/>
  <c r="AQ33" i="1"/>
  <c r="AM33" i="1"/>
  <c r="BA33" i="1"/>
  <c r="AV33" i="1"/>
  <c r="AP33" i="1"/>
  <c r="AJ33" i="1"/>
  <c r="AN33" i="1"/>
  <c r="BB33" i="1"/>
  <c r="AW33" i="1"/>
  <c r="AS33" i="1"/>
  <c r="AO33" i="1"/>
  <c r="AK33" i="1"/>
  <c r="AX33" i="1"/>
  <c r="AL33" i="1"/>
  <c r="AH33" i="1"/>
  <c r="Z33" i="1"/>
  <c r="AD33" i="1"/>
  <c r="V33" i="1"/>
  <c r="AR33" i="1"/>
  <c r="AE33" i="1"/>
  <c r="AI33" i="1"/>
  <c r="AA33" i="1"/>
  <c r="W33" i="1"/>
  <c r="AY33" i="1"/>
  <c r="BC33" i="1"/>
  <c r="AT33" i="1"/>
  <c r="AG33" i="1"/>
  <c r="AC33" i="1"/>
  <c r="U33" i="1"/>
  <c r="Y33" i="1"/>
  <c r="AF33" i="1"/>
  <c r="X33" i="1"/>
  <c r="AB33" i="1"/>
  <c r="BB88" i="1"/>
  <c r="AV88" i="1"/>
  <c r="AR88" i="1"/>
  <c r="AY88" i="1"/>
  <c r="BC88" i="1"/>
  <c r="AW88" i="1"/>
  <c r="AQ88" i="1"/>
  <c r="AZ88" i="1"/>
  <c r="AT88" i="1"/>
  <c r="AX88" i="1"/>
  <c r="AP88" i="1"/>
  <c r="AS88" i="1"/>
  <c r="AM88" i="1"/>
  <c r="AE88" i="1"/>
  <c r="AI88" i="1"/>
  <c r="AA88" i="1"/>
  <c r="W88" i="1"/>
  <c r="BA88" i="1"/>
  <c r="AU88" i="1"/>
  <c r="AO88" i="1"/>
  <c r="AJ88" i="1"/>
  <c r="AN88" i="1"/>
  <c r="AF88" i="1"/>
  <c r="AB88" i="1"/>
  <c r="X88" i="1"/>
  <c r="AL88" i="1"/>
  <c r="AH88" i="1"/>
  <c r="Z88" i="1"/>
  <c r="AD88" i="1"/>
  <c r="V88" i="1"/>
  <c r="AK88" i="1"/>
  <c r="U88" i="1"/>
  <c r="Y88" i="1"/>
  <c r="AG88" i="1"/>
  <c r="AC88" i="1"/>
  <c r="BB96" i="1"/>
  <c r="AV96" i="1"/>
  <c r="AR96" i="1"/>
  <c r="AY96" i="1"/>
  <c r="BC96" i="1"/>
  <c r="AW96" i="1"/>
  <c r="AQ96" i="1"/>
  <c r="AZ96" i="1"/>
  <c r="AT96" i="1"/>
  <c r="AX96" i="1"/>
  <c r="AP96" i="1"/>
  <c r="AO96" i="1"/>
  <c r="AM96" i="1"/>
  <c r="AE96" i="1"/>
  <c r="AI96" i="1"/>
  <c r="AA96" i="1"/>
  <c r="W96" i="1"/>
  <c r="AU96" i="1"/>
  <c r="AJ96" i="1"/>
  <c r="AN96" i="1"/>
  <c r="AF96" i="1"/>
  <c r="AB96" i="1"/>
  <c r="X96" i="1"/>
  <c r="BA96" i="1"/>
  <c r="AS96" i="1"/>
  <c r="AL96" i="1"/>
  <c r="AH96" i="1"/>
  <c r="Z96" i="1"/>
  <c r="AD96" i="1"/>
  <c r="V96" i="1"/>
  <c r="AK96" i="1"/>
  <c r="AC96" i="1"/>
  <c r="U96" i="1"/>
  <c r="Y96" i="1"/>
  <c r="AG96" i="1"/>
  <c r="AZ47" i="1"/>
  <c r="AW47" i="1"/>
  <c r="AS47" i="1"/>
  <c r="AO47" i="1"/>
  <c r="AK47" i="1"/>
  <c r="BA47" i="1"/>
  <c r="AT47" i="1"/>
  <c r="AX47" i="1"/>
  <c r="AR47" i="1"/>
  <c r="AL47" i="1"/>
  <c r="BB47" i="1"/>
  <c r="AU47" i="1"/>
  <c r="AQ47" i="1"/>
  <c r="AM47" i="1"/>
  <c r="BC47" i="1"/>
  <c r="AF47" i="1"/>
  <c r="AB47" i="1"/>
  <c r="X47" i="1"/>
  <c r="AV47" i="1"/>
  <c r="AJ47" i="1"/>
  <c r="AG47" i="1"/>
  <c r="AC47" i="1"/>
  <c r="U47" i="1"/>
  <c r="Y47" i="1"/>
  <c r="AY47" i="1"/>
  <c r="AP47" i="1"/>
  <c r="AE47" i="1"/>
  <c r="AI47" i="1"/>
  <c r="AA47" i="1"/>
  <c r="W47" i="1"/>
  <c r="Z47" i="1"/>
  <c r="AD47" i="1"/>
  <c r="AH47" i="1"/>
  <c r="V47" i="1"/>
  <c r="AN47" i="1"/>
  <c r="AZ43" i="1"/>
  <c r="AW43" i="1"/>
  <c r="AS43" i="1"/>
  <c r="AO43" i="1"/>
  <c r="AK43" i="1"/>
  <c r="BA43" i="1"/>
  <c r="AT43" i="1"/>
  <c r="AX43" i="1"/>
  <c r="AR43" i="1"/>
  <c r="AL43" i="1"/>
  <c r="BB43" i="1"/>
  <c r="AU43" i="1"/>
  <c r="AQ43" i="1"/>
  <c r="AM43" i="1"/>
  <c r="AV43" i="1"/>
  <c r="AJ43" i="1"/>
  <c r="AF43" i="1"/>
  <c r="AB43" i="1"/>
  <c r="X43" i="1"/>
  <c r="AY43" i="1"/>
  <c r="AN43" i="1"/>
  <c r="AG43" i="1"/>
  <c r="AC43" i="1"/>
  <c r="U43" i="1"/>
  <c r="Y43" i="1"/>
  <c r="BC43" i="1"/>
  <c r="AP43" i="1"/>
  <c r="AE43" i="1"/>
  <c r="AI43" i="1"/>
  <c r="AA43" i="1"/>
  <c r="W43" i="1"/>
  <c r="AD43" i="1"/>
  <c r="AH43" i="1"/>
  <c r="V43" i="1"/>
  <c r="Z43" i="1"/>
  <c r="AZ49" i="1"/>
  <c r="AU49" i="1"/>
  <c r="AQ49" i="1"/>
  <c r="AM49" i="1"/>
  <c r="BA49" i="1"/>
  <c r="AV49" i="1"/>
  <c r="AP49" i="1"/>
  <c r="BB49" i="1"/>
  <c r="AW49" i="1"/>
  <c r="AS49" i="1"/>
  <c r="AO49" i="1"/>
  <c r="AK49" i="1"/>
  <c r="AX49" i="1"/>
  <c r="AJ49" i="1"/>
  <c r="AH49" i="1"/>
  <c r="Z49" i="1"/>
  <c r="AD49" i="1"/>
  <c r="V49" i="1"/>
  <c r="AR49" i="1"/>
  <c r="AL49" i="1"/>
  <c r="AE49" i="1"/>
  <c r="AI49" i="1"/>
  <c r="AA49" i="1"/>
  <c r="W49" i="1"/>
  <c r="AY49" i="1"/>
  <c r="BC49" i="1"/>
  <c r="AT49" i="1"/>
  <c r="AG49" i="1"/>
  <c r="AC49" i="1"/>
  <c r="U49" i="1"/>
  <c r="Y49" i="1"/>
  <c r="AF49" i="1"/>
  <c r="X49" i="1"/>
  <c r="AN49" i="1"/>
  <c r="AB49" i="1"/>
  <c r="AZ59" i="1"/>
  <c r="AW59" i="1"/>
  <c r="AS59" i="1"/>
  <c r="AO59" i="1"/>
  <c r="BA59" i="1"/>
  <c r="AT59" i="1"/>
  <c r="AX59" i="1"/>
  <c r="AR59" i="1"/>
  <c r="BB59" i="1"/>
  <c r="AU59" i="1"/>
  <c r="AQ59" i="1"/>
  <c r="AV59" i="1"/>
  <c r="AJ59" i="1"/>
  <c r="AN59" i="1"/>
  <c r="AF59" i="1"/>
  <c r="AB59" i="1"/>
  <c r="X59" i="1"/>
  <c r="AY59" i="1"/>
  <c r="AK59" i="1"/>
  <c r="AG59" i="1"/>
  <c r="AC59" i="1"/>
  <c r="U59" i="1"/>
  <c r="Y59" i="1"/>
  <c r="BC59" i="1"/>
  <c r="AP59" i="1"/>
  <c r="AM59" i="1"/>
  <c r="AE59" i="1"/>
  <c r="AI59" i="1"/>
  <c r="AA59" i="1"/>
  <c r="W59" i="1"/>
  <c r="AD59" i="1"/>
  <c r="AH59" i="1"/>
  <c r="V59" i="1"/>
  <c r="AL59" i="1"/>
  <c r="Z59" i="1"/>
</calcChain>
</file>

<file path=xl/comments1.xml><?xml version="1.0" encoding="utf-8"?>
<comments xmlns="http://schemas.openxmlformats.org/spreadsheetml/2006/main">
  <authors>
    <author>Sky123.Org</author>
  </authors>
  <commentLis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Sky123.Org:</t>
        </r>
        <r>
          <rPr>
            <sz val="9"/>
            <color indexed="81"/>
            <rFont val="宋体"/>
            <family val="3"/>
            <charset val="134"/>
          </rPr>
          <t xml:space="preserve">
公式计算所用基础值</t>
        </r>
      </text>
    </comment>
  </commentList>
</comments>
</file>

<file path=xl/sharedStrings.xml><?xml version="1.0" encoding="utf-8"?>
<sst xmlns="http://schemas.openxmlformats.org/spreadsheetml/2006/main" count="214" uniqueCount="96">
  <si>
    <t>装备初始属性点</t>
    <phoneticPr fontId="2" type="noConversion"/>
  </si>
  <si>
    <t>装备属性点</t>
    <phoneticPr fontId="2" type="noConversion"/>
  </si>
  <si>
    <t>装备进阶等级</t>
    <phoneticPr fontId="2" type="noConversion"/>
  </si>
  <si>
    <t>装备等级</t>
    <phoneticPr fontId="2" type="noConversion"/>
  </si>
  <si>
    <t>角色累积成长</t>
    <phoneticPr fontId="2" type="noConversion"/>
  </si>
  <si>
    <t>角色成长配点</t>
    <phoneticPr fontId="2" type="noConversion"/>
  </si>
  <si>
    <t>装备成长配点</t>
    <phoneticPr fontId="2" type="noConversion"/>
  </si>
  <si>
    <t>装备总属性点</t>
    <phoneticPr fontId="2" type="noConversion"/>
  </si>
  <si>
    <t>装备部位</t>
    <phoneticPr fontId="2" type="noConversion"/>
  </si>
  <si>
    <t>武器</t>
    <phoneticPr fontId="2" type="noConversion"/>
  </si>
  <si>
    <t>护肩</t>
    <phoneticPr fontId="2" type="noConversion"/>
  </si>
  <si>
    <t>护手</t>
    <phoneticPr fontId="2" type="noConversion"/>
  </si>
  <si>
    <t>护腰</t>
    <phoneticPr fontId="2" type="noConversion"/>
  </si>
  <si>
    <t>护靴</t>
    <phoneticPr fontId="2" type="noConversion"/>
  </si>
  <si>
    <t>护身符</t>
    <phoneticPr fontId="2" type="noConversion"/>
  </si>
  <si>
    <t>神戒</t>
    <phoneticPr fontId="2" type="noConversion"/>
  </si>
  <si>
    <t>生命</t>
    <phoneticPr fontId="2" type="noConversion"/>
  </si>
  <si>
    <t>攻击</t>
    <phoneticPr fontId="2" type="noConversion"/>
  </si>
  <si>
    <t>护甲</t>
    <phoneticPr fontId="2" type="noConversion"/>
  </si>
  <si>
    <t>减免伤害</t>
    <phoneticPr fontId="2" type="noConversion"/>
  </si>
  <si>
    <t>最终伤害</t>
    <phoneticPr fontId="2" type="noConversion"/>
  </si>
  <si>
    <t>权重和</t>
    <phoneticPr fontId="2" type="noConversion"/>
  </si>
  <si>
    <t>武器属性点=护肩=护手=护腰=护靴=护身符=神戒</t>
    <phoneticPr fontId="2" type="noConversion"/>
  </si>
  <si>
    <t>攻击</t>
    <phoneticPr fontId="2" type="noConversion"/>
  </si>
  <si>
    <t>护甲</t>
    <phoneticPr fontId="2" type="noConversion"/>
  </si>
  <si>
    <t>减免伤害</t>
    <phoneticPr fontId="2" type="noConversion"/>
  </si>
  <si>
    <t>最终伤害</t>
    <phoneticPr fontId="2" type="noConversion"/>
  </si>
  <si>
    <t>生命</t>
    <phoneticPr fontId="2" type="noConversion"/>
  </si>
  <si>
    <t>攻击</t>
    <phoneticPr fontId="2" type="noConversion"/>
  </si>
  <si>
    <t>护甲</t>
    <phoneticPr fontId="2" type="noConversion"/>
  </si>
  <si>
    <t>减免伤害</t>
    <phoneticPr fontId="2" type="noConversion"/>
  </si>
  <si>
    <t>最终伤害</t>
    <phoneticPr fontId="2" type="noConversion"/>
  </si>
  <si>
    <t>装备星级</t>
    <phoneticPr fontId="2" type="noConversion"/>
  </si>
  <si>
    <t>星级属性增量</t>
    <phoneticPr fontId="2" type="noConversion"/>
  </si>
  <si>
    <t>成长属性点</t>
    <phoneticPr fontId="2" type="noConversion"/>
  </si>
  <si>
    <t>装备属性计算方式：</t>
    <phoneticPr fontId="2" type="noConversion"/>
  </si>
  <si>
    <t>(装备基础属性+f(lv)*装备属性点数*装备属性分配比例*属性价值)*(1+装备进阶属性增量+装备觉醒属性增量）</t>
    <phoneticPr fontId="2" type="noConversion"/>
  </si>
  <si>
    <t>1级</t>
    <phoneticPr fontId="2" type="noConversion"/>
  </si>
  <si>
    <t>20级装备按公式计算</t>
    <phoneticPr fontId="2" type="noConversion"/>
  </si>
  <si>
    <t>1级武器属性值</t>
    <phoneticPr fontId="2" type="noConversion"/>
  </si>
  <si>
    <t>1级护肩属性值</t>
    <phoneticPr fontId="2" type="noConversion"/>
  </si>
  <si>
    <t>1级护手属性值</t>
    <phoneticPr fontId="2" type="noConversion"/>
  </si>
  <si>
    <t>1级护腰属性值</t>
    <phoneticPr fontId="2" type="noConversion"/>
  </si>
  <si>
    <t>1级护靴属性值</t>
    <phoneticPr fontId="2" type="noConversion"/>
  </si>
  <si>
    <t>1级护身符属性值</t>
    <phoneticPr fontId="2" type="noConversion"/>
  </si>
  <si>
    <t>1级神戒属性值</t>
    <phoneticPr fontId="2" type="noConversion"/>
  </si>
  <si>
    <t>装备基础属性=1级装备1级属性</t>
    <phoneticPr fontId="2" type="noConversion"/>
  </si>
  <si>
    <t>装备属性点数=成长属性点数/角色成长配点/所有装备权重和</t>
    <phoneticPr fontId="2" type="noConversion"/>
  </si>
  <si>
    <t>装备基础属性</t>
    <phoneticPr fontId="2" type="noConversion"/>
  </si>
  <si>
    <t>生命</t>
    <phoneticPr fontId="2" type="noConversion"/>
  </si>
  <si>
    <t>攻击</t>
    <phoneticPr fontId="2" type="noConversion"/>
  </si>
  <si>
    <t>护甲</t>
    <phoneticPr fontId="2" type="noConversion"/>
  </si>
  <si>
    <t>减免伤害</t>
    <phoneticPr fontId="2" type="noConversion"/>
  </si>
  <si>
    <t>最终伤害</t>
    <phoneticPr fontId="2" type="noConversion"/>
  </si>
  <si>
    <t>进阶属性比例</t>
    <phoneticPr fontId="2" type="noConversion"/>
  </si>
  <si>
    <t>进阶成长属性增量</t>
    <phoneticPr fontId="2" type="noConversion"/>
  </si>
  <si>
    <t>进阶初值属性增量</t>
    <phoneticPr fontId="2" type="noConversion"/>
  </si>
  <si>
    <t>进阶成长属性点</t>
    <phoneticPr fontId="2" type="noConversion"/>
  </si>
  <si>
    <t>进阶初值属性点</t>
    <phoneticPr fontId="2" type="noConversion"/>
  </si>
  <si>
    <t>初值属性增量</t>
    <phoneticPr fontId="2" type="noConversion"/>
  </si>
  <si>
    <t>初值属性点</t>
    <phoneticPr fontId="2" type="noConversion"/>
  </si>
  <si>
    <t>拳皇98</t>
    <phoneticPr fontId="2" type="noConversion"/>
  </si>
  <si>
    <t>等级</t>
    <phoneticPr fontId="2" type="noConversion"/>
  </si>
  <si>
    <t>升品</t>
    <phoneticPr fontId="2" type="noConversion"/>
  </si>
  <si>
    <t>10级</t>
    <phoneticPr fontId="2" type="noConversion"/>
  </si>
  <si>
    <t>25级</t>
    <phoneticPr fontId="2" type="noConversion"/>
  </si>
  <si>
    <t>35级</t>
    <phoneticPr fontId="2" type="noConversion"/>
  </si>
  <si>
    <t>45级</t>
    <phoneticPr fontId="2" type="noConversion"/>
  </si>
  <si>
    <t>65级</t>
    <phoneticPr fontId="2" type="noConversion"/>
  </si>
  <si>
    <t>85级</t>
    <phoneticPr fontId="2" type="noConversion"/>
  </si>
  <si>
    <t>10级武器属性值</t>
    <phoneticPr fontId="2" type="noConversion"/>
  </si>
  <si>
    <t>10级护肩属性值</t>
    <phoneticPr fontId="2" type="noConversion"/>
  </si>
  <si>
    <t>10级护手属性值</t>
    <phoneticPr fontId="2" type="noConversion"/>
  </si>
  <si>
    <t>10级护腰属性值</t>
    <phoneticPr fontId="2" type="noConversion"/>
  </si>
  <si>
    <t>10级护靴属性值</t>
    <phoneticPr fontId="2" type="noConversion"/>
  </si>
  <si>
    <t>10级护身符属性值</t>
    <phoneticPr fontId="2" type="noConversion"/>
  </si>
  <si>
    <t>10级神戒属性值</t>
    <phoneticPr fontId="2" type="noConversion"/>
  </si>
  <si>
    <t>25级武器属性值</t>
    <phoneticPr fontId="2" type="noConversion"/>
  </si>
  <si>
    <t>25级护肩属性值</t>
    <phoneticPr fontId="2" type="noConversion"/>
  </si>
  <si>
    <t>25级护手属性值</t>
    <phoneticPr fontId="2" type="noConversion"/>
  </si>
  <si>
    <t>25级护腰属性值</t>
    <phoneticPr fontId="2" type="noConversion"/>
  </si>
  <si>
    <t>25级护靴属性值</t>
    <phoneticPr fontId="2" type="noConversion"/>
  </si>
  <si>
    <t>25级护身符属性值</t>
    <phoneticPr fontId="2" type="noConversion"/>
  </si>
  <si>
    <t>25级神戒属性值</t>
    <phoneticPr fontId="2" type="noConversion"/>
  </si>
  <si>
    <t>综合</t>
    <phoneticPr fontId="2" type="noConversion"/>
  </si>
  <si>
    <t>进阶属性</t>
    <phoneticPr fontId="2" type="noConversion"/>
  </si>
  <si>
    <t>觉醒前</t>
    <phoneticPr fontId="2" type="noConversion"/>
  </si>
  <si>
    <t>觉醒后</t>
    <phoneticPr fontId="2" type="noConversion"/>
  </si>
  <si>
    <t>护身符-生命</t>
    <phoneticPr fontId="2" type="noConversion"/>
  </si>
  <si>
    <t>0星</t>
    <phoneticPr fontId="2" type="noConversion"/>
  </si>
  <si>
    <t>1星</t>
  </si>
  <si>
    <t>2星</t>
  </si>
  <si>
    <t>3星</t>
  </si>
  <si>
    <t>4星</t>
  </si>
  <si>
    <t>5星</t>
  </si>
  <si>
    <t>神戒-攻击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</si>
</sst>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"/>
    <numFmt numFmtId="177" formatCode="0.000"/>
    <numFmt numFmtId="178" formatCode="0.0_ "/>
    <numFmt numFmtId="179" formatCode="0.00_ "/>
    <numFmt numFmtId="180" formatCode="0.000%"/>
  </numFmts>
  <fonts count="8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1" fontId="4" fillId="0" borderId="0" xfId="0" applyNumberFormat="1" applyFont="1">
      <alignment vertical="center"/>
    </xf>
    <xf numFmtId="176" fontId="4" fillId="3" borderId="1" xfId="0" applyNumberFormat="1" applyFont="1" applyFill="1" applyBorder="1">
      <alignment vertical="center"/>
    </xf>
    <xf numFmtId="1" fontId="4" fillId="4" borderId="1" xfId="0" applyNumberFormat="1" applyFont="1" applyFill="1" applyBorder="1">
      <alignment vertical="center"/>
    </xf>
    <xf numFmtId="1" fontId="4" fillId="5" borderId="1" xfId="0" applyNumberFormat="1" applyFont="1" applyFill="1" applyBorder="1">
      <alignment vertical="center"/>
    </xf>
    <xf numFmtId="1" fontId="4" fillId="6" borderId="1" xfId="0" applyNumberFormat="1" applyFont="1" applyFill="1" applyBorder="1">
      <alignment vertical="center"/>
    </xf>
    <xf numFmtId="1" fontId="4" fillId="7" borderId="1" xfId="0" applyNumberFormat="1" applyFont="1" applyFill="1" applyBorder="1">
      <alignment vertical="center"/>
    </xf>
    <xf numFmtId="1" fontId="4" fillId="2" borderId="1" xfId="0" applyNumberFormat="1" applyFont="1" applyFill="1" applyBorder="1">
      <alignment vertical="center"/>
    </xf>
    <xf numFmtId="1" fontId="4" fillId="3" borderId="1" xfId="0" applyNumberFormat="1" applyFont="1" applyFill="1" applyBorder="1">
      <alignment vertical="center"/>
    </xf>
    <xf numFmtId="1" fontId="4" fillId="8" borderId="1" xfId="0" applyNumberFormat="1" applyFont="1" applyFill="1" applyBorder="1">
      <alignment vertical="center"/>
    </xf>
    <xf numFmtId="176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2" fontId="4" fillId="0" borderId="1" xfId="0" applyNumberFormat="1" applyFont="1" applyBorder="1">
      <alignment vertical="center"/>
    </xf>
    <xf numFmtId="176" fontId="4" fillId="9" borderId="1" xfId="0" applyNumberFormat="1" applyFont="1" applyFill="1" applyBorder="1">
      <alignment vertical="center"/>
    </xf>
    <xf numFmtId="0" fontId="1" fillId="9" borderId="1" xfId="0" applyFont="1" applyFill="1" applyBorder="1">
      <alignment vertical="center"/>
    </xf>
    <xf numFmtId="1" fontId="1" fillId="0" borderId="0" xfId="0" applyNumberFormat="1" applyFont="1">
      <alignment vertical="center"/>
    </xf>
    <xf numFmtId="1" fontId="1" fillId="5" borderId="0" xfId="0" applyNumberFormat="1" applyFont="1" applyFill="1">
      <alignment vertical="center"/>
    </xf>
    <xf numFmtId="0" fontId="1" fillId="5" borderId="0" xfId="0" applyFont="1" applyFill="1">
      <alignment vertical="center"/>
    </xf>
    <xf numFmtId="2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10" fontId="1" fillId="10" borderId="1" xfId="0" applyNumberFormat="1" applyFont="1" applyFill="1" applyBorder="1">
      <alignment vertical="center"/>
    </xf>
    <xf numFmtId="180" fontId="1" fillId="10" borderId="1" xfId="0" applyNumberFormat="1" applyFont="1" applyFill="1" applyBorder="1">
      <alignment vertical="center"/>
    </xf>
    <xf numFmtId="10" fontId="1" fillId="5" borderId="1" xfId="0" applyNumberFormat="1" applyFont="1" applyFill="1" applyBorder="1">
      <alignment vertical="center"/>
    </xf>
    <xf numFmtId="10" fontId="3" fillId="10" borderId="1" xfId="0" applyNumberFormat="1" applyFont="1" applyFill="1" applyBorder="1">
      <alignment vertical="center"/>
    </xf>
    <xf numFmtId="10" fontId="3" fillId="5" borderId="1" xfId="0" applyNumberFormat="1" applyFont="1" applyFill="1" applyBorder="1">
      <alignment vertical="center"/>
    </xf>
    <xf numFmtId="1" fontId="7" fillId="5" borderId="0" xfId="0" applyNumberFormat="1" applyFont="1" applyFill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0" fontId="3" fillId="10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Sheet1!$C$3:$C$47</c:f>
              <c:numCache>
                <c:formatCode>General</c:formatCode>
                <c:ptCount val="45"/>
                <c:pt idx="0">
                  <c:v>26</c:v>
                </c:pt>
                <c:pt idx="1">
                  <c:v>30</c:v>
                </c:pt>
                <c:pt idx="2">
                  <c:v>35</c:v>
                </c:pt>
                <c:pt idx="3">
                  <c:v>39</c:v>
                </c:pt>
                <c:pt idx="4">
                  <c:v>44</c:v>
                </c:pt>
                <c:pt idx="5">
                  <c:v>48</c:v>
                </c:pt>
                <c:pt idx="6">
                  <c:v>52</c:v>
                </c:pt>
                <c:pt idx="7">
                  <c:v>56</c:v>
                </c:pt>
                <c:pt idx="8">
                  <c:v>61</c:v>
                </c:pt>
                <c:pt idx="9">
                  <c:v>66</c:v>
                </c:pt>
                <c:pt idx="10">
                  <c:v>138</c:v>
                </c:pt>
                <c:pt idx="11">
                  <c:v>145</c:v>
                </c:pt>
                <c:pt idx="12">
                  <c:v>151</c:v>
                </c:pt>
                <c:pt idx="13">
                  <c:v>158</c:v>
                </c:pt>
                <c:pt idx="14">
                  <c:v>165</c:v>
                </c:pt>
                <c:pt idx="15">
                  <c:v>272</c:v>
                </c:pt>
                <c:pt idx="16">
                  <c:v>281</c:v>
                </c:pt>
                <c:pt idx="17">
                  <c:v>290</c:v>
                </c:pt>
                <c:pt idx="18">
                  <c:v>299</c:v>
                </c:pt>
                <c:pt idx="19">
                  <c:v>308</c:v>
                </c:pt>
                <c:pt idx="20">
                  <c:v>429</c:v>
                </c:pt>
                <c:pt idx="21">
                  <c:v>440</c:v>
                </c:pt>
                <c:pt idx="22">
                  <c:v>451</c:v>
                </c:pt>
                <c:pt idx="23">
                  <c:v>462</c:v>
                </c:pt>
                <c:pt idx="24">
                  <c:v>473</c:v>
                </c:pt>
                <c:pt idx="25">
                  <c:v>673</c:v>
                </c:pt>
                <c:pt idx="26">
                  <c:v>686</c:v>
                </c:pt>
                <c:pt idx="27">
                  <c:v>699</c:v>
                </c:pt>
                <c:pt idx="28">
                  <c:v>712</c:v>
                </c:pt>
                <c:pt idx="29">
                  <c:v>726</c:v>
                </c:pt>
                <c:pt idx="30">
                  <c:v>972</c:v>
                </c:pt>
                <c:pt idx="31">
                  <c:v>987</c:v>
                </c:pt>
                <c:pt idx="32">
                  <c:v>1003</c:v>
                </c:pt>
                <c:pt idx="33">
                  <c:v>1018</c:v>
                </c:pt>
                <c:pt idx="34">
                  <c:v>1034</c:v>
                </c:pt>
                <c:pt idx="35">
                  <c:v>1293</c:v>
                </c:pt>
                <c:pt idx="36">
                  <c:v>1311</c:v>
                </c:pt>
                <c:pt idx="37">
                  <c:v>1328</c:v>
                </c:pt>
                <c:pt idx="38">
                  <c:v>1346</c:v>
                </c:pt>
                <c:pt idx="39">
                  <c:v>1364</c:v>
                </c:pt>
                <c:pt idx="40">
                  <c:v>1636</c:v>
                </c:pt>
                <c:pt idx="41">
                  <c:v>1656</c:v>
                </c:pt>
                <c:pt idx="42">
                  <c:v>1676</c:v>
                </c:pt>
                <c:pt idx="43">
                  <c:v>1696</c:v>
                </c:pt>
                <c:pt idx="44">
                  <c:v>1716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854960"/>
        <c:axId val="614855520"/>
      </c:scatterChart>
      <c:valAx>
        <c:axId val="61485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855520"/>
        <c:crosses val="autoZero"/>
        <c:crossBetween val="midCat"/>
      </c:valAx>
      <c:valAx>
        <c:axId val="6148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85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装备进阶属性!$T$2:$T$45</c:f>
              <c:numCache>
                <c:formatCode>0</c:formatCode>
                <c:ptCount val="44"/>
                <c:pt idx="0">
                  <c:v>29</c:v>
                </c:pt>
                <c:pt idx="1">
                  <c:v>33</c:v>
                </c:pt>
                <c:pt idx="2">
                  <c:v>37</c:v>
                </c:pt>
                <c:pt idx="3">
                  <c:v>41</c:v>
                </c:pt>
                <c:pt idx="4">
                  <c:v>45</c:v>
                </c:pt>
                <c:pt idx="5">
                  <c:v>102.5</c:v>
                </c:pt>
                <c:pt idx="6">
                  <c:v>108.5</c:v>
                </c:pt>
                <c:pt idx="7">
                  <c:v>114.5</c:v>
                </c:pt>
                <c:pt idx="8">
                  <c:v>120.5</c:v>
                </c:pt>
                <c:pt idx="9">
                  <c:v>126.5</c:v>
                </c:pt>
                <c:pt idx="10">
                  <c:v>196</c:v>
                </c:pt>
                <c:pt idx="11">
                  <c:v>204</c:v>
                </c:pt>
                <c:pt idx="12">
                  <c:v>212</c:v>
                </c:pt>
                <c:pt idx="13">
                  <c:v>220</c:v>
                </c:pt>
                <c:pt idx="14">
                  <c:v>228</c:v>
                </c:pt>
                <c:pt idx="15">
                  <c:v>338.5</c:v>
                </c:pt>
                <c:pt idx="16">
                  <c:v>348.5</c:v>
                </c:pt>
                <c:pt idx="17">
                  <c:v>358.5</c:v>
                </c:pt>
                <c:pt idx="18">
                  <c:v>368.5</c:v>
                </c:pt>
                <c:pt idx="19">
                  <c:v>378.5</c:v>
                </c:pt>
                <c:pt idx="20">
                  <c:v>530</c:v>
                </c:pt>
                <c:pt idx="21">
                  <c:v>542</c:v>
                </c:pt>
                <c:pt idx="22">
                  <c:v>554</c:v>
                </c:pt>
                <c:pt idx="23">
                  <c:v>566</c:v>
                </c:pt>
                <c:pt idx="24">
                  <c:v>578</c:v>
                </c:pt>
                <c:pt idx="25">
                  <c:v>785</c:v>
                </c:pt>
                <c:pt idx="26">
                  <c:v>799</c:v>
                </c:pt>
                <c:pt idx="27">
                  <c:v>813</c:v>
                </c:pt>
                <c:pt idx="28">
                  <c:v>827</c:v>
                </c:pt>
                <c:pt idx="29">
                  <c:v>841</c:v>
                </c:pt>
                <c:pt idx="30">
                  <c:v>1118</c:v>
                </c:pt>
                <c:pt idx="31">
                  <c:v>1134</c:v>
                </c:pt>
                <c:pt idx="32">
                  <c:v>1150</c:v>
                </c:pt>
                <c:pt idx="33">
                  <c:v>1166</c:v>
                </c:pt>
                <c:pt idx="34">
                  <c:v>1182</c:v>
                </c:pt>
                <c:pt idx="35">
                  <c:v>1482.4970414201184</c:v>
                </c:pt>
                <c:pt idx="36">
                  <c:v>1500.4970414201184</c:v>
                </c:pt>
                <c:pt idx="37">
                  <c:v>1518.4970414201184</c:v>
                </c:pt>
                <c:pt idx="38">
                  <c:v>1536.4970414201184</c:v>
                </c:pt>
                <c:pt idx="39">
                  <c:v>1554.4970414201184</c:v>
                </c:pt>
                <c:pt idx="40">
                  <c:v>1869.9970414201184</c:v>
                </c:pt>
                <c:pt idx="41">
                  <c:v>1889.9970414201184</c:v>
                </c:pt>
                <c:pt idx="42">
                  <c:v>1909.9970414201184</c:v>
                </c:pt>
                <c:pt idx="43">
                  <c:v>1929.9970414201184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295024"/>
        <c:axId val="630295584"/>
      </c:scatterChart>
      <c:valAx>
        <c:axId val="63029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295584"/>
        <c:crosses val="autoZero"/>
        <c:crossBetween val="midCat"/>
      </c:valAx>
      <c:valAx>
        <c:axId val="63029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29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13</xdr:row>
      <xdr:rowOff>95250</xdr:rowOff>
    </xdr:from>
    <xdr:to>
      <xdr:col>19</xdr:col>
      <xdr:colOff>552449</xdr:colOff>
      <xdr:row>37</xdr:row>
      <xdr:rowOff>90487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42</xdr:row>
      <xdr:rowOff>0</xdr:rowOff>
    </xdr:from>
    <xdr:to>
      <xdr:col>19</xdr:col>
      <xdr:colOff>657225</xdr:colOff>
      <xdr:row>65</xdr:row>
      <xdr:rowOff>138112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522;&#30784;&#23646;&#24615;&#35268;&#210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战斗预期"/>
      <sheetName val="属性成长"/>
      <sheetName val="属性分配"/>
      <sheetName val="属性成长值"/>
      <sheetName val="角色成长"/>
    </sheetNames>
    <sheetDataSet>
      <sheetData sheetId="0">
        <row r="4">
          <cell r="C4">
            <v>100</v>
          </cell>
          <cell r="D4">
            <v>10</v>
          </cell>
          <cell r="E4">
            <v>5</v>
          </cell>
          <cell r="F4">
            <v>4</v>
          </cell>
          <cell r="G4">
            <v>4</v>
          </cell>
        </row>
      </sheetData>
      <sheetData sheetId="1">
        <row r="8">
          <cell r="D8">
            <v>5</v>
          </cell>
        </row>
        <row r="9">
          <cell r="D9">
            <v>10</v>
          </cell>
        </row>
        <row r="10">
          <cell r="D10">
            <v>15</v>
          </cell>
        </row>
        <row r="11">
          <cell r="D11">
            <v>20</v>
          </cell>
        </row>
        <row r="12">
          <cell r="D12">
            <v>25</v>
          </cell>
        </row>
        <row r="13">
          <cell r="D13">
            <v>30</v>
          </cell>
        </row>
        <row r="14">
          <cell r="D14">
            <v>35</v>
          </cell>
        </row>
        <row r="15">
          <cell r="D15">
            <v>40</v>
          </cell>
        </row>
        <row r="16">
          <cell r="D16">
            <v>45</v>
          </cell>
        </row>
        <row r="17">
          <cell r="D17">
            <v>50</v>
          </cell>
        </row>
        <row r="18">
          <cell r="D18">
            <v>55</v>
          </cell>
        </row>
        <row r="19">
          <cell r="D19">
            <v>60</v>
          </cell>
        </row>
        <row r="20">
          <cell r="D20">
            <v>65</v>
          </cell>
        </row>
        <row r="21">
          <cell r="D21">
            <v>70</v>
          </cell>
        </row>
        <row r="22">
          <cell r="D22">
            <v>75</v>
          </cell>
        </row>
        <row r="23">
          <cell r="D23">
            <v>80</v>
          </cell>
        </row>
        <row r="24">
          <cell r="D24">
            <v>85</v>
          </cell>
        </row>
        <row r="25">
          <cell r="D25">
            <v>90</v>
          </cell>
        </row>
        <row r="26">
          <cell r="D26">
            <v>95</v>
          </cell>
        </row>
        <row r="27">
          <cell r="D27">
            <v>100</v>
          </cell>
        </row>
        <row r="28">
          <cell r="D28">
            <v>105</v>
          </cell>
        </row>
        <row r="29">
          <cell r="D29">
            <v>110</v>
          </cell>
        </row>
        <row r="30">
          <cell r="D30">
            <v>115</v>
          </cell>
        </row>
        <row r="31">
          <cell r="D31">
            <v>120</v>
          </cell>
        </row>
        <row r="32">
          <cell r="D32">
            <v>125</v>
          </cell>
        </row>
        <row r="33">
          <cell r="D33">
            <v>130</v>
          </cell>
        </row>
        <row r="34">
          <cell r="D34">
            <v>135</v>
          </cell>
        </row>
        <row r="35">
          <cell r="D35">
            <v>140</v>
          </cell>
        </row>
        <row r="36">
          <cell r="D36">
            <v>145</v>
          </cell>
        </row>
        <row r="37">
          <cell r="D37">
            <v>150</v>
          </cell>
        </row>
        <row r="38">
          <cell r="D38">
            <v>155</v>
          </cell>
        </row>
        <row r="39">
          <cell r="D39">
            <v>160</v>
          </cell>
        </row>
        <row r="40">
          <cell r="D40">
            <v>165</v>
          </cell>
        </row>
        <row r="41">
          <cell r="D41">
            <v>170</v>
          </cell>
        </row>
        <row r="42">
          <cell r="D42">
            <v>175</v>
          </cell>
        </row>
        <row r="43">
          <cell r="D43">
            <v>180</v>
          </cell>
        </row>
        <row r="44">
          <cell r="D44">
            <v>185</v>
          </cell>
        </row>
        <row r="45">
          <cell r="D45">
            <v>190</v>
          </cell>
        </row>
        <row r="46">
          <cell r="D46">
            <v>195</v>
          </cell>
        </row>
        <row r="47">
          <cell r="D47">
            <v>200</v>
          </cell>
        </row>
        <row r="48">
          <cell r="D48">
            <v>205</v>
          </cell>
        </row>
        <row r="49">
          <cell r="D49">
            <v>210</v>
          </cell>
        </row>
        <row r="50">
          <cell r="D50">
            <v>215</v>
          </cell>
        </row>
        <row r="51">
          <cell r="D51">
            <v>220</v>
          </cell>
        </row>
        <row r="52">
          <cell r="D52">
            <v>225</v>
          </cell>
        </row>
        <row r="53">
          <cell r="D53">
            <v>230</v>
          </cell>
        </row>
        <row r="54">
          <cell r="D54">
            <v>235</v>
          </cell>
        </row>
        <row r="55">
          <cell r="D55">
            <v>240</v>
          </cell>
        </row>
        <row r="56">
          <cell r="D56">
            <v>245</v>
          </cell>
        </row>
        <row r="57">
          <cell r="D57">
            <v>250</v>
          </cell>
        </row>
        <row r="58">
          <cell r="D58">
            <v>255</v>
          </cell>
        </row>
        <row r="59">
          <cell r="D59">
            <v>260</v>
          </cell>
        </row>
        <row r="60">
          <cell r="D60">
            <v>265</v>
          </cell>
        </row>
        <row r="61">
          <cell r="D61">
            <v>270</v>
          </cell>
        </row>
        <row r="62">
          <cell r="D62">
            <v>275</v>
          </cell>
        </row>
        <row r="63">
          <cell r="D63">
            <v>280</v>
          </cell>
        </row>
        <row r="64">
          <cell r="D64">
            <v>285</v>
          </cell>
        </row>
        <row r="65">
          <cell r="D65">
            <v>290</v>
          </cell>
        </row>
        <row r="66">
          <cell r="D66">
            <v>295</v>
          </cell>
        </row>
        <row r="67">
          <cell r="D67">
            <v>300</v>
          </cell>
        </row>
        <row r="68">
          <cell r="D68">
            <v>305</v>
          </cell>
        </row>
        <row r="69">
          <cell r="D69">
            <v>310</v>
          </cell>
        </row>
        <row r="70">
          <cell r="D70">
            <v>315</v>
          </cell>
        </row>
        <row r="71">
          <cell r="D71">
            <v>320</v>
          </cell>
        </row>
        <row r="72">
          <cell r="D72">
            <v>325</v>
          </cell>
        </row>
        <row r="73">
          <cell r="D73">
            <v>330</v>
          </cell>
        </row>
        <row r="74">
          <cell r="D74">
            <v>335</v>
          </cell>
        </row>
        <row r="75">
          <cell r="D75">
            <v>340</v>
          </cell>
        </row>
        <row r="76">
          <cell r="D76">
            <v>345</v>
          </cell>
        </row>
        <row r="77">
          <cell r="D77">
            <v>350</v>
          </cell>
        </row>
        <row r="78">
          <cell r="D78">
            <v>355</v>
          </cell>
        </row>
        <row r="79">
          <cell r="D79">
            <v>360</v>
          </cell>
        </row>
        <row r="80">
          <cell r="D80">
            <v>365</v>
          </cell>
        </row>
        <row r="81">
          <cell r="D81">
            <v>370</v>
          </cell>
        </row>
        <row r="82">
          <cell r="D82">
            <v>375</v>
          </cell>
        </row>
        <row r="83">
          <cell r="D83">
            <v>380</v>
          </cell>
        </row>
        <row r="84">
          <cell r="D84">
            <v>385</v>
          </cell>
        </row>
        <row r="85">
          <cell r="D85">
            <v>390</v>
          </cell>
        </row>
        <row r="86">
          <cell r="D86">
            <v>395</v>
          </cell>
        </row>
        <row r="87">
          <cell r="D87">
            <v>400</v>
          </cell>
        </row>
        <row r="88">
          <cell r="D88">
            <v>405</v>
          </cell>
        </row>
        <row r="89">
          <cell r="D89">
            <v>410</v>
          </cell>
        </row>
        <row r="90">
          <cell r="D90">
            <v>415</v>
          </cell>
        </row>
        <row r="91">
          <cell r="D91">
            <v>420</v>
          </cell>
        </row>
        <row r="92">
          <cell r="D92">
            <v>425</v>
          </cell>
        </row>
        <row r="93">
          <cell r="D93">
            <v>430</v>
          </cell>
        </row>
        <row r="94">
          <cell r="D94">
            <v>435</v>
          </cell>
        </row>
        <row r="95">
          <cell r="D95">
            <v>440</v>
          </cell>
        </row>
        <row r="96">
          <cell r="D96">
            <v>445</v>
          </cell>
        </row>
        <row r="97">
          <cell r="D97">
            <v>450</v>
          </cell>
        </row>
        <row r="98">
          <cell r="D98">
            <v>455</v>
          </cell>
        </row>
        <row r="99">
          <cell r="D99">
            <v>460</v>
          </cell>
        </row>
        <row r="100">
          <cell r="D100">
            <v>465</v>
          </cell>
        </row>
        <row r="101">
          <cell r="D101">
            <v>470</v>
          </cell>
        </row>
        <row r="102">
          <cell r="D102">
            <v>475</v>
          </cell>
        </row>
        <row r="103">
          <cell r="D103">
            <v>480</v>
          </cell>
        </row>
        <row r="104">
          <cell r="D104">
            <v>485</v>
          </cell>
        </row>
        <row r="105">
          <cell r="D105">
            <v>490</v>
          </cell>
        </row>
        <row r="106">
          <cell r="D106">
            <v>495</v>
          </cell>
        </row>
        <row r="107">
          <cell r="D107">
            <v>500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DU130"/>
  <sheetViews>
    <sheetView tabSelected="1" zoomScale="115" zoomScaleNormal="115" workbookViewId="0">
      <selection activeCell="Q21" sqref="Q21"/>
    </sheetView>
  </sheetViews>
  <sheetFormatPr defaultRowHeight="11.25" x14ac:dyDescent="0.15"/>
  <cols>
    <col min="1" max="1" width="9" style="1"/>
    <col min="2" max="2" width="9.125" style="1" customWidth="1"/>
    <col min="3" max="3" width="9" style="1"/>
    <col min="4" max="4" width="8.625" style="1" customWidth="1"/>
    <col min="5" max="5" width="8.75" style="1" customWidth="1"/>
    <col min="6" max="6" width="9" style="1"/>
    <col min="7" max="7" width="10.5" style="1" bestFit="1" customWidth="1"/>
    <col min="8" max="12" width="9" style="1"/>
    <col min="13" max="13" width="9.75" style="1" bestFit="1" customWidth="1"/>
    <col min="14" max="19" width="10.5" style="1" bestFit="1" customWidth="1"/>
    <col min="20" max="24" width="9" style="1"/>
    <col min="25" max="26" width="9.125" style="1" bestFit="1" customWidth="1"/>
    <col min="27" max="27" width="9.75" style="1" bestFit="1" customWidth="1"/>
    <col min="28" max="31" width="9.125" style="1" bestFit="1" customWidth="1"/>
    <col min="32" max="32" width="9.75" style="1" bestFit="1" customWidth="1"/>
    <col min="33" max="33" width="9.125" style="1" bestFit="1" customWidth="1"/>
    <col min="34" max="34" width="9.75" style="1" bestFit="1" customWidth="1"/>
    <col min="35" max="35" width="10.5" style="1" bestFit="1" customWidth="1"/>
    <col min="36" max="40" width="9.125" style="1" bestFit="1" customWidth="1"/>
    <col min="41" max="41" width="10.5" style="1" bestFit="1" customWidth="1"/>
    <col min="42" max="42" width="9.125" style="1" bestFit="1" customWidth="1"/>
    <col min="43" max="44" width="10.5" style="1" bestFit="1" customWidth="1"/>
    <col min="45" max="45" width="9.75" style="1" bestFit="1" customWidth="1"/>
    <col min="46" max="50" width="9.125" style="1" bestFit="1" customWidth="1"/>
    <col min="51" max="51" width="10.5" style="1" bestFit="1" customWidth="1"/>
    <col min="52" max="52" width="9.125" style="1" bestFit="1" customWidth="1"/>
    <col min="53" max="54" width="10.5" style="1" bestFit="1" customWidth="1"/>
    <col min="55" max="16384" width="9" style="1"/>
  </cols>
  <sheetData>
    <row r="1" spans="2:28" x14ac:dyDescent="0.15">
      <c r="B1" s="27" t="s">
        <v>0</v>
      </c>
      <c r="C1" s="27">
        <v>24</v>
      </c>
      <c r="I1" s="1" t="s">
        <v>35</v>
      </c>
      <c r="V1" s="27" t="s">
        <v>48</v>
      </c>
      <c r="W1" s="27" t="str">
        <f>U30</f>
        <v>生命</v>
      </c>
      <c r="X1" s="27" t="str">
        <f t="shared" ref="X1:AA1" si="0">V30</f>
        <v>攻击</v>
      </c>
      <c r="Y1" s="27" t="str">
        <f t="shared" si="0"/>
        <v>护甲</v>
      </c>
      <c r="Z1" s="27" t="str">
        <f t="shared" si="0"/>
        <v>减免伤害</v>
      </c>
      <c r="AA1" s="27" t="str">
        <f t="shared" si="0"/>
        <v>最终伤害</v>
      </c>
    </row>
    <row r="2" spans="2:28" x14ac:dyDescent="0.15">
      <c r="B2" s="27" t="s">
        <v>1</v>
      </c>
      <c r="C2" s="27">
        <f>C4/C3*5</f>
        <v>4</v>
      </c>
      <c r="F2" s="1">
        <f>C2/C3/SUM(R6:R12)</f>
        <v>8.8888888888888892E-2</v>
      </c>
      <c r="I2" s="1" t="s">
        <v>36</v>
      </c>
      <c r="V2" s="4" t="s">
        <v>9</v>
      </c>
      <c r="W2" s="26">
        <f>U31</f>
        <v>156</v>
      </c>
      <c r="X2" s="26">
        <f t="shared" ref="X2:AA2" si="1">V31</f>
        <v>16</v>
      </c>
      <c r="Y2" s="26">
        <f t="shared" si="1"/>
        <v>0</v>
      </c>
      <c r="Z2" s="26">
        <f t="shared" si="1"/>
        <v>0</v>
      </c>
      <c r="AA2" s="26">
        <f t="shared" si="1"/>
        <v>0</v>
      </c>
    </row>
    <row r="3" spans="2:28" x14ac:dyDescent="0.15">
      <c r="B3" s="27" t="s">
        <v>5</v>
      </c>
      <c r="C3" s="27">
        <v>5</v>
      </c>
      <c r="I3" s="1" t="s">
        <v>46</v>
      </c>
      <c r="V3" s="4" t="s">
        <v>10</v>
      </c>
      <c r="W3" s="26">
        <f>Z31</f>
        <v>156</v>
      </c>
      <c r="X3" s="26">
        <f t="shared" ref="X3:AA3" si="2">AA31</f>
        <v>0</v>
      </c>
      <c r="Y3" s="26">
        <f t="shared" si="2"/>
        <v>8</v>
      </c>
      <c r="Z3" s="26">
        <f t="shared" si="2"/>
        <v>0</v>
      </c>
      <c r="AA3" s="26">
        <f t="shared" si="2"/>
        <v>0</v>
      </c>
    </row>
    <row r="4" spans="2:28" x14ac:dyDescent="0.15">
      <c r="B4" s="27" t="s">
        <v>6</v>
      </c>
      <c r="C4" s="27">
        <v>4</v>
      </c>
      <c r="I4" s="1" t="s">
        <v>47</v>
      </c>
      <c r="V4" s="4" t="s">
        <v>11</v>
      </c>
      <c r="W4" s="26">
        <f>AE31</f>
        <v>0</v>
      </c>
      <c r="X4" s="26">
        <f t="shared" ref="X4:AA4" si="3">AF31</f>
        <v>0</v>
      </c>
      <c r="Y4" s="26">
        <f t="shared" si="3"/>
        <v>8</v>
      </c>
      <c r="Z4" s="26">
        <f t="shared" si="3"/>
        <v>0</v>
      </c>
      <c r="AA4" s="26">
        <f t="shared" si="3"/>
        <v>6</v>
      </c>
    </row>
    <row r="5" spans="2:28" x14ac:dyDescent="0.15">
      <c r="B5" s="4" t="s">
        <v>2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I5" s="5"/>
      <c r="J5" s="25">
        <f>F6/C3/SUM(R6:R12)</f>
        <v>0</v>
      </c>
      <c r="L5" s="4" t="s">
        <v>8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V5" s="4" t="s">
        <v>12</v>
      </c>
      <c r="W5" s="26">
        <f>AJ31</f>
        <v>0</v>
      </c>
      <c r="X5" s="26">
        <f t="shared" ref="X5:AA5" si="4">AK31</f>
        <v>0</v>
      </c>
      <c r="Y5" s="26">
        <f t="shared" si="4"/>
        <v>0</v>
      </c>
      <c r="Z5" s="26">
        <f t="shared" si="4"/>
        <v>6</v>
      </c>
      <c r="AA5" s="26">
        <f t="shared" si="4"/>
        <v>6</v>
      </c>
    </row>
    <row r="6" spans="2:28" x14ac:dyDescent="0.15">
      <c r="B6" s="4">
        <v>1</v>
      </c>
      <c r="C6" s="6">
        <v>1</v>
      </c>
      <c r="D6" s="6">
        <f>C6-1</f>
        <v>0</v>
      </c>
      <c r="E6" s="29">
        <f>D6*1</f>
        <v>0</v>
      </c>
      <c r="F6" s="6">
        <f t="shared" ref="F6:F23" si="5">D6*$C$2</f>
        <v>0</v>
      </c>
      <c r="G6" s="6">
        <f>$C$1*E6</f>
        <v>0</v>
      </c>
      <c r="H6" s="23">
        <f>ROUND(E6,2)</f>
        <v>0</v>
      </c>
      <c r="I6" s="23">
        <f>ROUND(D6,2)</f>
        <v>0</v>
      </c>
      <c r="J6" s="1">
        <v>0</v>
      </c>
      <c r="L6" s="4" t="s">
        <v>9</v>
      </c>
      <c r="M6" s="4">
        <v>0.5</v>
      </c>
      <c r="N6" s="4">
        <v>0.5</v>
      </c>
      <c r="O6" s="4"/>
      <c r="P6" s="4"/>
      <c r="Q6" s="4"/>
      <c r="R6" s="1">
        <f t="shared" ref="R6:R12" si="6">SUM(M6:Q6)</f>
        <v>1</v>
      </c>
      <c r="V6" s="4" t="s">
        <v>13</v>
      </c>
      <c r="W6" s="26">
        <f>AO31</f>
        <v>0</v>
      </c>
      <c r="X6" s="26">
        <f t="shared" ref="X6:AA6" si="7">AP31</f>
        <v>16</v>
      </c>
      <c r="Y6" s="26">
        <f t="shared" si="7"/>
        <v>0</v>
      </c>
      <c r="Z6" s="26">
        <f t="shared" si="7"/>
        <v>6</v>
      </c>
      <c r="AA6" s="26">
        <f t="shared" si="7"/>
        <v>0</v>
      </c>
    </row>
    <row r="7" spans="2:28" x14ac:dyDescent="0.15">
      <c r="B7" s="4">
        <v>5</v>
      </c>
      <c r="C7" s="28">
        <v>1.5</v>
      </c>
      <c r="D7" s="6">
        <f t="shared" ref="D7:D26" si="8">C7-1</f>
        <v>0.5</v>
      </c>
      <c r="E7" s="29">
        <v>1.5</v>
      </c>
      <c r="F7" s="6">
        <f t="shared" si="5"/>
        <v>2</v>
      </c>
      <c r="G7" s="6">
        <f t="shared" ref="G7:G23" si="9">$C$1*E7</f>
        <v>36</v>
      </c>
      <c r="H7" s="23">
        <f t="shared" ref="H7:H26" si="10">ROUND(E7,2)</f>
        <v>1.5</v>
      </c>
      <c r="I7" s="23">
        <f t="shared" ref="I7:I26" si="11">ROUND(D7,2)</f>
        <v>0.5</v>
      </c>
      <c r="J7" s="1">
        <v>3.84</v>
      </c>
      <c r="L7" s="4" t="s">
        <v>10</v>
      </c>
      <c r="M7" s="4">
        <v>0.5</v>
      </c>
      <c r="N7" s="4"/>
      <c r="O7" s="4">
        <v>0.5</v>
      </c>
      <c r="P7" s="4"/>
      <c r="Q7" s="4"/>
      <c r="R7" s="1">
        <f t="shared" si="6"/>
        <v>1</v>
      </c>
      <c r="V7" s="4" t="s">
        <v>14</v>
      </c>
      <c r="W7" s="26">
        <f>AT31</f>
        <v>249</v>
      </c>
      <c r="X7" s="26">
        <f t="shared" ref="X7:AA7" si="12">AU31</f>
        <v>0</v>
      </c>
      <c r="Y7" s="26">
        <f t="shared" si="12"/>
        <v>0</v>
      </c>
      <c r="Z7" s="26">
        <f t="shared" si="12"/>
        <v>5</v>
      </c>
      <c r="AA7" s="26">
        <f t="shared" si="12"/>
        <v>10</v>
      </c>
    </row>
    <row r="8" spans="2:28" x14ac:dyDescent="0.15">
      <c r="B8" s="3">
        <v>10</v>
      </c>
      <c r="C8" s="6">
        <v>2</v>
      </c>
      <c r="D8" s="6">
        <f t="shared" si="8"/>
        <v>1</v>
      </c>
      <c r="E8" s="29">
        <v>3</v>
      </c>
      <c r="F8" s="6">
        <f t="shared" si="5"/>
        <v>4</v>
      </c>
      <c r="G8" s="6">
        <f t="shared" si="9"/>
        <v>72</v>
      </c>
      <c r="H8" s="23">
        <f t="shared" si="10"/>
        <v>3</v>
      </c>
      <c r="I8" s="23">
        <f t="shared" si="11"/>
        <v>1</v>
      </c>
      <c r="J8" s="1">
        <v>8.16</v>
      </c>
      <c r="L8" s="4" t="s">
        <v>11</v>
      </c>
      <c r="M8" s="4"/>
      <c r="N8" s="4"/>
      <c r="O8" s="4">
        <v>0.5</v>
      </c>
      <c r="P8" s="4"/>
      <c r="Q8" s="4">
        <v>0.5</v>
      </c>
      <c r="R8" s="1">
        <f t="shared" si="6"/>
        <v>1</v>
      </c>
      <c r="V8" s="4" t="s">
        <v>15</v>
      </c>
      <c r="W8" s="26">
        <f>AY31</f>
        <v>0</v>
      </c>
      <c r="X8" s="26">
        <f t="shared" ref="X8:AA8" si="13">AZ31</f>
        <v>25</v>
      </c>
      <c r="Y8" s="26">
        <f t="shared" si="13"/>
        <v>12</v>
      </c>
      <c r="Z8" s="26">
        <f t="shared" si="13"/>
        <v>5</v>
      </c>
      <c r="AA8" s="26">
        <f t="shared" si="13"/>
        <v>0</v>
      </c>
    </row>
    <row r="9" spans="2:28" x14ac:dyDescent="0.15">
      <c r="B9" s="4">
        <v>15</v>
      </c>
      <c r="C9" s="28">
        <v>2.5</v>
      </c>
      <c r="D9" s="6">
        <f t="shared" si="8"/>
        <v>1.5</v>
      </c>
      <c r="E9" s="29">
        <v>5.5</v>
      </c>
      <c r="F9" s="6">
        <f t="shared" si="5"/>
        <v>6</v>
      </c>
      <c r="G9" s="6">
        <f t="shared" si="9"/>
        <v>132</v>
      </c>
      <c r="H9" s="23">
        <f t="shared" si="10"/>
        <v>5.5</v>
      </c>
      <c r="I9" s="23">
        <f t="shared" si="11"/>
        <v>1.5</v>
      </c>
      <c r="J9" s="1">
        <v>12.48</v>
      </c>
      <c r="L9" s="4" t="s">
        <v>12</v>
      </c>
      <c r="M9" s="4"/>
      <c r="N9" s="4"/>
      <c r="O9" s="4"/>
      <c r="P9" s="4">
        <v>0.5</v>
      </c>
      <c r="Q9" s="4">
        <v>0.5</v>
      </c>
      <c r="R9" s="1">
        <f t="shared" si="6"/>
        <v>1</v>
      </c>
      <c r="W9" s="31">
        <v>249</v>
      </c>
      <c r="X9" s="31">
        <v>25</v>
      </c>
      <c r="Y9" s="31">
        <v>12</v>
      </c>
      <c r="Z9" s="31">
        <v>10</v>
      </c>
      <c r="AA9" s="31">
        <v>10</v>
      </c>
    </row>
    <row r="10" spans="2:28" x14ac:dyDescent="0.15">
      <c r="B10" s="4">
        <v>20</v>
      </c>
      <c r="C10" s="6">
        <v>3</v>
      </c>
      <c r="D10" s="6">
        <f t="shared" si="8"/>
        <v>2</v>
      </c>
      <c r="E10" s="29">
        <v>9</v>
      </c>
      <c r="F10" s="6">
        <f t="shared" si="5"/>
        <v>8</v>
      </c>
      <c r="G10" s="6">
        <f t="shared" si="9"/>
        <v>216</v>
      </c>
      <c r="H10" s="23">
        <f t="shared" si="10"/>
        <v>9</v>
      </c>
      <c r="I10" s="23">
        <f t="shared" si="11"/>
        <v>2</v>
      </c>
      <c r="J10" s="1">
        <v>17.28</v>
      </c>
      <c r="L10" s="4" t="s">
        <v>13</v>
      </c>
      <c r="M10" s="4"/>
      <c r="N10" s="4">
        <v>0.5</v>
      </c>
      <c r="O10" s="4"/>
      <c r="P10" s="4">
        <v>0.5</v>
      </c>
      <c r="Q10" s="4"/>
      <c r="R10" s="1">
        <f t="shared" si="6"/>
        <v>1</v>
      </c>
      <c r="W10" s="1">
        <v>100</v>
      </c>
      <c r="X10" s="1">
        <v>10</v>
      </c>
      <c r="Y10" s="1">
        <v>5</v>
      </c>
      <c r="Z10" s="1">
        <v>4</v>
      </c>
      <c r="AA10" s="1">
        <v>4</v>
      </c>
    </row>
    <row r="11" spans="2:28" x14ac:dyDescent="0.15">
      <c r="B11" s="3">
        <v>25</v>
      </c>
      <c r="C11" s="28">
        <v>3.5</v>
      </c>
      <c r="D11" s="6">
        <f t="shared" si="8"/>
        <v>2.5</v>
      </c>
      <c r="E11" s="29">
        <v>14</v>
      </c>
      <c r="F11" s="6">
        <f t="shared" si="5"/>
        <v>10</v>
      </c>
      <c r="G11" s="6">
        <f t="shared" si="9"/>
        <v>336</v>
      </c>
      <c r="H11" s="23">
        <f t="shared" si="10"/>
        <v>14</v>
      </c>
      <c r="I11" s="23">
        <f t="shared" si="11"/>
        <v>2.5</v>
      </c>
      <c r="J11" s="1">
        <v>22.56</v>
      </c>
      <c r="L11" s="4" t="s">
        <v>14</v>
      </c>
      <c r="M11" s="4">
        <v>0.8</v>
      </c>
      <c r="N11" s="4"/>
      <c r="O11" s="4"/>
      <c r="P11" s="4">
        <v>0.4</v>
      </c>
      <c r="Q11" s="4">
        <v>0.8</v>
      </c>
      <c r="R11" s="1">
        <f t="shared" si="6"/>
        <v>2</v>
      </c>
      <c r="W11" s="1">
        <f>W9/W10</f>
        <v>2.4900000000000002</v>
      </c>
      <c r="X11" s="1">
        <f t="shared" ref="X11:AA11" si="14">X9/X10</f>
        <v>2.5</v>
      </c>
      <c r="Y11" s="1">
        <f t="shared" si="14"/>
        <v>2.4</v>
      </c>
      <c r="Z11" s="1">
        <f t="shared" si="14"/>
        <v>2.5</v>
      </c>
      <c r="AA11" s="1">
        <f t="shared" si="14"/>
        <v>2.5</v>
      </c>
      <c r="AB11" s="1">
        <f>SUM(W11:AA11)</f>
        <v>12.39</v>
      </c>
    </row>
    <row r="12" spans="2:28" x14ac:dyDescent="0.15">
      <c r="B12" s="4">
        <v>30</v>
      </c>
      <c r="C12" s="6">
        <v>4</v>
      </c>
      <c r="D12" s="6">
        <f t="shared" si="8"/>
        <v>3</v>
      </c>
      <c r="E12" s="29">
        <v>21</v>
      </c>
      <c r="F12" s="6">
        <f t="shared" si="5"/>
        <v>12</v>
      </c>
      <c r="G12" s="6">
        <f t="shared" si="9"/>
        <v>504</v>
      </c>
      <c r="H12" s="23">
        <f t="shared" si="10"/>
        <v>21</v>
      </c>
      <c r="I12" s="23">
        <f t="shared" si="11"/>
        <v>3</v>
      </c>
      <c r="J12" s="1">
        <v>28.32</v>
      </c>
      <c r="L12" s="4" t="s">
        <v>15</v>
      </c>
      <c r="M12" s="4"/>
      <c r="N12" s="4">
        <v>0.8</v>
      </c>
      <c r="O12" s="4">
        <v>0.8</v>
      </c>
      <c r="P12" s="4">
        <v>0.4</v>
      </c>
      <c r="Q12" s="4"/>
      <c r="R12" s="1">
        <f t="shared" si="6"/>
        <v>2</v>
      </c>
    </row>
    <row r="13" spans="2:28" x14ac:dyDescent="0.15">
      <c r="B13" s="3">
        <v>35</v>
      </c>
      <c r="C13" s="28">
        <v>4.5</v>
      </c>
      <c r="D13" s="6">
        <f t="shared" si="8"/>
        <v>3.5</v>
      </c>
      <c r="E13" s="29">
        <f>E12+INT(B13-10)/(-1+ROUND(B13/8,2))</f>
        <v>28.396449704142011</v>
      </c>
      <c r="F13" s="6">
        <f t="shared" si="5"/>
        <v>14</v>
      </c>
      <c r="G13" s="6">
        <f t="shared" si="9"/>
        <v>681.51479289940823</v>
      </c>
      <c r="H13" s="23">
        <f t="shared" si="10"/>
        <v>28.4</v>
      </c>
      <c r="I13" s="23">
        <f t="shared" si="11"/>
        <v>3.5</v>
      </c>
      <c r="J13" s="1">
        <v>34.08</v>
      </c>
      <c r="L13" s="2" t="s">
        <v>21</v>
      </c>
      <c r="M13" s="2">
        <f>SUM(M6:M12)</f>
        <v>1.8</v>
      </c>
      <c r="N13" s="2">
        <f t="shared" ref="N13:Q13" si="15">SUM(N6:N12)</f>
        <v>1.8</v>
      </c>
      <c r="O13" s="2">
        <f t="shared" si="15"/>
        <v>1.8</v>
      </c>
      <c r="P13" s="2">
        <f t="shared" si="15"/>
        <v>1.7999999999999998</v>
      </c>
      <c r="Q13" s="2">
        <f t="shared" si="15"/>
        <v>1.8</v>
      </c>
    </row>
    <row r="14" spans="2:28" x14ac:dyDescent="0.15">
      <c r="B14" s="4">
        <v>40</v>
      </c>
      <c r="C14" s="6">
        <v>5</v>
      </c>
      <c r="D14" s="6">
        <f t="shared" si="8"/>
        <v>4</v>
      </c>
      <c r="E14" s="29">
        <f t="shared" ref="E14:E26" si="16">E13+INT(B14-10)/(-1+ROUND(B14/8,2))</f>
        <v>35.896449704142015</v>
      </c>
      <c r="F14" s="6">
        <f t="shared" si="5"/>
        <v>16</v>
      </c>
      <c r="G14" s="6">
        <f t="shared" si="9"/>
        <v>861.51479289940835</v>
      </c>
      <c r="H14" s="23">
        <f t="shared" si="10"/>
        <v>35.9</v>
      </c>
      <c r="I14" s="23">
        <f t="shared" si="11"/>
        <v>4</v>
      </c>
      <c r="J14" s="1">
        <v>40.799999999999997</v>
      </c>
    </row>
    <row r="15" spans="2:28" x14ac:dyDescent="0.15">
      <c r="B15" s="3">
        <v>45</v>
      </c>
      <c r="C15" s="28">
        <v>5.5</v>
      </c>
      <c r="D15" s="6">
        <f t="shared" si="8"/>
        <v>4.5</v>
      </c>
      <c r="E15" s="29">
        <f t="shared" si="16"/>
        <v>43.455844952522142</v>
      </c>
      <c r="F15" s="6">
        <f t="shared" si="5"/>
        <v>18</v>
      </c>
      <c r="G15" s="6">
        <f t="shared" si="9"/>
        <v>1042.9402788605314</v>
      </c>
      <c r="H15" s="23">
        <f t="shared" si="10"/>
        <v>43.46</v>
      </c>
      <c r="I15" s="23">
        <f t="shared" si="11"/>
        <v>4.5</v>
      </c>
      <c r="J15" s="1">
        <v>48</v>
      </c>
      <c r="L15" s="4" t="s">
        <v>32</v>
      </c>
      <c r="M15" s="4" t="s">
        <v>33</v>
      </c>
      <c r="N15" s="27" t="s">
        <v>59</v>
      </c>
      <c r="O15" s="4" t="s">
        <v>34</v>
      </c>
      <c r="P15" s="27" t="s">
        <v>60</v>
      </c>
    </row>
    <row r="16" spans="2:28" x14ac:dyDescent="0.15">
      <c r="B16" s="4">
        <v>50</v>
      </c>
      <c r="C16" s="6">
        <v>6</v>
      </c>
      <c r="D16" s="6">
        <f t="shared" si="8"/>
        <v>5</v>
      </c>
      <c r="E16" s="29">
        <f t="shared" si="16"/>
        <v>51.074892571569762</v>
      </c>
      <c r="F16" s="6">
        <f t="shared" si="5"/>
        <v>20</v>
      </c>
      <c r="G16" s="6">
        <f t="shared" si="9"/>
        <v>1225.7974217176743</v>
      </c>
      <c r="H16" s="23">
        <f t="shared" si="10"/>
        <v>51.07</v>
      </c>
      <c r="I16" s="23">
        <f t="shared" si="11"/>
        <v>5</v>
      </c>
      <c r="J16" s="1">
        <v>55.679999999999993</v>
      </c>
      <c r="L16" s="4">
        <v>0</v>
      </c>
      <c r="M16" s="4">
        <v>0</v>
      </c>
      <c r="N16" s="30">
        <f>M16*2</f>
        <v>0</v>
      </c>
      <c r="O16" s="6">
        <f t="shared" ref="O16:O22" si="17">$C$2*M16</f>
        <v>0</v>
      </c>
      <c r="P16" s="27">
        <f>$C$1*N16</f>
        <v>0</v>
      </c>
      <c r="Q16" s="1">
        <f>ROUND(N16,2)</f>
        <v>0</v>
      </c>
      <c r="R16" s="1">
        <f>ROUND(M16,2)</f>
        <v>0</v>
      </c>
      <c r="V16" s="1" t="s">
        <v>49</v>
      </c>
      <c r="W16" s="1" t="s">
        <v>50</v>
      </c>
      <c r="X16" s="1" t="s">
        <v>51</v>
      </c>
      <c r="Y16" s="1" t="s">
        <v>52</v>
      </c>
      <c r="Z16" s="1" t="s">
        <v>53</v>
      </c>
    </row>
    <row r="17" spans="2:125" x14ac:dyDescent="0.15">
      <c r="B17" s="4">
        <v>55</v>
      </c>
      <c r="C17" s="28">
        <v>6.5</v>
      </c>
      <c r="D17" s="6">
        <f t="shared" si="8"/>
        <v>5.5</v>
      </c>
      <c r="E17" s="29">
        <f t="shared" si="16"/>
        <v>58.727953796059559</v>
      </c>
      <c r="F17" s="6">
        <f t="shared" si="5"/>
        <v>22</v>
      </c>
      <c r="G17" s="6">
        <f t="shared" si="9"/>
        <v>1409.4708911054295</v>
      </c>
      <c r="H17" s="23">
        <f t="shared" si="10"/>
        <v>58.73</v>
      </c>
      <c r="I17" s="23">
        <f t="shared" si="11"/>
        <v>5.5</v>
      </c>
      <c r="J17" s="1">
        <v>63.84</v>
      </c>
      <c r="L17" s="4">
        <v>1</v>
      </c>
      <c r="M17" s="4">
        <v>1</v>
      </c>
      <c r="N17" s="30">
        <v>10</v>
      </c>
      <c r="O17" s="6">
        <f t="shared" si="17"/>
        <v>4</v>
      </c>
      <c r="P17" s="27">
        <f t="shared" ref="P17:P22" si="18">$C$1*N17</f>
        <v>240</v>
      </c>
      <c r="Q17" s="1">
        <f t="shared" ref="Q17:Q22" si="19">ROUND(N17,2)</f>
        <v>10</v>
      </c>
      <c r="R17" s="1">
        <f t="shared" ref="R17:R22" si="20">ROUND(M17,2)</f>
        <v>1</v>
      </c>
      <c r="V17" s="1">
        <f>SUMIF($U$30:$BC$30,V16,$U$31:$BC$31)</f>
        <v>561</v>
      </c>
      <c r="W17" s="1">
        <f t="shared" ref="W17:Z17" si="21">SUMIF($U$30:$BC$30,W16,$U$31:$BC$31)</f>
        <v>57</v>
      </c>
      <c r="X17" s="1">
        <f t="shared" si="21"/>
        <v>28</v>
      </c>
      <c r="Y17" s="1">
        <f t="shared" si="21"/>
        <v>22</v>
      </c>
      <c r="Z17" s="1">
        <f t="shared" si="21"/>
        <v>22</v>
      </c>
    </row>
    <row r="18" spans="2:125" x14ac:dyDescent="0.15">
      <c r="B18" s="4">
        <v>60</v>
      </c>
      <c r="C18" s="6">
        <v>7</v>
      </c>
      <c r="D18" s="6">
        <f t="shared" si="8"/>
        <v>6</v>
      </c>
      <c r="E18" s="29">
        <f t="shared" si="16"/>
        <v>66.420261488367245</v>
      </c>
      <c r="F18" s="6">
        <f t="shared" si="5"/>
        <v>24</v>
      </c>
      <c r="G18" s="6">
        <f t="shared" si="9"/>
        <v>1594.0862757208138</v>
      </c>
      <c r="H18" s="23">
        <f t="shared" si="10"/>
        <v>66.42</v>
      </c>
      <c r="I18" s="23">
        <f t="shared" si="11"/>
        <v>6</v>
      </c>
      <c r="J18" s="1">
        <v>72.960000000000008</v>
      </c>
      <c r="L18" s="4">
        <v>2</v>
      </c>
      <c r="M18" s="4">
        <v>2</v>
      </c>
      <c r="N18" s="30">
        <v>22</v>
      </c>
      <c r="O18" s="6">
        <f t="shared" si="17"/>
        <v>8</v>
      </c>
      <c r="P18" s="27">
        <f t="shared" si="18"/>
        <v>528</v>
      </c>
      <c r="Q18" s="1">
        <f t="shared" si="19"/>
        <v>22</v>
      </c>
      <c r="R18" s="1">
        <f t="shared" si="20"/>
        <v>2</v>
      </c>
    </row>
    <row r="19" spans="2:125" x14ac:dyDescent="0.15">
      <c r="B19" s="3">
        <v>65</v>
      </c>
      <c r="C19" s="28">
        <v>7.5</v>
      </c>
      <c r="D19" s="6">
        <f t="shared" si="8"/>
        <v>6.5</v>
      </c>
      <c r="E19" s="29">
        <f t="shared" si="16"/>
        <v>74.13414648135462</v>
      </c>
      <c r="F19" s="6">
        <f t="shared" si="5"/>
        <v>26</v>
      </c>
      <c r="G19" s="6">
        <f t="shared" si="9"/>
        <v>1779.219515552511</v>
      </c>
      <c r="H19" s="23">
        <f t="shared" si="10"/>
        <v>74.13</v>
      </c>
      <c r="I19" s="23">
        <f t="shared" si="11"/>
        <v>6.5</v>
      </c>
      <c r="J19" s="1">
        <v>82.56</v>
      </c>
      <c r="L19" s="4">
        <v>3</v>
      </c>
      <c r="M19" s="4">
        <v>3</v>
      </c>
      <c r="N19" s="30">
        <v>36</v>
      </c>
      <c r="O19" s="6">
        <f t="shared" si="17"/>
        <v>12</v>
      </c>
      <c r="P19" s="27">
        <f t="shared" si="18"/>
        <v>864</v>
      </c>
      <c r="Q19" s="1">
        <f t="shared" si="19"/>
        <v>36</v>
      </c>
      <c r="R19" s="1">
        <f t="shared" si="20"/>
        <v>3</v>
      </c>
    </row>
    <row r="20" spans="2:125" x14ac:dyDescent="0.15">
      <c r="B20" s="4">
        <v>70</v>
      </c>
      <c r="C20" s="6">
        <v>8</v>
      </c>
      <c r="D20" s="6">
        <f t="shared" si="8"/>
        <v>7</v>
      </c>
      <c r="E20" s="29">
        <f t="shared" si="16"/>
        <v>81.87608196522558</v>
      </c>
      <c r="F20" s="6">
        <f t="shared" si="5"/>
        <v>28</v>
      </c>
      <c r="G20" s="6">
        <f t="shared" si="9"/>
        <v>1965.0259671654139</v>
      </c>
      <c r="H20" s="23">
        <f t="shared" si="10"/>
        <v>81.88</v>
      </c>
      <c r="I20" s="23">
        <f t="shared" si="11"/>
        <v>7</v>
      </c>
      <c r="J20" s="1">
        <v>93.12</v>
      </c>
      <c r="L20" s="4">
        <v>4</v>
      </c>
      <c r="M20" s="4">
        <v>4</v>
      </c>
      <c r="N20" s="30">
        <v>51</v>
      </c>
      <c r="O20" s="6">
        <f t="shared" si="17"/>
        <v>16</v>
      </c>
      <c r="P20" s="27">
        <f t="shared" si="18"/>
        <v>1224</v>
      </c>
      <c r="Q20" s="1">
        <f t="shared" si="19"/>
        <v>51</v>
      </c>
      <c r="R20" s="1">
        <f t="shared" si="20"/>
        <v>4</v>
      </c>
    </row>
    <row r="21" spans="2:125" x14ac:dyDescent="0.15">
      <c r="B21" s="4">
        <v>75</v>
      </c>
      <c r="C21" s="28">
        <v>8.5</v>
      </c>
      <c r="D21" s="6">
        <f t="shared" si="8"/>
        <v>7.5</v>
      </c>
      <c r="E21" s="29">
        <f t="shared" si="16"/>
        <v>89.632645211048967</v>
      </c>
      <c r="F21" s="6">
        <f t="shared" si="5"/>
        <v>30</v>
      </c>
      <c r="G21" s="6">
        <f t="shared" si="9"/>
        <v>2151.1834850651753</v>
      </c>
      <c r="H21" s="23">
        <f t="shared" si="10"/>
        <v>89.63</v>
      </c>
      <c r="I21" s="23">
        <f t="shared" si="11"/>
        <v>7.5</v>
      </c>
      <c r="J21" s="1">
        <v>104.16</v>
      </c>
      <c r="L21" s="4">
        <v>5</v>
      </c>
      <c r="M21" s="4">
        <v>5</v>
      </c>
      <c r="N21" s="30">
        <v>66</v>
      </c>
      <c r="O21" s="6">
        <f t="shared" si="17"/>
        <v>20</v>
      </c>
      <c r="P21" s="27">
        <f t="shared" si="18"/>
        <v>1584</v>
      </c>
      <c r="Q21" s="1">
        <f t="shared" si="19"/>
        <v>66</v>
      </c>
      <c r="R21" s="1">
        <f t="shared" si="20"/>
        <v>5</v>
      </c>
    </row>
    <row r="22" spans="2:125" x14ac:dyDescent="0.15">
      <c r="B22" s="4">
        <v>80</v>
      </c>
      <c r="C22" s="6">
        <v>9</v>
      </c>
      <c r="D22" s="6">
        <f t="shared" si="8"/>
        <v>8</v>
      </c>
      <c r="E22" s="29">
        <f t="shared" si="16"/>
        <v>97.410422988826738</v>
      </c>
      <c r="F22" s="6">
        <f t="shared" si="5"/>
        <v>32</v>
      </c>
      <c r="G22" s="6">
        <f t="shared" si="9"/>
        <v>2337.8501517318418</v>
      </c>
      <c r="H22" s="23">
        <f t="shared" si="10"/>
        <v>97.41</v>
      </c>
      <c r="I22" s="23">
        <f t="shared" si="11"/>
        <v>8</v>
      </c>
      <c r="J22" s="1">
        <v>116.64000000000001</v>
      </c>
      <c r="L22" s="4">
        <v>6</v>
      </c>
      <c r="M22" s="4">
        <v>6</v>
      </c>
      <c r="N22" s="30">
        <v>81</v>
      </c>
      <c r="O22" s="6">
        <f t="shared" si="17"/>
        <v>24</v>
      </c>
      <c r="P22" s="27">
        <f t="shared" si="18"/>
        <v>1944</v>
      </c>
      <c r="Q22" s="1">
        <f t="shared" si="19"/>
        <v>81</v>
      </c>
      <c r="R22" s="1">
        <f t="shared" si="20"/>
        <v>6</v>
      </c>
    </row>
    <row r="23" spans="2:125" x14ac:dyDescent="0.15">
      <c r="B23" s="3">
        <v>85</v>
      </c>
      <c r="C23" s="28">
        <v>9.5</v>
      </c>
      <c r="D23" s="6">
        <f t="shared" si="8"/>
        <v>8.5</v>
      </c>
      <c r="E23" s="29">
        <f t="shared" si="16"/>
        <v>105.1985849825962</v>
      </c>
      <c r="F23" s="6">
        <f t="shared" si="5"/>
        <v>34</v>
      </c>
      <c r="G23" s="6">
        <f t="shared" si="9"/>
        <v>2524.7660395823086</v>
      </c>
      <c r="H23" s="23">
        <f t="shared" si="10"/>
        <v>105.2</v>
      </c>
      <c r="I23" s="23">
        <f t="shared" si="11"/>
        <v>8.5</v>
      </c>
      <c r="J23" s="1">
        <v>129.60000000000002</v>
      </c>
    </row>
    <row r="24" spans="2:125" x14ac:dyDescent="0.15">
      <c r="B24" s="27">
        <v>90</v>
      </c>
      <c r="C24" s="6">
        <v>10</v>
      </c>
      <c r="D24" s="6">
        <f t="shared" si="8"/>
        <v>9</v>
      </c>
      <c r="E24" s="29">
        <f t="shared" si="16"/>
        <v>113.0034630313767</v>
      </c>
      <c r="F24" s="6">
        <f t="shared" ref="F24:F26" si="22">D24*$C$2</f>
        <v>36</v>
      </c>
      <c r="G24" s="6">
        <f t="shared" ref="G24:G26" si="23">$C$1*E24</f>
        <v>2712.083112753041</v>
      </c>
      <c r="H24" s="23">
        <f t="shared" si="10"/>
        <v>113</v>
      </c>
      <c r="I24" s="23">
        <f t="shared" si="11"/>
        <v>9</v>
      </c>
    </row>
    <row r="25" spans="2:125" x14ac:dyDescent="0.15">
      <c r="B25" s="27">
        <v>95</v>
      </c>
      <c r="C25" s="28">
        <v>10.5</v>
      </c>
      <c r="D25" s="6">
        <f t="shared" si="8"/>
        <v>9.5</v>
      </c>
      <c r="E25" s="29">
        <f t="shared" si="16"/>
        <v>120.8159630313767</v>
      </c>
      <c r="F25" s="6">
        <f t="shared" si="22"/>
        <v>38</v>
      </c>
      <c r="G25" s="6">
        <f t="shared" si="23"/>
        <v>2899.583112753041</v>
      </c>
      <c r="H25" s="23">
        <f t="shared" si="10"/>
        <v>120.82</v>
      </c>
      <c r="I25" s="23">
        <f t="shared" si="11"/>
        <v>9.5</v>
      </c>
    </row>
    <row r="26" spans="2:125" x14ac:dyDescent="0.15">
      <c r="B26" s="27">
        <v>100</v>
      </c>
      <c r="C26" s="6">
        <v>11</v>
      </c>
      <c r="D26" s="6">
        <f t="shared" si="8"/>
        <v>10</v>
      </c>
      <c r="E26" s="29">
        <f t="shared" si="16"/>
        <v>128.64204998789845</v>
      </c>
      <c r="F26" s="6">
        <f t="shared" si="22"/>
        <v>40</v>
      </c>
      <c r="G26" s="6">
        <f t="shared" si="23"/>
        <v>3087.4091997095629</v>
      </c>
      <c r="H26" s="23">
        <f t="shared" si="10"/>
        <v>128.63999999999999</v>
      </c>
      <c r="I26" s="23">
        <f t="shared" si="11"/>
        <v>10</v>
      </c>
    </row>
    <row r="29" spans="2:125" ht="13.5" customHeight="1" x14ac:dyDescent="0.15">
      <c r="G29" s="49" t="s">
        <v>7</v>
      </c>
      <c r="H29" s="49"/>
      <c r="I29" s="49"/>
      <c r="J29" s="49"/>
      <c r="K29" s="49"/>
      <c r="L29" s="49"/>
      <c r="M29" s="49"/>
      <c r="N29" s="49" t="s">
        <v>22</v>
      </c>
      <c r="O29" s="49"/>
      <c r="P29" s="49"/>
      <c r="Q29" s="49"/>
      <c r="R29" s="49"/>
      <c r="S29" s="49"/>
      <c r="T29" s="49"/>
      <c r="U29" s="46" t="s">
        <v>39</v>
      </c>
      <c r="V29" s="46"/>
      <c r="W29" s="46"/>
      <c r="X29" s="46"/>
      <c r="Y29" s="46"/>
      <c r="Z29" s="47" t="s">
        <v>40</v>
      </c>
      <c r="AA29" s="47"/>
      <c r="AB29" s="47"/>
      <c r="AC29" s="47"/>
      <c r="AD29" s="47"/>
      <c r="AE29" s="48" t="s">
        <v>41</v>
      </c>
      <c r="AF29" s="48"/>
      <c r="AG29" s="48"/>
      <c r="AH29" s="48"/>
      <c r="AI29" s="48"/>
      <c r="AJ29" s="50" t="s">
        <v>42</v>
      </c>
      <c r="AK29" s="50"/>
      <c r="AL29" s="50"/>
      <c r="AM29" s="50"/>
      <c r="AN29" s="50"/>
      <c r="AO29" s="44" t="s">
        <v>43</v>
      </c>
      <c r="AP29" s="44"/>
      <c r="AQ29" s="44"/>
      <c r="AR29" s="44"/>
      <c r="AS29" s="44"/>
      <c r="AT29" s="45" t="s">
        <v>44</v>
      </c>
      <c r="AU29" s="45"/>
      <c r="AV29" s="45"/>
      <c r="AW29" s="45"/>
      <c r="AX29" s="45"/>
      <c r="AY29" s="43" t="s">
        <v>45</v>
      </c>
      <c r="AZ29" s="43"/>
      <c r="BA29" s="43"/>
      <c r="BB29" s="43"/>
      <c r="BC29" s="43"/>
      <c r="BD29" s="46" t="s">
        <v>70</v>
      </c>
      <c r="BE29" s="46"/>
      <c r="BF29" s="46"/>
      <c r="BG29" s="46"/>
      <c r="BH29" s="46"/>
      <c r="BI29" s="47" t="s">
        <v>71</v>
      </c>
      <c r="BJ29" s="47"/>
      <c r="BK29" s="47"/>
      <c r="BL29" s="47"/>
      <c r="BM29" s="47"/>
      <c r="BN29" s="48" t="s">
        <v>72</v>
      </c>
      <c r="BO29" s="48"/>
      <c r="BP29" s="48"/>
      <c r="BQ29" s="48"/>
      <c r="BR29" s="48"/>
      <c r="BS29" s="50" t="s">
        <v>73</v>
      </c>
      <c r="BT29" s="50"/>
      <c r="BU29" s="50"/>
      <c r="BV29" s="50"/>
      <c r="BW29" s="50"/>
      <c r="BX29" s="44" t="s">
        <v>74</v>
      </c>
      <c r="BY29" s="44"/>
      <c r="BZ29" s="44"/>
      <c r="CA29" s="44"/>
      <c r="CB29" s="44"/>
      <c r="CC29" s="45" t="s">
        <v>75</v>
      </c>
      <c r="CD29" s="45"/>
      <c r="CE29" s="45"/>
      <c r="CF29" s="45"/>
      <c r="CG29" s="45"/>
      <c r="CH29" s="43" t="s">
        <v>76</v>
      </c>
      <c r="CI29" s="43"/>
      <c r="CJ29" s="43"/>
      <c r="CK29" s="43"/>
      <c r="CL29" s="43"/>
      <c r="CM29" s="46" t="s">
        <v>77</v>
      </c>
      <c r="CN29" s="46"/>
      <c r="CO29" s="46"/>
      <c r="CP29" s="46"/>
      <c r="CQ29" s="46"/>
      <c r="CR29" s="47" t="s">
        <v>78</v>
      </c>
      <c r="CS29" s="47"/>
      <c r="CT29" s="47"/>
      <c r="CU29" s="47"/>
      <c r="CV29" s="47"/>
      <c r="CW29" s="48" t="s">
        <v>79</v>
      </c>
      <c r="CX29" s="48"/>
      <c r="CY29" s="48"/>
      <c r="CZ29" s="48"/>
      <c r="DA29" s="48"/>
      <c r="DB29" s="50" t="s">
        <v>80</v>
      </c>
      <c r="DC29" s="50"/>
      <c r="DD29" s="50"/>
      <c r="DE29" s="50"/>
      <c r="DF29" s="50"/>
      <c r="DG29" s="44" t="s">
        <v>81</v>
      </c>
      <c r="DH29" s="44"/>
      <c r="DI29" s="44"/>
      <c r="DJ29" s="44"/>
      <c r="DK29" s="44"/>
      <c r="DL29" s="45" t="s">
        <v>82</v>
      </c>
      <c r="DM29" s="45"/>
      <c r="DN29" s="45"/>
      <c r="DO29" s="45"/>
      <c r="DP29" s="45"/>
      <c r="DQ29" s="43" t="s">
        <v>83</v>
      </c>
      <c r="DR29" s="43"/>
      <c r="DS29" s="43"/>
      <c r="DT29" s="43"/>
      <c r="DU29" s="43"/>
    </row>
    <row r="30" spans="2:125" x14ac:dyDescent="0.15">
      <c r="D30" s="1" t="s">
        <v>38</v>
      </c>
      <c r="E30" s="4" t="s">
        <v>3</v>
      </c>
      <c r="F30" s="4" t="s">
        <v>4</v>
      </c>
      <c r="G30" s="4" t="s">
        <v>37</v>
      </c>
      <c r="H30" s="4" t="s">
        <v>64</v>
      </c>
      <c r="I30" s="4" t="s">
        <v>65</v>
      </c>
      <c r="J30" s="4" t="s">
        <v>66</v>
      </c>
      <c r="K30" s="7" t="s">
        <v>67</v>
      </c>
      <c r="L30" s="4" t="s">
        <v>68</v>
      </c>
      <c r="M30" s="4" t="s">
        <v>69</v>
      </c>
      <c r="N30" s="4" t="s">
        <v>37</v>
      </c>
      <c r="O30" s="4" t="s">
        <v>64</v>
      </c>
      <c r="P30" s="4" t="s">
        <v>65</v>
      </c>
      <c r="Q30" s="4" t="s">
        <v>66</v>
      </c>
      <c r="R30" s="7" t="s">
        <v>67</v>
      </c>
      <c r="S30" s="4" t="s">
        <v>68</v>
      </c>
      <c r="T30" s="4" t="s">
        <v>69</v>
      </c>
      <c r="U30" s="8" t="s">
        <v>16</v>
      </c>
      <c r="V30" s="8" t="s">
        <v>17</v>
      </c>
      <c r="W30" s="8" t="s">
        <v>18</v>
      </c>
      <c r="X30" s="8" t="s">
        <v>19</v>
      </c>
      <c r="Y30" s="8" t="s">
        <v>20</v>
      </c>
      <c r="Z30" s="9" t="s">
        <v>16</v>
      </c>
      <c r="AA30" s="9" t="s">
        <v>17</v>
      </c>
      <c r="AB30" s="9" t="s">
        <v>18</v>
      </c>
      <c r="AC30" s="9" t="s">
        <v>19</v>
      </c>
      <c r="AD30" s="9" t="s">
        <v>20</v>
      </c>
      <c r="AE30" s="10" t="s">
        <v>16</v>
      </c>
      <c r="AF30" s="10" t="s">
        <v>17</v>
      </c>
      <c r="AG30" s="10" t="s">
        <v>18</v>
      </c>
      <c r="AH30" s="10" t="s">
        <v>19</v>
      </c>
      <c r="AI30" s="10" t="s">
        <v>20</v>
      </c>
      <c r="AJ30" s="11" t="s">
        <v>16</v>
      </c>
      <c r="AK30" s="11" t="s">
        <v>17</v>
      </c>
      <c r="AL30" s="11" t="s">
        <v>18</v>
      </c>
      <c r="AM30" s="11" t="s">
        <v>19</v>
      </c>
      <c r="AN30" s="11" t="s">
        <v>20</v>
      </c>
      <c r="AO30" s="12" t="s">
        <v>16</v>
      </c>
      <c r="AP30" s="12" t="s">
        <v>17</v>
      </c>
      <c r="AQ30" s="12" t="s">
        <v>18</v>
      </c>
      <c r="AR30" s="12" t="s">
        <v>19</v>
      </c>
      <c r="AS30" s="12" t="s">
        <v>20</v>
      </c>
      <c r="AT30" s="7" t="s">
        <v>16</v>
      </c>
      <c r="AU30" s="7" t="s">
        <v>17</v>
      </c>
      <c r="AV30" s="7" t="s">
        <v>18</v>
      </c>
      <c r="AW30" s="7" t="s">
        <v>19</v>
      </c>
      <c r="AX30" s="7" t="s">
        <v>20</v>
      </c>
      <c r="AY30" s="13" t="s">
        <v>16</v>
      </c>
      <c r="AZ30" s="13" t="s">
        <v>17</v>
      </c>
      <c r="BA30" s="13" t="s">
        <v>18</v>
      </c>
      <c r="BB30" s="13" t="s">
        <v>19</v>
      </c>
      <c r="BC30" s="13" t="s">
        <v>20</v>
      </c>
      <c r="BD30" s="8" t="s">
        <v>16</v>
      </c>
      <c r="BE30" s="8" t="s">
        <v>23</v>
      </c>
      <c r="BF30" s="8" t="s">
        <v>24</v>
      </c>
      <c r="BG30" s="8" t="s">
        <v>25</v>
      </c>
      <c r="BH30" s="8" t="s">
        <v>26</v>
      </c>
      <c r="BI30" s="9" t="s">
        <v>16</v>
      </c>
      <c r="BJ30" s="9" t="s">
        <v>23</v>
      </c>
      <c r="BK30" s="9" t="s">
        <v>24</v>
      </c>
      <c r="BL30" s="9" t="s">
        <v>25</v>
      </c>
      <c r="BM30" s="9" t="s">
        <v>26</v>
      </c>
      <c r="BN30" s="10" t="s">
        <v>16</v>
      </c>
      <c r="BO30" s="10" t="s">
        <v>23</v>
      </c>
      <c r="BP30" s="10" t="s">
        <v>24</v>
      </c>
      <c r="BQ30" s="10" t="s">
        <v>25</v>
      </c>
      <c r="BR30" s="10" t="s">
        <v>26</v>
      </c>
      <c r="BS30" s="11" t="s">
        <v>16</v>
      </c>
      <c r="BT30" s="11" t="s">
        <v>23</v>
      </c>
      <c r="BU30" s="11" t="s">
        <v>24</v>
      </c>
      <c r="BV30" s="11" t="s">
        <v>25</v>
      </c>
      <c r="BW30" s="11" t="s">
        <v>26</v>
      </c>
      <c r="BX30" s="12" t="s">
        <v>16</v>
      </c>
      <c r="BY30" s="12" t="s">
        <v>23</v>
      </c>
      <c r="BZ30" s="12" t="s">
        <v>24</v>
      </c>
      <c r="CA30" s="12" t="s">
        <v>25</v>
      </c>
      <c r="CB30" s="12" t="s">
        <v>26</v>
      </c>
      <c r="CC30" s="7" t="s">
        <v>16</v>
      </c>
      <c r="CD30" s="7" t="s">
        <v>23</v>
      </c>
      <c r="CE30" s="7" t="s">
        <v>24</v>
      </c>
      <c r="CF30" s="7" t="s">
        <v>25</v>
      </c>
      <c r="CG30" s="7" t="s">
        <v>26</v>
      </c>
      <c r="CH30" s="13" t="s">
        <v>16</v>
      </c>
      <c r="CI30" s="13" t="s">
        <v>23</v>
      </c>
      <c r="CJ30" s="13" t="s">
        <v>24</v>
      </c>
      <c r="CK30" s="13" t="s">
        <v>25</v>
      </c>
      <c r="CL30" s="13" t="s">
        <v>26</v>
      </c>
      <c r="CM30" s="8" t="s">
        <v>27</v>
      </c>
      <c r="CN30" s="8" t="s">
        <v>28</v>
      </c>
      <c r="CO30" s="8" t="s">
        <v>29</v>
      </c>
      <c r="CP30" s="8" t="s">
        <v>30</v>
      </c>
      <c r="CQ30" s="8" t="s">
        <v>31</v>
      </c>
      <c r="CR30" s="9" t="s">
        <v>27</v>
      </c>
      <c r="CS30" s="9" t="s">
        <v>28</v>
      </c>
      <c r="CT30" s="9" t="s">
        <v>29</v>
      </c>
      <c r="CU30" s="9" t="s">
        <v>30</v>
      </c>
      <c r="CV30" s="9" t="s">
        <v>31</v>
      </c>
      <c r="CW30" s="10" t="s">
        <v>27</v>
      </c>
      <c r="CX30" s="10" t="s">
        <v>28</v>
      </c>
      <c r="CY30" s="10" t="s">
        <v>29</v>
      </c>
      <c r="CZ30" s="10" t="s">
        <v>30</v>
      </c>
      <c r="DA30" s="10" t="s">
        <v>31</v>
      </c>
      <c r="DB30" s="11" t="s">
        <v>27</v>
      </c>
      <c r="DC30" s="11" t="s">
        <v>28</v>
      </c>
      <c r="DD30" s="11" t="s">
        <v>29</v>
      </c>
      <c r="DE30" s="11" t="s">
        <v>30</v>
      </c>
      <c r="DF30" s="11" t="s">
        <v>31</v>
      </c>
      <c r="DG30" s="12" t="s">
        <v>27</v>
      </c>
      <c r="DH30" s="12" t="s">
        <v>28</v>
      </c>
      <c r="DI30" s="12" t="s">
        <v>29</v>
      </c>
      <c r="DJ30" s="12" t="s">
        <v>30</v>
      </c>
      <c r="DK30" s="12" t="s">
        <v>31</v>
      </c>
      <c r="DL30" s="7" t="s">
        <v>27</v>
      </c>
      <c r="DM30" s="7" t="s">
        <v>28</v>
      </c>
      <c r="DN30" s="7" t="s">
        <v>29</v>
      </c>
      <c r="DO30" s="7" t="s">
        <v>30</v>
      </c>
      <c r="DP30" s="7" t="s">
        <v>31</v>
      </c>
      <c r="DQ30" s="13" t="s">
        <v>27</v>
      </c>
      <c r="DR30" s="13" t="s">
        <v>28</v>
      </c>
      <c r="DS30" s="13" t="s">
        <v>29</v>
      </c>
      <c r="DT30" s="13" t="s">
        <v>30</v>
      </c>
      <c r="DU30" s="13" t="s">
        <v>31</v>
      </c>
    </row>
    <row r="31" spans="2:125" x14ac:dyDescent="0.15">
      <c r="C31" s="23">
        <f>G31/7</f>
        <v>4</v>
      </c>
      <c r="D31" s="14">
        <f>(C$1/SUM($R$6:$R$12)*N$6*[1]战斗预期!$D$4+F31*C$2/C$3/SUM($R$6:$R$12)*N$6*[1]战斗预期!$D$4)*(1+$D$8)</f>
        <v>31.111111111111107</v>
      </c>
      <c r="E31" s="4">
        <v>1</v>
      </c>
      <c r="F31" s="4">
        <f>[1]属性成长!$D8</f>
        <v>5</v>
      </c>
      <c r="G31" s="6">
        <f>($C$2/$C$3*$F31)*(1+$D$6)+$C$1*(1+$E$6)</f>
        <v>28</v>
      </c>
      <c r="H31" s="6">
        <f>($C$2/$C$3*$F31)*(1+$D$8)+$C$1*(1+$E$8)</f>
        <v>104</v>
      </c>
      <c r="I31" s="6">
        <f>($C$2/$C$3*$F31)*(1+$D$11)+$C$1*(1+$E$11)</f>
        <v>374</v>
      </c>
      <c r="J31" s="6">
        <f>($C$2/$C$3*$F31)*(1+$D$13)+$C$1*(1+$E$13)</f>
        <v>723.51479289940823</v>
      </c>
      <c r="K31" s="15">
        <f>($C$2/$C$3*$F31)*(1+$D$15)+$C$1*(1+$E$15)</f>
        <v>1088.9402788605314</v>
      </c>
      <c r="L31" s="6">
        <f>($C$2/$C$3*$F31)*(1+$D$19)+$C$1*(1+$E$19)</f>
        <v>1833.219515552511</v>
      </c>
      <c r="M31" s="6">
        <f>($C$2/$C$3*$F31)*(1+$D$23)+$C$1*(1+$E$23)</f>
        <v>2586.7660395823086</v>
      </c>
      <c r="N31" s="6">
        <f t="shared" ref="N31:T31" si="24">G31*$R$6/SUM($R$6:$R$12)</f>
        <v>3.1111111111111112</v>
      </c>
      <c r="O31" s="6">
        <f t="shared" si="24"/>
        <v>11.555555555555555</v>
      </c>
      <c r="P31" s="6">
        <f t="shared" si="24"/>
        <v>41.555555555555557</v>
      </c>
      <c r="Q31" s="6">
        <f t="shared" si="24"/>
        <v>80.390532544378686</v>
      </c>
      <c r="R31" s="6">
        <f t="shared" si="24"/>
        <v>120.99336431783682</v>
      </c>
      <c r="S31" s="6">
        <f t="shared" si="24"/>
        <v>203.69105728361234</v>
      </c>
      <c r="T31" s="6">
        <f t="shared" si="24"/>
        <v>287.41844884247871</v>
      </c>
      <c r="U31" s="16">
        <f>ROUND(M$6*$N31*[1]战斗预期!C$4,0)</f>
        <v>156</v>
      </c>
      <c r="V31" s="16">
        <f>ROUND(N$6*$N31*[1]战斗预期!D$4,0)</f>
        <v>16</v>
      </c>
      <c r="W31" s="16">
        <f>ROUND(O$6*$N31*[1]战斗预期!E$4,0)</f>
        <v>0</v>
      </c>
      <c r="X31" s="16">
        <f>ROUND(P$6*$N31*[1]战斗预期!F$4,0)</f>
        <v>0</v>
      </c>
      <c r="Y31" s="16">
        <f>ROUND(Q$6*$N31*[1]战斗预期!G$4,0)</f>
        <v>0</v>
      </c>
      <c r="Z31" s="17">
        <f>ROUND(M$7*$N31*[1]战斗预期!C$4,0)</f>
        <v>156</v>
      </c>
      <c r="AA31" s="17">
        <f>ROUND(N$7*$N31*[1]战斗预期!D$4,0)</f>
        <v>0</v>
      </c>
      <c r="AB31" s="17">
        <f>ROUND(O$7*$N31*[1]战斗预期!E$4,0)</f>
        <v>8</v>
      </c>
      <c r="AC31" s="17">
        <f>ROUND(P$7*$N31*[1]战斗预期!F$4,0)</f>
        <v>0</v>
      </c>
      <c r="AD31" s="17">
        <f>ROUND(Q$7*$N31*[1]战斗预期!G$4,0)</f>
        <v>0</v>
      </c>
      <c r="AE31" s="18">
        <f>ROUND(M$8*$N31*[1]战斗预期!C$4,0)</f>
        <v>0</v>
      </c>
      <c r="AF31" s="18">
        <f>ROUND(N$8*$N31*[1]战斗预期!D$4,0)</f>
        <v>0</v>
      </c>
      <c r="AG31" s="18">
        <f>ROUND(O$8*$N31*[1]战斗预期!E$4,0)</f>
        <v>8</v>
      </c>
      <c r="AH31" s="18">
        <f>ROUND(P$8*$N31*[1]战斗预期!F$4,0)</f>
        <v>0</v>
      </c>
      <c r="AI31" s="18">
        <f>ROUND(Q$8*$N31*[1]战斗预期!G$4,0)</f>
        <v>6</v>
      </c>
      <c r="AJ31" s="19">
        <f>ROUND(M$9*$N31*[1]战斗预期!C$4,0)</f>
        <v>0</v>
      </c>
      <c r="AK31" s="19">
        <f>ROUND(N$9*$N31*[1]战斗预期!D$4,0)</f>
        <v>0</v>
      </c>
      <c r="AL31" s="19">
        <f>ROUND(O$9*$N31*[1]战斗预期!E$4,0)</f>
        <v>0</v>
      </c>
      <c r="AM31" s="19">
        <f>ROUND(P$9*$N31*[1]战斗预期!F$4,0)</f>
        <v>6</v>
      </c>
      <c r="AN31" s="19">
        <f>ROUND(Q$9*$N31*[1]战斗预期!G$4,0)</f>
        <v>6</v>
      </c>
      <c r="AO31" s="20">
        <f>ROUND(M$10*$N31*[1]战斗预期!C$4,0)</f>
        <v>0</v>
      </c>
      <c r="AP31" s="20">
        <f>ROUND(N$10*$N31*[1]战斗预期!D$4,0)</f>
        <v>16</v>
      </c>
      <c r="AQ31" s="20">
        <f>ROUND(O$10*$N31*[1]战斗预期!E$4,0)</f>
        <v>0</v>
      </c>
      <c r="AR31" s="20">
        <f>ROUND(P$10*$N31*[1]战斗预期!F$4,0)</f>
        <v>6</v>
      </c>
      <c r="AS31" s="20">
        <f>ROUND(Q$10*$N31*[1]战斗预期!G$4,0)</f>
        <v>0</v>
      </c>
      <c r="AT31" s="21">
        <f>ROUND(M$11*$N31*[1]战斗预期!C$4,0)</f>
        <v>249</v>
      </c>
      <c r="AU31" s="21">
        <f>ROUND(N$11*$N31*[1]战斗预期!D$4,0)</f>
        <v>0</v>
      </c>
      <c r="AV31" s="21">
        <f>ROUND(O$11*$N31*[1]战斗预期!E$4,0)</f>
        <v>0</v>
      </c>
      <c r="AW31" s="21">
        <f>ROUND(P$11*$N31*[1]战斗预期!F$4,0)</f>
        <v>5</v>
      </c>
      <c r="AX31" s="21">
        <f>ROUND(Q$11*$N31*[1]战斗预期!G$4,0)</f>
        <v>10</v>
      </c>
      <c r="AY31" s="22">
        <f>ROUND(M$12*$N31*[1]战斗预期!C$4,0)</f>
        <v>0</v>
      </c>
      <c r="AZ31" s="22">
        <f>ROUND(N$12*$N31*[1]战斗预期!D$4,0)</f>
        <v>25</v>
      </c>
      <c r="BA31" s="22">
        <f>ROUND(O$12*$N31*[1]战斗预期!E$4,0)</f>
        <v>12</v>
      </c>
      <c r="BB31" s="22">
        <f>ROUND(P$12*$N31*[1]战斗预期!F$4,0)</f>
        <v>5</v>
      </c>
      <c r="BC31" s="22">
        <f>ROUND(Q$12*$N31*[1]战斗预期!G$4,0)</f>
        <v>0</v>
      </c>
      <c r="BD31" s="16">
        <f>M$6*$O31*[1]战斗预期!C$4</f>
        <v>577.77777777777771</v>
      </c>
      <c r="BE31" s="16">
        <f>N$6*$O31*[1]战斗预期!D$4</f>
        <v>57.777777777777779</v>
      </c>
      <c r="BF31" s="16">
        <f>O$6*$O31*[1]战斗预期!E$4</f>
        <v>0</v>
      </c>
      <c r="BG31" s="16">
        <f>P$6*$O31*[1]战斗预期!F$4</f>
        <v>0</v>
      </c>
      <c r="BH31" s="16">
        <f>Q$6*$O31*[1]战斗预期!G$4</f>
        <v>0</v>
      </c>
      <c r="BI31" s="17">
        <f>M$7*$O31*[1]战斗预期!C$4</f>
        <v>577.77777777777771</v>
      </c>
      <c r="BJ31" s="17">
        <f>N$7*$O31*[1]战斗预期!D$4</f>
        <v>0</v>
      </c>
      <c r="BK31" s="17">
        <f>O$7*$O31*[1]战斗预期!E$4</f>
        <v>28.888888888888889</v>
      </c>
      <c r="BL31" s="17">
        <f>P$7*$O31*[1]战斗预期!F$4</f>
        <v>0</v>
      </c>
      <c r="BM31" s="17">
        <f>Q$7*$O31*[1]战斗预期!G$4</f>
        <v>0</v>
      </c>
      <c r="BN31" s="18">
        <f>M$8*$O31*[1]战斗预期!C$4</f>
        <v>0</v>
      </c>
      <c r="BO31" s="18">
        <f>N$8*$O31*[1]战斗预期!D$4</f>
        <v>0</v>
      </c>
      <c r="BP31" s="18">
        <f>O$8*$O31*[1]战斗预期!E$4</f>
        <v>28.888888888888889</v>
      </c>
      <c r="BQ31" s="18">
        <f>P$8*$O31*[1]战斗预期!F$4</f>
        <v>0</v>
      </c>
      <c r="BR31" s="18">
        <f>Q$8*$O31*[1]战斗预期!G$4</f>
        <v>23.111111111111111</v>
      </c>
      <c r="BS31" s="19">
        <f>M$9*$O31*[1]战斗预期!C$4</f>
        <v>0</v>
      </c>
      <c r="BT31" s="19">
        <f>N$9*$O31*[1]战斗预期!D$4</f>
        <v>0</v>
      </c>
      <c r="BU31" s="19">
        <f>O$9*$O31*[1]战斗预期!E$4</f>
        <v>0</v>
      </c>
      <c r="BV31" s="19">
        <f>P$9*$O31*[1]战斗预期!F$4</f>
        <v>23.111111111111111</v>
      </c>
      <c r="BW31" s="19">
        <f>Q$9*$O31*[1]战斗预期!G$4</f>
        <v>23.111111111111111</v>
      </c>
      <c r="BX31" s="20">
        <f>M$10*$O31*[1]战斗预期!C$4</f>
        <v>0</v>
      </c>
      <c r="BY31" s="20">
        <f>N$10*$O31*[1]战斗预期!D$4</f>
        <v>57.777777777777779</v>
      </c>
      <c r="BZ31" s="20">
        <f>O$10*$O31*[1]战斗预期!E$4</f>
        <v>0</v>
      </c>
      <c r="CA31" s="20">
        <f>P$10*$O31*[1]战斗预期!F$4</f>
        <v>23.111111111111111</v>
      </c>
      <c r="CB31" s="20">
        <f>Q$10*$O31*[1]战斗预期!G$4</f>
        <v>0</v>
      </c>
      <c r="CC31" s="21">
        <f>M$11*$O31*[1]战斗预期!C$4</f>
        <v>924.44444444444457</v>
      </c>
      <c r="CD31" s="21">
        <f>N$11*$O31*[1]战斗预期!D$4</f>
        <v>0</v>
      </c>
      <c r="CE31" s="21">
        <f>O$11*$O31*[1]战斗预期!E$4</f>
        <v>0</v>
      </c>
      <c r="CF31" s="21">
        <f>P$11*$O31*[1]战斗预期!F$4</f>
        <v>18.488888888888891</v>
      </c>
      <c r="CG31" s="21">
        <f>Q$11*$O31*[1]战斗预期!G$4</f>
        <v>36.977777777777781</v>
      </c>
      <c r="CH31" s="22">
        <f>M$12*$O31*[1]战斗预期!C$4</f>
        <v>0</v>
      </c>
      <c r="CI31" s="22">
        <f>N$12*$O31*[1]战斗预期!D$4</f>
        <v>92.444444444444457</v>
      </c>
      <c r="CJ31" s="22">
        <f>O$12*$O31*[1]战斗预期!E$4</f>
        <v>46.222222222222229</v>
      </c>
      <c r="CK31" s="22">
        <f>P$12*$O31*[1]战斗预期!F$4</f>
        <v>18.488888888888891</v>
      </c>
      <c r="CL31" s="22">
        <f>Q$12*$O31*[1]战斗预期!G$4</f>
        <v>0</v>
      </c>
      <c r="CM31" s="16">
        <f>M$6*$P31*[1]战斗预期!C$4</f>
        <v>2077.7777777777778</v>
      </c>
      <c r="CN31" s="16">
        <f>N$6*$P31*[1]战斗预期!D$4</f>
        <v>207.77777777777777</v>
      </c>
      <c r="CO31" s="16">
        <f>O$6*$P31*[1]战斗预期!E$4</f>
        <v>0</v>
      </c>
      <c r="CP31" s="16">
        <f>P$6*$P31*[1]战斗预期!F$4</f>
        <v>0</v>
      </c>
      <c r="CQ31" s="16">
        <f>Q$6*$P31*[1]战斗预期!G$4</f>
        <v>0</v>
      </c>
      <c r="CR31" s="17">
        <f>M$7*$P31*[1]战斗预期!C$4</f>
        <v>2077.7777777777778</v>
      </c>
      <c r="CS31" s="17">
        <f>N$7*$P31*[1]战斗预期!D$4</f>
        <v>0</v>
      </c>
      <c r="CT31" s="17">
        <f>O$7*$P31*[1]战斗预期!E$4</f>
        <v>103.88888888888889</v>
      </c>
      <c r="CU31" s="17">
        <f>P$7*$P31*[1]战斗预期!F$4</f>
        <v>0</v>
      </c>
      <c r="CV31" s="17">
        <f>Q$7*$P31*[1]战斗预期!G$4</f>
        <v>0</v>
      </c>
      <c r="CW31" s="18">
        <f>M$8*$P31*[1]战斗预期!C$4</f>
        <v>0</v>
      </c>
      <c r="CX31" s="18">
        <f>N$8*$P31*[1]战斗预期!D$4</f>
        <v>0</v>
      </c>
      <c r="CY31" s="18">
        <f>O$8*$P31*[1]战斗预期!E$4</f>
        <v>103.88888888888889</v>
      </c>
      <c r="CZ31" s="18">
        <f>P$8*$P31*[1]战斗预期!F$4</f>
        <v>0</v>
      </c>
      <c r="DA31" s="18">
        <f>Q$8*$P31*[1]战斗预期!G$4</f>
        <v>83.111111111111114</v>
      </c>
      <c r="DB31" s="19">
        <f>M$9*$P31*[1]战斗预期!C$4</f>
        <v>0</v>
      </c>
      <c r="DC31" s="19">
        <f>N$9*$P31*[1]战斗预期!D$4</f>
        <v>0</v>
      </c>
      <c r="DD31" s="19">
        <f>O$9*$P31*[1]战斗预期!E$4</f>
        <v>0</v>
      </c>
      <c r="DE31" s="19">
        <f>P$9*$P31*[1]战斗预期!F$4</f>
        <v>83.111111111111114</v>
      </c>
      <c r="DF31" s="19">
        <f>Q$9*$P31*[1]战斗预期!G$4</f>
        <v>83.111111111111114</v>
      </c>
      <c r="DG31" s="20">
        <f>M$10*$P31*[1]战斗预期!C$4</f>
        <v>0</v>
      </c>
      <c r="DH31" s="20">
        <f>N$10*$P31*[1]战斗预期!D$4</f>
        <v>207.77777777777777</v>
      </c>
      <c r="DI31" s="20">
        <f>O$10*$P31*[1]战斗预期!E$4</f>
        <v>0</v>
      </c>
      <c r="DJ31" s="20">
        <f>P$10*$P31*[1]战斗预期!F$4</f>
        <v>83.111111111111114</v>
      </c>
      <c r="DK31" s="20">
        <f>Q$10*$P31*[1]战斗预期!G$4</f>
        <v>0</v>
      </c>
      <c r="DL31" s="21">
        <f>M$11*$P31*[1]战斗预期!C$4</f>
        <v>3324.4444444444448</v>
      </c>
      <c r="DM31" s="21">
        <f>N$11*$P31*[1]战斗预期!D$4</f>
        <v>0</v>
      </c>
      <c r="DN31" s="21">
        <f>O$11*$P31*[1]战斗预期!E$4</f>
        <v>0</v>
      </c>
      <c r="DO31" s="21">
        <f>P$11*$P31*[1]战斗预期!F$4</f>
        <v>66.488888888888894</v>
      </c>
      <c r="DP31" s="21">
        <f>Q$11*$P31*[1]战斗预期!G$4</f>
        <v>132.97777777777779</v>
      </c>
      <c r="DQ31" s="22">
        <f>M$12*$P31*[1]战斗预期!C$4</f>
        <v>0</v>
      </c>
      <c r="DR31" s="22">
        <f>N$12*$P31*[1]战斗预期!D$4</f>
        <v>332.44444444444446</v>
      </c>
      <c r="DS31" s="22">
        <f>O$12*$P31*[1]战斗预期!E$4</f>
        <v>166.22222222222223</v>
      </c>
      <c r="DT31" s="22">
        <f>P$12*$P31*[1]战斗预期!F$4</f>
        <v>66.488888888888894</v>
      </c>
      <c r="DU31" s="22">
        <f>Q$12*$P31*[1]战斗预期!G$4</f>
        <v>0</v>
      </c>
    </row>
    <row r="32" spans="2:125" x14ac:dyDescent="0.15">
      <c r="C32" s="23">
        <f t="shared" ref="C32:C95" si="25">G32/7</f>
        <v>4.5714285714285712</v>
      </c>
      <c r="D32" s="14">
        <f>(C$1/SUM($R$6:$R$12)*N$6*[1]战斗预期!$D$4+F32*C$2/C$3/SUM($R$6:$R$12)*N$6*[1]战斗预期!$D$4)*(1+$D$8)</f>
        <v>35.555555555555557</v>
      </c>
      <c r="E32" s="4">
        <v>2</v>
      </c>
      <c r="F32" s="4">
        <f>[1]属性成长!$D9</f>
        <v>10</v>
      </c>
      <c r="G32" s="6">
        <f t="shared" ref="G32:G95" si="26">($C$2/$C$3*$F32)*(1+$D$6)+$C$1*(1+$E$6)</f>
        <v>32</v>
      </c>
      <c r="H32" s="6">
        <f t="shared" ref="H32:H95" si="27">($C$2/$C$3*$F32)*(1+$D$8)+$C$1*(1+$E$8)</f>
        <v>112</v>
      </c>
      <c r="I32" s="6">
        <f t="shared" ref="I32:I95" si="28">($C$2/$C$3*$F32)*(1+$D$11)+$C$1*(1+$E$11)</f>
        <v>388</v>
      </c>
      <c r="J32" s="6">
        <f t="shared" ref="J32:J95" si="29">($C$2/$C$3*$F32)*(1+$D$13)+$C$1*(1+$E$13)</f>
        <v>741.51479289940823</v>
      </c>
      <c r="K32" s="15">
        <f t="shared" ref="K32:K95" si="30">($C$2/$C$3*$F32)*(1+$D$15)+$C$1*(1+$E$15)</f>
        <v>1110.9402788605314</v>
      </c>
      <c r="L32" s="6">
        <f t="shared" ref="L32:L95" si="31">($C$2/$C$3*$F32)*(1+$D$19)+$C$1*(1+$E$19)</f>
        <v>1863.219515552511</v>
      </c>
      <c r="M32" s="6">
        <f t="shared" ref="M32:M95" si="32">($C$2/$C$3*$F32)*(1+$D$23)+$C$1*(1+$E$23)</f>
        <v>2624.7660395823086</v>
      </c>
      <c r="N32" s="6">
        <f t="shared" ref="N32:N95" si="33">G32*$R$6/SUM($R$6:$R$12)</f>
        <v>3.5555555555555554</v>
      </c>
      <c r="O32" s="6">
        <f t="shared" ref="O32:O63" si="34">H32*$R$6/SUM($R$6:$R$12)</f>
        <v>12.444444444444445</v>
      </c>
      <c r="P32" s="6">
        <f t="shared" ref="P32:P63" si="35">I32*$R$6/SUM($R$6:$R$12)</f>
        <v>43.111111111111114</v>
      </c>
      <c r="Q32" s="6">
        <f t="shared" ref="Q32:Q63" si="36">J32*$R$6/SUM($R$6:$R$12)</f>
        <v>82.390532544378686</v>
      </c>
      <c r="R32" s="6">
        <f t="shared" ref="R32:R63" si="37">K32*$R$6/SUM($R$6:$R$12)</f>
        <v>123.43780876228126</v>
      </c>
      <c r="S32" s="6">
        <f t="shared" ref="S32:S63" si="38">L32*$R$6/SUM($R$6:$R$12)</f>
        <v>207.02439061694565</v>
      </c>
      <c r="T32" s="6">
        <f t="shared" ref="T32:T63" si="39">M32*$R$6/SUM($R$6:$R$12)</f>
        <v>291.64067106470094</v>
      </c>
      <c r="U32" s="16">
        <f>ROUND(M$6*$N32*[1]战斗预期!C$4,0)</f>
        <v>178</v>
      </c>
      <c r="V32" s="16">
        <f>ROUND(N$6*$N32*[1]战斗预期!D$4,0)</f>
        <v>18</v>
      </c>
      <c r="W32" s="16">
        <f>ROUND(O$6*$N32*[1]战斗预期!E$4,0)</f>
        <v>0</v>
      </c>
      <c r="X32" s="16">
        <f>ROUND(P$6*$N32*[1]战斗预期!F$4,0)</f>
        <v>0</v>
      </c>
      <c r="Y32" s="16">
        <f>ROUND(Q$6*$N32*[1]战斗预期!G$4,0)</f>
        <v>0</v>
      </c>
      <c r="Z32" s="17">
        <f>ROUND(M$7*$N32*[1]战斗预期!C$4,0)</f>
        <v>178</v>
      </c>
      <c r="AA32" s="17">
        <f>ROUND(N$7*$N32*[1]战斗预期!D$4,0)</f>
        <v>0</v>
      </c>
      <c r="AB32" s="17">
        <f>ROUND(O$7*$N32*[1]战斗预期!E$4,0)</f>
        <v>9</v>
      </c>
      <c r="AC32" s="17">
        <f>ROUND(P$7*$N32*[1]战斗预期!F$4,0)</f>
        <v>0</v>
      </c>
      <c r="AD32" s="17">
        <f>ROUND(Q$7*$N32*[1]战斗预期!G$4,0)</f>
        <v>0</v>
      </c>
      <c r="AE32" s="18">
        <f>ROUND(M$8*$N32*[1]战斗预期!C$4,0)</f>
        <v>0</v>
      </c>
      <c r="AF32" s="18">
        <f>ROUND(N$8*$N32*[1]战斗预期!D$4,0)</f>
        <v>0</v>
      </c>
      <c r="AG32" s="18">
        <f>ROUND(O$8*$N32*[1]战斗预期!E$4,0)</f>
        <v>9</v>
      </c>
      <c r="AH32" s="18">
        <f>ROUND(P$8*$N32*[1]战斗预期!F$4,0)</f>
        <v>0</v>
      </c>
      <c r="AI32" s="18">
        <f>ROUND(Q$8*$N32*[1]战斗预期!G$4,0)</f>
        <v>7</v>
      </c>
      <c r="AJ32" s="19">
        <f>ROUND(M$9*$N32*[1]战斗预期!C$4,0)</f>
        <v>0</v>
      </c>
      <c r="AK32" s="19">
        <f>ROUND(N$9*$N32*[1]战斗预期!D$4,0)</f>
        <v>0</v>
      </c>
      <c r="AL32" s="19">
        <f>ROUND(O$9*$N32*[1]战斗预期!E$4,0)</f>
        <v>0</v>
      </c>
      <c r="AM32" s="19">
        <f>ROUND(P$9*$N32*[1]战斗预期!F$4,0)</f>
        <v>7</v>
      </c>
      <c r="AN32" s="19">
        <f>ROUND(Q$9*$N32*[1]战斗预期!G$4,0)</f>
        <v>7</v>
      </c>
      <c r="AO32" s="20">
        <f>ROUND(M$10*$N32*[1]战斗预期!C$4,0)</f>
        <v>0</v>
      </c>
      <c r="AP32" s="20">
        <f>ROUND(N$10*$N32*[1]战斗预期!D$4,0)</f>
        <v>18</v>
      </c>
      <c r="AQ32" s="20">
        <f>ROUND(O$10*$N32*[1]战斗预期!E$4,0)</f>
        <v>0</v>
      </c>
      <c r="AR32" s="20">
        <f>ROUND(P$10*$N32*[1]战斗预期!F$4,0)</f>
        <v>7</v>
      </c>
      <c r="AS32" s="20">
        <f>ROUND(Q$10*$N32*[1]战斗预期!G$4,0)</f>
        <v>0</v>
      </c>
      <c r="AT32" s="21">
        <f>ROUND(M$11*$N32*[1]战斗预期!C$4,0)</f>
        <v>284</v>
      </c>
      <c r="AU32" s="21">
        <f>ROUND(N$11*$N32*[1]战斗预期!D$4,0)</f>
        <v>0</v>
      </c>
      <c r="AV32" s="21">
        <f>ROUND(O$11*$N32*[1]战斗预期!E$4,0)</f>
        <v>0</v>
      </c>
      <c r="AW32" s="21">
        <f>ROUND(P$11*$N32*[1]战斗预期!F$4,0)</f>
        <v>6</v>
      </c>
      <c r="AX32" s="21">
        <f>ROUND(Q$11*$N32*[1]战斗预期!G$4,0)</f>
        <v>11</v>
      </c>
      <c r="AY32" s="22">
        <f>ROUND(M$12*$N32*[1]战斗预期!C$4,0)</f>
        <v>0</v>
      </c>
      <c r="AZ32" s="22">
        <f>ROUND(N$12*$N32*[1]战斗预期!D$4,0)</f>
        <v>28</v>
      </c>
      <c r="BA32" s="22">
        <f>ROUND(O$12*$N32*[1]战斗预期!E$4,0)</f>
        <v>14</v>
      </c>
      <c r="BB32" s="22">
        <f>ROUND(P$12*$N32*[1]战斗预期!F$4,0)</f>
        <v>6</v>
      </c>
      <c r="BC32" s="22">
        <f>ROUND(Q$12*$N32*[1]战斗预期!G$4,0)</f>
        <v>0</v>
      </c>
      <c r="BD32" s="16">
        <f>M$6*$O32*[1]战斗预期!C$4</f>
        <v>622.22222222222229</v>
      </c>
      <c r="BE32" s="16">
        <f>N$6*$O32*[1]战斗预期!D$4</f>
        <v>62.222222222222221</v>
      </c>
      <c r="BF32" s="16">
        <f>O$6*$O32*[1]战斗预期!E$4</f>
        <v>0</v>
      </c>
      <c r="BG32" s="16">
        <f>P$6*$O32*[1]战斗预期!F$4</f>
        <v>0</v>
      </c>
      <c r="BH32" s="16">
        <f>Q$6*$O32*[1]战斗预期!G$4</f>
        <v>0</v>
      </c>
      <c r="BI32" s="17">
        <f>M$7*$O32*[1]战斗预期!C$4</f>
        <v>622.22222222222229</v>
      </c>
      <c r="BJ32" s="17">
        <f>N$7*$O32*[1]战斗预期!D$4</f>
        <v>0</v>
      </c>
      <c r="BK32" s="17">
        <f>O$7*$O32*[1]战斗预期!E$4</f>
        <v>31.111111111111111</v>
      </c>
      <c r="BL32" s="17">
        <f>P$7*$O32*[1]战斗预期!F$4</f>
        <v>0</v>
      </c>
      <c r="BM32" s="17">
        <f>Q$7*$O32*[1]战斗预期!G$4</f>
        <v>0</v>
      </c>
      <c r="BN32" s="18">
        <f>M$8*$O32*[1]战斗预期!C$4</f>
        <v>0</v>
      </c>
      <c r="BO32" s="18">
        <f>N$8*$O32*[1]战斗预期!D$4</f>
        <v>0</v>
      </c>
      <c r="BP32" s="18">
        <f>O$8*$O32*[1]战斗预期!E$4</f>
        <v>31.111111111111111</v>
      </c>
      <c r="BQ32" s="18">
        <f>P$8*$O32*[1]战斗预期!F$4</f>
        <v>0</v>
      </c>
      <c r="BR32" s="18">
        <f>Q$8*$O32*[1]战斗预期!G$4</f>
        <v>24.888888888888889</v>
      </c>
      <c r="BS32" s="19">
        <f>M$9*$O32*[1]战斗预期!C$4</f>
        <v>0</v>
      </c>
      <c r="BT32" s="19">
        <f>N$9*$O32*[1]战斗预期!D$4</f>
        <v>0</v>
      </c>
      <c r="BU32" s="19">
        <f>O$9*$O32*[1]战斗预期!E$4</f>
        <v>0</v>
      </c>
      <c r="BV32" s="19">
        <f>P$9*$O32*[1]战斗预期!F$4</f>
        <v>24.888888888888889</v>
      </c>
      <c r="BW32" s="19">
        <f>Q$9*$O32*[1]战斗预期!G$4</f>
        <v>24.888888888888889</v>
      </c>
      <c r="BX32" s="20">
        <f>M$10*$O32*[1]战斗预期!C$4</f>
        <v>0</v>
      </c>
      <c r="BY32" s="20">
        <f>N$10*$O32*[1]战斗预期!D$4</f>
        <v>62.222222222222221</v>
      </c>
      <c r="BZ32" s="20">
        <f>O$10*$O32*[1]战斗预期!E$4</f>
        <v>0</v>
      </c>
      <c r="CA32" s="20">
        <f>P$10*$O32*[1]战斗预期!F$4</f>
        <v>24.888888888888889</v>
      </c>
      <c r="CB32" s="20">
        <f>Q$10*$O32*[1]战斗预期!G$4</f>
        <v>0</v>
      </c>
      <c r="CC32" s="21">
        <f>M$11*$O32*[1]战斗预期!C$4</f>
        <v>995.55555555555554</v>
      </c>
      <c r="CD32" s="21">
        <f>N$11*$O32*[1]战斗预期!D$4</f>
        <v>0</v>
      </c>
      <c r="CE32" s="21">
        <f>O$11*$O32*[1]战斗预期!E$4</f>
        <v>0</v>
      </c>
      <c r="CF32" s="21">
        <f>P$11*$O32*[1]战斗预期!F$4</f>
        <v>19.911111111111111</v>
      </c>
      <c r="CG32" s="21">
        <f>Q$11*$O32*[1]战斗预期!G$4</f>
        <v>39.822222222222223</v>
      </c>
      <c r="CH32" s="22">
        <f>M$12*$O32*[1]战斗预期!C$4</f>
        <v>0</v>
      </c>
      <c r="CI32" s="22">
        <f>N$12*$O32*[1]战斗预期!D$4</f>
        <v>99.555555555555557</v>
      </c>
      <c r="CJ32" s="22">
        <f>O$12*$O32*[1]战斗预期!E$4</f>
        <v>49.777777777777779</v>
      </c>
      <c r="CK32" s="22">
        <f>P$12*$O32*[1]战斗预期!F$4</f>
        <v>19.911111111111111</v>
      </c>
      <c r="CL32" s="22">
        <f>Q$12*$O32*[1]战斗预期!G$4</f>
        <v>0</v>
      </c>
      <c r="CM32" s="16">
        <f>M$6*$P32*[1]战斗预期!C$4</f>
        <v>2155.5555555555557</v>
      </c>
      <c r="CN32" s="16">
        <f>N$6*$P32*[1]战斗预期!D$4</f>
        <v>215.55555555555557</v>
      </c>
      <c r="CO32" s="16">
        <f>O$6*$P32*[1]战斗预期!E$4</f>
        <v>0</v>
      </c>
      <c r="CP32" s="16">
        <f>P$6*$P32*[1]战斗预期!F$4</f>
        <v>0</v>
      </c>
      <c r="CQ32" s="16">
        <f>Q$6*$P32*[1]战斗预期!G$4</f>
        <v>0</v>
      </c>
      <c r="CR32" s="17">
        <f>M$7*$P32*[1]战斗预期!C$4</f>
        <v>2155.5555555555557</v>
      </c>
      <c r="CS32" s="17">
        <f>N$7*$P32*[1]战斗预期!D$4</f>
        <v>0</v>
      </c>
      <c r="CT32" s="17">
        <f>O$7*$P32*[1]战斗预期!E$4</f>
        <v>107.77777777777779</v>
      </c>
      <c r="CU32" s="17">
        <f>P$7*$P32*[1]战斗预期!F$4</f>
        <v>0</v>
      </c>
      <c r="CV32" s="17">
        <f>Q$7*$P32*[1]战斗预期!G$4</f>
        <v>0</v>
      </c>
      <c r="CW32" s="18">
        <f>M$8*$P32*[1]战斗预期!C$4</f>
        <v>0</v>
      </c>
      <c r="CX32" s="18">
        <f>N$8*$P32*[1]战斗预期!D$4</f>
        <v>0</v>
      </c>
      <c r="CY32" s="18">
        <f>O$8*$P32*[1]战斗预期!E$4</f>
        <v>107.77777777777779</v>
      </c>
      <c r="CZ32" s="18">
        <f>P$8*$P32*[1]战斗预期!F$4</f>
        <v>0</v>
      </c>
      <c r="DA32" s="18">
        <f>Q$8*$P32*[1]战斗预期!G$4</f>
        <v>86.222222222222229</v>
      </c>
      <c r="DB32" s="19">
        <f>M$9*$P32*[1]战斗预期!C$4</f>
        <v>0</v>
      </c>
      <c r="DC32" s="19">
        <f>N$9*$P32*[1]战斗预期!D$4</f>
        <v>0</v>
      </c>
      <c r="DD32" s="19">
        <f>O$9*$P32*[1]战斗预期!E$4</f>
        <v>0</v>
      </c>
      <c r="DE32" s="19">
        <f>P$9*$P32*[1]战斗预期!F$4</f>
        <v>86.222222222222229</v>
      </c>
      <c r="DF32" s="19">
        <f>Q$9*$P32*[1]战斗预期!G$4</f>
        <v>86.222222222222229</v>
      </c>
      <c r="DG32" s="20">
        <f>M$10*$P32*[1]战斗预期!C$4</f>
        <v>0</v>
      </c>
      <c r="DH32" s="20">
        <f>N$10*$P32*[1]战斗预期!D$4</f>
        <v>215.55555555555557</v>
      </c>
      <c r="DI32" s="20">
        <f>O$10*$P32*[1]战斗预期!E$4</f>
        <v>0</v>
      </c>
      <c r="DJ32" s="20">
        <f>P$10*$P32*[1]战斗预期!F$4</f>
        <v>86.222222222222229</v>
      </c>
      <c r="DK32" s="20">
        <f>Q$10*$P32*[1]战斗预期!G$4</f>
        <v>0</v>
      </c>
      <c r="DL32" s="21">
        <f>M$11*$P32*[1]战斗预期!C$4</f>
        <v>3448.8888888888896</v>
      </c>
      <c r="DM32" s="21">
        <f>N$11*$P32*[1]战斗预期!D$4</f>
        <v>0</v>
      </c>
      <c r="DN32" s="21">
        <f>O$11*$P32*[1]战斗预期!E$4</f>
        <v>0</v>
      </c>
      <c r="DO32" s="21">
        <f>P$11*$P32*[1]战斗预期!F$4</f>
        <v>68.977777777777789</v>
      </c>
      <c r="DP32" s="21">
        <f>Q$11*$P32*[1]战斗预期!G$4</f>
        <v>137.95555555555558</v>
      </c>
      <c r="DQ32" s="22">
        <f>M$12*$P32*[1]战斗预期!C$4</f>
        <v>0</v>
      </c>
      <c r="DR32" s="22">
        <f>N$12*$P32*[1]战斗预期!D$4</f>
        <v>344.88888888888891</v>
      </c>
      <c r="DS32" s="22">
        <f>O$12*$P32*[1]战斗预期!E$4</f>
        <v>172.44444444444446</v>
      </c>
      <c r="DT32" s="22">
        <f>P$12*$P32*[1]战斗预期!F$4</f>
        <v>68.977777777777789</v>
      </c>
      <c r="DU32" s="22">
        <f>Q$12*$P32*[1]战斗预期!G$4</f>
        <v>0</v>
      </c>
    </row>
    <row r="33" spans="2:125" x14ac:dyDescent="0.15">
      <c r="C33" s="23">
        <f t="shared" si="25"/>
        <v>5.1428571428571432</v>
      </c>
      <c r="D33" s="14">
        <f>(C$1/SUM($R$6:$R$12)*N$6*[1]战斗预期!$D$4+F33*C$2/C$3/SUM($R$6:$R$12)*N$6*[1]战斗预期!$D$4)*(1+$D$8)</f>
        <v>40</v>
      </c>
      <c r="E33" s="4">
        <v>3</v>
      </c>
      <c r="F33" s="4">
        <f>[1]属性成长!$D10</f>
        <v>15</v>
      </c>
      <c r="G33" s="6">
        <f t="shared" si="26"/>
        <v>36</v>
      </c>
      <c r="H33" s="6">
        <f t="shared" si="27"/>
        <v>120</v>
      </c>
      <c r="I33" s="6">
        <f t="shared" si="28"/>
        <v>402</v>
      </c>
      <c r="J33" s="6">
        <f t="shared" si="29"/>
        <v>759.51479289940823</v>
      </c>
      <c r="K33" s="15">
        <f t="shared" si="30"/>
        <v>1132.9402788605314</v>
      </c>
      <c r="L33" s="6">
        <f t="shared" si="31"/>
        <v>1893.219515552511</v>
      </c>
      <c r="M33" s="6">
        <f t="shared" si="32"/>
        <v>2662.7660395823086</v>
      </c>
      <c r="N33" s="6">
        <f t="shared" si="33"/>
        <v>4</v>
      </c>
      <c r="O33" s="6">
        <f t="shared" si="34"/>
        <v>13.333333333333334</v>
      </c>
      <c r="P33" s="6">
        <f t="shared" si="35"/>
        <v>44.666666666666664</v>
      </c>
      <c r="Q33" s="6">
        <f t="shared" si="36"/>
        <v>84.390532544378686</v>
      </c>
      <c r="R33" s="6">
        <f t="shared" si="37"/>
        <v>125.88225320672571</v>
      </c>
      <c r="S33" s="6">
        <f t="shared" si="38"/>
        <v>210.357723950279</v>
      </c>
      <c r="T33" s="6">
        <f t="shared" si="39"/>
        <v>295.86289328692317</v>
      </c>
      <c r="U33" s="16">
        <f>ROUND(M$6*$N33*[1]战斗预期!C$4,0)</f>
        <v>200</v>
      </c>
      <c r="V33" s="16">
        <f>ROUND(N$6*$N33*[1]战斗预期!D$4,0)</f>
        <v>20</v>
      </c>
      <c r="W33" s="16">
        <f>ROUND(O$6*$N33*[1]战斗预期!E$4,0)</f>
        <v>0</v>
      </c>
      <c r="X33" s="16">
        <f>ROUND(P$6*$N33*[1]战斗预期!F$4,0)</f>
        <v>0</v>
      </c>
      <c r="Y33" s="16">
        <f>ROUND(Q$6*$N33*[1]战斗预期!G$4,0)</f>
        <v>0</v>
      </c>
      <c r="Z33" s="17">
        <f>ROUND(M$7*$N33*[1]战斗预期!C$4,0)</f>
        <v>200</v>
      </c>
      <c r="AA33" s="17">
        <f>ROUND(N$7*$N33*[1]战斗预期!D$4,0)</f>
        <v>0</v>
      </c>
      <c r="AB33" s="17">
        <f>ROUND(O$7*$N33*[1]战斗预期!E$4,0)</f>
        <v>10</v>
      </c>
      <c r="AC33" s="17">
        <f>ROUND(P$7*$N33*[1]战斗预期!F$4,0)</f>
        <v>0</v>
      </c>
      <c r="AD33" s="17">
        <f>ROUND(Q$7*$N33*[1]战斗预期!G$4,0)</f>
        <v>0</v>
      </c>
      <c r="AE33" s="18">
        <f>ROUND(M$8*$N33*[1]战斗预期!C$4,0)</f>
        <v>0</v>
      </c>
      <c r="AF33" s="18">
        <f>ROUND(N$8*$N33*[1]战斗预期!D$4,0)</f>
        <v>0</v>
      </c>
      <c r="AG33" s="18">
        <f>ROUND(O$8*$N33*[1]战斗预期!E$4,0)</f>
        <v>10</v>
      </c>
      <c r="AH33" s="18">
        <f>ROUND(P$8*$N33*[1]战斗预期!F$4,0)</f>
        <v>0</v>
      </c>
      <c r="AI33" s="18">
        <f>ROUND(Q$8*$N33*[1]战斗预期!G$4,0)</f>
        <v>8</v>
      </c>
      <c r="AJ33" s="19">
        <f>ROUND(M$9*$N33*[1]战斗预期!C$4,0)</f>
        <v>0</v>
      </c>
      <c r="AK33" s="19">
        <f>ROUND(N$9*$N33*[1]战斗预期!D$4,0)</f>
        <v>0</v>
      </c>
      <c r="AL33" s="19">
        <f>ROUND(O$9*$N33*[1]战斗预期!E$4,0)</f>
        <v>0</v>
      </c>
      <c r="AM33" s="19">
        <f>ROUND(P$9*$N33*[1]战斗预期!F$4,0)</f>
        <v>8</v>
      </c>
      <c r="AN33" s="19">
        <f>ROUND(Q$9*$N33*[1]战斗预期!G$4,0)</f>
        <v>8</v>
      </c>
      <c r="AO33" s="20">
        <f>ROUND(M$10*$N33*[1]战斗预期!C$4,0)</f>
        <v>0</v>
      </c>
      <c r="AP33" s="20">
        <f>ROUND(N$10*$N33*[1]战斗预期!D$4,0)</f>
        <v>20</v>
      </c>
      <c r="AQ33" s="20">
        <f>ROUND(O$10*$N33*[1]战斗预期!E$4,0)</f>
        <v>0</v>
      </c>
      <c r="AR33" s="20">
        <f>ROUND(P$10*$N33*[1]战斗预期!F$4,0)</f>
        <v>8</v>
      </c>
      <c r="AS33" s="20">
        <f>ROUND(Q$10*$N33*[1]战斗预期!G$4,0)</f>
        <v>0</v>
      </c>
      <c r="AT33" s="21">
        <f>ROUND(M$11*$N33*[1]战斗预期!C$4,0)</f>
        <v>320</v>
      </c>
      <c r="AU33" s="21">
        <f>ROUND(N$11*$N33*[1]战斗预期!D$4,0)</f>
        <v>0</v>
      </c>
      <c r="AV33" s="21">
        <f>ROUND(O$11*$N33*[1]战斗预期!E$4,0)</f>
        <v>0</v>
      </c>
      <c r="AW33" s="21">
        <f>ROUND(P$11*$N33*[1]战斗预期!F$4,0)</f>
        <v>6</v>
      </c>
      <c r="AX33" s="21">
        <f>ROUND(Q$11*$N33*[1]战斗预期!G$4,0)</f>
        <v>13</v>
      </c>
      <c r="AY33" s="22">
        <f>ROUND(M$12*$N33*[1]战斗预期!C$4,0)</f>
        <v>0</v>
      </c>
      <c r="AZ33" s="22">
        <f>ROUND(N$12*$N33*[1]战斗预期!D$4,0)</f>
        <v>32</v>
      </c>
      <c r="BA33" s="22">
        <f>ROUND(O$12*$N33*[1]战斗预期!E$4,0)</f>
        <v>16</v>
      </c>
      <c r="BB33" s="22">
        <f>ROUND(P$12*$N33*[1]战斗预期!F$4,0)</f>
        <v>6</v>
      </c>
      <c r="BC33" s="22">
        <f>ROUND(Q$12*$N33*[1]战斗预期!G$4,0)</f>
        <v>0</v>
      </c>
      <c r="BD33" s="16">
        <f>M$6*$O33*[1]战斗预期!C$4</f>
        <v>666.66666666666674</v>
      </c>
      <c r="BE33" s="16">
        <f>N$6*$O33*[1]战斗预期!D$4</f>
        <v>66.666666666666671</v>
      </c>
      <c r="BF33" s="16">
        <f>O$6*$O33*[1]战斗预期!E$4</f>
        <v>0</v>
      </c>
      <c r="BG33" s="16">
        <f>P$6*$O33*[1]战斗预期!F$4</f>
        <v>0</v>
      </c>
      <c r="BH33" s="16">
        <f>Q$6*$O33*[1]战斗预期!G$4</f>
        <v>0</v>
      </c>
      <c r="BI33" s="17">
        <f>M$7*$O33*[1]战斗预期!C$4</f>
        <v>666.66666666666674</v>
      </c>
      <c r="BJ33" s="17">
        <f>N$7*$O33*[1]战斗预期!D$4</f>
        <v>0</v>
      </c>
      <c r="BK33" s="17">
        <f>O$7*$O33*[1]战斗预期!E$4</f>
        <v>33.333333333333336</v>
      </c>
      <c r="BL33" s="17">
        <f>P$7*$O33*[1]战斗预期!F$4</f>
        <v>0</v>
      </c>
      <c r="BM33" s="17">
        <f>Q$7*$O33*[1]战斗预期!G$4</f>
        <v>0</v>
      </c>
      <c r="BN33" s="18">
        <f>M$8*$O33*[1]战斗预期!C$4</f>
        <v>0</v>
      </c>
      <c r="BO33" s="18">
        <f>N$8*$O33*[1]战斗预期!D$4</f>
        <v>0</v>
      </c>
      <c r="BP33" s="18">
        <f>O$8*$O33*[1]战斗预期!E$4</f>
        <v>33.333333333333336</v>
      </c>
      <c r="BQ33" s="18">
        <f>P$8*$O33*[1]战斗预期!F$4</f>
        <v>0</v>
      </c>
      <c r="BR33" s="18">
        <f>Q$8*$O33*[1]战斗预期!G$4</f>
        <v>26.666666666666668</v>
      </c>
      <c r="BS33" s="19">
        <f>M$9*$O33*[1]战斗预期!C$4</f>
        <v>0</v>
      </c>
      <c r="BT33" s="19">
        <f>N$9*$O33*[1]战斗预期!D$4</f>
        <v>0</v>
      </c>
      <c r="BU33" s="19">
        <f>O$9*$O33*[1]战斗预期!E$4</f>
        <v>0</v>
      </c>
      <c r="BV33" s="19">
        <f>P$9*$O33*[1]战斗预期!F$4</f>
        <v>26.666666666666668</v>
      </c>
      <c r="BW33" s="19">
        <f>Q$9*$O33*[1]战斗预期!G$4</f>
        <v>26.666666666666668</v>
      </c>
      <c r="BX33" s="20">
        <f>M$10*$O33*[1]战斗预期!C$4</f>
        <v>0</v>
      </c>
      <c r="BY33" s="20">
        <f>N$10*$O33*[1]战斗预期!D$4</f>
        <v>66.666666666666671</v>
      </c>
      <c r="BZ33" s="20">
        <f>O$10*$O33*[1]战斗预期!E$4</f>
        <v>0</v>
      </c>
      <c r="CA33" s="20">
        <f>P$10*$O33*[1]战斗预期!F$4</f>
        <v>26.666666666666668</v>
      </c>
      <c r="CB33" s="20">
        <f>Q$10*$O33*[1]战斗预期!G$4</f>
        <v>0</v>
      </c>
      <c r="CC33" s="21">
        <f>M$11*$O33*[1]战斗预期!C$4</f>
        <v>1066.6666666666667</v>
      </c>
      <c r="CD33" s="21">
        <f>N$11*$O33*[1]战斗预期!D$4</f>
        <v>0</v>
      </c>
      <c r="CE33" s="21">
        <f>O$11*$O33*[1]战斗预期!E$4</f>
        <v>0</v>
      </c>
      <c r="CF33" s="21">
        <f>P$11*$O33*[1]战斗预期!F$4</f>
        <v>21.333333333333336</v>
      </c>
      <c r="CG33" s="21">
        <f>Q$11*$O33*[1]战斗预期!G$4</f>
        <v>42.666666666666671</v>
      </c>
      <c r="CH33" s="22">
        <f>M$12*$O33*[1]战斗预期!C$4</f>
        <v>0</v>
      </c>
      <c r="CI33" s="22">
        <f>N$12*$O33*[1]战斗预期!D$4</f>
        <v>106.66666666666669</v>
      </c>
      <c r="CJ33" s="22">
        <f>O$12*$O33*[1]战斗预期!E$4</f>
        <v>53.333333333333343</v>
      </c>
      <c r="CK33" s="22">
        <f>P$12*$O33*[1]战斗预期!F$4</f>
        <v>21.333333333333336</v>
      </c>
      <c r="CL33" s="22">
        <f>Q$12*$O33*[1]战斗预期!G$4</f>
        <v>0</v>
      </c>
      <c r="CM33" s="16">
        <f>M$6*$P33*[1]战斗预期!C$4</f>
        <v>2233.333333333333</v>
      </c>
      <c r="CN33" s="16">
        <f>N$6*$P33*[1]战斗预期!D$4</f>
        <v>223.33333333333331</v>
      </c>
      <c r="CO33" s="16">
        <f>O$6*$P33*[1]战斗预期!E$4</f>
        <v>0</v>
      </c>
      <c r="CP33" s="16">
        <f>P$6*$P33*[1]战斗预期!F$4</f>
        <v>0</v>
      </c>
      <c r="CQ33" s="16">
        <f>Q$6*$P33*[1]战斗预期!G$4</f>
        <v>0</v>
      </c>
      <c r="CR33" s="17">
        <f>M$7*$P33*[1]战斗预期!C$4</f>
        <v>2233.333333333333</v>
      </c>
      <c r="CS33" s="17">
        <f>N$7*$P33*[1]战斗预期!D$4</f>
        <v>0</v>
      </c>
      <c r="CT33" s="17">
        <f>O$7*$P33*[1]战斗预期!E$4</f>
        <v>111.66666666666666</v>
      </c>
      <c r="CU33" s="17">
        <f>P$7*$P33*[1]战斗预期!F$4</f>
        <v>0</v>
      </c>
      <c r="CV33" s="17">
        <f>Q$7*$P33*[1]战斗预期!G$4</f>
        <v>0</v>
      </c>
      <c r="CW33" s="18">
        <f>M$8*$P33*[1]战斗预期!C$4</f>
        <v>0</v>
      </c>
      <c r="CX33" s="18">
        <f>N$8*$P33*[1]战斗预期!D$4</f>
        <v>0</v>
      </c>
      <c r="CY33" s="18">
        <f>O$8*$P33*[1]战斗预期!E$4</f>
        <v>111.66666666666666</v>
      </c>
      <c r="CZ33" s="18">
        <f>P$8*$P33*[1]战斗预期!F$4</f>
        <v>0</v>
      </c>
      <c r="DA33" s="18">
        <f>Q$8*$P33*[1]战斗预期!G$4</f>
        <v>89.333333333333329</v>
      </c>
      <c r="DB33" s="19">
        <f>M$9*$P33*[1]战斗预期!C$4</f>
        <v>0</v>
      </c>
      <c r="DC33" s="19">
        <f>N$9*$P33*[1]战斗预期!D$4</f>
        <v>0</v>
      </c>
      <c r="DD33" s="19">
        <f>O$9*$P33*[1]战斗预期!E$4</f>
        <v>0</v>
      </c>
      <c r="DE33" s="19">
        <f>P$9*$P33*[1]战斗预期!F$4</f>
        <v>89.333333333333329</v>
      </c>
      <c r="DF33" s="19">
        <f>Q$9*$P33*[1]战斗预期!G$4</f>
        <v>89.333333333333329</v>
      </c>
      <c r="DG33" s="20">
        <f>M$10*$P33*[1]战斗预期!C$4</f>
        <v>0</v>
      </c>
      <c r="DH33" s="20">
        <f>N$10*$P33*[1]战斗预期!D$4</f>
        <v>223.33333333333331</v>
      </c>
      <c r="DI33" s="20">
        <f>O$10*$P33*[1]战斗预期!E$4</f>
        <v>0</v>
      </c>
      <c r="DJ33" s="20">
        <f>P$10*$P33*[1]战斗预期!F$4</f>
        <v>89.333333333333329</v>
      </c>
      <c r="DK33" s="20">
        <f>Q$10*$P33*[1]战斗预期!G$4</f>
        <v>0</v>
      </c>
      <c r="DL33" s="21">
        <f>M$11*$P33*[1]战斗预期!C$4</f>
        <v>3573.3333333333335</v>
      </c>
      <c r="DM33" s="21">
        <f>N$11*$P33*[1]战斗预期!D$4</f>
        <v>0</v>
      </c>
      <c r="DN33" s="21">
        <f>O$11*$P33*[1]战斗预期!E$4</f>
        <v>0</v>
      </c>
      <c r="DO33" s="21">
        <f>P$11*$P33*[1]战斗预期!F$4</f>
        <v>71.466666666666669</v>
      </c>
      <c r="DP33" s="21">
        <f>Q$11*$P33*[1]战斗预期!G$4</f>
        <v>142.93333333333334</v>
      </c>
      <c r="DQ33" s="22">
        <f>M$12*$P33*[1]战斗预期!C$4</f>
        <v>0</v>
      </c>
      <c r="DR33" s="22">
        <f>N$12*$P33*[1]战斗预期!D$4</f>
        <v>357.33333333333337</v>
      </c>
      <c r="DS33" s="22">
        <f>O$12*$P33*[1]战斗预期!E$4</f>
        <v>178.66666666666669</v>
      </c>
      <c r="DT33" s="22">
        <f>P$12*$P33*[1]战斗预期!F$4</f>
        <v>71.466666666666669</v>
      </c>
      <c r="DU33" s="22">
        <f>Q$12*$P33*[1]战斗预期!G$4</f>
        <v>0</v>
      </c>
    </row>
    <row r="34" spans="2:125" x14ac:dyDescent="0.15">
      <c r="C34" s="23">
        <f t="shared" si="25"/>
        <v>5.7142857142857144</v>
      </c>
      <c r="D34" s="14">
        <f>(C$1/SUM($R$6:$R$12)*N$6*[1]战斗预期!$D$4+F34*C$2/C$3/SUM($R$6:$R$12)*N$6*[1]战斗预期!$D$4)*(1+$D$8)</f>
        <v>44.444444444444443</v>
      </c>
      <c r="E34" s="4">
        <v>4</v>
      </c>
      <c r="F34" s="4">
        <f>[1]属性成长!$D11</f>
        <v>20</v>
      </c>
      <c r="G34" s="6">
        <f t="shared" si="26"/>
        <v>40</v>
      </c>
      <c r="H34" s="6">
        <f t="shared" si="27"/>
        <v>128</v>
      </c>
      <c r="I34" s="6">
        <f t="shared" si="28"/>
        <v>416</v>
      </c>
      <c r="J34" s="6">
        <f t="shared" si="29"/>
        <v>777.51479289940823</v>
      </c>
      <c r="K34" s="15">
        <f t="shared" si="30"/>
        <v>1154.9402788605314</v>
      </c>
      <c r="L34" s="6">
        <f t="shared" si="31"/>
        <v>1923.219515552511</v>
      </c>
      <c r="M34" s="6">
        <f t="shared" si="32"/>
        <v>2700.7660395823086</v>
      </c>
      <c r="N34" s="6">
        <f t="shared" si="33"/>
        <v>4.4444444444444446</v>
      </c>
      <c r="O34" s="6">
        <f t="shared" si="34"/>
        <v>14.222222222222221</v>
      </c>
      <c r="P34" s="6">
        <f t="shared" si="35"/>
        <v>46.222222222222221</v>
      </c>
      <c r="Q34" s="6">
        <f t="shared" si="36"/>
        <v>86.390532544378686</v>
      </c>
      <c r="R34" s="6">
        <f t="shared" si="37"/>
        <v>128.32669765117015</v>
      </c>
      <c r="S34" s="6">
        <f t="shared" si="38"/>
        <v>213.69105728361234</v>
      </c>
      <c r="T34" s="6">
        <f t="shared" si="39"/>
        <v>300.0851155091454</v>
      </c>
      <c r="U34" s="16">
        <f>ROUND(M$6*$N34*[1]战斗预期!C$4,0)</f>
        <v>222</v>
      </c>
      <c r="V34" s="16">
        <f>ROUND(N$6*$N34*[1]战斗预期!D$4,0)</f>
        <v>22</v>
      </c>
      <c r="W34" s="16">
        <f>ROUND(O$6*$N34*[1]战斗预期!E$4,0)</f>
        <v>0</v>
      </c>
      <c r="X34" s="16">
        <f>ROUND(P$6*$N34*[1]战斗预期!F$4,0)</f>
        <v>0</v>
      </c>
      <c r="Y34" s="16">
        <f>ROUND(Q$6*$N34*[1]战斗预期!G$4,0)</f>
        <v>0</v>
      </c>
      <c r="Z34" s="17">
        <f>ROUND(M$7*$N34*[1]战斗预期!C$4,0)</f>
        <v>222</v>
      </c>
      <c r="AA34" s="17">
        <f>ROUND(N$7*$N34*[1]战斗预期!D$4,0)</f>
        <v>0</v>
      </c>
      <c r="AB34" s="17">
        <f>ROUND(O$7*$N34*[1]战斗预期!E$4,0)</f>
        <v>11</v>
      </c>
      <c r="AC34" s="17">
        <f>ROUND(P$7*$N34*[1]战斗预期!F$4,0)</f>
        <v>0</v>
      </c>
      <c r="AD34" s="17">
        <f>ROUND(Q$7*$N34*[1]战斗预期!G$4,0)</f>
        <v>0</v>
      </c>
      <c r="AE34" s="18">
        <f>ROUND(M$8*$N34*[1]战斗预期!C$4,0)</f>
        <v>0</v>
      </c>
      <c r="AF34" s="18">
        <f>ROUND(N$8*$N34*[1]战斗预期!D$4,0)</f>
        <v>0</v>
      </c>
      <c r="AG34" s="18">
        <f>ROUND(O$8*$N34*[1]战斗预期!E$4,0)</f>
        <v>11</v>
      </c>
      <c r="AH34" s="18">
        <f>ROUND(P$8*$N34*[1]战斗预期!F$4,0)</f>
        <v>0</v>
      </c>
      <c r="AI34" s="18">
        <f>ROUND(Q$8*$N34*[1]战斗预期!G$4,0)</f>
        <v>9</v>
      </c>
      <c r="AJ34" s="19">
        <f>ROUND(M$9*$N34*[1]战斗预期!C$4,0)</f>
        <v>0</v>
      </c>
      <c r="AK34" s="19">
        <f>ROUND(N$9*$N34*[1]战斗预期!D$4,0)</f>
        <v>0</v>
      </c>
      <c r="AL34" s="19">
        <f>ROUND(O$9*$N34*[1]战斗预期!E$4,0)</f>
        <v>0</v>
      </c>
      <c r="AM34" s="19">
        <f>ROUND(P$9*$N34*[1]战斗预期!F$4,0)</f>
        <v>9</v>
      </c>
      <c r="AN34" s="19">
        <f>ROUND(Q$9*$N34*[1]战斗预期!G$4,0)</f>
        <v>9</v>
      </c>
      <c r="AO34" s="20">
        <f>ROUND(M$10*$N34*[1]战斗预期!C$4,0)</f>
        <v>0</v>
      </c>
      <c r="AP34" s="20">
        <f>ROUND(N$10*$N34*[1]战斗预期!D$4,0)</f>
        <v>22</v>
      </c>
      <c r="AQ34" s="20">
        <f>ROUND(O$10*$N34*[1]战斗预期!E$4,0)</f>
        <v>0</v>
      </c>
      <c r="AR34" s="20">
        <f>ROUND(P$10*$N34*[1]战斗预期!F$4,0)</f>
        <v>9</v>
      </c>
      <c r="AS34" s="20">
        <f>ROUND(Q$10*$N34*[1]战斗预期!G$4,0)</f>
        <v>0</v>
      </c>
      <c r="AT34" s="21">
        <f>ROUND(M$11*$N34*[1]战斗预期!C$4,0)</f>
        <v>356</v>
      </c>
      <c r="AU34" s="21">
        <f>ROUND(N$11*$N34*[1]战斗预期!D$4,0)</f>
        <v>0</v>
      </c>
      <c r="AV34" s="21">
        <f>ROUND(O$11*$N34*[1]战斗预期!E$4,0)</f>
        <v>0</v>
      </c>
      <c r="AW34" s="21">
        <f>ROUND(P$11*$N34*[1]战斗预期!F$4,0)</f>
        <v>7</v>
      </c>
      <c r="AX34" s="21">
        <f>ROUND(Q$11*$N34*[1]战斗预期!G$4,0)</f>
        <v>14</v>
      </c>
      <c r="AY34" s="22">
        <f>ROUND(M$12*$N34*[1]战斗预期!C$4,0)</f>
        <v>0</v>
      </c>
      <c r="AZ34" s="22">
        <f>ROUND(N$12*$N34*[1]战斗预期!D$4,0)</f>
        <v>36</v>
      </c>
      <c r="BA34" s="22">
        <f>ROUND(O$12*$N34*[1]战斗预期!E$4,0)</f>
        <v>18</v>
      </c>
      <c r="BB34" s="22">
        <f>ROUND(P$12*$N34*[1]战斗预期!F$4,0)</f>
        <v>7</v>
      </c>
      <c r="BC34" s="22">
        <f>ROUND(Q$12*$N34*[1]战斗预期!G$4,0)</f>
        <v>0</v>
      </c>
      <c r="BD34" s="16">
        <f>M$6*$O34*[1]战斗预期!C$4</f>
        <v>711.11111111111109</v>
      </c>
      <c r="BE34" s="16">
        <f>N$6*$O34*[1]战斗预期!D$4</f>
        <v>71.111111111111114</v>
      </c>
      <c r="BF34" s="16">
        <f>O$6*$O34*[1]战斗预期!E$4</f>
        <v>0</v>
      </c>
      <c r="BG34" s="16">
        <f>P$6*$O34*[1]战斗预期!F$4</f>
        <v>0</v>
      </c>
      <c r="BH34" s="16">
        <f>Q$6*$O34*[1]战斗预期!G$4</f>
        <v>0</v>
      </c>
      <c r="BI34" s="17">
        <f>M$7*$O34*[1]战斗预期!C$4</f>
        <v>711.11111111111109</v>
      </c>
      <c r="BJ34" s="17">
        <f>N$7*$O34*[1]战斗预期!D$4</f>
        <v>0</v>
      </c>
      <c r="BK34" s="17">
        <f>O$7*$O34*[1]战斗预期!E$4</f>
        <v>35.555555555555557</v>
      </c>
      <c r="BL34" s="17">
        <f>P$7*$O34*[1]战斗预期!F$4</f>
        <v>0</v>
      </c>
      <c r="BM34" s="17">
        <f>Q$7*$O34*[1]战斗预期!G$4</f>
        <v>0</v>
      </c>
      <c r="BN34" s="18">
        <f>M$8*$O34*[1]战斗预期!C$4</f>
        <v>0</v>
      </c>
      <c r="BO34" s="18">
        <f>N$8*$O34*[1]战斗预期!D$4</f>
        <v>0</v>
      </c>
      <c r="BP34" s="18">
        <f>O$8*$O34*[1]战斗预期!E$4</f>
        <v>35.555555555555557</v>
      </c>
      <c r="BQ34" s="18">
        <f>P$8*$O34*[1]战斗预期!F$4</f>
        <v>0</v>
      </c>
      <c r="BR34" s="18">
        <f>Q$8*$O34*[1]战斗预期!G$4</f>
        <v>28.444444444444443</v>
      </c>
      <c r="BS34" s="19">
        <f>M$9*$O34*[1]战斗预期!C$4</f>
        <v>0</v>
      </c>
      <c r="BT34" s="19">
        <f>N$9*$O34*[1]战斗预期!D$4</f>
        <v>0</v>
      </c>
      <c r="BU34" s="19">
        <f>O$9*$O34*[1]战斗预期!E$4</f>
        <v>0</v>
      </c>
      <c r="BV34" s="19">
        <f>P$9*$O34*[1]战斗预期!F$4</f>
        <v>28.444444444444443</v>
      </c>
      <c r="BW34" s="19">
        <f>Q$9*$O34*[1]战斗预期!G$4</f>
        <v>28.444444444444443</v>
      </c>
      <c r="BX34" s="20">
        <f>M$10*$O34*[1]战斗预期!C$4</f>
        <v>0</v>
      </c>
      <c r="BY34" s="20">
        <f>N$10*$O34*[1]战斗预期!D$4</f>
        <v>71.111111111111114</v>
      </c>
      <c r="BZ34" s="20">
        <f>O$10*$O34*[1]战斗预期!E$4</f>
        <v>0</v>
      </c>
      <c r="CA34" s="20">
        <f>P$10*$O34*[1]战斗预期!F$4</f>
        <v>28.444444444444443</v>
      </c>
      <c r="CB34" s="20">
        <f>Q$10*$O34*[1]战斗预期!G$4</f>
        <v>0</v>
      </c>
      <c r="CC34" s="21">
        <f>M$11*$O34*[1]战斗预期!C$4</f>
        <v>1137.7777777777778</v>
      </c>
      <c r="CD34" s="21">
        <f>N$11*$O34*[1]战斗预期!D$4</f>
        <v>0</v>
      </c>
      <c r="CE34" s="21">
        <f>O$11*$O34*[1]战斗预期!E$4</f>
        <v>0</v>
      </c>
      <c r="CF34" s="21">
        <f>P$11*$O34*[1]战斗预期!F$4</f>
        <v>22.755555555555556</v>
      </c>
      <c r="CG34" s="21">
        <f>Q$11*$O34*[1]战斗预期!G$4</f>
        <v>45.511111111111113</v>
      </c>
      <c r="CH34" s="22">
        <f>M$12*$O34*[1]战斗预期!C$4</f>
        <v>0</v>
      </c>
      <c r="CI34" s="22">
        <f>N$12*$O34*[1]战斗预期!D$4</f>
        <v>113.77777777777779</v>
      </c>
      <c r="CJ34" s="22">
        <f>O$12*$O34*[1]战斗预期!E$4</f>
        <v>56.888888888888893</v>
      </c>
      <c r="CK34" s="22">
        <f>P$12*$O34*[1]战斗预期!F$4</f>
        <v>22.755555555555556</v>
      </c>
      <c r="CL34" s="22">
        <f>Q$12*$O34*[1]战斗预期!G$4</f>
        <v>0</v>
      </c>
      <c r="CM34" s="16">
        <f>M$6*$P34*[1]战斗预期!C$4</f>
        <v>2311.1111111111109</v>
      </c>
      <c r="CN34" s="16">
        <f>N$6*$P34*[1]战斗预期!D$4</f>
        <v>231.11111111111111</v>
      </c>
      <c r="CO34" s="16">
        <f>O$6*$P34*[1]战斗预期!E$4</f>
        <v>0</v>
      </c>
      <c r="CP34" s="16">
        <f>P$6*$P34*[1]战斗预期!F$4</f>
        <v>0</v>
      </c>
      <c r="CQ34" s="16">
        <f>Q$6*$P34*[1]战斗预期!G$4</f>
        <v>0</v>
      </c>
      <c r="CR34" s="17">
        <f>M$7*$P34*[1]战斗预期!C$4</f>
        <v>2311.1111111111109</v>
      </c>
      <c r="CS34" s="17">
        <f>N$7*$P34*[1]战斗预期!D$4</f>
        <v>0</v>
      </c>
      <c r="CT34" s="17">
        <f>O$7*$P34*[1]战斗预期!E$4</f>
        <v>115.55555555555556</v>
      </c>
      <c r="CU34" s="17">
        <f>P$7*$P34*[1]战斗预期!F$4</f>
        <v>0</v>
      </c>
      <c r="CV34" s="17">
        <f>Q$7*$P34*[1]战斗预期!G$4</f>
        <v>0</v>
      </c>
      <c r="CW34" s="18">
        <f>M$8*$P34*[1]战斗预期!C$4</f>
        <v>0</v>
      </c>
      <c r="CX34" s="18">
        <f>N$8*$P34*[1]战斗预期!D$4</f>
        <v>0</v>
      </c>
      <c r="CY34" s="18">
        <f>O$8*$P34*[1]战斗预期!E$4</f>
        <v>115.55555555555556</v>
      </c>
      <c r="CZ34" s="18">
        <f>P$8*$P34*[1]战斗预期!F$4</f>
        <v>0</v>
      </c>
      <c r="DA34" s="18">
        <f>Q$8*$P34*[1]战斗预期!G$4</f>
        <v>92.444444444444443</v>
      </c>
      <c r="DB34" s="19">
        <f>M$9*$P34*[1]战斗预期!C$4</f>
        <v>0</v>
      </c>
      <c r="DC34" s="19">
        <f>N$9*$P34*[1]战斗预期!D$4</f>
        <v>0</v>
      </c>
      <c r="DD34" s="19">
        <f>O$9*$P34*[1]战斗预期!E$4</f>
        <v>0</v>
      </c>
      <c r="DE34" s="19">
        <f>P$9*$P34*[1]战斗预期!F$4</f>
        <v>92.444444444444443</v>
      </c>
      <c r="DF34" s="19">
        <f>Q$9*$P34*[1]战斗预期!G$4</f>
        <v>92.444444444444443</v>
      </c>
      <c r="DG34" s="20">
        <f>M$10*$P34*[1]战斗预期!C$4</f>
        <v>0</v>
      </c>
      <c r="DH34" s="20">
        <f>N$10*$P34*[1]战斗预期!D$4</f>
        <v>231.11111111111111</v>
      </c>
      <c r="DI34" s="20">
        <f>O$10*$P34*[1]战斗预期!E$4</f>
        <v>0</v>
      </c>
      <c r="DJ34" s="20">
        <f>P$10*$P34*[1]战斗预期!F$4</f>
        <v>92.444444444444443</v>
      </c>
      <c r="DK34" s="20">
        <f>Q$10*$P34*[1]战斗预期!G$4</f>
        <v>0</v>
      </c>
      <c r="DL34" s="21">
        <f>M$11*$P34*[1]战斗预期!C$4</f>
        <v>3697.7777777777783</v>
      </c>
      <c r="DM34" s="21">
        <f>N$11*$P34*[1]战斗预期!D$4</f>
        <v>0</v>
      </c>
      <c r="DN34" s="21">
        <f>O$11*$P34*[1]战斗预期!E$4</f>
        <v>0</v>
      </c>
      <c r="DO34" s="21">
        <f>P$11*$P34*[1]战斗预期!F$4</f>
        <v>73.955555555555563</v>
      </c>
      <c r="DP34" s="21">
        <f>Q$11*$P34*[1]战斗预期!G$4</f>
        <v>147.91111111111113</v>
      </c>
      <c r="DQ34" s="22">
        <f>M$12*$P34*[1]战斗预期!C$4</f>
        <v>0</v>
      </c>
      <c r="DR34" s="22">
        <f>N$12*$P34*[1]战斗预期!D$4</f>
        <v>369.77777777777783</v>
      </c>
      <c r="DS34" s="22">
        <f>O$12*$P34*[1]战斗预期!E$4</f>
        <v>184.88888888888891</v>
      </c>
      <c r="DT34" s="22">
        <f>P$12*$P34*[1]战斗预期!F$4</f>
        <v>73.955555555555563</v>
      </c>
      <c r="DU34" s="22">
        <f>Q$12*$P34*[1]战斗预期!G$4</f>
        <v>0</v>
      </c>
    </row>
    <row r="35" spans="2:125" x14ac:dyDescent="0.15">
      <c r="C35" s="23">
        <f t="shared" si="25"/>
        <v>6.2857142857142856</v>
      </c>
      <c r="D35" s="14">
        <f>(C$1/SUM($R$6:$R$12)*N$6*[1]战斗预期!$D$4+F35*C$2/C$3/SUM($R$6:$R$12)*N$6*[1]战斗预期!$D$4)*(1+$D$8)</f>
        <v>48.888888888888886</v>
      </c>
      <c r="E35" s="4">
        <v>5</v>
      </c>
      <c r="F35" s="4">
        <f>[1]属性成长!$D12</f>
        <v>25</v>
      </c>
      <c r="G35" s="6">
        <f t="shared" si="26"/>
        <v>44</v>
      </c>
      <c r="H35" s="6">
        <f t="shared" si="27"/>
        <v>136</v>
      </c>
      <c r="I35" s="6">
        <f t="shared" si="28"/>
        <v>430</v>
      </c>
      <c r="J35" s="6">
        <f t="shared" si="29"/>
        <v>795.51479289940823</v>
      </c>
      <c r="K35" s="15">
        <f t="shared" si="30"/>
        <v>1176.9402788605314</v>
      </c>
      <c r="L35" s="6">
        <f t="shared" si="31"/>
        <v>1953.219515552511</v>
      </c>
      <c r="M35" s="6">
        <f t="shared" si="32"/>
        <v>2738.7660395823086</v>
      </c>
      <c r="N35" s="6">
        <f t="shared" si="33"/>
        <v>4.8888888888888893</v>
      </c>
      <c r="O35" s="6">
        <f t="shared" si="34"/>
        <v>15.111111111111111</v>
      </c>
      <c r="P35" s="6">
        <f t="shared" si="35"/>
        <v>47.777777777777779</v>
      </c>
      <c r="Q35" s="6">
        <f t="shared" si="36"/>
        <v>88.390532544378686</v>
      </c>
      <c r="R35" s="6">
        <f t="shared" si="37"/>
        <v>130.77114209561461</v>
      </c>
      <c r="S35" s="6">
        <f t="shared" si="38"/>
        <v>217.02439061694565</v>
      </c>
      <c r="T35" s="6">
        <f t="shared" si="39"/>
        <v>304.30733773136762</v>
      </c>
      <c r="U35" s="16">
        <f>ROUND(M$6*$N35*[1]战斗预期!C$4,0)</f>
        <v>244</v>
      </c>
      <c r="V35" s="16">
        <f>ROUND(N$6*$N35*[1]战斗预期!D$4,0)</f>
        <v>24</v>
      </c>
      <c r="W35" s="16">
        <f>ROUND(O$6*$N35*[1]战斗预期!E$4,0)</f>
        <v>0</v>
      </c>
      <c r="X35" s="16">
        <f>ROUND(P$6*$N35*[1]战斗预期!F$4,0)</f>
        <v>0</v>
      </c>
      <c r="Y35" s="16">
        <f>ROUND(Q$6*$N35*[1]战斗预期!G$4,0)</f>
        <v>0</v>
      </c>
      <c r="Z35" s="17">
        <f>ROUND(M$7*$N35*[1]战斗预期!C$4,0)</f>
        <v>244</v>
      </c>
      <c r="AA35" s="17">
        <f>ROUND(N$7*$N35*[1]战斗预期!D$4,0)</f>
        <v>0</v>
      </c>
      <c r="AB35" s="17">
        <f>ROUND(O$7*$N35*[1]战斗预期!E$4,0)</f>
        <v>12</v>
      </c>
      <c r="AC35" s="17">
        <f>ROUND(P$7*$N35*[1]战斗预期!F$4,0)</f>
        <v>0</v>
      </c>
      <c r="AD35" s="17">
        <f>ROUND(Q$7*$N35*[1]战斗预期!G$4,0)</f>
        <v>0</v>
      </c>
      <c r="AE35" s="18">
        <f>ROUND(M$8*$N35*[1]战斗预期!C$4,0)</f>
        <v>0</v>
      </c>
      <c r="AF35" s="18">
        <f>ROUND(N$8*$N35*[1]战斗预期!D$4,0)</f>
        <v>0</v>
      </c>
      <c r="AG35" s="18">
        <f>ROUND(O$8*$N35*[1]战斗预期!E$4,0)</f>
        <v>12</v>
      </c>
      <c r="AH35" s="18">
        <f>ROUND(P$8*$N35*[1]战斗预期!F$4,0)</f>
        <v>0</v>
      </c>
      <c r="AI35" s="18">
        <f>ROUND(Q$8*$N35*[1]战斗预期!G$4,0)</f>
        <v>10</v>
      </c>
      <c r="AJ35" s="19">
        <f>ROUND(M$9*$N35*[1]战斗预期!C$4,0)</f>
        <v>0</v>
      </c>
      <c r="AK35" s="19">
        <f>ROUND(N$9*$N35*[1]战斗预期!D$4,0)</f>
        <v>0</v>
      </c>
      <c r="AL35" s="19">
        <f>ROUND(O$9*$N35*[1]战斗预期!E$4,0)</f>
        <v>0</v>
      </c>
      <c r="AM35" s="19">
        <f>ROUND(P$9*$N35*[1]战斗预期!F$4,0)</f>
        <v>10</v>
      </c>
      <c r="AN35" s="19">
        <f>ROUND(Q$9*$N35*[1]战斗预期!G$4,0)</f>
        <v>10</v>
      </c>
      <c r="AO35" s="20">
        <f>ROUND(M$10*$N35*[1]战斗预期!C$4,0)</f>
        <v>0</v>
      </c>
      <c r="AP35" s="20">
        <f>ROUND(N$10*$N35*[1]战斗预期!D$4,0)</f>
        <v>24</v>
      </c>
      <c r="AQ35" s="20">
        <f>ROUND(O$10*$N35*[1]战斗预期!E$4,0)</f>
        <v>0</v>
      </c>
      <c r="AR35" s="20">
        <f>ROUND(P$10*$N35*[1]战斗预期!F$4,0)</f>
        <v>10</v>
      </c>
      <c r="AS35" s="20">
        <f>ROUND(Q$10*$N35*[1]战斗预期!G$4,0)</f>
        <v>0</v>
      </c>
      <c r="AT35" s="21">
        <f>ROUND(M$11*$N35*[1]战斗预期!C$4,0)</f>
        <v>391</v>
      </c>
      <c r="AU35" s="21">
        <f>ROUND(N$11*$N35*[1]战斗预期!D$4,0)</f>
        <v>0</v>
      </c>
      <c r="AV35" s="21">
        <f>ROUND(O$11*$N35*[1]战斗预期!E$4,0)</f>
        <v>0</v>
      </c>
      <c r="AW35" s="21">
        <f>ROUND(P$11*$N35*[1]战斗预期!F$4,0)</f>
        <v>8</v>
      </c>
      <c r="AX35" s="21">
        <f>ROUND(Q$11*$N35*[1]战斗预期!G$4,0)</f>
        <v>16</v>
      </c>
      <c r="AY35" s="22">
        <f>ROUND(M$12*$N35*[1]战斗预期!C$4,0)</f>
        <v>0</v>
      </c>
      <c r="AZ35" s="22">
        <f>ROUND(N$12*$N35*[1]战斗预期!D$4,0)</f>
        <v>39</v>
      </c>
      <c r="BA35" s="22">
        <f>ROUND(O$12*$N35*[1]战斗预期!E$4,0)</f>
        <v>20</v>
      </c>
      <c r="BB35" s="22">
        <f>ROUND(P$12*$N35*[1]战斗预期!F$4,0)</f>
        <v>8</v>
      </c>
      <c r="BC35" s="22">
        <f>ROUND(Q$12*$N35*[1]战斗预期!G$4,0)</f>
        <v>0</v>
      </c>
      <c r="BD35" s="16">
        <f>M$6*$O35*[1]战斗预期!C$4</f>
        <v>755.55555555555554</v>
      </c>
      <c r="BE35" s="16">
        <f>N$6*$O35*[1]战斗预期!D$4</f>
        <v>75.555555555555557</v>
      </c>
      <c r="BF35" s="16">
        <f>O$6*$O35*[1]战斗预期!E$4</f>
        <v>0</v>
      </c>
      <c r="BG35" s="16">
        <f>P$6*$O35*[1]战斗预期!F$4</f>
        <v>0</v>
      </c>
      <c r="BH35" s="16">
        <f>Q$6*$O35*[1]战斗预期!G$4</f>
        <v>0</v>
      </c>
      <c r="BI35" s="17">
        <f>M$7*$O35*[1]战斗预期!C$4</f>
        <v>755.55555555555554</v>
      </c>
      <c r="BJ35" s="17">
        <f>N$7*$O35*[1]战斗预期!D$4</f>
        <v>0</v>
      </c>
      <c r="BK35" s="17">
        <f>O$7*$O35*[1]战斗预期!E$4</f>
        <v>37.777777777777779</v>
      </c>
      <c r="BL35" s="17">
        <f>P$7*$O35*[1]战斗预期!F$4</f>
        <v>0</v>
      </c>
      <c r="BM35" s="17">
        <f>Q$7*$O35*[1]战斗预期!G$4</f>
        <v>0</v>
      </c>
      <c r="BN35" s="18">
        <f>M$8*$O35*[1]战斗预期!C$4</f>
        <v>0</v>
      </c>
      <c r="BO35" s="18">
        <f>N$8*$O35*[1]战斗预期!D$4</f>
        <v>0</v>
      </c>
      <c r="BP35" s="18">
        <f>O$8*$O35*[1]战斗预期!E$4</f>
        <v>37.777777777777779</v>
      </c>
      <c r="BQ35" s="18">
        <f>P$8*$O35*[1]战斗预期!F$4</f>
        <v>0</v>
      </c>
      <c r="BR35" s="18">
        <f>Q$8*$O35*[1]战斗预期!G$4</f>
        <v>30.222222222222221</v>
      </c>
      <c r="BS35" s="19">
        <f>M$9*$O35*[1]战斗预期!C$4</f>
        <v>0</v>
      </c>
      <c r="BT35" s="19">
        <f>N$9*$O35*[1]战斗预期!D$4</f>
        <v>0</v>
      </c>
      <c r="BU35" s="19">
        <f>O$9*$O35*[1]战斗预期!E$4</f>
        <v>0</v>
      </c>
      <c r="BV35" s="19">
        <f>P$9*$O35*[1]战斗预期!F$4</f>
        <v>30.222222222222221</v>
      </c>
      <c r="BW35" s="19">
        <f>Q$9*$O35*[1]战斗预期!G$4</f>
        <v>30.222222222222221</v>
      </c>
      <c r="BX35" s="20">
        <f>M$10*$O35*[1]战斗预期!C$4</f>
        <v>0</v>
      </c>
      <c r="BY35" s="20">
        <f>N$10*$O35*[1]战斗预期!D$4</f>
        <v>75.555555555555557</v>
      </c>
      <c r="BZ35" s="20">
        <f>O$10*$O35*[1]战斗预期!E$4</f>
        <v>0</v>
      </c>
      <c r="CA35" s="20">
        <f>P$10*$O35*[1]战斗预期!F$4</f>
        <v>30.222222222222221</v>
      </c>
      <c r="CB35" s="20">
        <f>Q$10*$O35*[1]战斗预期!G$4</f>
        <v>0</v>
      </c>
      <c r="CC35" s="21">
        <f>M$11*$O35*[1]战斗预期!C$4</f>
        <v>1208.8888888888889</v>
      </c>
      <c r="CD35" s="21">
        <f>N$11*$O35*[1]战斗预期!D$4</f>
        <v>0</v>
      </c>
      <c r="CE35" s="21">
        <f>O$11*$O35*[1]战斗预期!E$4</f>
        <v>0</v>
      </c>
      <c r="CF35" s="21">
        <f>P$11*$O35*[1]战斗预期!F$4</f>
        <v>24.177777777777777</v>
      </c>
      <c r="CG35" s="21">
        <f>Q$11*$O35*[1]战斗预期!G$4</f>
        <v>48.355555555555554</v>
      </c>
      <c r="CH35" s="22">
        <f>M$12*$O35*[1]战斗预期!C$4</f>
        <v>0</v>
      </c>
      <c r="CI35" s="22">
        <f>N$12*$O35*[1]战斗预期!D$4</f>
        <v>120.88888888888889</v>
      </c>
      <c r="CJ35" s="22">
        <f>O$12*$O35*[1]战斗预期!E$4</f>
        <v>60.444444444444443</v>
      </c>
      <c r="CK35" s="22">
        <f>P$12*$O35*[1]战斗预期!F$4</f>
        <v>24.177777777777777</v>
      </c>
      <c r="CL35" s="22">
        <f>Q$12*$O35*[1]战斗预期!G$4</f>
        <v>0</v>
      </c>
      <c r="CM35" s="16">
        <f>M$6*$P35*[1]战斗预期!C$4</f>
        <v>2388.8888888888891</v>
      </c>
      <c r="CN35" s="16">
        <f>N$6*$P35*[1]战斗预期!D$4</f>
        <v>238.88888888888889</v>
      </c>
      <c r="CO35" s="16">
        <f>O$6*$P35*[1]战斗预期!E$4</f>
        <v>0</v>
      </c>
      <c r="CP35" s="16">
        <f>P$6*$P35*[1]战斗预期!F$4</f>
        <v>0</v>
      </c>
      <c r="CQ35" s="16">
        <f>Q$6*$P35*[1]战斗预期!G$4</f>
        <v>0</v>
      </c>
      <c r="CR35" s="17">
        <f>M$7*$P35*[1]战斗预期!C$4</f>
        <v>2388.8888888888891</v>
      </c>
      <c r="CS35" s="17">
        <f>N$7*$P35*[1]战斗预期!D$4</f>
        <v>0</v>
      </c>
      <c r="CT35" s="17">
        <f>O$7*$P35*[1]战斗预期!E$4</f>
        <v>119.44444444444444</v>
      </c>
      <c r="CU35" s="17">
        <f>P$7*$P35*[1]战斗预期!F$4</f>
        <v>0</v>
      </c>
      <c r="CV35" s="17">
        <f>Q$7*$P35*[1]战斗预期!G$4</f>
        <v>0</v>
      </c>
      <c r="CW35" s="18">
        <f>M$8*$P35*[1]战斗预期!C$4</f>
        <v>0</v>
      </c>
      <c r="CX35" s="18">
        <f>N$8*$P35*[1]战斗预期!D$4</f>
        <v>0</v>
      </c>
      <c r="CY35" s="18">
        <f>O$8*$P35*[1]战斗预期!E$4</f>
        <v>119.44444444444444</v>
      </c>
      <c r="CZ35" s="18">
        <f>P$8*$P35*[1]战斗预期!F$4</f>
        <v>0</v>
      </c>
      <c r="DA35" s="18">
        <f>Q$8*$P35*[1]战斗预期!G$4</f>
        <v>95.555555555555557</v>
      </c>
      <c r="DB35" s="19">
        <f>M$9*$P35*[1]战斗预期!C$4</f>
        <v>0</v>
      </c>
      <c r="DC35" s="19">
        <f>N$9*$P35*[1]战斗预期!D$4</f>
        <v>0</v>
      </c>
      <c r="DD35" s="19">
        <f>O$9*$P35*[1]战斗预期!E$4</f>
        <v>0</v>
      </c>
      <c r="DE35" s="19">
        <f>P$9*$P35*[1]战斗预期!F$4</f>
        <v>95.555555555555557</v>
      </c>
      <c r="DF35" s="19">
        <f>Q$9*$P35*[1]战斗预期!G$4</f>
        <v>95.555555555555557</v>
      </c>
      <c r="DG35" s="20">
        <f>M$10*$P35*[1]战斗预期!C$4</f>
        <v>0</v>
      </c>
      <c r="DH35" s="20">
        <f>N$10*$P35*[1]战斗预期!D$4</f>
        <v>238.88888888888889</v>
      </c>
      <c r="DI35" s="20">
        <f>O$10*$P35*[1]战斗预期!E$4</f>
        <v>0</v>
      </c>
      <c r="DJ35" s="20">
        <f>P$10*$P35*[1]战斗预期!F$4</f>
        <v>95.555555555555557</v>
      </c>
      <c r="DK35" s="20">
        <f>Q$10*$P35*[1]战斗预期!G$4</f>
        <v>0</v>
      </c>
      <c r="DL35" s="21">
        <f>M$11*$P35*[1]战斗预期!C$4</f>
        <v>3822.2222222222222</v>
      </c>
      <c r="DM35" s="21">
        <f>N$11*$P35*[1]战斗预期!D$4</f>
        <v>0</v>
      </c>
      <c r="DN35" s="21">
        <f>O$11*$P35*[1]战斗预期!E$4</f>
        <v>0</v>
      </c>
      <c r="DO35" s="21">
        <f>P$11*$P35*[1]战斗预期!F$4</f>
        <v>76.444444444444443</v>
      </c>
      <c r="DP35" s="21">
        <f>Q$11*$P35*[1]战斗预期!G$4</f>
        <v>152.88888888888889</v>
      </c>
      <c r="DQ35" s="22">
        <f>M$12*$P35*[1]战斗预期!C$4</f>
        <v>0</v>
      </c>
      <c r="DR35" s="22">
        <f>N$12*$P35*[1]战斗预期!D$4</f>
        <v>382.22222222222223</v>
      </c>
      <c r="DS35" s="22">
        <f>O$12*$P35*[1]战斗预期!E$4</f>
        <v>191.11111111111111</v>
      </c>
      <c r="DT35" s="22">
        <f>P$12*$P35*[1]战斗预期!F$4</f>
        <v>76.444444444444443</v>
      </c>
      <c r="DU35" s="22">
        <f>Q$12*$P35*[1]战斗预期!G$4</f>
        <v>0</v>
      </c>
    </row>
    <row r="36" spans="2:125" x14ac:dyDescent="0.15">
      <c r="C36" s="23">
        <f t="shared" si="25"/>
        <v>6.8571428571428568</v>
      </c>
      <c r="D36" s="14">
        <f>(C$1/SUM($R$6:$R$12)*N$6*[1]战斗预期!$D$4+F36*C$2/C$3/SUM($R$6:$R$12)*N$6*[1]战斗预期!$D$4)*(1+$D$8)</f>
        <v>53.333333333333329</v>
      </c>
      <c r="E36" s="4">
        <v>6</v>
      </c>
      <c r="F36" s="4">
        <f>[1]属性成长!$D13</f>
        <v>30</v>
      </c>
      <c r="G36" s="6">
        <f t="shared" si="26"/>
        <v>48</v>
      </c>
      <c r="H36" s="6">
        <f t="shared" si="27"/>
        <v>144</v>
      </c>
      <c r="I36" s="6">
        <f t="shared" si="28"/>
        <v>444</v>
      </c>
      <c r="J36" s="6">
        <f t="shared" si="29"/>
        <v>813.51479289940823</v>
      </c>
      <c r="K36" s="15">
        <f t="shared" si="30"/>
        <v>1198.9402788605314</v>
      </c>
      <c r="L36" s="6">
        <f t="shared" si="31"/>
        <v>1983.219515552511</v>
      </c>
      <c r="M36" s="6">
        <f t="shared" si="32"/>
        <v>2776.7660395823086</v>
      </c>
      <c r="N36" s="6">
        <f t="shared" si="33"/>
        <v>5.333333333333333</v>
      </c>
      <c r="O36" s="6">
        <f t="shared" si="34"/>
        <v>16</v>
      </c>
      <c r="P36" s="6">
        <f t="shared" si="35"/>
        <v>49.333333333333336</v>
      </c>
      <c r="Q36" s="6">
        <f t="shared" si="36"/>
        <v>90.390532544378686</v>
      </c>
      <c r="R36" s="6">
        <f t="shared" si="37"/>
        <v>133.21558654005904</v>
      </c>
      <c r="S36" s="6">
        <f t="shared" si="38"/>
        <v>220.357723950279</v>
      </c>
      <c r="T36" s="6">
        <f t="shared" si="39"/>
        <v>308.52955995358985</v>
      </c>
      <c r="U36" s="16">
        <f>ROUND(M$6*$N36*[1]战斗预期!C$4,0)</f>
        <v>267</v>
      </c>
      <c r="V36" s="16">
        <f>ROUND(N$6*$N36*[1]战斗预期!D$4,0)</f>
        <v>27</v>
      </c>
      <c r="W36" s="16">
        <f>ROUND(O$6*$N36*[1]战斗预期!E$4,0)</f>
        <v>0</v>
      </c>
      <c r="X36" s="16">
        <f>ROUND(P$6*$N36*[1]战斗预期!F$4,0)</f>
        <v>0</v>
      </c>
      <c r="Y36" s="16">
        <f>ROUND(Q$6*$N36*[1]战斗预期!G$4,0)</f>
        <v>0</v>
      </c>
      <c r="Z36" s="17">
        <f>ROUND(M$7*$N36*[1]战斗预期!C$4,0)</f>
        <v>267</v>
      </c>
      <c r="AA36" s="17">
        <f>ROUND(N$7*$N36*[1]战斗预期!D$4,0)</f>
        <v>0</v>
      </c>
      <c r="AB36" s="17">
        <f>ROUND(O$7*$N36*[1]战斗预期!E$4,0)</f>
        <v>13</v>
      </c>
      <c r="AC36" s="17">
        <f>ROUND(P$7*$N36*[1]战斗预期!F$4,0)</f>
        <v>0</v>
      </c>
      <c r="AD36" s="17">
        <f>ROUND(Q$7*$N36*[1]战斗预期!G$4,0)</f>
        <v>0</v>
      </c>
      <c r="AE36" s="18">
        <f>ROUND(M$8*$N36*[1]战斗预期!C$4,0)</f>
        <v>0</v>
      </c>
      <c r="AF36" s="18">
        <f>ROUND(N$8*$N36*[1]战斗预期!D$4,0)</f>
        <v>0</v>
      </c>
      <c r="AG36" s="18">
        <f>ROUND(O$8*$N36*[1]战斗预期!E$4,0)</f>
        <v>13</v>
      </c>
      <c r="AH36" s="18">
        <f>ROUND(P$8*$N36*[1]战斗预期!F$4,0)</f>
        <v>0</v>
      </c>
      <c r="AI36" s="18">
        <f>ROUND(Q$8*$N36*[1]战斗预期!G$4,0)</f>
        <v>11</v>
      </c>
      <c r="AJ36" s="19">
        <f>ROUND(M$9*$N36*[1]战斗预期!C$4,0)</f>
        <v>0</v>
      </c>
      <c r="AK36" s="19">
        <f>ROUND(N$9*$N36*[1]战斗预期!D$4,0)</f>
        <v>0</v>
      </c>
      <c r="AL36" s="19">
        <f>ROUND(O$9*$N36*[1]战斗预期!E$4,0)</f>
        <v>0</v>
      </c>
      <c r="AM36" s="19">
        <f>ROUND(P$9*$N36*[1]战斗预期!F$4,0)</f>
        <v>11</v>
      </c>
      <c r="AN36" s="19">
        <f>ROUND(Q$9*$N36*[1]战斗预期!G$4,0)</f>
        <v>11</v>
      </c>
      <c r="AO36" s="20">
        <f>ROUND(M$10*$N36*[1]战斗预期!C$4,0)</f>
        <v>0</v>
      </c>
      <c r="AP36" s="20">
        <f>ROUND(N$10*$N36*[1]战斗预期!D$4,0)</f>
        <v>27</v>
      </c>
      <c r="AQ36" s="20">
        <f>ROUND(O$10*$N36*[1]战斗预期!E$4,0)</f>
        <v>0</v>
      </c>
      <c r="AR36" s="20">
        <f>ROUND(P$10*$N36*[1]战斗预期!F$4,0)</f>
        <v>11</v>
      </c>
      <c r="AS36" s="20">
        <f>ROUND(Q$10*$N36*[1]战斗预期!G$4,0)</f>
        <v>0</v>
      </c>
      <c r="AT36" s="21">
        <f>ROUND(M$11*$N36*[1]战斗预期!C$4,0)</f>
        <v>427</v>
      </c>
      <c r="AU36" s="21">
        <f>ROUND(N$11*$N36*[1]战斗预期!D$4,0)</f>
        <v>0</v>
      </c>
      <c r="AV36" s="21">
        <f>ROUND(O$11*$N36*[1]战斗预期!E$4,0)</f>
        <v>0</v>
      </c>
      <c r="AW36" s="21">
        <f>ROUND(P$11*$N36*[1]战斗预期!F$4,0)</f>
        <v>9</v>
      </c>
      <c r="AX36" s="21">
        <f>ROUND(Q$11*$N36*[1]战斗预期!G$4,0)</f>
        <v>17</v>
      </c>
      <c r="AY36" s="22">
        <f>ROUND(M$12*$N36*[1]战斗预期!C$4,0)</f>
        <v>0</v>
      </c>
      <c r="AZ36" s="22">
        <f>ROUND(N$12*$N36*[1]战斗预期!D$4,0)</f>
        <v>43</v>
      </c>
      <c r="BA36" s="22">
        <f>ROUND(O$12*$N36*[1]战斗预期!E$4,0)</f>
        <v>21</v>
      </c>
      <c r="BB36" s="22">
        <f>ROUND(P$12*$N36*[1]战斗预期!F$4,0)</f>
        <v>9</v>
      </c>
      <c r="BC36" s="22">
        <f>ROUND(Q$12*$N36*[1]战斗预期!G$4,0)</f>
        <v>0</v>
      </c>
      <c r="BD36" s="16">
        <f>M$6*$O36*[1]战斗预期!C$4</f>
        <v>800</v>
      </c>
      <c r="BE36" s="16">
        <f>N$6*$O36*[1]战斗预期!D$4</f>
        <v>80</v>
      </c>
      <c r="BF36" s="16">
        <f>O$6*$O36*[1]战斗预期!E$4</f>
        <v>0</v>
      </c>
      <c r="BG36" s="16">
        <f>P$6*$O36*[1]战斗预期!F$4</f>
        <v>0</v>
      </c>
      <c r="BH36" s="16">
        <f>Q$6*$O36*[1]战斗预期!G$4</f>
        <v>0</v>
      </c>
      <c r="BI36" s="17">
        <f>M$7*$O36*[1]战斗预期!C$4</f>
        <v>800</v>
      </c>
      <c r="BJ36" s="17">
        <f>N$7*$O36*[1]战斗预期!D$4</f>
        <v>0</v>
      </c>
      <c r="BK36" s="17">
        <f>O$7*$O36*[1]战斗预期!E$4</f>
        <v>40</v>
      </c>
      <c r="BL36" s="17">
        <f>P$7*$O36*[1]战斗预期!F$4</f>
        <v>0</v>
      </c>
      <c r="BM36" s="17">
        <f>Q$7*$O36*[1]战斗预期!G$4</f>
        <v>0</v>
      </c>
      <c r="BN36" s="18">
        <f>M$8*$O36*[1]战斗预期!C$4</f>
        <v>0</v>
      </c>
      <c r="BO36" s="18">
        <f>N$8*$O36*[1]战斗预期!D$4</f>
        <v>0</v>
      </c>
      <c r="BP36" s="18">
        <f>O$8*$O36*[1]战斗预期!E$4</f>
        <v>40</v>
      </c>
      <c r="BQ36" s="18">
        <f>P$8*$O36*[1]战斗预期!F$4</f>
        <v>0</v>
      </c>
      <c r="BR36" s="18">
        <f>Q$8*$O36*[1]战斗预期!G$4</f>
        <v>32</v>
      </c>
      <c r="BS36" s="19">
        <f>M$9*$O36*[1]战斗预期!C$4</f>
        <v>0</v>
      </c>
      <c r="BT36" s="19">
        <f>N$9*$O36*[1]战斗预期!D$4</f>
        <v>0</v>
      </c>
      <c r="BU36" s="19">
        <f>O$9*$O36*[1]战斗预期!E$4</f>
        <v>0</v>
      </c>
      <c r="BV36" s="19">
        <f>P$9*$O36*[1]战斗预期!F$4</f>
        <v>32</v>
      </c>
      <c r="BW36" s="19">
        <f>Q$9*$O36*[1]战斗预期!G$4</f>
        <v>32</v>
      </c>
      <c r="BX36" s="20">
        <f>M$10*$O36*[1]战斗预期!C$4</f>
        <v>0</v>
      </c>
      <c r="BY36" s="20">
        <f>N$10*$O36*[1]战斗预期!D$4</f>
        <v>80</v>
      </c>
      <c r="BZ36" s="20">
        <f>O$10*$O36*[1]战斗预期!E$4</f>
        <v>0</v>
      </c>
      <c r="CA36" s="20">
        <f>P$10*$O36*[1]战斗预期!F$4</f>
        <v>32</v>
      </c>
      <c r="CB36" s="20">
        <f>Q$10*$O36*[1]战斗预期!G$4</f>
        <v>0</v>
      </c>
      <c r="CC36" s="21">
        <f>M$11*$O36*[1]战斗预期!C$4</f>
        <v>1280</v>
      </c>
      <c r="CD36" s="21">
        <f>N$11*$O36*[1]战斗预期!D$4</f>
        <v>0</v>
      </c>
      <c r="CE36" s="21">
        <f>O$11*$O36*[1]战斗预期!E$4</f>
        <v>0</v>
      </c>
      <c r="CF36" s="21">
        <f>P$11*$O36*[1]战斗预期!F$4</f>
        <v>25.6</v>
      </c>
      <c r="CG36" s="21">
        <f>Q$11*$O36*[1]战斗预期!G$4</f>
        <v>51.2</v>
      </c>
      <c r="CH36" s="22">
        <f>M$12*$O36*[1]战斗预期!C$4</f>
        <v>0</v>
      </c>
      <c r="CI36" s="22">
        <f>N$12*$O36*[1]战斗预期!D$4</f>
        <v>128</v>
      </c>
      <c r="CJ36" s="22">
        <f>O$12*$O36*[1]战斗预期!E$4</f>
        <v>64</v>
      </c>
      <c r="CK36" s="22">
        <f>P$12*$O36*[1]战斗预期!F$4</f>
        <v>25.6</v>
      </c>
      <c r="CL36" s="22">
        <f>Q$12*$O36*[1]战斗预期!G$4</f>
        <v>0</v>
      </c>
      <c r="CM36" s="16">
        <f>M$6*$P36*[1]战斗预期!C$4</f>
        <v>2466.666666666667</v>
      </c>
      <c r="CN36" s="16">
        <f>N$6*$P36*[1]战斗预期!D$4</f>
        <v>246.66666666666669</v>
      </c>
      <c r="CO36" s="16">
        <f>O$6*$P36*[1]战斗预期!E$4</f>
        <v>0</v>
      </c>
      <c r="CP36" s="16">
        <f>P$6*$P36*[1]战斗预期!F$4</f>
        <v>0</v>
      </c>
      <c r="CQ36" s="16">
        <f>Q$6*$P36*[1]战斗预期!G$4</f>
        <v>0</v>
      </c>
      <c r="CR36" s="17">
        <f>M$7*$P36*[1]战斗预期!C$4</f>
        <v>2466.666666666667</v>
      </c>
      <c r="CS36" s="17">
        <f>N$7*$P36*[1]战斗预期!D$4</f>
        <v>0</v>
      </c>
      <c r="CT36" s="17">
        <f>O$7*$P36*[1]战斗预期!E$4</f>
        <v>123.33333333333334</v>
      </c>
      <c r="CU36" s="17">
        <f>P$7*$P36*[1]战斗预期!F$4</f>
        <v>0</v>
      </c>
      <c r="CV36" s="17">
        <f>Q$7*$P36*[1]战斗预期!G$4</f>
        <v>0</v>
      </c>
      <c r="CW36" s="18">
        <f>M$8*$P36*[1]战斗预期!C$4</f>
        <v>0</v>
      </c>
      <c r="CX36" s="18">
        <f>N$8*$P36*[1]战斗预期!D$4</f>
        <v>0</v>
      </c>
      <c r="CY36" s="18">
        <f>O$8*$P36*[1]战斗预期!E$4</f>
        <v>123.33333333333334</v>
      </c>
      <c r="CZ36" s="18">
        <f>P$8*$P36*[1]战斗预期!F$4</f>
        <v>0</v>
      </c>
      <c r="DA36" s="18">
        <f>Q$8*$P36*[1]战斗预期!G$4</f>
        <v>98.666666666666671</v>
      </c>
      <c r="DB36" s="19">
        <f>M$9*$P36*[1]战斗预期!C$4</f>
        <v>0</v>
      </c>
      <c r="DC36" s="19">
        <f>N$9*$P36*[1]战斗预期!D$4</f>
        <v>0</v>
      </c>
      <c r="DD36" s="19">
        <f>O$9*$P36*[1]战斗预期!E$4</f>
        <v>0</v>
      </c>
      <c r="DE36" s="19">
        <f>P$9*$P36*[1]战斗预期!F$4</f>
        <v>98.666666666666671</v>
      </c>
      <c r="DF36" s="19">
        <f>Q$9*$P36*[1]战斗预期!G$4</f>
        <v>98.666666666666671</v>
      </c>
      <c r="DG36" s="20">
        <f>M$10*$P36*[1]战斗预期!C$4</f>
        <v>0</v>
      </c>
      <c r="DH36" s="20">
        <f>N$10*$P36*[1]战斗预期!D$4</f>
        <v>246.66666666666669</v>
      </c>
      <c r="DI36" s="20">
        <f>O$10*$P36*[1]战斗预期!E$4</f>
        <v>0</v>
      </c>
      <c r="DJ36" s="20">
        <f>P$10*$P36*[1]战斗预期!F$4</f>
        <v>98.666666666666671</v>
      </c>
      <c r="DK36" s="20">
        <f>Q$10*$P36*[1]战斗预期!G$4</f>
        <v>0</v>
      </c>
      <c r="DL36" s="21">
        <f>M$11*$P36*[1]战斗预期!C$4</f>
        <v>3946.666666666667</v>
      </c>
      <c r="DM36" s="21">
        <f>N$11*$P36*[1]战斗预期!D$4</f>
        <v>0</v>
      </c>
      <c r="DN36" s="21">
        <f>O$11*$P36*[1]战斗预期!E$4</f>
        <v>0</v>
      </c>
      <c r="DO36" s="21">
        <f>P$11*$P36*[1]战斗预期!F$4</f>
        <v>78.933333333333337</v>
      </c>
      <c r="DP36" s="21">
        <f>Q$11*$P36*[1]战斗预期!G$4</f>
        <v>157.86666666666667</v>
      </c>
      <c r="DQ36" s="22">
        <f>M$12*$P36*[1]战斗预期!C$4</f>
        <v>0</v>
      </c>
      <c r="DR36" s="22">
        <f>N$12*$P36*[1]战斗预期!D$4</f>
        <v>394.66666666666669</v>
      </c>
      <c r="DS36" s="22">
        <f>O$12*$P36*[1]战斗预期!E$4</f>
        <v>197.33333333333334</v>
      </c>
      <c r="DT36" s="22">
        <f>P$12*$P36*[1]战斗预期!F$4</f>
        <v>78.933333333333337</v>
      </c>
      <c r="DU36" s="22">
        <f>Q$12*$P36*[1]战斗预期!G$4</f>
        <v>0</v>
      </c>
    </row>
    <row r="37" spans="2:125" x14ac:dyDescent="0.15">
      <c r="C37" s="23">
        <f t="shared" si="25"/>
        <v>7.4285714285714288</v>
      </c>
      <c r="D37" s="14">
        <f>(C$1/SUM($R$6:$R$12)*N$6*[1]战斗预期!$D$4+F37*C$2/C$3/SUM($R$6:$R$12)*N$6*[1]战斗预期!$D$4)*(1+$D$8)</f>
        <v>57.777777777777771</v>
      </c>
      <c r="E37" s="4">
        <v>7</v>
      </c>
      <c r="F37" s="4">
        <f>[1]属性成长!$D14</f>
        <v>35</v>
      </c>
      <c r="G37" s="6">
        <f t="shared" si="26"/>
        <v>52</v>
      </c>
      <c r="H37" s="6">
        <f t="shared" si="27"/>
        <v>152</v>
      </c>
      <c r="I37" s="6">
        <f t="shared" si="28"/>
        <v>458</v>
      </c>
      <c r="J37" s="6">
        <f t="shared" si="29"/>
        <v>831.51479289940823</v>
      </c>
      <c r="K37" s="15">
        <f t="shared" si="30"/>
        <v>1220.9402788605314</v>
      </c>
      <c r="L37" s="6">
        <f t="shared" si="31"/>
        <v>2013.219515552511</v>
      </c>
      <c r="M37" s="6">
        <f t="shared" si="32"/>
        <v>2814.7660395823086</v>
      </c>
      <c r="N37" s="6">
        <f t="shared" si="33"/>
        <v>5.7777777777777777</v>
      </c>
      <c r="O37" s="6">
        <f t="shared" si="34"/>
        <v>16.888888888888889</v>
      </c>
      <c r="P37" s="6">
        <f t="shared" si="35"/>
        <v>50.888888888888886</v>
      </c>
      <c r="Q37" s="6">
        <f t="shared" si="36"/>
        <v>92.390532544378686</v>
      </c>
      <c r="R37" s="6">
        <f t="shared" si="37"/>
        <v>135.66003098450349</v>
      </c>
      <c r="S37" s="6">
        <f t="shared" si="38"/>
        <v>223.69105728361234</v>
      </c>
      <c r="T37" s="6">
        <f t="shared" si="39"/>
        <v>312.75178217581208</v>
      </c>
      <c r="U37" s="16">
        <f>ROUND(M$6*$N37*[1]战斗预期!C$4,0)</f>
        <v>289</v>
      </c>
      <c r="V37" s="16">
        <f>ROUND(N$6*$N37*[1]战斗预期!D$4,0)</f>
        <v>29</v>
      </c>
      <c r="W37" s="16">
        <f>ROUND(O$6*$N37*[1]战斗预期!E$4,0)</f>
        <v>0</v>
      </c>
      <c r="X37" s="16">
        <f>ROUND(P$6*$N37*[1]战斗预期!F$4,0)</f>
        <v>0</v>
      </c>
      <c r="Y37" s="16">
        <f>ROUND(Q$6*$N37*[1]战斗预期!G$4,0)</f>
        <v>0</v>
      </c>
      <c r="Z37" s="17">
        <f>ROUND(M$7*$N37*[1]战斗预期!C$4,0)</f>
        <v>289</v>
      </c>
      <c r="AA37" s="17">
        <f>ROUND(N$7*$N37*[1]战斗预期!D$4,0)</f>
        <v>0</v>
      </c>
      <c r="AB37" s="17">
        <f>ROUND(O$7*$N37*[1]战斗预期!E$4,0)</f>
        <v>14</v>
      </c>
      <c r="AC37" s="17">
        <f>ROUND(P$7*$N37*[1]战斗预期!F$4,0)</f>
        <v>0</v>
      </c>
      <c r="AD37" s="17">
        <f>ROUND(Q$7*$N37*[1]战斗预期!G$4,0)</f>
        <v>0</v>
      </c>
      <c r="AE37" s="18">
        <f>ROUND(M$8*$N37*[1]战斗预期!C$4,0)</f>
        <v>0</v>
      </c>
      <c r="AF37" s="18">
        <f>ROUND(N$8*$N37*[1]战斗预期!D$4,0)</f>
        <v>0</v>
      </c>
      <c r="AG37" s="18">
        <f>ROUND(O$8*$N37*[1]战斗预期!E$4,0)</f>
        <v>14</v>
      </c>
      <c r="AH37" s="18">
        <f>ROUND(P$8*$N37*[1]战斗预期!F$4,0)</f>
        <v>0</v>
      </c>
      <c r="AI37" s="18">
        <f>ROUND(Q$8*$N37*[1]战斗预期!G$4,0)</f>
        <v>12</v>
      </c>
      <c r="AJ37" s="19">
        <f>ROUND(M$9*$N37*[1]战斗预期!C$4,0)</f>
        <v>0</v>
      </c>
      <c r="AK37" s="19">
        <f>ROUND(N$9*$N37*[1]战斗预期!D$4,0)</f>
        <v>0</v>
      </c>
      <c r="AL37" s="19">
        <f>ROUND(O$9*$N37*[1]战斗预期!E$4,0)</f>
        <v>0</v>
      </c>
      <c r="AM37" s="19">
        <f>ROUND(P$9*$N37*[1]战斗预期!F$4,0)</f>
        <v>12</v>
      </c>
      <c r="AN37" s="19">
        <f>ROUND(Q$9*$N37*[1]战斗预期!G$4,0)</f>
        <v>12</v>
      </c>
      <c r="AO37" s="20">
        <f>ROUND(M$10*$N37*[1]战斗预期!C$4,0)</f>
        <v>0</v>
      </c>
      <c r="AP37" s="20">
        <f>ROUND(N$10*$N37*[1]战斗预期!D$4,0)</f>
        <v>29</v>
      </c>
      <c r="AQ37" s="20">
        <f>ROUND(O$10*$N37*[1]战斗预期!E$4,0)</f>
        <v>0</v>
      </c>
      <c r="AR37" s="20">
        <f>ROUND(P$10*$N37*[1]战斗预期!F$4,0)</f>
        <v>12</v>
      </c>
      <c r="AS37" s="20">
        <f>ROUND(Q$10*$N37*[1]战斗预期!G$4,0)</f>
        <v>0</v>
      </c>
      <c r="AT37" s="21">
        <f>ROUND(M$11*$N37*[1]战斗预期!C$4,0)</f>
        <v>462</v>
      </c>
      <c r="AU37" s="21">
        <f>ROUND(N$11*$N37*[1]战斗预期!D$4,0)</f>
        <v>0</v>
      </c>
      <c r="AV37" s="21">
        <f>ROUND(O$11*$N37*[1]战斗预期!E$4,0)</f>
        <v>0</v>
      </c>
      <c r="AW37" s="21">
        <f>ROUND(P$11*$N37*[1]战斗预期!F$4,0)</f>
        <v>9</v>
      </c>
      <c r="AX37" s="21">
        <f>ROUND(Q$11*$N37*[1]战斗预期!G$4,0)</f>
        <v>18</v>
      </c>
      <c r="AY37" s="22">
        <f>ROUND(M$12*$N37*[1]战斗预期!C$4,0)</f>
        <v>0</v>
      </c>
      <c r="AZ37" s="22">
        <f>ROUND(N$12*$N37*[1]战斗预期!D$4,0)</f>
        <v>46</v>
      </c>
      <c r="BA37" s="22">
        <f>ROUND(O$12*$N37*[1]战斗预期!E$4,0)</f>
        <v>23</v>
      </c>
      <c r="BB37" s="22">
        <f>ROUND(P$12*$N37*[1]战斗预期!F$4,0)</f>
        <v>9</v>
      </c>
      <c r="BC37" s="22">
        <f>ROUND(Q$12*$N37*[1]战斗预期!G$4,0)</f>
        <v>0</v>
      </c>
      <c r="BD37" s="16">
        <f>M$6*$O37*[1]战斗预期!C$4</f>
        <v>844.44444444444446</v>
      </c>
      <c r="BE37" s="16">
        <f>N$6*$O37*[1]战斗预期!D$4</f>
        <v>84.444444444444443</v>
      </c>
      <c r="BF37" s="16">
        <f>O$6*$O37*[1]战斗预期!E$4</f>
        <v>0</v>
      </c>
      <c r="BG37" s="16">
        <f>P$6*$O37*[1]战斗预期!F$4</f>
        <v>0</v>
      </c>
      <c r="BH37" s="16">
        <f>Q$6*$O37*[1]战斗预期!G$4</f>
        <v>0</v>
      </c>
      <c r="BI37" s="17">
        <f>M$7*$O37*[1]战斗预期!C$4</f>
        <v>844.44444444444446</v>
      </c>
      <c r="BJ37" s="17">
        <f>N$7*$O37*[1]战斗预期!D$4</f>
        <v>0</v>
      </c>
      <c r="BK37" s="17">
        <f>O$7*$O37*[1]战斗预期!E$4</f>
        <v>42.222222222222221</v>
      </c>
      <c r="BL37" s="17">
        <f>P$7*$O37*[1]战斗预期!F$4</f>
        <v>0</v>
      </c>
      <c r="BM37" s="17">
        <f>Q$7*$O37*[1]战斗预期!G$4</f>
        <v>0</v>
      </c>
      <c r="BN37" s="18">
        <f>M$8*$O37*[1]战斗预期!C$4</f>
        <v>0</v>
      </c>
      <c r="BO37" s="18">
        <f>N$8*$O37*[1]战斗预期!D$4</f>
        <v>0</v>
      </c>
      <c r="BP37" s="18">
        <f>O$8*$O37*[1]战斗预期!E$4</f>
        <v>42.222222222222221</v>
      </c>
      <c r="BQ37" s="18">
        <f>P$8*$O37*[1]战斗预期!F$4</f>
        <v>0</v>
      </c>
      <c r="BR37" s="18">
        <f>Q$8*$O37*[1]战斗预期!G$4</f>
        <v>33.777777777777779</v>
      </c>
      <c r="BS37" s="19">
        <f>M$9*$O37*[1]战斗预期!C$4</f>
        <v>0</v>
      </c>
      <c r="BT37" s="19">
        <f>N$9*$O37*[1]战斗预期!D$4</f>
        <v>0</v>
      </c>
      <c r="BU37" s="19">
        <f>O$9*$O37*[1]战斗预期!E$4</f>
        <v>0</v>
      </c>
      <c r="BV37" s="19">
        <f>P$9*$O37*[1]战斗预期!F$4</f>
        <v>33.777777777777779</v>
      </c>
      <c r="BW37" s="19">
        <f>Q$9*$O37*[1]战斗预期!G$4</f>
        <v>33.777777777777779</v>
      </c>
      <c r="BX37" s="20">
        <f>M$10*$O37*[1]战斗预期!C$4</f>
        <v>0</v>
      </c>
      <c r="BY37" s="20">
        <f>N$10*$O37*[1]战斗预期!D$4</f>
        <v>84.444444444444443</v>
      </c>
      <c r="BZ37" s="20">
        <f>O$10*$O37*[1]战斗预期!E$4</f>
        <v>0</v>
      </c>
      <c r="CA37" s="20">
        <f>P$10*$O37*[1]战斗预期!F$4</f>
        <v>33.777777777777779</v>
      </c>
      <c r="CB37" s="20">
        <f>Q$10*$O37*[1]战斗预期!G$4</f>
        <v>0</v>
      </c>
      <c r="CC37" s="21">
        <f>M$11*$O37*[1]战斗预期!C$4</f>
        <v>1351.1111111111113</v>
      </c>
      <c r="CD37" s="21">
        <f>N$11*$O37*[1]战斗预期!D$4</f>
        <v>0</v>
      </c>
      <c r="CE37" s="21">
        <f>O$11*$O37*[1]战斗预期!E$4</f>
        <v>0</v>
      </c>
      <c r="CF37" s="21">
        <f>P$11*$O37*[1]战斗预期!F$4</f>
        <v>27.022222222222226</v>
      </c>
      <c r="CG37" s="21">
        <f>Q$11*$O37*[1]战斗预期!G$4</f>
        <v>54.044444444444451</v>
      </c>
      <c r="CH37" s="22">
        <f>M$12*$O37*[1]战斗预期!C$4</f>
        <v>0</v>
      </c>
      <c r="CI37" s="22">
        <f>N$12*$O37*[1]战斗预期!D$4</f>
        <v>135.11111111111114</v>
      </c>
      <c r="CJ37" s="22">
        <f>O$12*$O37*[1]战斗预期!E$4</f>
        <v>67.555555555555571</v>
      </c>
      <c r="CK37" s="22">
        <f>P$12*$O37*[1]战斗预期!F$4</f>
        <v>27.022222222222226</v>
      </c>
      <c r="CL37" s="22">
        <f>Q$12*$O37*[1]战斗预期!G$4</f>
        <v>0</v>
      </c>
      <c r="CM37" s="16">
        <f>M$6*$P37*[1]战斗预期!C$4</f>
        <v>2544.4444444444443</v>
      </c>
      <c r="CN37" s="16">
        <f>N$6*$P37*[1]战斗预期!D$4</f>
        <v>254.44444444444443</v>
      </c>
      <c r="CO37" s="16">
        <f>O$6*$P37*[1]战斗预期!E$4</f>
        <v>0</v>
      </c>
      <c r="CP37" s="16">
        <f>P$6*$P37*[1]战斗预期!F$4</f>
        <v>0</v>
      </c>
      <c r="CQ37" s="16">
        <f>Q$6*$P37*[1]战斗预期!G$4</f>
        <v>0</v>
      </c>
      <c r="CR37" s="17">
        <f>M$7*$P37*[1]战斗预期!C$4</f>
        <v>2544.4444444444443</v>
      </c>
      <c r="CS37" s="17">
        <f>N$7*$P37*[1]战斗预期!D$4</f>
        <v>0</v>
      </c>
      <c r="CT37" s="17">
        <f>O$7*$P37*[1]战斗预期!E$4</f>
        <v>127.22222222222221</v>
      </c>
      <c r="CU37" s="17">
        <f>P$7*$P37*[1]战斗预期!F$4</f>
        <v>0</v>
      </c>
      <c r="CV37" s="17">
        <f>Q$7*$P37*[1]战斗预期!G$4</f>
        <v>0</v>
      </c>
      <c r="CW37" s="18">
        <f>M$8*$P37*[1]战斗预期!C$4</f>
        <v>0</v>
      </c>
      <c r="CX37" s="18">
        <f>N$8*$P37*[1]战斗预期!D$4</f>
        <v>0</v>
      </c>
      <c r="CY37" s="18">
        <f>O$8*$P37*[1]战斗预期!E$4</f>
        <v>127.22222222222221</v>
      </c>
      <c r="CZ37" s="18">
        <f>P$8*$P37*[1]战斗预期!F$4</f>
        <v>0</v>
      </c>
      <c r="DA37" s="18">
        <f>Q$8*$P37*[1]战斗预期!G$4</f>
        <v>101.77777777777777</v>
      </c>
      <c r="DB37" s="19">
        <f>M$9*$P37*[1]战斗预期!C$4</f>
        <v>0</v>
      </c>
      <c r="DC37" s="19">
        <f>N$9*$P37*[1]战斗预期!D$4</f>
        <v>0</v>
      </c>
      <c r="DD37" s="19">
        <f>O$9*$P37*[1]战斗预期!E$4</f>
        <v>0</v>
      </c>
      <c r="DE37" s="19">
        <f>P$9*$P37*[1]战斗预期!F$4</f>
        <v>101.77777777777777</v>
      </c>
      <c r="DF37" s="19">
        <f>Q$9*$P37*[1]战斗预期!G$4</f>
        <v>101.77777777777777</v>
      </c>
      <c r="DG37" s="20">
        <f>M$10*$P37*[1]战斗预期!C$4</f>
        <v>0</v>
      </c>
      <c r="DH37" s="20">
        <f>N$10*$P37*[1]战斗预期!D$4</f>
        <v>254.44444444444443</v>
      </c>
      <c r="DI37" s="20">
        <f>O$10*$P37*[1]战斗预期!E$4</f>
        <v>0</v>
      </c>
      <c r="DJ37" s="20">
        <f>P$10*$P37*[1]战斗预期!F$4</f>
        <v>101.77777777777777</v>
      </c>
      <c r="DK37" s="20">
        <f>Q$10*$P37*[1]战斗预期!G$4</f>
        <v>0</v>
      </c>
      <c r="DL37" s="21">
        <f>M$11*$P37*[1]战斗预期!C$4</f>
        <v>4071.1111111111109</v>
      </c>
      <c r="DM37" s="21">
        <f>N$11*$P37*[1]战斗预期!D$4</f>
        <v>0</v>
      </c>
      <c r="DN37" s="21">
        <f>O$11*$P37*[1]战斗预期!E$4</f>
        <v>0</v>
      </c>
      <c r="DO37" s="21">
        <f>P$11*$P37*[1]战斗预期!F$4</f>
        <v>81.422222222222217</v>
      </c>
      <c r="DP37" s="21">
        <f>Q$11*$P37*[1]战斗预期!G$4</f>
        <v>162.84444444444443</v>
      </c>
      <c r="DQ37" s="22">
        <f>M$12*$P37*[1]战斗预期!C$4</f>
        <v>0</v>
      </c>
      <c r="DR37" s="22">
        <f>N$12*$P37*[1]战斗预期!D$4</f>
        <v>407.11111111111109</v>
      </c>
      <c r="DS37" s="22">
        <f>O$12*$P37*[1]战斗预期!E$4</f>
        <v>203.55555555555554</v>
      </c>
      <c r="DT37" s="22">
        <f>P$12*$P37*[1]战斗预期!F$4</f>
        <v>81.422222222222217</v>
      </c>
      <c r="DU37" s="22">
        <f>Q$12*$P37*[1]战斗预期!G$4</f>
        <v>0</v>
      </c>
    </row>
    <row r="38" spans="2:125" x14ac:dyDescent="0.15">
      <c r="C38" s="23">
        <f t="shared" si="25"/>
        <v>8</v>
      </c>
      <c r="D38" s="14">
        <f>(C$1/SUM($R$6:$R$12)*N$6*[1]战斗预期!$D$4+F38*C$2/C$3/SUM($R$6:$R$12)*N$6*[1]战斗预期!$D$4)*(1+$D$8)</f>
        <v>62.222222222222221</v>
      </c>
      <c r="E38" s="4">
        <v>8</v>
      </c>
      <c r="F38" s="4">
        <f>[1]属性成长!$D15</f>
        <v>40</v>
      </c>
      <c r="G38" s="6">
        <f t="shared" si="26"/>
        <v>56</v>
      </c>
      <c r="H38" s="6">
        <f t="shared" si="27"/>
        <v>160</v>
      </c>
      <c r="I38" s="6">
        <f t="shared" si="28"/>
        <v>472</v>
      </c>
      <c r="J38" s="6">
        <f t="shared" si="29"/>
        <v>849.51479289940823</v>
      </c>
      <c r="K38" s="15">
        <f t="shared" si="30"/>
        <v>1242.9402788605314</v>
      </c>
      <c r="L38" s="6">
        <f t="shared" si="31"/>
        <v>2043.219515552511</v>
      </c>
      <c r="M38" s="6">
        <f t="shared" si="32"/>
        <v>2852.7660395823086</v>
      </c>
      <c r="N38" s="6">
        <f t="shared" si="33"/>
        <v>6.2222222222222223</v>
      </c>
      <c r="O38" s="6">
        <f t="shared" si="34"/>
        <v>17.777777777777779</v>
      </c>
      <c r="P38" s="6">
        <f t="shared" si="35"/>
        <v>52.444444444444443</v>
      </c>
      <c r="Q38" s="6">
        <f t="shared" si="36"/>
        <v>94.390532544378686</v>
      </c>
      <c r="R38" s="6">
        <f t="shared" si="37"/>
        <v>138.10447542894792</v>
      </c>
      <c r="S38" s="6">
        <f t="shared" si="38"/>
        <v>227.02439061694565</v>
      </c>
      <c r="T38" s="6">
        <f t="shared" si="39"/>
        <v>316.97400439803431</v>
      </c>
      <c r="U38" s="16">
        <f>ROUND(M$6*$N38*[1]战斗预期!C$4,0)</f>
        <v>311</v>
      </c>
      <c r="V38" s="16">
        <f>ROUND(N$6*$N38*[1]战斗预期!D$4,0)</f>
        <v>31</v>
      </c>
      <c r="W38" s="16">
        <f>ROUND(O$6*$N38*[1]战斗预期!E$4,0)</f>
        <v>0</v>
      </c>
      <c r="X38" s="16">
        <f>ROUND(P$6*$N38*[1]战斗预期!F$4,0)</f>
        <v>0</v>
      </c>
      <c r="Y38" s="16">
        <f>ROUND(Q$6*$N38*[1]战斗预期!G$4,0)</f>
        <v>0</v>
      </c>
      <c r="Z38" s="17">
        <f>ROUND(M$7*$N38*[1]战斗预期!C$4,0)</f>
        <v>311</v>
      </c>
      <c r="AA38" s="17">
        <f>ROUND(N$7*$N38*[1]战斗预期!D$4,0)</f>
        <v>0</v>
      </c>
      <c r="AB38" s="17">
        <f>ROUND(O$7*$N38*[1]战斗预期!E$4,0)</f>
        <v>16</v>
      </c>
      <c r="AC38" s="17">
        <f>ROUND(P$7*$N38*[1]战斗预期!F$4,0)</f>
        <v>0</v>
      </c>
      <c r="AD38" s="17">
        <f>ROUND(Q$7*$N38*[1]战斗预期!G$4,0)</f>
        <v>0</v>
      </c>
      <c r="AE38" s="18">
        <f>ROUND(M$8*$N38*[1]战斗预期!C$4,0)</f>
        <v>0</v>
      </c>
      <c r="AF38" s="18">
        <f>ROUND(N$8*$N38*[1]战斗预期!D$4,0)</f>
        <v>0</v>
      </c>
      <c r="AG38" s="18">
        <f>ROUND(O$8*$N38*[1]战斗预期!E$4,0)</f>
        <v>16</v>
      </c>
      <c r="AH38" s="18">
        <f>ROUND(P$8*$N38*[1]战斗预期!F$4,0)</f>
        <v>0</v>
      </c>
      <c r="AI38" s="18">
        <f>ROUND(Q$8*$N38*[1]战斗预期!G$4,0)</f>
        <v>12</v>
      </c>
      <c r="AJ38" s="19">
        <f>ROUND(M$9*$N38*[1]战斗预期!C$4,0)</f>
        <v>0</v>
      </c>
      <c r="AK38" s="19">
        <f>ROUND(N$9*$N38*[1]战斗预期!D$4,0)</f>
        <v>0</v>
      </c>
      <c r="AL38" s="19">
        <f>ROUND(O$9*$N38*[1]战斗预期!E$4,0)</f>
        <v>0</v>
      </c>
      <c r="AM38" s="19">
        <f>ROUND(P$9*$N38*[1]战斗预期!F$4,0)</f>
        <v>12</v>
      </c>
      <c r="AN38" s="19">
        <f>ROUND(Q$9*$N38*[1]战斗预期!G$4,0)</f>
        <v>12</v>
      </c>
      <c r="AO38" s="20">
        <f>ROUND(M$10*$N38*[1]战斗预期!C$4,0)</f>
        <v>0</v>
      </c>
      <c r="AP38" s="20">
        <f>ROUND(N$10*$N38*[1]战斗预期!D$4,0)</f>
        <v>31</v>
      </c>
      <c r="AQ38" s="20">
        <f>ROUND(O$10*$N38*[1]战斗预期!E$4,0)</f>
        <v>0</v>
      </c>
      <c r="AR38" s="20">
        <f>ROUND(P$10*$N38*[1]战斗预期!F$4,0)</f>
        <v>12</v>
      </c>
      <c r="AS38" s="20">
        <f>ROUND(Q$10*$N38*[1]战斗预期!G$4,0)</f>
        <v>0</v>
      </c>
      <c r="AT38" s="21">
        <f>ROUND(M$11*$N38*[1]战斗预期!C$4,0)</f>
        <v>498</v>
      </c>
      <c r="AU38" s="21">
        <f>ROUND(N$11*$N38*[1]战斗预期!D$4,0)</f>
        <v>0</v>
      </c>
      <c r="AV38" s="21">
        <f>ROUND(O$11*$N38*[1]战斗预期!E$4,0)</f>
        <v>0</v>
      </c>
      <c r="AW38" s="21">
        <f>ROUND(P$11*$N38*[1]战斗预期!F$4,0)</f>
        <v>10</v>
      </c>
      <c r="AX38" s="21">
        <f>ROUND(Q$11*$N38*[1]战斗预期!G$4,0)</f>
        <v>20</v>
      </c>
      <c r="AY38" s="22">
        <f>ROUND(M$12*$N38*[1]战斗预期!C$4,0)</f>
        <v>0</v>
      </c>
      <c r="AZ38" s="22">
        <f>ROUND(N$12*$N38*[1]战斗预期!D$4,0)</f>
        <v>50</v>
      </c>
      <c r="BA38" s="22">
        <f>ROUND(O$12*$N38*[1]战斗预期!E$4,0)</f>
        <v>25</v>
      </c>
      <c r="BB38" s="22">
        <f>ROUND(P$12*$N38*[1]战斗预期!F$4,0)</f>
        <v>10</v>
      </c>
      <c r="BC38" s="22">
        <f>ROUND(Q$12*$N38*[1]战斗预期!G$4,0)</f>
        <v>0</v>
      </c>
      <c r="BD38" s="16">
        <f>M$6*$O38*[1]战斗预期!C$4</f>
        <v>888.88888888888891</v>
      </c>
      <c r="BE38" s="16">
        <f>N$6*$O38*[1]战斗预期!D$4</f>
        <v>88.888888888888886</v>
      </c>
      <c r="BF38" s="16">
        <f>O$6*$O38*[1]战斗预期!E$4</f>
        <v>0</v>
      </c>
      <c r="BG38" s="16">
        <f>P$6*$O38*[1]战斗预期!F$4</f>
        <v>0</v>
      </c>
      <c r="BH38" s="16">
        <f>Q$6*$O38*[1]战斗预期!G$4</f>
        <v>0</v>
      </c>
      <c r="BI38" s="17">
        <f>M$7*$O38*[1]战斗预期!C$4</f>
        <v>888.88888888888891</v>
      </c>
      <c r="BJ38" s="17">
        <f>N$7*$O38*[1]战斗预期!D$4</f>
        <v>0</v>
      </c>
      <c r="BK38" s="17">
        <f>O$7*$O38*[1]战斗预期!E$4</f>
        <v>44.444444444444443</v>
      </c>
      <c r="BL38" s="17">
        <f>P$7*$O38*[1]战斗预期!F$4</f>
        <v>0</v>
      </c>
      <c r="BM38" s="17">
        <f>Q$7*$O38*[1]战斗预期!G$4</f>
        <v>0</v>
      </c>
      <c r="BN38" s="18">
        <f>M$8*$O38*[1]战斗预期!C$4</f>
        <v>0</v>
      </c>
      <c r="BO38" s="18">
        <f>N$8*$O38*[1]战斗预期!D$4</f>
        <v>0</v>
      </c>
      <c r="BP38" s="18">
        <f>O$8*$O38*[1]战斗预期!E$4</f>
        <v>44.444444444444443</v>
      </c>
      <c r="BQ38" s="18">
        <f>P$8*$O38*[1]战斗预期!F$4</f>
        <v>0</v>
      </c>
      <c r="BR38" s="18">
        <f>Q$8*$O38*[1]战斗预期!G$4</f>
        <v>35.555555555555557</v>
      </c>
      <c r="BS38" s="19">
        <f>M$9*$O38*[1]战斗预期!C$4</f>
        <v>0</v>
      </c>
      <c r="BT38" s="19">
        <f>N$9*$O38*[1]战斗预期!D$4</f>
        <v>0</v>
      </c>
      <c r="BU38" s="19">
        <f>O$9*$O38*[1]战斗预期!E$4</f>
        <v>0</v>
      </c>
      <c r="BV38" s="19">
        <f>P$9*$O38*[1]战斗预期!F$4</f>
        <v>35.555555555555557</v>
      </c>
      <c r="BW38" s="19">
        <f>Q$9*$O38*[1]战斗预期!G$4</f>
        <v>35.555555555555557</v>
      </c>
      <c r="BX38" s="20">
        <f>M$10*$O38*[1]战斗预期!C$4</f>
        <v>0</v>
      </c>
      <c r="BY38" s="20">
        <f>N$10*$O38*[1]战斗预期!D$4</f>
        <v>88.888888888888886</v>
      </c>
      <c r="BZ38" s="20">
        <f>O$10*$O38*[1]战斗预期!E$4</f>
        <v>0</v>
      </c>
      <c r="CA38" s="20">
        <f>P$10*$O38*[1]战斗预期!F$4</f>
        <v>35.555555555555557</v>
      </c>
      <c r="CB38" s="20">
        <f>Q$10*$O38*[1]战斗预期!G$4</f>
        <v>0</v>
      </c>
      <c r="CC38" s="21">
        <f>M$11*$O38*[1]战斗预期!C$4</f>
        <v>1422.2222222222224</v>
      </c>
      <c r="CD38" s="21">
        <f>N$11*$O38*[1]战斗预期!D$4</f>
        <v>0</v>
      </c>
      <c r="CE38" s="21">
        <f>O$11*$O38*[1]战斗预期!E$4</f>
        <v>0</v>
      </c>
      <c r="CF38" s="21">
        <f>P$11*$O38*[1]战斗预期!F$4</f>
        <v>28.444444444444446</v>
      </c>
      <c r="CG38" s="21">
        <f>Q$11*$O38*[1]战斗预期!G$4</f>
        <v>56.888888888888893</v>
      </c>
      <c r="CH38" s="22">
        <f>M$12*$O38*[1]战斗预期!C$4</f>
        <v>0</v>
      </c>
      <c r="CI38" s="22">
        <f>N$12*$O38*[1]战斗预期!D$4</f>
        <v>142.22222222222223</v>
      </c>
      <c r="CJ38" s="22">
        <f>O$12*$O38*[1]战斗预期!E$4</f>
        <v>71.111111111111114</v>
      </c>
      <c r="CK38" s="22">
        <f>P$12*$O38*[1]战斗预期!F$4</f>
        <v>28.444444444444446</v>
      </c>
      <c r="CL38" s="22">
        <f>Q$12*$O38*[1]战斗预期!G$4</f>
        <v>0</v>
      </c>
      <c r="CM38" s="16">
        <f>M$6*$P38*[1]战斗预期!C$4</f>
        <v>2622.2222222222222</v>
      </c>
      <c r="CN38" s="16">
        <f>N$6*$P38*[1]战斗预期!D$4</f>
        <v>262.22222222222223</v>
      </c>
      <c r="CO38" s="16">
        <f>O$6*$P38*[1]战斗预期!E$4</f>
        <v>0</v>
      </c>
      <c r="CP38" s="16">
        <f>P$6*$P38*[1]战斗预期!F$4</f>
        <v>0</v>
      </c>
      <c r="CQ38" s="16">
        <f>Q$6*$P38*[1]战斗预期!G$4</f>
        <v>0</v>
      </c>
      <c r="CR38" s="17">
        <f>M$7*$P38*[1]战斗预期!C$4</f>
        <v>2622.2222222222222</v>
      </c>
      <c r="CS38" s="17">
        <f>N$7*$P38*[1]战斗预期!D$4</f>
        <v>0</v>
      </c>
      <c r="CT38" s="17">
        <f>O$7*$P38*[1]战斗预期!E$4</f>
        <v>131.11111111111111</v>
      </c>
      <c r="CU38" s="17">
        <f>P$7*$P38*[1]战斗预期!F$4</f>
        <v>0</v>
      </c>
      <c r="CV38" s="17">
        <f>Q$7*$P38*[1]战斗预期!G$4</f>
        <v>0</v>
      </c>
      <c r="CW38" s="18">
        <f>M$8*$P38*[1]战斗预期!C$4</f>
        <v>0</v>
      </c>
      <c r="CX38" s="18">
        <f>N$8*$P38*[1]战斗预期!D$4</f>
        <v>0</v>
      </c>
      <c r="CY38" s="18">
        <f>O$8*$P38*[1]战斗预期!E$4</f>
        <v>131.11111111111111</v>
      </c>
      <c r="CZ38" s="18">
        <f>P$8*$P38*[1]战斗预期!F$4</f>
        <v>0</v>
      </c>
      <c r="DA38" s="18">
        <f>Q$8*$P38*[1]战斗预期!G$4</f>
        <v>104.88888888888889</v>
      </c>
      <c r="DB38" s="19">
        <f>M$9*$P38*[1]战斗预期!C$4</f>
        <v>0</v>
      </c>
      <c r="DC38" s="19">
        <f>N$9*$P38*[1]战斗预期!D$4</f>
        <v>0</v>
      </c>
      <c r="DD38" s="19">
        <f>O$9*$P38*[1]战斗预期!E$4</f>
        <v>0</v>
      </c>
      <c r="DE38" s="19">
        <f>P$9*$P38*[1]战斗预期!F$4</f>
        <v>104.88888888888889</v>
      </c>
      <c r="DF38" s="19">
        <f>Q$9*$P38*[1]战斗预期!G$4</f>
        <v>104.88888888888889</v>
      </c>
      <c r="DG38" s="20">
        <f>M$10*$P38*[1]战斗预期!C$4</f>
        <v>0</v>
      </c>
      <c r="DH38" s="20">
        <f>N$10*$P38*[1]战斗预期!D$4</f>
        <v>262.22222222222223</v>
      </c>
      <c r="DI38" s="20">
        <f>O$10*$P38*[1]战斗预期!E$4</f>
        <v>0</v>
      </c>
      <c r="DJ38" s="20">
        <f>P$10*$P38*[1]战斗预期!F$4</f>
        <v>104.88888888888889</v>
      </c>
      <c r="DK38" s="20">
        <f>Q$10*$P38*[1]战斗预期!G$4</f>
        <v>0</v>
      </c>
      <c r="DL38" s="21">
        <f>M$11*$P38*[1]战斗预期!C$4</f>
        <v>4195.5555555555557</v>
      </c>
      <c r="DM38" s="21">
        <f>N$11*$P38*[1]战斗预期!D$4</f>
        <v>0</v>
      </c>
      <c r="DN38" s="21">
        <f>O$11*$P38*[1]战斗预期!E$4</f>
        <v>0</v>
      </c>
      <c r="DO38" s="21">
        <f>P$11*$P38*[1]战斗预期!F$4</f>
        <v>83.911111111111111</v>
      </c>
      <c r="DP38" s="21">
        <f>Q$11*$P38*[1]战斗预期!G$4</f>
        <v>167.82222222222222</v>
      </c>
      <c r="DQ38" s="22">
        <f>M$12*$P38*[1]战斗预期!C$4</f>
        <v>0</v>
      </c>
      <c r="DR38" s="22">
        <f>N$12*$P38*[1]战斗预期!D$4</f>
        <v>419.55555555555554</v>
      </c>
      <c r="DS38" s="22">
        <f>O$12*$P38*[1]战斗预期!E$4</f>
        <v>209.77777777777777</v>
      </c>
      <c r="DT38" s="22">
        <f>P$12*$P38*[1]战斗预期!F$4</f>
        <v>83.911111111111111</v>
      </c>
      <c r="DU38" s="22">
        <f>Q$12*$P38*[1]战斗预期!G$4</f>
        <v>0</v>
      </c>
    </row>
    <row r="39" spans="2:125" x14ac:dyDescent="0.15">
      <c r="C39" s="23">
        <f t="shared" si="25"/>
        <v>8.5714285714285712</v>
      </c>
      <c r="D39" s="14">
        <f>(C$1/SUM($R$6:$R$12)*N$6*[1]战斗预期!$D$4+F39*C$2/C$3/SUM($R$6:$R$12)*N$6*[1]战斗预期!$D$4)*(1+$D$8)</f>
        <v>66.666666666666657</v>
      </c>
      <c r="E39" s="4">
        <v>9</v>
      </c>
      <c r="F39" s="4">
        <f>[1]属性成长!$D16</f>
        <v>45</v>
      </c>
      <c r="G39" s="6">
        <f t="shared" si="26"/>
        <v>60</v>
      </c>
      <c r="H39" s="6">
        <f t="shared" si="27"/>
        <v>168</v>
      </c>
      <c r="I39" s="6">
        <f t="shared" si="28"/>
        <v>486</v>
      </c>
      <c r="J39" s="6">
        <f t="shared" si="29"/>
        <v>867.51479289940823</v>
      </c>
      <c r="K39" s="15">
        <f t="shared" si="30"/>
        <v>1264.9402788605314</v>
      </c>
      <c r="L39" s="6">
        <f t="shared" si="31"/>
        <v>2073.219515552511</v>
      </c>
      <c r="M39" s="6">
        <f t="shared" si="32"/>
        <v>2890.7660395823086</v>
      </c>
      <c r="N39" s="6">
        <f t="shared" si="33"/>
        <v>6.666666666666667</v>
      </c>
      <c r="O39" s="6">
        <f t="shared" si="34"/>
        <v>18.666666666666668</v>
      </c>
      <c r="P39" s="6">
        <f t="shared" si="35"/>
        <v>54</v>
      </c>
      <c r="Q39" s="6">
        <f t="shared" si="36"/>
        <v>96.390532544378686</v>
      </c>
      <c r="R39" s="6">
        <f t="shared" si="37"/>
        <v>140.54891987339238</v>
      </c>
      <c r="S39" s="6">
        <f t="shared" si="38"/>
        <v>230.357723950279</v>
      </c>
      <c r="T39" s="6">
        <f t="shared" si="39"/>
        <v>321.19622662025654</v>
      </c>
      <c r="U39" s="16">
        <f>ROUND(M$6*$N39*[1]战斗预期!C$4,0)</f>
        <v>333</v>
      </c>
      <c r="V39" s="16">
        <f>ROUND(N$6*$N39*[1]战斗预期!D$4,0)</f>
        <v>33</v>
      </c>
      <c r="W39" s="16">
        <f>ROUND(O$6*$N39*[1]战斗预期!E$4,0)</f>
        <v>0</v>
      </c>
      <c r="X39" s="16">
        <f>ROUND(P$6*$N39*[1]战斗预期!F$4,0)</f>
        <v>0</v>
      </c>
      <c r="Y39" s="16">
        <f>ROUND(Q$6*$N39*[1]战斗预期!G$4,0)</f>
        <v>0</v>
      </c>
      <c r="Z39" s="17">
        <f>ROUND(M$7*$N39*[1]战斗预期!C$4,0)</f>
        <v>333</v>
      </c>
      <c r="AA39" s="17">
        <f>ROUND(N$7*$N39*[1]战斗预期!D$4,0)</f>
        <v>0</v>
      </c>
      <c r="AB39" s="17">
        <f>ROUND(O$7*$N39*[1]战斗预期!E$4,0)</f>
        <v>17</v>
      </c>
      <c r="AC39" s="17">
        <f>ROUND(P$7*$N39*[1]战斗预期!F$4,0)</f>
        <v>0</v>
      </c>
      <c r="AD39" s="17">
        <f>ROUND(Q$7*$N39*[1]战斗预期!G$4,0)</f>
        <v>0</v>
      </c>
      <c r="AE39" s="18">
        <f>ROUND(M$8*$N39*[1]战斗预期!C$4,0)</f>
        <v>0</v>
      </c>
      <c r="AF39" s="18">
        <f>ROUND(N$8*$N39*[1]战斗预期!D$4,0)</f>
        <v>0</v>
      </c>
      <c r="AG39" s="18">
        <f>ROUND(O$8*$N39*[1]战斗预期!E$4,0)</f>
        <v>17</v>
      </c>
      <c r="AH39" s="18">
        <f>ROUND(P$8*$N39*[1]战斗预期!F$4,0)</f>
        <v>0</v>
      </c>
      <c r="AI39" s="18">
        <f>ROUND(Q$8*$N39*[1]战斗预期!G$4,0)</f>
        <v>13</v>
      </c>
      <c r="AJ39" s="19">
        <f>ROUND(M$9*$N39*[1]战斗预期!C$4,0)</f>
        <v>0</v>
      </c>
      <c r="AK39" s="19">
        <f>ROUND(N$9*$N39*[1]战斗预期!D$4,0)</f>
        <v>0</v>
      </c>
      <c r="AL39" s="19">
        <f>ROUND(O$9*$N39*[1]战斗预期!E$4,0)</f>
        <v>0</v>
      </c>
      <c r="AM39" s="19">
        <f>ROUND(P$9*$N39*[1]战斗预期!F$4,0)</f>
        <v>13</v>
      </c>
      <c r="AN39" s="19">
        <f>ROUND(Q$9*$N39*[1]战斗预期!G$4,0)</f>
        <v>13</v>
      </c>
      <c r="AO39" s="20">
        <f>ROUND(M$10*$N39*[1]战斗预期!C$4,0)</f>
        <v>0</v>
      </c>
      <c r="AP39" s="20">
        <f>ROUND(N$10*$N39*[1]战斗预期!D$4,0)</f>
        <v>33</v>
      </c>
      <c r="AQ39" s="20">
        <f>ROUND(O$10*$N39*[1]战斗预期!E$4,0)</f>
        <v>0</v>
      </c>
      <c r="AR39" s="20">
        <f>ROUND(P$10*$N39*[1]战斗预期!F$4,0)</f>
        <v>13</v>
      </c>
      <c r="AS39" s="20">
        <f>ROUND(Q$10*$N39*[1]战斗预期!G$4,0)</f>
        <v>0</v>
      </c>
      <c r="AT39" s="21">
        <f>ROUND(M$11*$N39*[1]战斗预期!C$4,0)</f>
        <v>533</v>
      </c>
      <c r="AU39" s="21">
        <f>ROUND(N$11*$N39*[1]战斗预期!D$4,0)</f>
        <v>0</v>
      </c>
      <c r="AV39" s="21">
        <f>ROUND(O$11*$N39*[1]战斗预期!E$4,0)</f>
        <v>0</v>
      </c>
      <c r="AW39" s="21">
        <f>ROUND(P$11*$N39*[1]战斗预期!F$4,0)</f>
        <v>11</v>
      </c>
      <c r="AX39" s="21">
        <f>ROUND(Q$11*$N39*[1]战斗预期!G$4,0)</f>
        <v>21</v>
      </c>
      <c r="AY39" s="22">
        <f>ROUND(M$12*$N39*[1]战斗预期!C$4,0)</f>
        <v>0</v>
      </c>
      <c r="AZ39" s="22">
        <f>ROUND(N$12*$N39*[1]战斗预期!D$4,0)</f>
        <v>53</v>
      </c>
      <c r="BA39" s="22">
        <f>ROUND(O$12*$N39*[1]战斗预期!E$4,0)</f>
        <v>27</v>
      </c>
      <c r="BB39" s="22">
        <f>ROUND(P$12*$N39*[1]战斗预期!F$4,0)</f>
        <v>11</v>
      </c>
      <c r="BC39" s="22">
        <f>ROUND(Q$12*$N39*[1]战斗预期!G$4,0)</f>
        <v>0</v>
      </c>
      <c r="BD39" s="16">
        <f>M$6*$O39*[1]战斗预期!C$4</f>
        <v>933.33333333333337</v>
      </c>
      <c r="BE39" s="16">
        <f>N$6*$O39*[1]战斗预期!D$4</f>
        <v>93.333333333333343</v>
      </c>
      <c r="BF39" s="16">
        <f>O$6*$O39*[1]战斗预期!E$4</f>
        <v>0</v>
      </c>
      <c r="BG39" s="16">
        <f>P$6*$O39*[1]战斗预期!F$4</f>
        <v>0</v>
      </c>
      <c r="BH39" s="16">
        <f>Q$6*$O39*[1]战斗预期!G$4</f>
        <v>0</v>
      </c>
      <c r="BI39" s="17">
        <f>M$7*$O39*[1]战斗预期!C$4</f>
        <v>933.33333333333337</v>
      </c>
      <c r="BJ39" s="17">
        <f>N$7*$O39*[1]战斗预期!D$4</f>
        <v>0</v>
      </c>
      <c r="BK39" s="17">
        <f>O$7*$O39*[1]战斗预期!E$4</f>
        <v>46.666666666666671</v>
      </c>
      <c r="BL39" s="17">
        <f>P$7*$O39*[1]战斗预期!F$4</f>
        <v>0</v>
      </c>
      <c r="BM39" s="17">
        <f>Q$7*$O39*[1]战斗预期!G$4</f>
        <v>0</v>
      </c>
      <c r="BN39" s="18">
        <f>M$8*$O39*[1]战斗预期!C$4</f>
        <v>0</v>
      </c>
      <c r="BO39" s="18">
        <f>N$8*$O39*[1]战斗预期!D$4</f>
        <v>0</v>
      </c>
      <c r="BP39" s="18">
        <f>O$8*$O39*[1]战斗预期!E$4</f>
        <v>46.666666666666671</v>
      </c>
      <c r="BQ39" s="18">
        <f>P$8*$O39*[1]战斗预期!F$4</f>
        <v>0</v>
      </c>
      <c r="BR39" s="18">
        <f>Q$8*$O39*[1]战斗预期!G$4</f>
        <v>37.333333333333336</v>
      </c>
      <c r="BS39" s="19">
        <f>M$9*$O39*[1]战斗预期!C$4</f>
        <v>0</v>
      </c>
      <c r="BT39" s="19">
        <f>N$9*$O39*[1]战斗预期!D$4</f>
        <v>0</v>
      </c>
      <c r="BU39" s="19">
        <f>O$9*$O39*[1]战斗预期!E$4</f>
        <v>0</v>
      </c>
      <c r="BV39" s="19">
        <f>P$9*$O39*[1]战斗预期!F$4</f>
        <v>37.333333333333336</v>
      </c>
      <c r="BW39" s="19">
        <f>Q$9*$O39*[1]战斗预期!G$4</f>
        <v>37.333333333333336</v>
      </c>
      <c r="BX39" s="20">
        <f>M$10*$O39*[1]战斗预期!C$4</f>
        <v>0</v>
      </c>
      <c r="BY39" s="20">
        <f>N$10*$O39*[1]战斗预期!D$4</f>
        <v>93.333333333333343</v>
      </c>
      <c r="BZ39" s="20">
        <f>O$10*$O39*[1]战斗预期!E$4</f>
        <v>0</v>
      </c>
      <c r="CA39" s="20">
        <f>P$10*$O39*[1]战斗预期!F$4</f>
        <v>37.333333333333336</v>
      </c>
      <c r="CB39" s="20">
        <f>Q$10*$O39*[1]战斗预期!G$4</f>
        <v>0</v>
      </c>
      <c r="CC39" s="21">
        <f>M$11*$O39*[1]战斗预期!C$4</f>
        <v>1493.3333333333335</v>
      </c>
      <c r="CD39" s="21">
        <f>N$11*$O39*[1]战斗预期!D$4</f>
        <v>0</v>
      </c>
      <c r="CE39" s="21">
        <f>O$11*$O39*[1]战斗预期!E$4</f>
        <v>0</v>
      </c>
      <c r="CF39" s="21">
        <f>P$11*$O39*[1]战斗预期!F$4</f>
        <v>29.866666666666671</v>
      </c>
      <c r="CG39" s="21">
        <f>Q$11*$O39*[1]战斗预期!G$4</f>
        <v>59.733333333333341</v>
      </c>
      <c r="CH39" s="22">
        <f>M$12*$O39*[1]战斗预期!C$4</f>
        <v>0</v>
      </c>
      <c r="CI39" s="22">
        <f>N$12*$O39*[1]战斗预期!D$4</f>
        <v>149.33333333333334</v>
      </c>
      <c r="CJ39" s="22">
        <f>O$12*$O39*[1]战斗预期!E$4</f>
        <v>74.666666666666671</v>
      </c>
      <c r="CK39" s="22">
        <f>P$12*$O39*[1]战斗预期!F$4</f>
        <v>29.866666666666671</v>
      </c>
      <c r="CL39" s="22">
        <f>Q$12*$O39*[1]战斗预期!G$4</f>
        <v>0</v>
      </c>
      <c r="CM39" s="16">
        <f>M$6*$P39*[1]战斗预期!C$4</f>
        <v>2700</v>
      </c>
      <c r="CN39" s="16">
        <f>N$6*$P39*[1]战斗预期!D$4</f>
        <v>270</v>
      </c>
      <c r="CO39" s="16">
        <f>O$6*$P39*[1]战斗预期!E$4</f>
        <v>0</v>
      </c>
      <c r="CP39" s="16">
        <f>P$6*$P39*[1]战斗预期!F$4</f>
        <v>0</v>
      </c>
      <c r="CQ39" s="16">
        <f>Q$6*$P39*[1]战斗预期!G$4</f>
        <v>0</v>
      </c>
      <c r="CR39" s="17">
        <f>M$7*$P39*[1]战斗预期!C$4</f>
        <v>2700</v>
      </c>
      <c r="CS39" s="17">
        <f>N$7*$P39*[1]战斗预期!D$4</f>
        <v>0</v>
      </c>
      <c r="CT39" s="17">
        <f>O$7*$P39*[1]战斗预期!E$4</f>
        <v>135</v>
      </c>
      <c r="CU39" s="17">
        <f>P$7*$P39*[1]战斗预期!F$4</f>
        <v>0</v>
      </c>
      <c r="CV39" s="17">
        <f>Q$7*$P39*[1]战斗预期!G$4</f>
        <v>0</v>
      </c>
      <c r="CW39" s="18">
        <f>M$8*$P39*[1]战斗预期!C$4</f>
        <v>0</v>
      </c>
      <c r="CX39" s="18">
        <f>N$8*$P39*[1]战斗预期!D$4</f>
        <v>0</v>
      </c>
      <c r="CY39" s="18">
        <f>O$8*$P39*[1]战斗预期!E$4</f>
        <v>135</v>
      </c>
      <c r="CZ39" s="18">
        <f>P$8*$P39*[1]战斗预期!F$4</f>
        <v>0</v>
      </c>
      <c r="DA39" s="18">
        <f>Q$8*$P39*[1]战斗预期!G$4</f>
        <v>108</v>
      </c>
      <c r="DB39" s="19">
        <f>M$9*$P39*[1]战斗预期!C$4</f>
        <v>0</v>
      </c>
      <c r="DC39" s="19">
        <f>N$9*$P39*[1]战斗预期!D$4</f>
        <v>0</v>
      </c>
      <c r="DD39" s="19">
        <f>O$9*$P39*[1]战斗预期!E$4</f>
        <v>0</v>
      </c>
      <c r="DE39" s="19">
        <f>P$9*$P39*[1]战斗预期!F$4</f>
        <v>108</v>
      </c>
      <c r="DF39" s="19">
        <f>Q$9*$P39*[1]战斗预期!G$4</f>
        <v>108</v>
      </c>
      <c r="DG39" s="20">
        <f>M$10*$P39*[1]战斗预期!C$4</f>
        <v>0</v>
      </c>
      <c r="DH39" s="20">
        <f>N$10*$P39*[1]战斗预期!D$4</f>
        <v>270</v>
      </c>
      <c r="DI39" s="20">
        <f>O$10*$P39*[1]战斗预期!E$4</f>
        <v>0</v>
      </c>
      <c r="DJ39" s="20">
        <f>P$10*$P39*[1]战斗预期!F$4</f>
        <v>108</v>
      </c>
      <c r="DK39" s="20">
        <f>Q$10*$P39*[1]战斗预期!G$4</f>
        <v>0</v>
      </c>
      <c r="DL39" s="21">
        <f>M$11*$P39*[1]战斗预期!C$4</f>
        <v>4320</v>
      </c>
      <c r="DM39" s="21">
        <f>N$11*$P39*[1]战斗预期!D$4</f>
        <v>0</v>
      </c>
      <c r="DN39" s="21">
        <f>O$11*$P39*[1]战斗预期!E$4</f>
        <v>0</v>
      </c>
      <c r="DO39" s="21">
        <f>P$11*$P39*[1]战斗预期!F$4</f>
        <v>86.4</v>
      </c>
      <c r="DP39" s="21">
        <f>Q$11*$P39*[1]战斗预期!G$4</f>
        <v>172.8</v>
      </c>
      <c r="DQ39" s="22">
        <f>M$12*$P39*[1]战斗预期!C$4</f>
        <v>0</v>
      </c>
      <c r="DR39" s="22">
        <f>N$12*$P39*[1]战斗预期!D$4</f>
        <v>432</v>
      </c>
      <c r="DS39" s="22">
        <f>O$12*$P39*[1]战斗预期!E$4</f>
        <v>216</v>
      </c>
      <c r="DT39" s="22">
        <f>P$12*$P39*[1]战斗预期!F$4</f>
        <v>86.4</v>
      </c>
      <c r="DU39" s="22">
        <f>Q$12*$P39*[1]战斗预期!G$4</f>
        <v>0</v>
      </c>
    </row>
    <row r="40" spans="2:125" x14ac:dyDescent="0.15">
      <c r="B40" s="24"/>
      <c r="C40" s="23">
        <f t="shared" si="25"/>
        <v>9.1428571428571423</v>
      </c>
      <c r="D40" s="14">
        <f>(C$1/SUM($R$6:$R$12)*N$6*[1]战斗预期!$D$4+F40*C$2/C$3/SUM($R$6:$R$12)*N$6*[1]战斗预期!$D$4)*(1+$D$8)</f>
        <v>71.111111111111114</v>
      </c>
      <c r="E40" s="4">
        <v>10</v>
      </c>
      <c r="F40" s="4">
        <f>[1]属性成长!$D17</f>
        <v>50</v>
      </c>
      <c r="G40" s="6">
        <f t="shared" si="26"/>
        <v>64</v>
      </c>
      <c r="H40" s="6">
        <f t="shared" si="27"/>
        <v>176</v>
      </c>
      <c r="I40" s="6">
        <f t="shared" si="28"/>
        <v>500</v>
      </c>
      <c r="J40" s="6">
        <f t="shared" si="29"/>
        <v>885.51479289940823</v>
      </c>
      <c r="K40" s="15">
        <f t="shared" si="30"/>
        <v>1286.9402788605314</v>
      </c>
      <c r="L40" s="6">
        <f t="shared" si="31"/>
        <v>2103.219515552511</v>
      </c>
      <c r="M40" s="6">
        <f t="shared" si="32"/>
        <v>2928.7660395823086</v>
      </c>
      <c r="N40" s="6">
        <f t="shared" si="33"/>
        <v>7.1111111111111107</v>
      </c>
      <c r="O40" s="6">
        <f t="shared" si="34"/>
        <v>19.555555555555557</v>
      </c>
      <c r="P40" s="6">
        <f t="shared" si="35"/>
        <v>55.555555555555557</v>
      </c>
      <c r="Q40" s="6">
        <f t="shared" si="36"/>
        <v>98.390532544378686</v>
      </c>
      <c r="R40" s="6">
        <f t="shared" si="37"/>
        <v>142.99336431783684</v>
      </c>
      <c r="S40" s="6">
        <f t="shared" si="38"/>
        <v>233.69105728361234</v>
      </c>
      <c r="T40" s="6">
        <f t="shared" si="39"/>
        <v>325.41844884247871</v>
      </c>
      <c r="U40" s="16">
        <f>ROUND(M$6*$N40*[1]战斗预期!C$4,0)</f>
        <v>356</v>
      </c>
      <c r="V40" s="16">
        <f>ROUND(N$6*$N40*[1]战斗预期!D$4,0)</f>
        <v>36</v>
      </c>
      <c r="W40" s="16">
        <f>ROUND(O$6*$N40*[1]战斗预期!E$4,0)</f>
        <v>0</v>
      </c>
      <c r="X40" s="16">
        <f>ROUND(P$6*$N40*[1]战斗预期!F$4,0)</f>
        <v>0</v>
      </c>
      <c r="Y40" s="16">
        <f>ROUND(Q$6*$N40*[1]战斗预期!G$4,0)</f>
        <v>0</v>
      </c>
      <c r="Z40" s="17">
        <f>ROUND(M$7*$N40*[1]战斗预期!C$4,0)</f>
        <v>356</v>
      </c>
      <c r="AA40" s="17">
        <f>ROUND(N$7*$N40*[1]战斗预期!D$4,0)</f>
        <v>0</v>
      </c>
      <c r="AB40" s="17">
        <f>ROUND(O$7*$N40*[1]战斗预期!E$4,0)</f>
        <v>18</v>
      </c>
      <c r="AC40" s="17">
        <f>ROUND(P$7*$N40*[1]战斗预期!F$4,0)</f>
        <v>0</v>
      </c>
      <c r="AD40" s="17">
        <f>ROUND(Q$7*$N40*[1]战斗预期!G$4,0)</f>
        <v>0</v>
      </c>
      <c r="AE40" s="18">
        <f>ROUND(M$8*$N40*[1]战斗预期!C$4,0)</f>
        <v>0</v>
      </c>
      <c r="AF40" s="18">
        <f>ROUND(N$8*$N40*[1]战斗预期!D$4,0)</f>
        <v>0</v>
      </c>
      <c r="AG40" s="18">
        <f>ROUND(O$8*$N40*[1]战斗预期!E$4,0)</f>
        <v>18</v>
      </c>
      <c r="AH40" s="18">
        <f>ROUND(P$8*$N40*[1]战斗预期!F$4,0)</f>
        <v>0</v>
      </c>
      <c r="AI40" s="18">
        <f>ROUND(Q$8*$N40*[1]战斗预期!G$4,0)</f>
        <v>14</v>
      </c>
      <c r="AJ40" s="19">
        <f>ROUND(M$9*$N40*[1]战斗预期!C$4,0)</f>
        <v>0</v>
      </c>
      <c r="AK40" s="19">
        <f>ROUND(N$9*$N40*[1]战斗预期!D$4,0)</f>
        <v>0</v>
      </c>
      <c r="AL40" s="19">
        <f>ROUND(O$9*$N40*[1]战斗预期!E$4,0)</f>
        <v>0</v>
      </c>
      <c r="AM40" s="19">
        <f>ROUND(P$9*$N40*[1]战斗预期!F$4,0)</f>
        <v>14</v>
      </c>
      <c r="AN40" s="19">
        <f>ROUND(Q$9*$N40*[1]战斗预期!G$4,0)</f>
        <v>14</v>
      </c>
      <c r="AO40" s="20">
        <f>ROUND(M$10*$N40*[1]战斗预期!C$4,0)</f>
        <v>0</v>
      </c>
      <c r="AP40" s="20">
        <f>ROUND(N$10*$N40*[1]战斗预期!D$4,0)</f>
        <v>36</v>
      </c>
      <c r="AQ40" s="20">
        <f>ROUND(O$10*$N40*[1]战斗预期!E$4,0)</f>
        <v>0</v>
      </c>
      <c r="AR40" s="20">
        <f>ROUND(P$10*$N40*[1]战斗预期!F$4,0)</f>
        <v>14</v>
      </c>
      <c r="AS40" s="20">
        <f>ROUND(Q$10*$N40*[1]战斗预期!G$4,0)</f>
        <v>0</v>
      </c>
      <c r="AT40" s="21">
        <f>ROUND(M$11*$N40*[1]战斗预期!C$4,0)</f>
        <v>569</v>
      </c>
      <c r="AU40" s="21">
        <f>ROUND(N$11*$N40*[1]战斗预期!D$4,0)</f>
        <v>0</v>
      </c>
      <c r="AV40" s="21">
        <f>ROUND(O$11*$N40*[1]战斗预期!E$4,0)</f>
        <v>0</v>
      </c>
      <c r="AW40" s="21">
        <f>ROUND(P$11*$N40*[1]战斗预期!F$4,0)</f>
        <v>11</v>
      </c>
      <c r="AX40" s="21">
        <f>ROUND(Q$11*$N40*[1]战斗预期!G$4,0)</f>
        <v>23</v>
      </c>
      <c r="AY40" s="22">
        <f>ROUND(M$12*$N40*[1]战斗预期!C$4,0)</f>
        <v>0</v>
      </c>
      <c r="AZ40" s="22">
        <f>ROUND(N$12*$N40*[1]战斗预期!D$4,0)</f>
        <v>57</v>
      </c>
      <c r="BA40" s="22">
        <f>ROUND(O$12*$N40*[1]战斗预期!E$4,0)</f>
        <v>28</v>
      </c>
      <c r="BB40" s="22">
        <f>ROUND(P$12*$N40*[1]战斗预期!F$4,0)</f>
        <v>11</v>
      </c>
      <c r="BC40" s="22">
        <f>ROUND(Q$12*$N40*[1]战斗预期!G$4,0)</f>
        <v>0</v>
      </c>
      <c r="BD40" s="16">
        <f>M$6*$O40*[1]战斗预期!C$4</f>
        <v>977.77777777777783</v>
      </c>
      <c r="BE40" s="16">
        <f>N$6*$O40*[1]战斗预期!D$4</f>
        <v>97.777777777777786</v>
      </c>
      <c r="BF40" s="16">
        <f>O$6*$O40*[1]战斗预期!E$4</f>
        <v>0</v>
      </c>
      <c r="BG40" s="16">
        <f>P$6*$O40*[1]战斗预期!F$4</f>
        <v>0</v>
      </c>
      <c r="BH40" s="16">
        <f>Q$6*$O40*[1]战斗预期!G$4</f>
        <v>0</v>
      </c>
      <c r="BI40" s="17">
        <f>M$7*$O40*[1]战斗预期!C$4</f>
        <v>977.77777777777783</v>
      </c>
      <c r="BJ40" s="17">
        <f>N$7*$O40*[1]战斗预期!D$4</f>
        <v>0</v>
      </c>
      <c r="BK40" s="17">
        <f>O$7*$O40*[1]战斗预期!E$4</f>
        <v>48.888888888888893</v>
      </c>
      <c r="BL40" s="17">
        <f>P$7*$O40*[1]战斗预期!F$4</f>
        <v>0</v>
      </c>
      <c r="BM40" s="17">
        <f>Q$7*$O40*[1]战斗预期!G$4</f>
        <v>0</v>
      </c>
      <c r="BN40" s="18">
        <f>M$8*$O40*[1]战斗预期!C$4</f>
        <v>0</v>
      </c>
      <c r="BO40" s="18">
        <f>N$8*$O40*[1]战斗预期!D$4</f>
        <v>0</v>
      </c>
      <c r="BP40" s="18">
        <f>O$8*$O40*[1]战斗预期!E$4</f>
        <v>48.888888888888893</v>
      </c>
      <c r="BQ40" s="18">
        <f>P$8*$O40*[1]战斗预期!F$4</f>
        <v>0</v>
      </c>
      <c r="BR40" s="18">
        <f>Q$8*$O40*[1]战斗预期!G$4</f>
        <v>39.111111111111114</v>
      </c>
      <c r="BS40" s="19">
        <f>M$9*$O40*[1]战斗预期!C$4</f>
        <v>0</v>
      </c>
      <c r="BT40" s="19">
        <f>N$9*$O40*[1]战斗预期!D$4</f>
        <v>0</v>
      </c>
      <c r="BU40" s="19">
        <f>O$9*$O40*[1]战斗预期!E$4</f>
        <v>0</v>
      </c>
      <c r="BV40" s="19">
        <f>P$9*$O40*[1]战斗预期!F$4</f>
        <v>39.111111111111114</v>
      </c>
      <c r="BW40" s="19">
        <f>Q$9*$O40*[1]战斗预期!G$4</f>
        <v>39.111111111111114</v>
      </c>
      <c r="BX40" s="20">
        <f>M$10*$O40*[1]战斗预期!C$4</f>
        <v>0</v>
      </c>
      <c r="BY40" s="20">
        <f>N$10*$O40*[1]战斗预期!D$4</f>
        <v>97.777777777777786</v>
      </c>
      <c r="BZ40" s="20">
        <f>O$10*$O40*[1]战斗预期!E$4</f>
        <v>0</v>
      </c>
      <c r="CA40" s="20">
        <f>P$10*$O40*[1]战斗预期!F$4</f>
        <v>39.111111111111114</v>
      </c>
      <c r="CB40" s="20">
        <f>Q$10*$O40*[1]战斗预期!G$4</f>
        <v>0</v>
      </c>
      <c r="CC40" s="21">
        <f>M$11*$O40*[1]战斗预期!C$4</f>
        <v>1564.4444444444446</v>
      </c>
      <c r="CD40" s="21">
        <f>N$11*$O40*[1]战斗预期!D$4</f>
        <v>0</v>
      </c>
      <c r="CE40" s="21">
        <f>O$11*$O40*[1]战斗预期!E$4</f>
        <v>0</v>
      </c>
      <c r="CF40" s="21">
        <f>P$11*$O40*[1]战斗预期!F$4</f>
        <v>31.288888888888891</v>
      </c>
      <c r="CG40" s="21">
        <f>Q$11*$O40*[1]战斗预期!G$4</f>
        <v>62.577777777777783</v>
      </c>
      <c r="CH40" s="22">
        <f>M$12*$O40*[1]战斗预期!C$4</f>
        <v>0</v>
      </c>
      <c r="CI40" s="22">
        <f>N$12*$O40*[1]战斗预期!D$4</f>
        <v>156.44444444444446</v>
      </c>
      <c r="CJ40" s="22">
        <f>O$12*$O40*[1]战斗预期!E$4</f>
        <v>78.222222222222229</v>
      </c>
      <c r="CK40" s="22">
        <f>P$12*$O40*[1]战斗预期!F$4</f>
        <v>31.288888888888891</v>
      </c>
      <c r="CL40" s="22">
        <f>Q$12*$O40*[1]战斗预期!G$4</f>
        <v>0</v>
      </c>
      <c r="CM40" s="16">
        <f>M$6*$P40*[1]战斗预期!C$4</f>
        <v>2777.7777777777778</v>
      </c>
      <c r="CN40" s="16">
        <f>N$6*$P40*[1]战斗预期!D$4</f>
        <v>277.77777777777777</v>
      </c>
      <c r="CO40" s="16">
        <f>O$6*$P40*[1]战斗预期!E$4</f>
        <v>0</v>
      </c>
      <c r="CP40" s="16">
        <f>P$6*$P40*[1]战斗预期!F$4</f>
        <v>0</v>
      </c>
      <c r="CQ40" s="16">
        <f>Q$6*$P40*[1]战斗预期!G$4</f>
        <v>0</v>
      </c>
      <c r="CR40" s="17">
        <f>M$7*$P40*[1]战斗预期!C$4</f>
        <v>2777.7777777777778</v>
      </c>
      <c r="CS40" s="17">
        <f>N$7*$P40*[1]战斗预期!D$4</f>
        <v>0</v>
      </c>
      <c r="CT40" s="17">
        <f>O$7*$P40*[1]战斗预期!E$4</f>
        <v>138.88888888888889</v>
      </c>
      <c r="CU40" s="17">
        <f>P$7*$P40*[1]战斗预期!F$4</f>
        <v>0</v>
      </c>
      <c r="CV40" s="17">
        <f>Q$7*$P40*[1]战斗预期!G$4</f>
        <v>0</v>
      </c>
      <c r="CW40" s="18">
        <f>M$8*$P40*[1]战斗预期!C$4</f>
        <v>0</v>
      </c>
      <c r="CX40" s="18">
        <f>N$8*$P40*[1]战斗预期!D$4</f>
        <v>0</v>
      </c>
      <c r="CY40" s="18">
        <f>O$8*$P40*[1]战斗预期!E$4</f>
        <v>138.88888888888889</v>
      </c>
      <c r="CZ40" s="18">
        <f>P$8*$P40*[1]战斗预期!F$4</f>
        <v>0</v>
      </c>
      <c r="DA40" s="18">
        <f>Q$8*$P40*[1]战斗预期!G$4</f>
        <v>111.11111111111111</v>
      </c>
      <c r="DB40" s="19">
        <f>M$9*$P40*[1]战斗预期!C$4</f>
        <v>0</v>
      </c>
      <c r="DC40" s="19">
        <f>N$9*$P40*[1]战斗预期!D$4</f>
        <v>0</v>
      </c>
      <c r="DD40" s="19">
        <f>O$9*$P40*[1]战斗预期!E$4</f>
        <v>0</v>
      </c>
      <c r="DE40" s="19">
        <f>P$9*$P40*[1]战斗预期!F$4</f>
        <v>111.11111111111111</v>
      </c>
      <c r="DF40" s="19">
        <f>Q$9*$P40*[1]战斗预期!G$4</f>
        <v>111.11111111111111</v>
      </c>
      <c r="DG40" s="20">
        <f>M$10*$P40*[1]战斗预期!C$4</f>
        <v>0</v>
      </c>
      <c r="DH40" s="20">
        <f>N$10*$P40*[1]战斗预期!D$4</f>
        <v>277.77777777777777</v>
      </c>
      <c r="DI40" s="20">
        <f>O$10*$P40*[1]战斗预期!E$4</f>
        <v>0</v>
      </c>
      <c r="DJ40" s="20">
        <f>P$10*$P40*[1]战斗预期!F$4</f>
        <v>111.11111111111111</v>
      </c>
      <c r="DK40" s="20">
        <f>Q$10*$P40*[1]战斗预期!G$4</f>
        <v>0</v>
      </c>
      <c r="DL40" s="21">
        <f>M$11*$P40*[1]战斗预期!C$4</f>
        <v>4444.4444444444453</v>
      </c>
      <c r="DM40" s="21">
        <f>N$11*$P40*[1]战斗预期!D$4</f>
        <v>0</v>
      </c>
      <c r="DN40" s="21">
        <f>O$11*$P40*[1]战斗预期!E$4</f>
        <v>0</v>
      </c>
      <c r="DO40" s="21">
        <f>P$11*$P40*[1]战斗预期!F$4</f>
        <v>88.8888888888889</v>
      </c>
      <c r="DP40" s="21">
        <f>Q$11*$P40*[1]战斗预期!G$4</f>
        <v>177.7777777777778</v>
      </c>
      <c r="DQ40" s="22">
        <f>M$12*$P40*[1]战斗预期!C$4</f>
        <v>0</v>
      </c>
      <c r="DR40" s="22">
        <f>N$12*$P40*[1]战斗预期!D$4</f>
        <v>444.44444444444451</v>
      </c>
      <c r="DS40" s="22">
        <f>O$12*$P40*[1]战斗预期!E$4</f>
        <v>222.22222222222226</v>
      </c>
      <c r="DT40" s="22">
        <f>P$12*$P40*[1]战斗预期!F$4</f>
        <v>88.8888888888889</v>
      </c>
      <c r="DU40" s="22">
        <f>Q$12*$P40*[1]战斗预期!G$4</f>
        <v>0</v>
      </c>
    </row>
    <row r="41" spans="2:125" x14ac:dyDescent="0.15">
      <c r="C41" s="23">
        <f t="shared" si="25"/>
        <v>9.7142857142857135</v>
      </c>
      <c r="D41" s="14">
        <f>(C$1/SUM($R$6:$R$12)*N$6*[1]战斗预期!$D$4+F41*C$2/C$3/SUM($R$6:$R$12)*N$6*[1]战斗预期!$D$4)*(1+$D$8)</f>
        <v>75.555555555555557</v>
      </c>
      <c r="E41" s="4">
        <v>11</v>
      </c>
      <c r="F41" s="4">
        <f>[1]属性成长!$D18</f>
        <v>55</v>
      </c>
      <c r="G41" s="6">
        <f t="shared" si="26"/>
        <v>68</v>
      </c>
      <c r="H41" s="6">
        <f t="shared" si="27"/>
        <v>184</v>
      </c>
      <c r="I41" s="6">
        <f t="shared" si="28"/>
        <v>514</v>
      </c>
      <c r="J41" s="6">
        <f t="shared" si="29"/>
        <v>903.51479289940823</v>
      </c>
      <c r="K41" s="15">
        <f t="shared" si="30"/>
        <v>1308.9402788605314</v>
      </c>
      <c r="L41" s="6">
        <f t="shared" si="31"/>
        <v>2133.219515552511</v>
      </c>
      <c r="M41" s="6">
        <f t="shared" si="32"/>
        <v>2966.7660395823086</v>
      </c>
      <c r="N41" s="6">
        <f t="shared" si="33"/>
        <v>7.5555555555555554</v>
      </c>
      <c r="O41" s="6">
        <f t="shared" si="34"/>
        <v>20.444444444444443</v>
      </c>
      <c r="P41" s="6">
        <f t="shared" si="35"/>
        <v>57.111111111111114</v>
      </c>
      <c r="Q41" s="6">
        <f t="shared" si="36"/>
        <v>100.39053254437869</v>
      </c>
      <c r="R41" s="6">
        <f t="shared" si="37"/>
        <v>145.43780876228126</v>
      </c>
      <c r="S41" s="6">
        <f t="shared" si="38"/>
        <v>237.02439061694565</v>
      </c>
      <c r="T41" s="6">
        <f t="shared" si="39"/>
        <v>329.64067106470094</v>
      </c>
      <c r="U41" s="16">
        <f>ROUND(M$6*$N41*[1]战斗预期!C$4,0)</f>
        <v>378</v>
      </c>
      <c r="V41" s="16">
        <f>ROUND(N$6*$N41*[1]战斗预期!D$4,0)</f>
        <v>38</v>
      </c>
      <c r="W41" s="16">
        <f>ROUND(O$6*$N41*[1]战斗预期!E$4,0)</f>
        <v>0</v>
      </c>
      <c r="X41" s="16">
        <f>ROUND(P$6*$N41*[1]战斗预期!F$4,0)</f>
        <v>0</v>
      </c>
      <c r="Y41" s="16">
        <f>ROUND(Q$6*$N41*[1]战斗预期!G$4,0)</f>
        <v>0</v>
      </c>
      <c r="Z41" s="17">
        <f>ROUND(M$7*$N41*[1]战斗预期!C$4,0)</f>
        <v>378</v>
      </c>
      <c r="AA41" s="17">
        <f>ROUND(N$7*$N41*[1]战斗预期!D$4,0)</f>
        <v>0</v>
      </c>
      <c r="AB41" s="17">
        <f>ROUND(O$7*$N41*[1]战斗预期!E$4,0)</f>
        <v>19</v>
      </c>
      <c r="AC41" s="17">
        <f>ROUND(P$7*$N41*[1]战斗预期!F$4,0)</f>
        <v>0</v>
      </c>
      <c r="AD41" s="17">
        <f>ROUND(Q$7*$N41*[1]战斗预期!G$4,0)</f>
        <v>0</v>
      </c>
      <c r="AE41" s="18">
        <f>ROUND(M$8*$N41*[1]战斗预期!C$4,0)</f>
        <v>0</v>
      </c>
      <c r="AF41" s="18">
        <f>ROUND(N$8*$N41*[1]战斗预期!D$4,0)</f>
        <v>0</v>
      </c>
      <c r="AG41" s="18">
        <f>ROUND(O$8*$N41*[1]战斗预期!E$4,0)</f>
        <v>19</v>
      </c>
      <c r="AH41" s="18">
        <f>ROUND(P$8*$N41*[1]战斗预期!F$4,0)</f>
        <v>0</v>
      </c>
      <c r="AI41" s="18">
        <f>ROUND(Q$8*$N41*[1]战斗预期!G$4,0)</f>
        <v>15</v>
      </c>
      <c r="AJ41" s="19">
        <f>ROUND(M$9*$N41*[1]战斗预期!C$4,0)</f>
        <v>0</v>
      </c>
      <c r="AK41" s="19">
        <f>ROUND(N$9*$N41*[1]战斗预期!D$4,0)</f>
        <v>0</v>
      </c>
      <c r="AL41" s="19">
        <f>ROUND(O$9*$N41*[1]战斗预期!E$4,0)</f>
        <v>0</v>
      </c>
      <c r="AM41" s="19">
        <f>ROUND(P$9*$N41*[1]战斗预期!F$4,0)</f>
        <v>15</v>
      </c>
      <c r="AN41" s="19">
        <f>ROUND(Q$9*$N41*[1]战斗预期!G$4,0)</f>
        <v>15</v>
      </c>
      <c r="AO41" s="20">
        <f>ROUND(M$10*$N41*[1]战斗预期!C$4,0)</f>
        <v>0</v>
      </c>
      <c r="AP41" s="20">
        <f>ROUND(N$10*$N41*[1]战斗预期!D$4,0)</f>
        <v>38</v>
      </c>
      <c r="AQ41" s="20">
        <f>ROUND(O$10*$N41*[1]战斗预期!E$4,0)</f>
        <v>0</v>
      </c>
      <c r="AR41" s="20">
        <f>ROUND(P$10*$N41*[1]战斗预期!F$4,0)</f>
        <v>15</v>
      </c>
      <c r="AS41" s="20">
        <f>ROUND(Q$10*$N41*[1]战斗预期!G$4,0)</f>
        <v>0</v>
      </c>
      <c r="AT41" s="21">
        <f>ROUND(M$11*$N41*[1]战斗预期!C$4,0)</f>
        <v>604</v>
      </c>
      <c r="AU41" s="21">
        <f>ROUND(N$11*$N41*[1]战斗预期!D$4,0)</f>
        <v>0</v>
      </c>
      <c r="AV41" s="21">
        <f>ROUND(O$11*$N41*[1]战斗预期!E$4,0)</f>
        <v>0</v>
      </c>
      <c r="AW41" s="21">
        <f>ROUND(P$11*$N41*[1]战斗预期!F$4,0)</f>
        <v>12</v>
      </c>
      <c r="AX41" s="21">
        <f>ROUND(Q$11*$N41*[1]战斗预期!G$4,0)</f>
        <v>24</v>
      </c>
      <c r="AY41" s="22">
        <f>ROUND(M$12*$N41*[1]战斗预期!C$4,0)</f>
        <v>0</v>
      </c>
      <c r="AZ41" s="22">
        <f>ROUND(N$12*$N41*[1]战斗预期!D$4,0)</f>
        <v>60</v>
      </c>
      <c r="BA41" s="22">
        <f>ROUND(O$12*$N41*[1]战斗预期!E$4,0)</f>
        <v>30</v>
      </c>
      <c r="BB41" s="22">
        <f>ROUND(P$12*$N41*[1]战斗预期!F$4,0)</f>
        <v>12</v>
      </c>
      <c r="BC41" s="22">
        <f>ROUND(Q$12*$N41*[1]战斗预期!G$4,0)</f>
        <v>0</v>
      </c>
      <c r="BD41" s="16">
        <f>M$6*$O41*[1]战斗预期!C$4</f>
        <v>1022.2222222222222</v>
      </c>
      <c r="BE41" s="16">
        <f>N$6*$O41*[1]战斗预期!D$4</f>
        <v>102.22222222222221</v>
      </c>
      <c r="BF41" s="16">
        <f>O$6*$O41*[1]战斗预期!E$4</f>
        <v>0</v>
      </c>
      <c r="BG41" s="16">
        <f>P$6*$O41*[1]战斗预期!F$4</f>
        <v>0</v>
      </c>
      <c r="BH41" s="16">
        <f>Q$6*$O41*[1]战斗预期!G$4</f>
        <v>0</v>
      </c>
      <c r="BI41" s="17">
        <f>M$7*$O41*[1]战斗预期!C$4</f>
        <v>1022.2222222222222</v>
      </c>
      <c r="BJ41" s="17">
        <f>N$7*$O41*[1]战斗预期!D$4</f>
        <v>0</v>
      </c>
      <c r="BK41" s="17">
        <f>O$7*$O41*[1]战斗预期!E$4</f>
        <v>51.111111111111107</v>
      </c>
      <c r="BL41" s="17">
        <f>P$7*$O41*[1]战斗预期!F$4</f>
        <v>0</v>
      </c>
      <c r="BM41" s="17">
        <f>Q$7*$O41*[1]战斗预期!G$4</f>
        <v>0</v>
      </c>
      <c r="BN41" s="18">
        <f>M$8*$O41*[1]战斗预期!C$4</f>
        <v>0</v>
      </c>
      <c r="BO41" s="18">
        <f>N$8*$O41*[1]战斗预期!D$4</f>
        <v>0</v>
      </c>
      <c r="BP41" s="18">
        <f>O$8*$O41*[1]战斗预期!E$4</f>
        <v>51.111111111111107</v>
      </c>
      <c r="BQ41" s="18">
        <f>P$8*$O41*[1]战斗预期!F$4</f>
        <v>0</v>
      </c>
      <c r="BR41" s="18">
        <f>Q$8*$O41*[1]战斗预期!G$4</f>
        <v>40.888888888888886</v>
      </c>
      <c r="BS41" s="19">
        <f>M$9*$O41*[1]战斗预期!C$4</f>
        <v>0</v>
      </c>
      <c r="BT41" s="19">
        <f>N$9*$O41*[1]战斗预期!D$4</f>
        <v>0</v>
      </c>
      <c r="BU41" s="19">
        <f>O$9*$O41*[1]战斗预期!E$4</f>
        <v>0</v>
      </c>
      <c r="BV41" s="19">
        <f>P$9*$O41*[1]战斗预期!F$4</f>
        <v>40.888888888888886</v>
      </c>
      <c r="BW41" s="19">
        <f>Q$9*$O41*[1]战斗预期!G$4</f>
        <v>40.888888888888886</v>
      </c>
      <c r="BX41" s="20">
        <f>M$10*$O41*[1]战斗预期!C$4</f>
        <v>0</v>
      </c>
      <c r="BY41" s="20">
        <f>N$10*$O41*[1]战斗预期!D$4</f>
        <v>102.22222222222221</v>
      </c>
      <c r="BZ41" s="20">
        <f>O$10*$O41*[1]战斗预期!E$4</f>
        <v>0</v>
      </c>
      <c r="CA41" s="20">
        <f>P$10*$O41*[1]战斗预期!F$4</f>
        <v>40.888888888888886</v>
      </c>
      <c r="CB41" s="20">
        <f>Q$10*$O41*[1]战斗预期!G$4</f>
        <v>0</v>
      </c>
      <c r="CC41" s="21">
        <f>M$11*$O41*[1]战斗预期!C$4</f>
        <v>1635.5555555555554</v>
      </c>
      <c r="CD41" s="21">
        <f>N$11*$O41*[1]战斗预期!D$4</f>
        <v>0</v>
      </c>
      <c r="CE41" s="21">
        <f>O$11*$O41*[1]战斗预期!E$4</f>
        <v>0</v>
      </c>
      <c r="CF41" s="21">
        <f>P$11*$O41*[1]战斗预期!F$4</f>
        <v>32.711111111111109</v>
      </c>
      <c r="CG41" s="21">
        <f>Q$11*$O41*[1]战斗预期!G$4</f>
        <v>65.422222222222217</v>
      </c>
      <c r="CH41" s="22">
        <f>M$12*$O41*[1]战斗预期!C$4</f>
        <v>0</v>
      </c>
      <c r="CI41" s="22">
        <f>N$12*$O41*[1]战斗预期!D$4</f>
        <v>163.55555555555554</v>
      </c>
      <c r="CJ41" s="22">
        <f>O$12*$O41*[1]战斗预期!E$4</f>
        <v>81.777777777777771</v>
      </c>
      <c r="CK41" s="22">
        <f>P$12*$O41*[1]战斗预期!F$4</f>
        <v>32.711111111111109</v>
      </c>
      <c r="CL41" s="22">
        <f>Q$12*$O41*[1]战斗预期!G$4</f>
        <v>0</v>
      </c>
      <c r="CM41" s="16">
        <f>M$6*$P41*[1]战斗预期!C$4</f>
        <v>2855.5555555555557</v>
      </c>
      <c r="CN41" s="16">
        <f>N$6*$P41*[1]战斗预期!D$4</f>
        <v>285.55555555555554</v>
      </c>
      <c r="CO41" s="16">
        <f>O$6*$P41*[1]战斗预期!E$4</f>
        <v>0</v>
      </c>
      <c r="CP41" s="16">
        <f>P$6*$P41*[1]战斗预期!F$4</f>
        <v>0</v>
      </c>
      <c r="CQ41" s="16">
        <f>Q$6*$P41*[1]战斗预期!G$4</f>
        <v>0</v>
      </c>
      <c r="CR41" s="17">
        <f>M$7*$P41*[1]战斗预期!C$4</f>
        <v>2855.5555555555557</v>
      </c>
      <c r="CS41" s="17">
        <f>N$7*$P41*[1]战斗预期!D$4</f>
        <v>0</v>
      </c>
      <c r="CT41" s="17">
        <f>O$7*$P41*[1]战斗预期!E$4</f>
        <v>142.77777777777777</v>
      </c>
      <c r="CU41" s="17">
        <f>P$7*$P41*[1]战斗预期!F$4</f>
        <v>0</v>
      </c>
      <c r="CV41" s="17">
        <f>Q$7*$P41*[1]战斗预期!G$4</f>
        <v>0</v>
      </c>
      <c r="CW41" s="18">
        <f>M$8*$P41*[1]战斗预期!C$4</f>
        <v>0</v>
      </c>
      <c r="CX41" s="18">
        <f>N$8*$P41*[1]战斗预期!D$4</f>
        <v>0</v>
      </c>
      <c r="CY41" s="18">
        <f>O$8*$P41*[1]战斗预期!E$4</f>
        <v>142.77777777777777</v>
      </c>
      <c r="CZ41" s="18">
        <f>P$8*$P41*[1]战斗预期!F$4</f>
        <v>0</v>
      </c>
      <c r="DA41" s="18">
        <f>Q$8*$P41*[1]战斗预期!G$4</f>
        <v>114.22222222222223</v>
      </c>
      <c r="DB41" s="19">
        <f>M$9*$P41*[1]战斗预期!C$4</f>
        <v>0</v>
      </c>
      <c r="DC41" s="19">
        <f>N$9*$P41*[1]战斗预期!D$4</f>
        <v>0</v>
      </c>
      <c r="DD41" s="19">
        <f>O$9*$P41*[1]战斗预期!E$4</f>
        <v>0</v>
      </c>
      <c r="DE41" s="19">
        <f>P$9*$P41*[1]战斗预期!F$4</f>
        <v>114.22222222222223</v>
      </c>
      <c r="DF41" s="19">
        <f>Q$9*$P41*[1]战斗预期!G$4</f>
        <v>114.22222222222223</v>
      </c>
      <c r="DG41" s="20">
        <f>M$10*$P41*[1]战斗预期!C$4</f>
        <v>0</v>
      </c>
      <c r="DH41" s="20">
        <f>N$10*$P41*[1]战斗预期!D$4</f>
        <v>285.55555555555554</v>
      </c>
      <c r="DI41" s="20">
        <f>O$10*$P41*[1]战斗预期!E$4</f>
        <v>0</v>
      </c>
      <c r="DJ41" s="20">
        <f>P$10*$P41*[1]战斗预期!F$4</f>
        <v>114.22222222222223</v>
      </c>
      <c r="DK41" s="20">
        <f>Q$10*$P41*[1]战斗预期!G$4</f>
        <v>0</v>
      </c>
      <c r="DL41" s="21">
        <f>M$11*$P41*[1]战斗预期!C$4</f>
        <v>4568.8888888888896</v>
      </c>
      <c r="DM41" s="21">
        <f>N$11*$P41*[1]战斗预期!D$4</f>
        <v>0</v>
      </c>
      <c r="DN41" s="21">
        <f>O$11*$P41*[1]战斗预期!E$4</f>
        <v>0</v>
      </c>
      <c r="DO41" s="21">
        <f>P$11*$P41*[1]战斗预期!F$4</f>
        <v>91.377777777777794</v>
      </c>
      <c r="DP41" s="21">
        <f>Q$11*$P41*[1]战斗预期!G$4</f>
        <v>182.75555555555559</v>
      </c>
      <c r="DQ41" s="22">
        <f>M$12*$P41*[1]战斗预期!C$4</f>
        <v>0</v>
      </c>
      <c r="DR41" s="22">
        <f>N$12*$P41*[1]战斗预期!D$4</f>
        <v>456.88888888888897</v>
      </c>
      <c r="DS41" s="22">
        <f>O$12*$P41*[1]战斗预期!E$4</f>
        <v>228.44444444444449</v>
      </c>
      <c r="DT41" s="22">
        <f>P$12*$P41*[1]战斗预期!F$4</f>
        <v>91.377777777777794</v>
      </c>
      <c r="DU41" s="22">
        <f>Q$12*$P41*[1]战斗预期!G$4</f>
        <v>0</v>
      </c>
    </row>
    <row r="42" spans="2:125" x14ac:dyDescent="0.15">
      <c r="C42" s="23">
        <f t="shared" si="25"/>
        <v>10.285714285714286</v>
      </c>
      <c r="D42" s="14">
        <f>(C$1/SUM($R$6:$R$12)*N$6*[1]战斗预期!$D$4+F42*C$2/C$3/SUM($R$6:$R$12)*N$6*[1]战斗预期!$D$4)*(1+$D$8)</f>
        <v>80</v>
      </c>
      <c r="E42" s="4">
        <v>12</v>
      </c>
      <c r="F42" s="4">
        <f>[1]属性成长!$D19</f>
        <v>60</v>
      </c>
      <c r="G42" s="6">
        <f t="shared" si="26"/>
        <v>72</v>
      </c>
      <c r="H42" s="6">
        <f t="shared" si="27"/>
        <v>192</v>
      </c>
      <c r="I42" s="6">
        <f t="shared" si="28"/>
        <v>528</v>
      </c>
      <c r="J42" s="6">
        <f t="shared" si="29"/>
        <v>921.51479289940823</v>
      </c>
      <c r="K42" s="15">
        <f t="shared" si="30"/>
        <v>1330.9402788605314</v>
      </c>
      <c r="L42" s="6">
        <f t="shared" si="31"/>
        <v>2163.219515552511</v>
      </c>
      <c r="M42" s="6">
        <f t="shared" si="32"/>
        <v>3004.7660395823086</v>
      </c>
      <c r="N42" s="6">
        <f t="shared" si="33"/>
        <v>8</v>
      </c>
      <c r="O42" s="6">
        <f t="shared" si="34"/>
        <v>21.333333333333332</v>
      </c>
      <c r="P42" s="6">
        <f t="shared" si="35"/>
        <v>58.666666666666664</v>
      </c>
      <c r="Q42" s="6">
        <f t="shared" si="36"/>
        <v>102.39053254437869</v>
      </c>
      <c r="R42" s="6">
        <f t="shared" si="37"/>
        <v>147.88225320672572</v>
      </c>
      <c r="S42" s="6">
        <f t="shared" si="38"/>
        <v>240.357723950279</v>
      </c>
      <c r="T42" s="6">
        <f t="shared" si="39"/>
        <v>333.86289328692317</v>
      </c>
      <c r="U42" s="16">
        <f>ROUND(M$6*$N42*[1]战斗预期!C$4,0)</f>
        <v>400</v>
      </c>
      <c r="V42" s="16">
        <f>ROUND(N$6*$N42*[1]战斗预期!D$4,0)</f>
        <v>40</v>
      </c>
      <c r="W42" s="16">
        <f>ROUND(O$6*$N42*[1]战斗预期!E$4,0)</f>
        <v>0</v>
      </c>
      <c r="X42" s="16">
        <f>ROUND(P$6*$N42*[1]战斗预期!F$4,0)</f>
        <v>0</v>
      </c>
      <c r="Y42" s="16">
        <f>ROUND(Q$6*$N42*[1]战斗预期!G$4,0)</f>
        <v>0</v>
      </c>
      <c r="Z42" s="17">
        <f>ROUND(M$7*$N42*[1]战斗预期!C$4,0)</f>
        <v>400</v>
      </c>
      <c r="AA42" s="17">
        <f>ROUND(N$7*$N42*[1]战斗预期!D$4,0)</f>
        <v>0</v>
      </c>
      <c r="AB42" s="17">
        <f>ROUND(O$7*$N42*[1]战斗预期!E$4,0)</f>
        <v>20</v>
      </c>
      <c r="AC42" s="17">
        <f>ROUND(P$7*$N42*[1]战斗预期!F$4,0)</f>
        <v>0</v>
      </c>
      <c r="AD42" s="17">
        <f>ROUND(Q$7*$N42*[1]战斗预期!G$4,0)</f>
        <v>0</v>
      </c>
      <c r="AE42" s="18">
        <f>ROUND(M$8*$N42*[1]战斗预期!C$4,0)</f>
        <v>0</v>
      </c>
      <c r="AF42" s="18">
        <f>ROUND(N$8*$N42*[1]战斗预期!D$4,0)</f>
        <v>0</v>
      </c>
      <c r="AG42" s="18">
        <f>ROUND(O$8*$N42*[1]战斗预期!E$4,0)</f>
        <v>20</v>
      </c>
      <c r="AH42" s="18">
        <f>ROUND(P$8*$N42*[1]战斗预期!F$4,0)</f>
        <v>0</v>
      </c>
      <c r="AI42" s="18">
        <f>ROUND(Q$8*$N42*[1]战斗预期!G$4,0)</f>
        <v>16</v>
      </c>
      <c r="AJ42" s="19">
        <f>ROUND(M$9*$N42*[1]战斗预期!C$4,0)</f>
        <v>0</v>
      </c>
      <c r="AK42" s="19">
        <f>ROUND(N$9*$N42*[1]战斗预期!D$4,0)</f>
        <v>0</v>
      </c>
      <c r="AL42" s="19">
        <f>ROUND(O$9*$N42*[1]战斗预期!E$4,0)</f>
        <v>0</v>
      </c>
      <c r="AM42" s="19">
        <f>ROUND(P$9*$N42*[1]战斗预期!F$4,0)</f>
        <v>16</v>
      </c>
      <c r="AN42" s="19">
        <f>ROUND(Q$9*$N42*[1]战斗预期!G$4,0)</f>
        <v>16</v>
      </c>
      <c r="AO42" s="20">
        <f>ROUND(M$10*$N42*[1]战斗预期!C$4,0)</f>
        <v>0</v>
      </c>
      <c r="AP42" s="20">
        <f>ROUND(N$10*$N42*[1]战斗预期!D$4,0)</f>
        <v>40</v>
      </c>
      <c r="AQ42" s="20">
        <f>ROUND(O$10*$N42*[1]战斗预期!E$4,0)</f>
        <v>0</v>
      </c>
      <c r="AR42" s="20">
        <f>ROUND(P$10*$N42*[1]战斗预期!F$4,0)</f>
        <v>16</v>
      </c>
      <c r="AS42" s="20">
        <f>ROUND(Q$10*$N42*[1]战斗预期!G$4,0)</f>
        <v>0</v>
      </c>
      <c r="AT42" s="21">
        <f>ROUND(M$11*$N42*[1]战斗预期!C$4,0)</f>
        <v>640</v>
      </c>
      <c r="AU42" s="21">
        <f>ROUND(N$11*$N42*[1]战斗预期!D$4,0)</f>
        <v>0</v>
      </c>
      <c r="AV42" s="21">
        <f>ROUND(O$11*$N42*[1]战斗预期!E$4,0)</f>
        <v>0</v>
      </c>
      <c r="AW42" s="21">
        <f>ROUND(P$11*$N42*[1]战斗预期!F$4,0)</f>
        <v>13</v>
      </c>
      <c r="AX42" s="21">
        <f>ROUND(Q$11*$N42*[1]战斗预期!G$4,0)</f>
        <v>26</v>
      </c>
      <c r="AY42" s="22">
        <f>ROUND(M$12*$N42*[1]战斗预期!C$4,0)</f>
        <v>0</v>
      </c>
      <c r="AZ42" s="22">
        <f>ROUND(N$12*$N42*[1]战斗预期!D$4,0)</f>
        <v>64</v>
      </c>
      <c r="BA42" s="22">
        <f>ROUND(O$12*$N42*[1]战斗预期!E$4,0)</f>
        <v>32</v>
      </c>
      <c r="BB42" s="22">
        <f>ROUND(P$12*$N42*[1]战斗预期!F$4,0)</f>
        <v>13</v>
      </c>
      <c r="BC42" s="22">
        <f>ROUND(Q$12*$N42*[1]战斗预期!G$4,0)</f>
        <v>0</v>
      </c>
      <c r="BD42" s="16">
        <f>M$6*$O42*[1]战斗预期!C$4</f>
        <v>1066.6666666666665</v>
      </c>
      <c r="BE42" s="16">
        <f>N$6*$O42*[1]战斗预期!D$4</f>
        <v>106.66666666666666</v>
      </c>
      <c r="BF42" s="16">
        <f>O$6*$O42*[1]战斗预期!E$4</f>
        <v>0</v>
      </c>
      <c r="BG42" s="16">
        <f>P$6*$O42*[1]战斗预期!F$4</f>
        <v>0</v>
      </c>
      <c r="BH42" s="16">
        <f>Q$6*$O42*[1]战斗预期!G$4</f>
        <v>0</v>
      </c>
      <c r="BI42" s="17">
        <f>M$7*$O42*[1]战斗预期!C$4</f>
        <v>1066.6666666666665</v>
      </c>
      <c r="BJ42" s="17">
        <f>N$7*$O42*[1]战斗预期!D$4</f>
        <v>0</v>
      </c>
      <c r="BK42" s="17">
        <f>O$7*$O42*[1]战斗预期!E$4</f>
        <v>53.333333333333329</v>
      </c>
      <c r="BL42" s="17">
        <f>P$7*$O42*[1]战斗预期!F$4</f>
        <v>0</v>
      </c>
      <c r="BM42" s="17">
        <f>Q$7*$O42*[1]战斗预期!G$4</f>
        <v>0</v>
      </c>
      <c r="BN42" s="18">
        <f>M$8*$O42*[1]战斗预期!C$4</f>
        <v>0</v>
      </c>
      <c r="BO42" s="18">
        <f>N$8*$O42*[1]战斗预期!D$4</f>
        <v>0</v>
      </c>
      <c r="BP42" s="18">
        <f>O$8*$O42*[1]战斗预期!E$4</f>
        <v>53.333333333333329</v>
      </c>
      <c r="BQ42" s="18">
        <f>P$8*$O42*[1]战斗预期!F$4</f>
        <v>0</v>
      </c>
      <c r="BR42" s="18">
        <f>Q$8*$O42*[1]战斗预期!G$4</f>
        <v>42.666666666666664</v>
      </c>
      <c r="BS42" s="19">
        <f>M$9*$O42*[1]战斗预期!C$4</f>
        <v>0</v>
      </c>
      <c r="BT42" s="19">
        <f>N$9*$O42*[1]战斗预期!D$4</f>
        <v>0</v>
      </c>
      <c r="BU42" s="19">
        <f>O$9*$O42*[1]战斗预期!E$4</f>
        <v>0</v>
      </c>
      <c r="BV42" s="19">
        <f>P$9*$O42*[1]战斗预期!F$4</f>
        <v>42.666666666666664</v>
      </c>
      <c r="BW42" s="19">
        <f>Q$9*$O42*[1]战斗预期!G$4</f>
        <v>42.666666666666664</v>
      </c>
      <c r="BX42" s="20">
        <f>M$10*$O42*[1]战斗预期!C$4</f>
        <v>0</v>
      </c>
      <c r="BY42" s="20">
        <f>N$10*$O42*[1]战斗预期!D$4</f>
        <v>106.66666666666666</v>
      </c>
      <c r="BZ42" s="20">
        <f>O$10*$O42*[1]战斗预期!E$4</f>
        <v>0</v>
      </c>
      <c r="CA42" s="20">
        <f>P$10*$O42*[1]战斗预期!F$4</f>
        <v>42.666666666666664</v>
      </c>
      <c r="CB42" s="20">
        <f>Q$10*$O42*[1]战斗预期!G$4</f>
        <v>0</v>
      </c>
      <c r="CC42" s="21">
        <f>M$11*$O42*[1]战斗预期!C$4</f>
        <v>1706.6666666666667</v>
      </c>
      <c r="CD42" s="21">
        <f>N$11*$O42*[1]战斗预期!D$4</f>
        <v>0</v>
      </c>
      <c r="CE42" s="21">
        <f>O$11*$O42*[1]战斗预期!E$4</f>
        <v>0</v>
      </c>
      <c r="CF42" s="21">
        <f>P$11*$O42*[1]战斗预期!F$4</f>
        <v>34.133333333333333</v>
      </c>
      <c r="CG42" s="21">
        <f>Q$11*$O42*[1]战斗预期!G$4</f>
        <v>68.266666666666666</v>
      </c>
      <c r="CH42" s="22">
        <f>M$12*$O42*[1]战斗预期!C$4</f>
        <v>0</v>
      </c>
      <c r="CI42" s="22">
        <f>N$12*$O42*[1]战斗预期!D$4</f>
        <v>170.66666666666666</v>
      </c>
      <c r="CJ42" s="22">
        <f>O$12*$O42*[1]战斗预期!E$4</f>
        <v>85.333333333333329</v>
      </c>
      <c r="CK42" s="22">
        <f>P$12*$O42*[1]战斗预期!F$4</f>
        <v>34.133333333333333</v>
      </c>
      <c r="CL42" s="22">
        <f>Q$12*$O42*[1]战斗预期!G$4</f>
        <v>0</v>
      </c>
      <c r="CM42" s="16">
        <f>M$6*$P42*[1]战斗预期!C$4</f>
        <v>2933.333333333333</v>
      </c>
      <c r="CN42" s="16">
        <f>N$6*$P42*[1]战斗预期!D$4</f>
        <v>293.33333333333331</v>
      </c>
      <c r="CO42" s="16">
        <f>O$6*$P42*[1]战斗预期!E$4</f>
        <v>0</v>
      </c>
      <c r="CP42" s="16">
        <f>P$6*$P42*[1]战斗预期!F$4</f>
        <v>0</v>
      </c>
      <c r="CQ42" s="16">
        <f>Q$6*$P42*[1]战斗预期!G$4</f>
        <v>0</v>
      </c>
      <c r="CR42" s="17">
        <f>M$7*$P42*[1]战斗预期!C$4</f>
        <v>2933.333333333333</v>
      </c>
      <c r="CS42" s="17">
        <f>N$7*$P42*[1]战斗预期!D$4</f>
        <v>0</v>
      </c>
      <c r="CT42" s="17">
        <f>O$7*$P42*[1]战斗预期!E$4</f>
        <v>146.66666666666666</v>
      </c>
      <c r="CU42" s="17">
        <f>P$7*$P42*[1]战斗预期!F$4</f>
        <v>0</v>
      </c>
      <c r="CV42" s="17">
        <f>Q$7*$P42*[1]战斗预期!G$4</f>
        <v>0</v>
      </c>
      <c r="CW42" s="18">
        <f>M$8*$P42*[1]战斗预期!C$4</f>
        <v>0</v>
      </c>
      <c r="CX42" s="18">
        <f>N$8*$P42*[1]战斗预期!D$4</f>
        <v>0</v>
      </c>
      <c r="CY42" s="18">
        <f>O$8*$P42*[1]战斗预期!E$4</f>
        <v>146.66666666666666</v>
      </c>
      <c r="CZ42" s="18">
        <f>P$8*$P42*[1]战斗预期!F$4</f>
        <v>0</v>
      </c>
      <c r="DA42" s="18">
        <f>Q$8*$P42*[1]战斗预期!G$4</f>
        <v>117.33333333333333</v>
      </c>
      <c r="DB42" s="19">
        <f>M$9*$P42*[1]战斗预期!C$4</f>
        <v>0</v>
      </c>
      <c r="DC42" s="19">
        <f>N$9*$P42*[1]战斗预期!D$4</f>
        <v>0</v>
      </c>
      <c r="DD42" s="19">
        <f>O$9*$P42*[1]战斗预期!E$4</f>
        <v>0</v>
      </c>
      <c r="DE42" s="19">
        <f>P$9*$P42*[1]战斗预期!F$4</f>
        <v>117.33333333333333</v>
      </c>
      <c r="DF42" s="19">
        <f>Q$9*$P42*[1]战斗预期!G$4</f>
        <v>117.33333333333333</v>
      </c>
      <c r="DG42" s="20">
        <f>M$10*$P42*[1]战斗预期!C$4</f>
        <v>0</v>
      </c>
      <c r="DH42" s="20">
        <f>N$10*$P42*[1]战斗预期!D$4</f>
        <v>293.33333333333331</v>
      </c>
      <c r="DI42" s="20">
        <f>O$10*$P42*[1]战斗预期!E$4</f>
        <v>0</v>
      </c>
      <c r="DJ42" s="20">
        <f>P$10*$P42*[1]战斗预期!F$4</f>
        <v>117.33333333333333</v>
      </c>
      <c r="DK42" s="20">
        <f>Q$10*$P42*[1]战斗预期!G$4</f>
        <v>0</v>
      </c>
      <c r="DL42" s="21">
        <f>M$11*$P42*[1]战斗预期!C$4</f>
        <v>4693.3333333333339</v>
      </c>
      <c r="DM42" s="21">
        <f>N$11*$P42*[1]战斗预期!D$4</f>
        <v>0</v>
      </c>
      <c r="DN42" s="21">
        <f>O$11*$P42*[1]战斗预期!E$4</f>
        <v>0</v>
      </c>
      <c r="DO42" s="21">
        <f>P$11*$P42*[1]战斗预期!F$4</f>
        <v>93.866666666666674</v>
      </c>
      <c r="DP42" s="21">
        <f>Q$11*$P42*[1]战斗预期!G$4</f>
        <v>187.73333333333335</v>
      </c>
      <c r="DQ42" s="22">
        <f>M$12*$P42*[1]战斗预期!C$4</f>
        <v>0</v>
      </c>
      <c r="DR42" s="22">
        <f>N$12*$P42*[1]战斗预期!D$4</f>
        <v>469.33333333333337</v>
      </c>
      <c r="DS42" s="22">
        <f>O$12*$P42*[1]战斗预期!E$4</f>
        <v>234.66666666666669</v>
      </c>
      <c r="DT42" s="22">
        <f>P$12*$P42*[1]战斗预期!F$4</f>
        <v>93.866666666666674</v>
      </c>
      <c r="DU42" s="22">
        <f>Q$12*$P42*[1]战斗预期!G$4</f>
        <v>0</v>
      </c>
    </row>
    <row r="43" spans="2:125" x14ac:dyDescent="0.15">
      <c r="C43" s="23">
        <f t="shared" si="25"/>
        <v>10.857142857142858</v>
      </c>
      <c r="D43" s="14">
        <f>(C$1/SUM($R$6:$R$12)*N$6*[1]战斗预期!$D$4+F43*C$2/C$3/SUM($R$6:$R$12)*N$6*[1]战斗预期!$D$4)*(1+$D$8)</f>
        <v>84.444444444444443</v>
      </c>
      <c r="E43" s="4">
        <v>13</v>
      </c>
      <c r="F43" s="4">
        <f>[1]属性成长!$D20</f>
        <v>65</v>
      </c>
      <c r="G43" s="6">
        <f t="shared" si="26"/>
        <v>76</v>
      </c>
      <c r="H43" s="6">
        <f t="shared" si="27"/>
        <v>200</v>
      </c>
      <c r="I43" s="6">
        <f t="shared" si="28"/>
        <v>542</v>
      </c>
      <c r="J43" s="6">
        <f t="shared" si="29"/>
        <v>939.51479289940823</v>
      </c>
      <c r="K43" s="15">
        <f t="shared" si="30"/>
        <v>1352.9402788605314</v>
      </c>
      <c r="L43" s="6">
        <f t="shared" si="31"/>
        <v>2193.219515552511</v>
      </c>
      <c r="M43" s="6">
        <f t="shared" si="32"/>
        <v>3042.7660395823086</v>
      </c>
      <c r="N43" s="6">
        <f t="shared" si="33"/>
        <v>8.4444444444444446</v>
      </c>
      <c r="O43" s="6">
        <f t="shared" si="34"/>
        <v>22.222222222222221</v>
      </c>
      <c r="P43" s="6">
        <f t="shared" si="35"/>
        <v>60.222222222222221</v>
      </c>
      <c r="Q43" s="6">
        <f t="shared" si="36"/>
        <v>104.39053254437869</v>
      </c>
      <c r="R43" s="6">
        <f t="shared" si="37"/>
        <v>150.32669765117015</v>
      </c>
      <c r="S43" s="6">
        <f t="shared" si="38"/>
        <v>243.69105728361234</v>
      </c>
      <c r="T43" s="6">
        <f t="shared" si="39"/>
        <v>338.0851155091454</v>
      </c>
      <c r="U43" s="16">
        <f>ROUND(M$6*$N43*[1]战斗预期!C$4,0)</f>
        <v>422</v>
      </c>
      <c r="V43" s="16">
        <f>ROUND(N$6*$N43*[1]战斗预期!D$4,0)</f>
        <v>42</v>
      </c>
      <c r="W43" s="16">
        <f>ROUND(O$6*$N43*[1]战斗预期!E$4,0)</f>
        <v>0</v>
      </c>
      <c r="X43" s="16">
        <f>ROUND(P$6*$N43*[1]战斗预期!F$4,0)</f>
        <v>0</v>
      </c>
      <c r="Y43" s="16">
        <f>ROUND(Q$6*$N43*[1]战斗预期!G$4,0)</f>
        <v>0</v>
      </c>
      <c r="Z43" s="17">
        <f>ROUND(M$7*$N43*[1]战斗预期!C$4,0)</f>
        <v>422</v>
      </c>
      <c r="AA43" s="17">
        <f>ROUND(N$7*$N43*[1]战斗预期!D$4,0)</f>
        <v>0</v>
      </c>
      <c r="AB43" s="17">
        <f>ROUND(O$7*$N43*[1]战斗预期!E$4,0)</f>
        <v>21</v>
      </c>
      <c r="AC43" s="17">
        <f>ROUND(P$7*$N43*[1]战斗预期!F$4,0)</f>
        <v>0</v>
      </c>
      <c r="AD43" s="17">
        <f>ROUND(Q$7*$N43*[1]战斗预期!G$4,0)</f>
        <v>0</v>
      </c>
      <c r="AE43" s="18">
        <f>ROUND(M$8*$N43*[1]战斗预期!C$4,0)</f>
        <v>0</v>
      </c>
      <c r="AF43" s="18">
        <f>ROUND(N$8*$N43*[1]战斗预期!D$4,0)</f>
        <v>0</v>
      </c>
      <c r="AG43" s="18">
        <f>ROUND(O$8*$N43*[1]战斗预期!E$4,0)</f>
        <v>21</v>
      </c>
      <c r="AH43" s="18">
        <f>ROUND(P$8*$N43*[1]战斗预期!F$4,0)</f>
        <v>0</v>
      </c>
      <c r="AI43" s="18">
        <f>ROUND(Q$8*$N43*[1]战斗预期!G$4,0)</f>
        <v>17</v>
      </c>
      <c r="AJ43" s="19">
        <f>ROUND(M$9*$N43*[1]战斗预期!C$4,0)</f>
        <v>0</v>
      </c>
      <c r="AK43" s="19">
        <f>ROUND(N$9*$N43*[1]战斗预期!D$4,0)</f>
        <v>0</v>
      </c>
      <c r="AL43" s="19">
        <f>ROUND(O$9*$N43*[1]战斗预期!E$4,0)</f>
        <v>0</v>
      </c>
      <c r="AM43" s="19">
        <f>ROUND(P$9*$N43*[1]战斗预期!F$4,0)</f>
        <v>17</v>
      </c>
      <c r="AN43" s="19">
        <f>ROUND(Q$9*$N43*[1]战斗预期!G$4,0)</f>
        <v>17</v>
      </c>
      <c r="AO43" s="20">
        <f>ROUND(M$10*$N43*[1]战斗预期!C$4,0)</f>
        <v>0</v>
      </c>
      <c r="AP43" s="20">
        <f>ROUND(N$10*$N43*[1]战斗预期!D$4,0)</f>
        <v>42</v>
      </c>
      <c r="AQ43" s="20">
        <f>ROUND(O$10*$N43*[1]战斗预期!E$4,0)</f>
        <v>0</v>
      </c>
      <c r="AR43" s="20">
        <f>ROUND(P$10*$N43*[1]战斗预期!F$4,0)</f>
        <v>17</v>
      </c>
      <c r="AS43" s="20">
        <f>ROUND(Q$10*$N43*[1]战斗预期!G$4,0)</f>
        <v>0</v>
      </c>
      <c r="AT43" s="21">
        <f>ROUND(M$11*$N43*[1]战斗预期!C$4,0)</f>
        <v>676</v>
      </c>
      <c r="AU43" s="21">
        <f>ROUND(N$11*$N43*[1]战斗预期!D$4,0)</f>
        <v>0</v>
      </c>
      <c r="AV43" s="21">
        <f>ROUND(O$11*$N43*[1]战斗预期!E$4,0)</f>
        <v>0</v>
      </c>
      <c r="AW43" s="21">
        <f>ROUND(P$11*$N43*[1]战斗预期!F$4,0)</f>
        <v>14</v>
      </c>
      <c r="AX43" s="21">
        <f>ROUND(Q$11*$N43*[1]战斗预期!G$4,0)</f>
        <v>27</v>
      </c>
      <c r="AY43" s="22">
        <f>ROUND(M$12*$N43*[1]战斗预期!C$4,0)</f>
        <v>0</v>
      </c>
      <c r="AZ43" s="22">
        <f>ROUND(N$12*$N43*[1]战斗预期!D$4,0)</f>
        <v>68</v>
      </c>
      <c r="BA43" s="22">
        <f>ROUND(O$12*$N43*[1]战斗预期!E$4,0)</f>
        <v>34</v>
      </c>
      <c r="BB43" s="22">
        <f>ROUND(P$12*$N43*[1]战斗预期!F$4,0)</f>
        <v>14</v>
      </c>
      <c r="BC43" s="22">
        <f>ROUND(Q$12*$N43*[1]战斗预期!G$4,0)</f>
        <v>0</v>
      </c>
      <c r="BD43" s="16">
        <f>M$6*$O43*[1]战斗预期!C$4</f>
        <v>1111.1111111111111</v>
      </c>
      <c r="BE43" s="16">
        <f>N$6*$O43*[1]战斗预期!D$4</f>
        <v>111.11111111111111</v>
      </c>
      <c r="BF43" s="16">
        <f>O$6*$O43*[1]战斗预期!E$4</f>
        <v>0</v>
      </c>
      <c r="BG43" s="16">
        <f>P$6*$O43*[1]战斗预期!F$4</f>
        <v>0</v>
      </c>
      <c r="BH43" s="16">
        <f>Q$6*$O43*[1]战斗预期!G$4</f>
        <v>0</v>
      </c>
      <c r="BI43" s="17">
        <f>M$7*$O43*[1]战斗预期!C$4</f>
        <v>1111.1111111111111</v>
      </c>
      <c r="BJ43" s="17">
        <f>N$7*$O43*[1]战斗预期!D$4</f>
        <v>0</v>
      </c>
      <c r="BK43" s="17">
        <f>O$7*$O43*[1]战斗预期!E$4</f>
        <v>55.555555555555557</v>
      </c>
      <c r="BL43" s="17">
        <f>P$7*$O43*[1]战斗预期!F$4</f>
        <v>0</v>
      </c>
      <c r="BM43" s="17">
        <f>Q$7*$O43*[1]战斗预期!G$4</f>
        <v>0</v>
      </c>
      <c r="BN43" s="18">
        <f>M$8*$O43*[1]战斗预期!C$4</f>
        <v>0</v>
      </c>
      <c r="BO43" s="18">
        <f>N$8*$O43*[1]战斗预期!D$4</f>
        <v>0</v>
      </c>
      <c r="BP43" s="18">
        <f>O$8*$O43*[1]战斗预期!E$4</f>
        <v>55.555555555555557</v>
      </c>
      <c r="BQ43" s="18">
        <f>P$8*$O43*[1]战斗预期!F$4</f>
        <v>0</v>
      </c>
      <c r="BR43" s="18">
        <f>Q$8*$O43*[1]战斗预期!G$4</f>
        <v>44.444444444444443</v>
      </c>
      <c r="BS43" s="19">
        <f>M$9*$O43*[1]战斗预期!C$4</f>
        <v>0</v>
      </c>
      <c r="BT43" s="19">
        <f>N$9*$O43*[1]战斗预期!D$4</f>
        <v>0</v>
      </c>
      <c r="BU43" s="19">
        <f>O$9*$O43*[1]战斗预期!E$4</f>
        <v>0</v>
      </c>
      <c r="BV43" s="19">
        <f>P$9*$O43*[1]战斗预期!F$4</f>
        <v>44.444444444444443</v>
      </c>
      <c r="BW43" s="19">
        <f>Q$9*$O43*[1]战斗预期!G$4</f>
        <v>44.444444444444443</v>
      </c>
      <c r="BX43" s="20">
        <f>M$10*$O43*[1]战斗预期!C$4</f>
        <v>0</v>
      </c>
      <c r="BY43" s="20">
        <f>N$10*$O43*[1]战斗预期!D$4</f>
        <v>111.11111111111111</v>
      </c>
      <c r="BZ43" s="20">
        <f>O$10*$O43*[1]战斗预期!E$4</f>
        <v>0</v>
      </c>
      <c r="CA43" s="20">
        <f>P$10*$O43*[1]战斗预期!F$4</f>
        <v>44.444444444444443</v>
      </c>
      <c r="CB43" s="20">
        <f>Q$10*$O43*[1]战斗预期!G$4</f>
        <v>0</v>
      </c>
      <c r="CC43" s="21">
        <f>M$11*$O43*[1]战斗预期!C$4</f>
        <v>1777.7777777777778</v>
      </c>
      <c r="CD43" s="21">
        <f>N$11*$O43*[1]战斗预期!D$4</f>
        <v>0</v>
      </c>
      <c r="CE43" s="21">
        <f>O$11*$O43*[1]战斗预期!E$4</f>
        <v>0</v>
      </c>
      <c r="CF43" s="21">
        <f>P$11*$O43*[1]战斗预期!F$4</f>
        <v>35.555555555555557</v>
      </c>
      <c r="CG43" s="21">
        <f>Q$11*$O43*[1]战斗预期!G$4</f>
        <v>71.111111111111114</v>
      </c>
      <c r="CH43" s="22">
        <f>M$12*$O43*[1]战斗预期!C$4</f>
        <v>0</v>
      </c>
      <c r="CI43" s="22">
        <f>N$12*$O43*[1]战斗预期!D$4</f>
        <v>177.77777777777777</v>
      </c>
      <c r="CJ43" s="22">
        <f>O$12*$O43*[1]战斗预期!E$4</f>
        <v>88.888888888888886</v>
      </c>
      <c r="CK43" s="22">
        <f>P$12*$O43*[1]战斗预期!F$4</f>
        <v>35.555555555555557</v>
      </c>
      <c r="CL43" s="22">
        <f>Q$12*$O43*[1]战斗预期!G$4</f>
        <v>0</v>
      </c>
      <c r="CM43" s="16">
        <f>M$6*$P43*[1]战斗预期!C$4</f>
        <v>3011.1111111111109</v>
      </c>
      <c r="CN43" s="16">
        <f>N$6*$P43*[1]战斗预期!D$4</f>
        <v>301.11111111111109</v>
      </c>
      <c r="CO43" s="16">
        <f>O$6*$P43*[1]战斗预期!E$4</f>
        <v>0</v>
      </c>
      <c r="CP43" s="16">
        <f>P$6*$P43*[1]战斗预期!F$4</f>
        <v>0</v>
      </c>
      <c r="CQ43" s="16">
        <f>Q$6*$P43*[1]战斗预期!G$4</f>
        <v>0</v>
      </c>
      <c r="CR43" s="17">
        <f>M$7*$P43*[1]战斗预期!C$4</f>
        <v>3011.1111111111109</v>
      </c>
      <c r="CS43" s="17">
        <f>N$7*$P43*[1]战斗预期!D$4</f>
        <v>0</v>
      </c>
      <c r="CT43" s="17">
        <f>O$7*$P43*[1]战斗预期!E$4</f>
        <v>150.55555555555554</v>
      </c>
      <c r="CU43" s="17">
        <f>P$7*$P43*[1]战斗预期!F$4</f>
        <v>0</v>
      </c>
      <c r="CV43" s="17">
        <f>Q$7*$P43*[1]战斗预期!G$4</f>
        <v>0</v>
      </c>
      <c r="CW43" s="18">
        <f>M$8*$P43*[1]战斗预期!C$4</f>
        <v>0</v>
      </c>
      <c r="CX43" s="18">
        <f>N$8*$P43*[1]战斗预期!D$4</f>
        <v>0</v>
      </c>
      <c r="CY43" s="18">
        <f>O$8*$P43*[1]战斗预期!E$4</f>
        <v>150.55555555555554</v>
      </c>
      <c r="CZ43" s="18">
        <f>P$8*$P43*[1]战斗预期!F$4</f>
        <v>0</v>
      </c>
      <c r="DA43" s="18">
        <f>Q$8*$P43*[1]战斗预期!G$4</f>
        <v>120.44444444444444</v>
      </c>
      <c r="DB43" s="19">
        <f>M$9*$P43*[1]战斗预期!C$4</f>
        <v>0</v>
      </c>
      <c r="DC43" s="19">
        <f>N$9*$P43*[1]战斗预期!D$4</f>
        <v>0</v>
      </c>
      <c r="DD43" s="19">
        <f>O$9*$P43*[1]战斗预期!E$4</f>
        <v>0</v>
      </c>
      <c r="DE43" s="19">
        <f>P$9*$P43*[1]战斗预期!F$4</f>
        <v>120.44444444444444</v>
      </c>
      <c r="DF43" s="19">
        <f>Q$9*$P43*[1]战斗预期!G$4</f>
        <v>120.44444444444444</v>
      </c>
      <c r="DG43" s="20">
        <f>M$10*$P43*[1]战斗预期!C$4</f>
        <v>0</v>
      </c>
      <c r="DH43" s="20">
        <f>N$10*$P43*[1]战斗预期!D$4</f>
        <v>301.11111111111109</v>
      </c>
      <c r="DI43" s="20">
        <f>O$10*$P43*[1]战斗预期!E$4</f>
        <v>0</v>
      </c>
      <c r="DJ43" s="20">
        <f>P$10*$P43*[1]战斗预期!F$4</f>
        <v>120.44444444444444</v>
      </c>
      <c r="DK43" s="20">
        <f>Q$10*$P43*[1]战斗预期!G$4</f>
        <v>0</v>
      </c>
      <c r="DL43" s="21">
        <f>M$11*$P43*[1]战斗预期!C$4</f>
        <v>4817.7777777777774</v>
      </c>
      <c r="DM43" s="21">
        <f>N$11*$P43*[1]战斗预期!D$4</f>
        <v>0</v>
      </c>
      <c r="DN43" s="21">
        <f>O$11*$P43*[1]战斗预期!E$4</f>
        <v>0</v>
      </c>
      <c r="DO43" s="21">
        <f>P$11*$P43*[1]战斗预期!F$4</f>
        <v>96.355555555555554</v>
      </c>
      <c r="DP43" s="21">
        <f>Q$11*$P43*[1]战斗预期!G$4</f>
        <v>192.71111111111111</v>
      </c>
      <c r="DQ43" s="22">
        <f>M$12*$P43*[1]战斗预期!C$4</f>
        <v>0</v>
      </c>
      <c r="DR43" s="22">
        <f>N$12*$P43*[1]战斗预期!D$4</f>
        <v>481.77777777777777</v>
      </c>
      <c r="DS43" s="22">
        <f>O$12*$P43*[1]战斗预期!E$4</f>
        <v>240.88888888888889</v>
      </c>
      <c r="DT43" s="22">
        <f>P$12*$P43*[1]战斗预期!F$4</f>
        <v>96.355555555555554</v>
      </c>
      <c r="DU43" s="22">
        <f>Q$12*$P43*[1]战斗预期!G$4</f>
        <v>0</v>
      </c>
    </row>
    <row r="44" spans="2:125" x14ac:dyDescent="0.15">
      <c r="C44" s="23">
        <f t="shared" si="25"/>
        <v>11.428571428571429</v>
      </c>
      <c r="D44" s="14">
        <f>(C$1/SUM($R$6:$R$12)*N$6*[1]战斗预期!$D$4+F44*C$2/C$3/SUM($R$6:$R$12)*N$6*[1]战斗预期!$D$4)*(1+$D$8)</f>
        <v>88.888888888888886</v>
      </c>
      <c r="E44" s="4">
        <v>14</v>
      </c>
      <c r="F44" s="4">
        <f>[1]属性成长!$D21</f>
        <v>70</v>
      </c>
      <c r="G44" s="6">
        <f t="shared" si="26"/>
        <v>80</v>
      </c>
      <c r="H44" s="6">
        <f t="shared" si="27"/>
        <v>208</v>
      </c>
      <c r="I44" s="6">
        <f t="shared" si="28"/>
        <v>556</v>
      </c>
      <c r="J44" s="6">
        <f t="shared" si="29"/>
        <v>957.51479289940823</v>
      </c>
      <c r="K44" s="15">
        <f t="shared" si="30"/>
        <v>1374.9402788605314</v>
      </c>
      <c r="L44" s="6">
        <f t="shared" si="31"/>
        <v>2223.219515552511</v>
      </c>
      <c r="M44" s="6">
        <f t="shared" si="32"/>
        <v>3080.7660395823086</v>
      </c>
      <c r="N44" s="6">
        <f t="shared" si="33"/>
        <v>8.8888888888888893</v>
      </c>
      <c r="O44" s="6">
        <f t="shared" si="34"/>
        <v>23.111111111111111</v>
      </c>
      <c r="P44" s="6">
        <f t="shared" si="35"/>
        <v>61.777777777777779</v>
      </c>
      <c r="Q44" s="6">
        <f t="shared" si="36"/>
        <v>106.39053254437869</v>
      </c>
      <c r="R44" s="6">
        <f t="shared" si="37"/>
        <v>152.77114209561461</v>
      </c>
      <c r="S44" s="6">
        <f t="shared" si="38"/>
        <v>247.02439061694565</v>
      </c>
      <c r="T44" s="6">
        <f t="shared" si="39"/>
        <v>342.30733773136762</v>
      </c>
      <c r="U44" s="16">
        <f>ROUND(M$6*$N44*[1]战斗预期!C$4,0)</f>
        <v>444</v>
      </c>
      <c r="V44" s="16">
        <f>ROUND(N$6*$N44*[1]战斗预期!D$4,0)</f>
        <v>44</v>
      </c>
      <c r="W44" s="16">
        <f>ROUND(O$6*$N44*[1]战斗预期!E$4,0)</f>
        <v>0</v>
      </c>
      <c r="X44" s="16">
        <f>ROUND(P$6*$N44*[1]战斗预期!F$4,0)</f>
        <v>0</v>
      </c>
      <c r="Y44" s="16">
        <f>ROUND(Q$6*$N44*[1]战斗预期!G$4,0)</f>
        <v>0</v>
      </c>
      <c r="Z44" s="17">
        <f>ROUND(M$7*$N44*[1]战斗预期!C$4,0)</f>
        <v>444</v>
      </c>
      <c r="AA44" s="17">
        <f>ROUND(N$7*$N44*[1]战斗预期!D$4,0)</f>
        <v>0</v>
      </c>
      <c r="AB44" s="17">
        <f>ROUND(O$7*$N44*[1]战斗预期!E$4,0)</f>
        <v>22</v>
      </c>
      <c r="AC44" s="17">
        <f>ROUND(P$7*$N44*[1]战斗预期!F$4,0)</f>
        <v>0</v>
      </c>
      <c r="AD44" s="17">
        <f>ROUND(Q$7*$N44*[1]战斗预期!G$4,0)</f>
        <v>0</v>
      </c>
      <c r="AE44" s="18">
        <f>ROUND(M$8*$N44*[1]战斗预期!C$4,0)</f>
        <v>0</v>
      </c>
      <c r="AF44" s="18">
        <f>ROUND(N$8*$N44*[1]战斗预期!D$4,0)</f>
        <v>0</v>
      </c>
      <c r="AG44" s="18">
        <f>ROUND(O$8*$N44*[1]战斗预期!E$4,0)</f>
        <v>22</v>
      </c>
      <c r="AH44" s="18">
        <f>ROUND(P$8*$N44*[1]战斗预期!F$4,0)</f>
        <v>0</v>
      </c>
      <c r="AI44" s="18">
        <f>ROUND(Q$8*$N44*[1]战斗预期!G$4,0)</f>
        <v>18</v>
      </c>
      <c r="AJ44" s="19">
        <f>ROUND(M$9*$N44*[1]战斗预期!C$4,0)</f>
        <v>0</v>
      </c>
      <c r="AK44" s="19">
        <f>ROUND(N$9*$N44*[1]战斗预期!D$4,0)</f>
        <v>0</v>
      </c>
      <c r="AL44" s="19">
        <f>ROUND(O$9*$N44*[1]战斗预期!E$4,0)</f>
        <v>0</v>
      </c>
      <c r="AM44" s="19">
        <f>ROUND(P$9*$N44*[1]战斗预期!F$4,0)</f>
        <v>18</v>
      </c>
      <c r="AN44" s="19">
        <f>ROUND(Q$9*$N44*[1]战斗预期!G$4,0)</f>
        <v>18</v>
      </c>
      <c r="AO44" s="20">
        <f>ROUND(M$10*$N44*[1]战斗预期!C$4,0)</f>
        <v>0</v>
      </c>
      <c r="AP44" s="20">
        <f>ROUND(N$10*$N44*[1]战斗预期!D$4,0)</f>
        <v>44</v>
      </c>
      <c r="AQ44" s="20">
        <f>ROUND(O$10*$N44*[1]战斗预期!E$4,0)</f>
        <v>0</v>
      </c>
      <c r="AR44" s="20">
        <f>ROUND(P$10*$N44*[1]战斗预期!F$4,0)</f>
        <v>18</v>
      </c>
      <c r="AS44" s="20">
        <f>ROUND(Q$10*$N44*[1]战斗预期!G$4,0)</f>
        <v>0</v>
      </c>
      <c r="AT44" s="21">
        <f>ROUND(M$11*$N44*[1]战斗预期!C$4,0)</f>
        <v>711</v>
      </c>
      <c r="AU44" s="21">
        <f>ROUND(N$11*$N44*[1]战斗预期!D$4,0)</f>
        <v>0</v>
      </c>
      <c r="AV44" s="21">
        <f>ROUND(O$11*$N44*[1]战斗预期!E$4,0)</f>
        <v>0</v>
      </c>
      <c r="AW44" s="21">
        <f>ROUND(P$11*$N44*[1]战斗预期!F$4,0)</f>
        <v>14</v>
      </c>
      <c r="AX44" s="21">
        <f>ROUND(Q$11*$N44*[1]战斗预期!G$4,0)</f>
        <v>28</v>
      </c>
      <c r="AY44" s="22">
        <f>ROUND(M$12*$N44*[1]战斗预期!C$4,0)</f>
        <v>0</v>
      </c>
      <c r="AZ44" s="22">
        <f>ROUND(N$12*$N44*[1]战斗预期!D$4,0)</f>
        <v>71</v>
      </c>
      <c r="BA44" s="22">
        <f>ROUND(O$12*$N44*[1]战斗预期!E$4,0)</f>
        <v>36</v>
      </c>
      <c r="BB44" s="22">
        <f>ROUND(P$12*$N44*[1]战斗预期!F$4,0)</f>
        <v>14</v>
      </c>
      <c r="BC44" s="22">
        <f>ROUND(Q$12*$N44*[1]战斗预期!G$4,0)</f>
        <v>0</v>
      </c>
      <c r="BD44" s="16">
        <f>M$6*$O44*[1]战斗预期!C$4</f>
        <v>1155.5555555555554</v>
      </c>
      <c r="BE44" s="16">
        <f>N$6*$O44*[1]战斗预期!D$4</f>
        <v>115.55555555555556</v>
      </c>
      <c r="BF44" s="16">
        <f>O$6*$O44*[1]战斗预期!E$4</f>
        <v>0</v>
      </c>
      <c r="BG44" s="16">
        <f>P$6*$O44*[1]战斗预期!F$4</f>
        <v>0</v>
      </c>
      <c r="BH44" s="16">
        <f>Q$6*$O44*[1]战斗预期!G$4</f>
        <v>0</v>
      </c>
      <c r="BI44" s="17">
        <f>M$7*$O44*[1]战斗预期!C$4</f>
        <v>1155.5555555555554</v>
      </c>
      <c r="BJ44" s="17">
        <f>N$7*$O44*[1]战斗预期!D$4</f>
        <v>0</v>
      </c>
      <c r="BK44" s="17">
        <f>O$7*$O44*[1]战斗预期!E$4</f>
        <v>57.777777777777779</v>
      </c>
      <c r="BL44" s="17">
        <f>P$7*$O44*[1]战斗预期!F$4</f>
        <v>0</v>
      </c>
      <c r="BM44" s="17">
        <f>Q$7*$O44*[1]战斗预期!G$4</f>
        <v>0</v>
      </c>
      <c r="BN44" s="18">
        <f>M$8*$O44*[1]战斗预期!C$4</f>
        <v>0</v>
      </c>
      <c r="BO44" s="18">
        <f>N$8*$O44*[1]战斗预期!D$4</f>
        <v>0</v>
      </c>
      <c r="BP44" s="18">
        <f>O$8*$O44*[1]战斗预期!E$4</f>
        <v>57.777777777777779</v>
      </c>
      <c r="BQ44" s="18">
        <f>P$8*$O44*[1]战斗预期!F$4</f>
        <v>0</v>
      </c>
      <c r="BR44" s="18">
        <f>Q$8*$O44*[1]战斗预期!G$4</f>
        <v>46.222222222222221</v>
      </c>
      <c r="BS44" s="19">
        <f>M$9*$O44*[1]战斗预期!C$4</f>
        <v>0</v>
      </c>
      <c r="BT44" s="19">
        <f>N$9*$O44*[1]战斗预期!D$4</f>
        <v>0</v>
      </c>
      <c r="BU44" s="19">
        <f>O$9*$O44*[1]战斗预期!E$4</f>
        <v>0</v>
      </c>
      <c r="BV44" s="19">
        <f>P$9*$O44*[1]战斗预期!F$4</f>
        <v>46.222222222222221</v>
      </c>
      <c r="BW44" s="19">
        <f>Q$9*$O44*[1]战斗预期!G$4</f>
        <v>46.222222222222221</v>
      </c>
      <c r="BX44" s="20">
        <f>M$10*$O44*[1]战斗预期!C$4</f>
        <v>0</v>
      </c>
      <c r="BY44" s="20">
        <f>N$10*$O44*[1]战斗预期!D$4</f>
        <v>115.55555555555556</v>
      </c>
      <c r="BZ44" s="20">
        <f>O$10*$O44*[1]战斗预期!E$4</f>
        <v>0</v>
      </c>
      <c r="CA44" s="20">
        <f>P$10*$O44*[1]战斗预期!F$4</f>
        <v>46.222222222222221</v>
      </c>
      <c r="CB44" s="20">
        <f>Q$10*$O44*[1]战斗预期!G$4</f>
        <v>0</v>
      </c>
      <c r="CC44" s="21">
        <f>M$11*$O44*[1]战斗预期!C$4</f>
        <v>1848.8888888888891</v>
      </c>
      <c r="CD44" s="21">
        <f>N$11*$O44*[1]战斗预期!D$4</f>
        <v>0</v>
      </c>
      <c r="CE44" s="21">
        <f>O$11*$O44*[1]战斗预期!E$4</f>
        <v>0</v>
      </c>
      <c r="CF44" s="21">
        <f>P$11*$O44*[1]战斗预期!F$4</f>
        <v>36.977777777777781</v>
      </c>
      <c r="CG44" s="21">
        <f>Q$11*$O44*[1]战斗预期!G$4</f>
        <v>73.955555555555563</v>
      </c>
      <c r="CH44" s="22">
        <f>M$12*$O44*[1]战斗预期!C$4</f>
        <v>0</v>
      </c>
      <c r="CI44" s="22">
        <f>N$12*$O44*[1]战斗预期!D$4</f>
        <v>184.88888888888891</v>
      </c>
      <c r="CJ44" s="22">
        <f>O$12*$O44*[1]战斗预期!E$4</f>
        <v>92.444444444444457</v>
      </c>
      <c r="CK44" s="22">
        <f>P$12*$O44*[1]战斗预期!F$4</f>
        <v>36.977777777777781</v>
      </c>
      <c r="CL44" s="22">
        <f>Q$12*$O44*[1]战斗预期!G$4</f>
        <v>0</v>
      </c>
      <c r="CM44" s="16">
        <f>M$6*$P44*[1]战斗预期!C$4</f>
        <v>3088.8888888888891</v>
      </c>
      <c r="CN44" s="16">
        <f>N$6*$P44*[1]战斗预期!D$4</f>
        <v>308.88888888888891</v>
      </c>
      <c r="CO44" s="16">
        <f>O$6*$P44*[1]战斗预期!E$4</f>
        <v>0</v>
      </c>
      <c r="CP44" s="16">
        <f>P$6*$P44*[1]战斗预期!F$4</f>
        <v>0</v>
      </c>
      <c r="CQ44" s="16">
        <f>Q$6*$P44*[1]战斗预期!G$4</f>
        <v>0</v>
      </c>
      <c r="CR44" s="17">
        <f>M$7*$P44*[1]战斗预期!C$4</f>
        <v>3088.8888888888891</v>
      </c>
      <c r="CS44" s="17">
        <f>N$7*$P44*[1]战斗预期!D$4</f>
        <v>0</v>
      </c>
      <c r="CT44" s="17">
        <f>O$7*$P44*[1]战斗预期!E$4</f>
        <v>154.44444444444446</v>
      </c>
      <c r="CU44" s="17">
        <f>P$7*$P44*[1]战斗预期!F$4</f>
        <v>0</v>
      </c>
      <c r="CV44" s="17">
        <f>Q$7*$P44*[1]战斗预期!G$4</f>
        <v>0</v>
      </c>
      <c r="CW44" s="18">
        <f>M$8*$P44*[1]战斗预期!C$4</f>
        <v>0</v>
      </c>
      <c r="CX44" s="18">
        <f>N$8*$P44*[1]战斗预期!D$4</f>
        <v>0</v>
      </c>
      <c r="CY44" s="18">
        <f>O$8*$P44*[1]战斗预期!E$4</f>
        <v>154.44444444444446</v>
      </c>
      <c r="CZ44" s="18">
        <f>P$8*$P44*[1]战斗预期!F$4</f>
        <v>0</v>
      </c>
      <c r="DA44" s="18">
        <f>Q$8*$P44*[1]战斗预期!G$4</f>
        <v>123.55555555555556</v>
      </c>
      <c r="DB44" s="19">
        <f>M$9*$P44*[1]战斗预期!C$4</f>
        <v>0</v>
      </c>
      <c r="DC44" s="19">
        <f>N$9*$P44*[1]战斗预期!D$4</f>
        <v>0</v>
      </c>
      <c r="DD44" s="19">
        <f>O$9*$P44*[1]战斗预期!E$4</f>
        <v>0</v>
      </c>
      <c r="DE44" s="19">
        <f>P$9*$P44*[1]战斗预期!F$4</f>
        <v>123.55555555555556</v>
      </c>
      <c r="DF44" s="19">
        <f>Q$9*$P44*[1]战斗预期!G$4</f>
        <v>123.55555555555556</v>
      </c>
      <c r="DG44" s="20">
        <f>M$10*$P44*[1]战斗预期!C$4</f>
        <v>0</v>
      </c>
      <c r="DH44" s="20">
        <f>N$10*$P44*[1]战斗预期!D$4</f>
        <v>308.88888888888891</v>
      </c>
      <c r="DI44" s="20">
        <f>O$10*$P44*[1]战斗预期!E$4</f>
        <v>0</v>
      </c>
      <c r="DJ44" s="20">
        <f>P$10*$P44*[1]战斗预期!F$4</f>
        <v>123.55555555555556</v>
      </c>
      <c r="DK44" s="20">
        <f>Q$10*$P44*[1]战斗预期!G$4</f>
        <v>0</v>
      </c>
      <c r="DL44" s="21">
        <f>M$11*$P44*[1]战斗预期!C$4</f>
        <v>4942.2222222222226</v>
      </c>
      <c r="DM44" s="21">
        <f>N$11*$P44*[1]战斗预期!D$4</f>
        <v>0</v>
      </c>
      <c r="DN44" s="21">
        <f>O$11*$P44*[1]战斗预期!E$4</f>
        <v>0</v>
      </c>
      <c r="DO44" s="21">
        <f>P$11*$P44*[1]战斗预期!F$4</f>
        <v>98.844444444444449</v>
      </c>
      <c r="DP44" s="21">
        <f>Q$11*$P44*[1]战斗预期!G$4</f>
        <v>197.6888888888889</v>
      </c>
      <c r="DQ44" s="22">
        <f>M$12*$P44*[1]战斗预期!C$4</f>
        <v>0</v>
      </c>
      <c r="DR44" s="22">
        <f>N$12*$P44*[1]战斗预期!D$4</f>
        <v>494.22222222222223</v>
      </c>
      <c r="DS44" s="22">
        <f>O$12*$P44*[1]战斗预期!E$4</f>
        <v>247.11111111111111</v>
      </c>
      <c r="DT44" s="22">
        <f>P$12*$P44*[1]战斗预期!F$4</f>
        <v>98.844444444444449</v>
      </c>
      <c r="DU44" s="22">
        <f>Q$12*$P44*[1]战斗预期!G$4</f>
        <v>0</v>
      </c>
    </row>
    <row r="45" spans="2:125" x14ac:dyDescent="0.15">
      <c r="C45" s="23">
        <f t="shared" si="25"/>
        <v>12</v>
      </c>
      <c r="D45" s="14">
        <f>(C$1/SUM($R$6:$R$12)*N$6*[1]战斗预期!$D$4+F45*C$2/C$3/SUM($R$6:$R$12)*N$6*[1]战斗预期!$D$4)*(1+$D$8)</f>
        <v>93.333333333333343</v>
      </c>
      <c r="E45" s="4">
        <v>15</v>
      </c>
      <c r="F45" s="4">
        <f>[1]属性成长!$D22</f>
        <v>75</v>
      </c>
      <c r="G45" s="6">
        <f t="shared" si="26"/>
        <v>84</v>
      </c>
      <c r="H45" s="6">
        <f t="shared" si="27"/>
        <v>216</v>
      </c>
      <c r="I45" s="6">
        <f t="shared" si="28"/>
        <v>570</v>
      </c>
      <c r="J45" s="6">
        <f t="shared" si="29"/>
        <v>975.51479289940823</v>
      </c>
      <c r="K45" s="15">
        <f t="shared" si="30"/>
        <v>1396.9402788605314</v>
      </c>
      <c r="L45" s="6">
        <f t="shared" si="31"/>
        <v>2253.219515552511</v>
      </c>
      <c r="M45" s="6">
        <f t="shared" si="32"/>
        <v>3118.7660395823086</v>
      </c>
      <c r="N45" s="6">
        <f t="shared" si="33"/>
        <v>9.3333333333333339</v>
      </c>
      <c r="O45" s="6">
        <f t="shared" si="34"/>
        <v>24</v>
      </c>
      <c r="P45" s="6">
        <f t="shared" si="35"/>
        <v>63.333333333333336</v>
      </c>
      <c r="Q45" s="6">
        <f t="shared" si="36"/>
        <v>108.39053254437869</v>
      </c>
      <c r="R45" s="6">
        <f t="shared" si="37"/>
        <v>155.21558654005904</v>
      </c>
      <c r="S45" s="6">
        <f t="shared" si="38"/>
        <v>250.357723950279</v>
      </c>
      <c r="T45" s="6">
        <f t="shared" si="39"/>
        <v>346.52955995358985</v>
      </c>
      <c r="U45" s="16">
        <f>ROUND(M$6*$N45*[1]战斗预期!C$4,0)</f>
        <v>467</v>
      </c>
      <c r="V45" s="16">
        <f>ROUND(N$6*$N45*[1]战斗预期!D$4,0)</f>
        <v>47</v>
      </c>
      <c r="W45" s="16">
        <f>ROUND(O$6*$N45*[1]战斗预期!E$4,0)</f>
        <v>0</v>
      </c>
      <c r="X45" s="16">
        <f>ROUND(P$6*$N45*[1]战斗预期!F$4,0)</f>
        <v>0</v>
      </c>
      <c r="Y45" s="16">
        <f>ROUND(Q$6*$N45*[1]战斗预期!G$4,0)</f>
        <v>0</v>
      </c>
      <c r="Z45" s="17">
        <f>ROUND(M$7*$N45*[1]战斗预期!C$4,0)</f>
        <v>467</v>
      </c>
      <c r="AA45" s="17">
        <f>ROUND(N$7*$N45*[1]战斗预期!D$4,0)</f>
        <v>0</v>
      </c>
      <c r="AB45" s="17">
        <f>ROUND(O$7*$N45*[1]战斗预期!E$4,0)</f>
        <v>23</v>
      </c>
      <c r="AC45" s="17">
        <f>ROUND(P$7*$N45*[1]战斗预期!F$4,0)</f>
        <v>0</v>
      </c>
      <c r="AD45" s="17">
        <f>ROUND(Q$7*$N45*[1]战斗预期!G$4,0)</f>
        <v>0</v>
      </c>
      <c r="AE45" s="18">
        <f>ROUND(M$8*$N45*[1]战斗预期!C$4,0)</f>
        <v>0</v>
      </c>
      <c r="AF45" s="18">
        <f>ROUND(N$8*$N45*[1]战斗预期!D$4,0)</f>
        <v>0</v>
      </c>
      <c r="AG45" s="18">
        <f>ROUND(O$8*$N45*[1]战斗预期!E$4,0)</f>
        <v>23</v>
      </c>
      <c r="AH45" s="18">
        <f>ROUND(P$8*$N45*[1]战斗预期!F$4,0)</f>
        <v>0</v>
      </c>
      <c r="AI45" s="18">
        <f>ROUND(Q$8*$N45*[1]战斗预期!G$4,0)</f>
        <v>19</v>
      </c>
      <c r="AJ45" s="19">
        <f>ROUND(M$9*$N45*[1]战斗预期!C$4,0)</f>
        <v>0</v>
      </c>
      <c r="AK45" s="19">
        <f>ROUND(N$9*$N45*[1]战斗预期!D$4,0)</f>
        <v>0</v>
      </c>
      <c r="AL45" s="19">
        <f>ROUND(O$9*$N45*[1]战斗预期!E$4,0)</f>
        <v>0</v>
      </c>
      <c r="AM45" s="19">
        <f>ROUND(P$9*$N45*[1]战斗预期!F$4,0)</f>
        <v>19</v>
      </c>
      <c r="AN45" s="19">
        <f>ROUND(Q$9*$N45*[1]战斗预期!G$4,0)</f>
        <v>19</v>
      </c>
      <c r="AO45" s="20">
        <f>ROUND(M$10*$N45*[1]战斗预期!C$4,0)</f>
        <v>0</v>
      </c>
      <c r="AP45" s="20">
        <f>ROUND(N$10*$N45*[1]战斗预期!D$4,0)</f>
        <v>47</v>
      </c>
      <c r="AQ45" s="20">
        <f>ROUND(O$10*$N45*[1]战斗预期!E$4,0)</f>
        <v>0</v>
      </c>
      <c r="AR45" s="20">
        <f>ROUND(P$10*$N45*[1]战斗预期!F$4,0)</f>
        <v>19</v>
      </c>
      <c r="AS45" s="20">
        <f>ROUND(Q$10*$N45*[1]战斗预期!G$4,0)</f>
        <v>0</v>
      </c>
      <c r="AT45" s="21">
        <f>ROUND(M$11*$N45*[1]战斗预期!C$4,0)</f>
        <v>747</v>
      </c>
      <c r="AU45" s="21">
        <f>ROUND(N$11*$N45*[1]战斗预期!D$4,0)</f>
        <v>0</v>
      </c>
      <c r="AV45" s="21">
        <f>ROUND(O$11*$N45*[1]战斗预期!E$4,0)</f>
        <v>0</v>
      </c>
      <c r="AW45" s="21">
        <f>ROUND(P$11*$N45*[1]战斗预期!F$4,0)</f>
        <v>15</v>
      </c>
      <c r="AX45" s="21">
        <f>ROUND(Q$11*$N45*[1]战斗预期!G$4,0)</f>
        <v>30</v>
      </c>
      <c r="AY45" s="22">
        <f>ROUND(M$12*$N45*[1]战斗预期!C$4,0)</f>
        <v>0</v>
      </c>
      <c r="AZ45" s="22">
        <f>ROUND(N$12*$N45*[1]战斗预期!D$4,0)</f>
        <v>75</v>
      </c>
      <c r="BA45" s="22">
        <f>ROUND(O$12*$N45*[1]战斗预期!E$4,0)</f>
        <v>37</v>
      </c>
      <c r="BB45" s="22">
        <f>ROUND(P$12*$N45*[1]战斗预期!F$4,0)</f>
        <v>15</v>
      </c>
      <c r="BC45" s="22">
        <f>ROUND(Q$12*$N45*[1]战斗预期!G$4,0)</f>
        <v>0</v>
      </c>
      <c r="BD45" s="16">
        <f>M$6*$O45*[1]战斗预期!C$4</f>
        <v>1200</v>
      </c>
      <c r="BE45" s="16">
        <f>N$6*$O45*[1]战斗预期!D$4</f>
        <v>120</v>
      </c>
      <c r="BF45" s="16">
        <f>O$6*$O45*[1]战斗预期!E$4</f>
        <v>0</v>
      </c>
      <c r="BG45" s="16">
        <f>P$6*$O45*[1]战斗预期!F$4</f>
        <v>0</v>
      </c>
      <c r="BH45" s="16">
        <f>Q$6*$O45*[1]战斗预期!G$4</f>
        <v>0</v>
      </c>
      <c r="BI45" s="17">
        <f>M$7*$O45*[1]战斗预期!C$4</f>
        <v>1200</v>
      </c>
      <c r="BJ45" s="17">
        <f>N$7*$O45*[1]战斗预期!D$4</f>
        <v>0</v>
      </c>
      <c r="BK45" s="17">
        <f>O$7*$O45*[1]战斗预期!E$4</f>
        <v>60</v>
      </c>
      <c r="BL45" s="17">
        <f>P$7*$O45*[1]战斗预期!F$4</f>
        <v>0</v>
      </c>
      <c r="BM45" s="17">
        <f>Q$7*$O45*[1]战斗预期!G$4</f>
        <v>0</v>
      </c>
      <c r="BN45" s="18">
        <f>M$8*$O45*[1]战斗预期!C$4</f>
        <v>0</v>
      </c>
      <c r="BO45" s="18">
        <f>N$8*$O45*[1]战斗预期!D$4</f>
        <v>0</v>
      </c>
      <c r="BP45" s="18">
        <f>O$8*$O45*[1]战斗预期!E$4</f>
        <v>60</v>
      </c>
      <c r="BQ45" s="18">
        <f>P$8*$O45*[1]战斗预期!F$4</f>
        <v>0</v>
      </c>
      <c r="BR45" s="18">
        <f>Q$8*$O45*[1]战斗预期!G$4</f>
        <v>48</v>
      </c>
      <c r="BS45" s="19">
        <f>M$9*$O45*[1]战斗预期!C$4</f>
        <v>0</v>
      </c>
      <c r="BT45" s="19">
        <f>N$9*$O45*[1]战斗预期!D$4</f>
        <v>0</v>
      </c>
      <c r="BU45" s="19">
        <f>O$9*$O45*[1]战斗预期!E$4</f>
        <v>0</v>
      </c>
      <c r="BV45" s="19">
        <f>P$9*$O45*[1]战斗预期!F$4</f>
        <v>48</v>
      </c>
      <c r="BW45" s="19">
        <f>Q$9*$O45*[1]战斗预期!G$4</f>
        <v>48</v>
      </c>
      <c r="BX45" s="20">
        <f>M$10*$O45*[1]战斗预期!C$4</f>
        <v>0</v>
      </c>
      <c r="BY45" s="20">
        <f>N$10*$O45*[1]战斗预期!D$4</f>
        <v>120</v>
      </c>
      <c r="BZ45" s="20">
        <f>O$10*$O45*[1]战斗预期!E$4</f>
        <v>0</v>
      </c>
      <c r="CA45" s="20">
        <f>P$10*$O45*[1]战斗预期!F$4</f>
        <v>48</v>
      </c>
      <c r="CB45" s="20">
        <f>Q$10*$O45*[1]战斗预期!G$4</f>
        <v>0</v>
      </c>
      <c r="CC45" s="21">
        <f>M$11*$O45*[1]战斗预期!C$4</f>
        <v>1920.0000000000002</v>
      </c>
      <c r="CD45" s="21">
        <f>N$11*$O45*[1]战斗预期!D$4</f>
        <v>0</v>
      </c>
      <c r="CE45" s="21">
        <f>O$11*$O45*[1]战斗预期!E$4</f>
        <v>0</v>
      </c>
      <c r="CF45" s="21">
        <f>P$11*$O45*[1]战斗预期!F$4</f>
        <v>38.400000000000006</v>
      </c>
      <c r="CG45" s="21">
        <f>Q$11*$O45*[1]战斗预期!G$4</f>
        <v>76.800000000000011</v>
      </c>
      <c r="CH45" s="22">
        <f>M$12*$O45*[1]战斗预期!C$4</f>
        <v>0</v>
      </c>
      <c r="CI45" s="22">
        <f>N$12*$O45*[1]战斗预期!D$4</f>
        <v>192.00000000000003</v>
      </c>
      <c r="CJ45" s="22">
        <f>O$12*$O45*[1]战斗预期!E$4</f>
        <v>96.000000000000014</v>
      </c>
      <c r="CK45" s="22">
        <f>P$12*$O45*[1]战斗预期!F$4</f>
        <v>38.400000000000006</v>
      </c>
      <c r="CL45" s="22">
        <f>Q$12*$O45*[1]战斗预期!G$4</f>
        <v>0</v>
      </c>
      <c r="CM45" s="16">
        <f>M$6*$P45*[1]战斗预期!C$4</f>
        <v>3166.666666666667</v>
      </c>
      <c r="CN45" s="16">
        <f>N$6*$P45*[1]战斗预期!D$4</f>
        <v>316.66666666666669</v>
      </c>
      <c r="CO45" s="16">
        <f>O$6*$P45*[1]战斗预期!E$4</f>
        <v>0</v>
      </c>
      <c r="CP45" s="16">
        <f>P$6*$P45*[1]战斗预期!F$4</f>
        <v>0</v>
      </c>
      <c r="CQ45" s="16">
        <f>Q$6*$P45*[1]战斗预期!G$4</f>
        <v>0</v>
      </c>
      <c r="CR45" s="17">
        <f>M$7*$P45*[1]战斗预期!C$4</f>
        <v>3166.666666666667</v>
      </c>
      <c r="CS45" s="17">
        <f>N$7*$P45*[1]战斗预期!D$4</f>
        <v>0</v>
      </c>
      <c r="CT45" s="17">
        <f>O$7*$P45*[1]战斗预期!E$4</f>
        <v>158.33333333333334</v>
      </c>
      <c r="CU45" s="17">
        <f>P$7*$P45*[1]战斗预期!F$4</f>
        <v>0</v>
      </c>
      <c r="CV45" s="17">
        <f>Q$7*$P45*[1]战斗预期!G$4</f>
        <v>0</v>
      </c>
      <c r="CW45" s="18">
        <f>M$8*$P45*[1]战斗预期!C$4</f>
        <v>0</v>
      </c>
      <c r="CX45" s="18">
        <f>N$8*$P45*[1]战斗预期!D$4</f>
        <v>0</v>
      </c>
      <c r="CY45" s="18">
        <f>O$8*$P45*[1]战斗预期!E$4</f>
        <v>158.33333333333334</v>
      </c>
      <c r="CZ45" s="18">
        <f>P$8*$P45*[1]战斗预期!F$4</f>
        <v>0</v>
      </c>
      <c r="DA45" s="18">
        <f>Q$8*$P45*[1]战斗预期!G$4</f>
        <v>126.66666666666667</v>
      </c>
      <c r="DB45" s="19">
        <f>M$9*$P45*[1]战斗预期!C$4</f>
        <v>0</v>
      </c>
      <c r="DC45" s="19">
        <f>N$9*$P45*[1]战斗预期!D$4</f>
        <v>0</v>
      </c>
      <c r="DD45" s="19">
        <f>O$9*$P45*[1]战斗预期!E$4</f>
        <v>0</v>
      </c>
      <c r="DE45" s="19">
        <f>P$9*$P45*[1]战斗预期!F$4</f>
        <v>126.66666666666667</v>
      </c>
      <c r="DF45" s="19">
        <f>Q$9*$P45*[1]战斗预期!G$4</f>
        <v>126.66666666666667</v>
      </c>
      <c r="DG45" s="20">
        <f>M$10*$P45*[1]战斗预期!C$4</f>
        <v>0</v>
      </c>
      <c r="DH45" s="20">
        <f>N$10*$P45*[1]战斗预期!D$4</f>
        <v>316.66666666666669</v>
      </c>
      <c r="DI45" s="20">
        <f>O$10*$P45*[1]战斗预期!E$4</f>
        <v>0</v>
      </c>
      <c r="DJ45" s="20">
        <f>P$10*$P45*[1]战斗预期!F$4</f>
        <v>126.66666666666667</v>
      </c>
      <c r="DK45" s="20">
        <f>Q$10*$P45*[1]战斗预期!G$4</f>
        <v>0</v>
      </c>
      <c r="DL45" s="21">
        <f>M$11*$P45*[1]战斗预期!C$4</f>
        <v>5066.666666666667</v>
      </c>
      <c r="DM45" s="21">
        <f>N$11*$P45*[1]战斗预期!D$4</f>
        <v>0</v>
      </c>
      <c r="DN45" s="21">
        <f>O$11*$P45*[1]战斗预期!E$4</f>
        <v>0</v>
      </c>
      <c r="DO45" s="21">
        <f>P$11*$P45*[1]战斗预期!F$4</f>
        <v>101.33333333333334</v>
      </c>
      <c r="DP45" s="21">
        <f>Q$11*$P45*[1]战斗预期!G$4</f>
        <v>202.66666666666669</v>
      </c>
      <c r="DQ45" s="22">
        <f>M$12*$P45*[1]战斗预期!C$4</f>
        <v>0</v>
      </c>
      <c r="DR45" s="22">
        <f>N$12*$P45*[1]战斗预期!D$4</f>
        <v>506.66666666666674</v>
      </c>
      <c r="DS45" s="22">
        <f>O$12*$P45*[1]战斗预期!E$4</f>
        <v>253.33333333333337</v>
      </c>
      <c r="DT45" s="22">
        <f>P$12*$P45*[1]战斗预期!F$4</f>
        <v>101.33333333333334</v>
      </c>
      <c r="DU45" s="22">
        <f>Q$12*$P45*[1]战斗预期!G$4</f>
        <v>0</v>
      </c>
    </row>
    <row r="46" spans="2:125" x14ac:dyDescent="0.15">
      <c r="C46" s="23">
        <f t="shared" si="25"/>
        <v>12.571428571428571</v>
      </c>
      <c r="D46" s="14">
        <f>(C$1/SUM($R$6:$R$12)*N$6*[1]战斗预期!$D$4+F46*C$2/C$3/SUM($R$6:$R$12)*N$6*[1]战斗预期!$D$4)*(1+$D$8)</f>
        <v>97.777777777777771</v>
      </c>
      <c r="E46" s="4">
        <v>16</v>
      </c>
      <c r="F46" s="4">
        <f>[1]属性成长!$D23</f>
        <v>80</v>
      </c>
      <c r="G46" s="6">
        <f t="shared" si="26"/>
        <v>88</v>
      </c>
      <c r="H46" s="6">
        <f t="shared" si="27"/>
        <v>224</v>
      </c>
      <c r="I46" s="6">
        <f t="shared" si="28"/>
        <v>584</v>
      </c>
      <c r="J46" s="6">
        <f t="shared" si="29"/>
        <v>993.51479289940823</v>
      </c>
      <c r="K46" s="15">
        <f t="shared" si="30"/>
        <v>1418.9402788605314</v>
      </c>
      <c r="L46" s="6">
        <f t="shared" si="31"/>
        <v>2283.219515552511</v>
      </c>
      <c r="M46" s="6">
        <f t="shared" si="32"/>
        <v>3156.7660395823086</v>
      </c>
      <c r="N46" s="6">
        <f t="shared" si="33"/>
        <v>9.7777777777777786</v>
      </c>
      <c r="O46" s="6">
        <f t="shared" si="34"/>
        <v>24.888888888888889</v>
      </c>
      <c r="P46" s="6">
        <f t="shared" si="35"/>
        <v>64.888888888888886</v>
      </c>
      <c r="Q46" s="6">
        <f t="shared" si="36"/>
        <v>110.39053254437869</v>
      </c>
      <c r="R46" s="6">
        <f t="shared" si="37"/>
        <v>157.66003098450349</v>
      </c>
      <c r="S46" s="6">
        <f t="shared" si="38"/>
        <v>253.69105728361234</v>
      </c>
      <c r="T46" s="6">
        <f t="shared" si="39"/>
        <v>350.75178217581208</v>
      </c>
      <c r="U46" s="16">
        <f>ROUND(M$6*$N46*[1]战斗预期!C$4,0)</f>
        <v>489</v>
      </c>
      <c r="V46" s="16">
        <f>ROUND(N$6*$N46*[1]战斗预期!D$4,0)</f>
        <v>49</v>
      </c>
      <c r="W46" s="16">
        <f>ROUND(O$6*$N46*[1]战斗预期!E$4,0)</f>
        <v>0</v>
      </c>
      <c r="X46" s="16">
        <f>ROUND(P$6*$N46*[1]战斗预期!F$4,0)</f>
        <v>0</v>
      </c>
      <c r="Y46" s="16">
        <f>ROUND(Q$6*$N46*[1]战斗预期!G$4,0)</f>
        <v>0</v>
      </c>
      <c r="Z46" s="17">
        <f>ROUND(M$7*$N46*[1]战斗预期!C$4,0)</f>
        <v>489</v>
      </c>
      <c r="AA46" s="17">
        <f>ROUND(N$7*$N46*[1]战斗预期!D$4,0)</f>
        <v>0</v>
      </c>
      <c r="AB46" s="17">
        <f>ROUND(O$7*$N46*[1]战斗预期!E$4,0)</f>
        <v>24</v>
      </c>
      <c r="AC46" s="17">
        <f>ROUND(P$7*$N46*[1]战斗预期!F$4,0)</f>
        <v>0</v>
      </c>
      <c r="AD46" s="17">
        <f>ROUND(Q$7*$N46*[1]战斗预期!G$4,0)</f>
        <v>0</v>
      </c>
      <c r="AE46" s="18">
        <f>ROUND(M$8*$N46*[1]战斗预期!C$4,0)</f>
        <v>0</v>
      </c>
      <c r="AF46" s="18">
        <f>ROUND(N$8*$N46*[1]战斗预期!D$4,0)</f>
        <v>0</v>
      </c>
      <c r="AG46" s="18">
        <f>ROUND(O$8*$N46*[1]战斗预期!E$4,0)</f>
        <v>24</v>
      </c>
      <c r="AH46" s="18">
        <f>ROUND(P$8*$N46*[1]战斗预期!F$4,0)</f>
        <v>0</v>
      </c>
      <c r="AI46" s="18">
        <f>ROUND(Q$8*$N46*[1]战斗预期!G$4,0)</f>
        <v>20</v>
      </c>
      <c r="AJ46" s="19">
        <f>ROUND(M$9*$N46*[1]战斗预期!C$4,0)</f>
        <v>0</v>
      </c>
      <c r="AK46" s="19">
        <f>ROUND(N$9*$N46*[1]战斗预期!D$4,0)</f>
        <v>0</v>
      </c>
      <c r="AL46" s="19">
        <f>ROUND(O$9*$N46*[1]战斗预期!E$4,0)</f>
        <v>0</v>
      </c>
      <c r="AM46" s="19">
        <f>ROUND(P$9*$N46*[1]战斗预期!F$4,0)</f>
        <v>20</v>
      </c>
      <c r="AN46" s="19">
        <f>ROUND(Q$9*$N46*[1]战斗预期!G$4,0)</f>
        <v>20</v>
      </c>
      <c r="AO46" s="20">
        <f>ROUND(M$10*$N46*[1]战斗预期!C$4,0)</f>
        <v>0</v>
      </c>
      <c r="AP46" s="20">
        <f>ROUND(N$10*$N46*[1]战斗预期!D$4,0)</f>
        <v>49</v>
      </c>
      <c r="AQ46" s="20">
        <f>ROUND(O$10*$N46*[1]战斗预期!E$4,0)</f>
        <v>0</v>
      </c>
      <c r="AR46" s="20">
        <f>ROUND(P$10*$N46*[1]战斗预期!F$4,0)</f>
        <v>20</v>
      </c>
      <c r="AS46" s="20">
        <f>ROUND(Q$10*$N46*[1]战斗预期!G$4,0)</f>
        <v>0</v>
      </c>
      <c r="AT46" s="21">
        <f>ROUND(M$11*$N46*[1]战斗预期!C$4,0)</f>
        <v>782</v>
      </c>
      <c r="AU46" s="21">
        <f>ROUND(N$11*$N46*[1]战斗预期!D$4,0)</f>
        <v>0</v>
      </c>
      <c r="AV46" s="21">
        <f>ROUND(O$11*$N46*[1]战斗预期!E$4,0)</f>
        <v>0</v>
      </c>
      <c r="AW46" s="21">
        <f>ROUND(P$11*$N46*[1]战斗预期!F$4,0)</f>
        <v>16</v>
      </c>
      <c r="AX46" s="21">
        <f>ROUND(Q$11*$N46*[1]战斗预期!G$4,0)</f>
        <v>31</v>
      </c>
      <c r="AY46" s="22">
        <f>ROUND(M$12*$N46*[1]战斗预期!C$4,0)</f>
        <v>0</v>
      </c>
      <c r="AZ46" s="22">
        <f>ROUND(N$12*$N46*[1]战斗预期!D$4,0)</f>
        <v>78</v>
      </c>
      <c r="BA46" s="22">
        <f>ROUND(O$12*$N46*[1]战斗预期!E$4,0)</f>
        <v>39</v>
      </c>
      <c r="BB46" s="22">
        <f>ROUND(P$12*$N46*[1]战斗预期!F$4,0)</f>
        <v>16</v>
      </c>
      <c r="BC46" s="22">
        <f>ROUND(Q$12*$N46*[1]战斗预期!G$4,0)</f>
        <v>0</v>
      </c>
      <c r="BD46" s="16">
        <f>M$6*$O46*[1]战斗预期!C$4</f>
        <v>1244.4444444444446</v>
      </c>
      <c r="BE46" s="16">
        <f>N$6*$O46*[1]战斗预期!D$4</f>
        <v>124.44444444444444</v>
      </c>
      <c r="BF46" s="16">
        <f>O$6*$O46*[1]战斗预期!E$4</f>
        <v>0</v>
      </c>
      <c r="BG46" s="16">
        <f>P$6*$O46*[1]战斗预期!F$4</f>
        <v>0</v>
      </c>
      <c r="BH46" s="16">
        <f>Q$6*$O46*[1]战斗预期!G$4</f>
        <v>0</v>
      </c>
      <c r="BI46" s="17">
        <f>M$7*$O46*[1]战斗预期!C$4</f>
        <v>1244.4444444444446</v>
      </c>
      <c r="BJ46" s="17">
        <f>N$7*$O46*[1]战斗预期!D$4</f>
        <v>0</v>
      </c>
      <c r="BK46" s="17">
        <f>O$7*$O46*[1]战斗预期!E$4</f>
        <v>62.222222222222221</v>
      </c>
      <c r="BL46" s="17">
        <f>P$7*$O46*[1]战斗预期!F$4</f>
        <v>0</v>
      </c>
      <c r="BM46" s="17">
        <f>Q$7*$O46*[1]战斗预期!G$4</f>
        <v>0</v>
      </c>
      <c r="BN46" s="18">
        <f>M$8*$O46*[1]战斗预期!C$4</f>
        <v>0</v>
      </c>
      <c r="BO46" s="18">
        <f>N$8*$O46*[1]战斗预期!D$4</f>
        <v>0</v>
      </c>
      <c r="BP46" s="18">
        <f>O$8*$O46*[1]战斗预期!E$4</f>
        <v>62.222222222222221</v>
      </c>
      <c r="BQ46" s="18">
        <f>P$8*$O46*[1]战斗预期!F$4</f>
        <v>0</v>
      </c>
      <c r="BR46" s="18">
        <f>Q$8*$O46*[1]战斗预期!G$4</f>
        <v>49.777777777777779</v>
      </c>
      <c r="BS46" s="19">
        <f>M$9*$O46*[1]战斗预期!C$4</f>
        <v>0</v>
      </c>
      <c r="BT46" s="19">
        <f>N$9*$O46*[1]战斗预期!D$4</f>
        <v>0</v>
      </c>
      <c r="BU46" s="19">
        <f>O$9*$O46*[1]战斗预期!E$4</f>
        <v>0</v>
      </c>
      <c r="BV46" s="19">
        <f>P$9*$O46*[1]战斗预期!F$4</f>
        <v>49.777777777777779</v>
      </c>
      <c r="BW46" s="19">
        <f>Q$9*$O46*[1]战斗预期!G$4</f>
        <v>49.777777777777779</v>
      </c>
      <c r="BX46" s="20">
        <f>M$10*$O46*[1]战斗预期!C$4</f>
        <v>0</v>
      </c>
      <c r="BY46" s="20">
        <f>N$10*$O46*[1]战斗预期!D$4</f>
        <v>124.44444444444444</v>
      </c>
      <c r="BZ46" s="20">
        <f>O$10*$O46*[1]战斗预期!E$4</f>
        <v>0</v>
      </c>
      <c r="CA46" s="20">
        <f>P$10*$O46*[1]战斗预期!F$4</f>
        <v>49.777777777777779</v>
      </c>
      <c r="CB46" s="20">
        <f>Q$10*$O46*[1]战斗预期!G$4</f>
        <v>0</v>
      </c>
      <c r="CC46" s="21">
        <f>M$11*$O46*[1]战斗预期!C$4</f>
        <v>1991.1111111111111</v>
      </c>
      <c r="CD46" s="21">
        <f>N$11*$O46*[1]战斗预期!D$4</f>
        <v>0</v>
      </c>
      <c r="CE46" s="21">
        <f>O$11*$O46*[1]战斗预期!E$4</f>
        <v>0</v>
      </c>
      <c r="CF46" s="21">
        <f>P$11*$O46*[1]战斗预期!F$4</f>
        <v>39.822222222222223</v>
      </c>
      <c r="CG46" s="21">
        <f>Q$11*$O46*[1]战斗预期!G$4</f>
        <v>79.644444444444446</v>
      </c>
      <c r="CH46" s="22">
        <f>M$12*$O46*[1]战斗预期!C$4</f>
        <v>0</v>
      </c>
      <c r="CI46" s="22">
        <f>N$12*$O46*[1]战斗预期!D$4</f>
        <v>199.11111111111111</v>
      </c>
      <c r="CJ46" s="22">
        <f>O$12*$O46*[1]战斗预期!E$4</f>
        <v>99.555555555555557</v>
      </c>
      <c r="CK46" s="22">
        <f>P$12*$O46*[1]战斗预期!F$4</f>
        <v>39.822222222222223</v>
      </c>
      <c r="CL46" s="22">
        <f>Q$12*$O46*[1]战斗预期!G$4</f>
        <v>0</v>
      </c>
      <c r="CM46" s="16">
        <f>M$6*$P46*[1]战斗预期!C$4</f>
        <v>3244.4444444444443</v>
      </c>
      <c r="CN46" s="16">
        <f>N$6*$P46*[1]战斗预期!D$4</f>
        <v>324.44444444444446</v>
      </c>
      <c r="CO46" s="16">
        <f>O$6*$P46*[1]战斗预期!E$4</f>
        <v>0</v>
      </c>
      <c r="CP46" s="16">
        <f>P$6*$P46*[1]战斗预期!F$4</f>
        <v>0</v>
      </c>
      <c r="CQ46" s="16">
        <f>Q$6*$P46*[1]战斗预期!G$4</f>
        <v>0</v>
      </c>
      <c r="CR46" s="17">
        <f>M$7*$P46*[1]战斗预期!C$4</f>
        <v>3244.4444444444443</v>
      </c>
      <c r="CS46" s="17">
        <f>N$7*$P46*[1]战斗预期!D$4</f>
        <v>0</v>
      </c>
      <c r="CT46" s="17">
        <f>O$7*$P46*[1]战斗预期!E$4</f>
        <v>162.22222222222223</v>
      </c>
      <c r="CU46" s="17">
        <f>P$7*$P46*[1]战斗预期!F$4</f>
        <v>0</v>
      </c>
      <c r="CV46" s="17">
        <f>Q$7*$P46*[1]战斗预期!G$4</f>
        <v>0</v>
      </c>
      <c r="CW46" s="18">
        <f>M$8*$P46*[1]战斗预期!C$4</f>
        <v>0</v>
      </c>
      <c r="CX46" s="18">
        <f>N$8*$P46*[1]战斗预期!D$4</f>
        <v>0</v>
      </c>
      <c r="CY46" s="18">
        <f>O$8*$P46*[1]战斗预期!E$4</f>
        <v>162.22222222222223</v>
      </c>
      <c r="CZ46" s="18">
        <f>P$8*$P46*[1]战斗预期!F$4</f>
        <v>0</v>
      </c>
      <c r="DA46" s="18">
        <f>Q$8*$P46*[1]战斗预期!G$4</f>
        <v>129.77777777777777</v>
      </c>
      <c r="DB46" s="19">
        <f>M$9*$P46*[1]战斗预期!C$4</f>
        <v>0</v>
      </c>
      <c r="DC46" s="19">
        <f>N$9*$P46*[1]战斗预期!D$4</f>
        <v>0</v>
      </c>
      <c r="DD46" s="19">
        <f>O$9*$P46*[1]战斗预期!E$4</f>
        <v>0</v>
      </c>
      <c r="DE46" s="19">
        <f>P$9*$P46*[1]战斗预期!F$4</f>
        <v>129.77777777777777</v>
      </c>
      <c r="DF46" s="19">
        <f>Q$9*$P46*[1]战斗预期!G$4</f>
        <v>129.77777777777777</v>
      </c>
      <c r="DG46" s="20">
        <f>M$10*$P46*[1]战斗预期!C$4</f>
        <v>0</v>
      </c>
      <c r="DH46" s="20">
        <f>N$10*$P46*[1]战斗预期!D$4</f>
        <v>324.44444444444446</v>
      </c>
      <c r="DI46" s="20">
        <f>O$10*$P46*[1]战斗预期!E$4</f>
        <v>0</v>
      </c>
      <c r="DJ46" s="20">
        <f>P$10*$P46*[1]战斗预期!F$4</f>
        <v>129.77777777777777</v>
      </c>
      <c r="DK46" s="20">
        <f>Q$10*$P46*[1]战斗预期!G$4</f>
        <v>0</v>
      </c>
      <c r="DL46" s="21">
        <f>M$11*$P46*[1]战斗预期!C$4</f>
        <v>5191.1111111111113</v>
      </c>
      <c r="DM46" s="21">
        <f>N$11*$P46*[1]战斗预期!D$4</f>
        <v>0</v>
      </c>
      <c r="DN46" s="21">
        <f>O$11*$P46*[1]战斗预期!E$4</f>
        <v>0</v>
      </c>
      <c r="DO46" s="21">
        <f>P$11*$P46*[1]战斗预期!F$4</f>
        <v>103.82222222222222</v>
      </c>
      <c r="DP46" s="21">
        <f>Q$11*$P46*[1]战斗预期!G$4</f>
        <v>207.64444444444445</v>
      </c>
      <c r="DQ46" s="22">
        <f>M$12*$P46*[1]战斗预期!C$4</f>
        <v>0</v>
      </c>
      <c r="DR46" s="22">
        <f>N$12*$P46*[1]战斗预期!D$4</f>
        <v>519.11111111111109</v>
      </c>
      <c r="DS46" s="22">
        <f>O$12*$P46*[1]战斗预期!E$4</f>
        <v>259.55555555555554</v>
      </c>
      <c r="DT46" s="22">
        <f>P$12*$P46*[1]战斗预期!F$4</f>
        <v>103.82222222222222</v>
      </c>
      <c r="DU46" s="22">
        <f>Q$12*$P46*[1]战斗预期!G$4</f>
        <v>0</v>
      </c>
    </row>
    <row r="47" spans="2:125" x14ac:dyDescent="0.15">
      <c r="C47" s="23">
        <f t="shared" si="25"/>
        <v>13.142857142857142</v>
      </c>
      <c r="D47" s="14">
        <f>(C$1/SUM($R$6:$R$12)*N$6*[1]战斗预期!$D$4+F47*C$2/C$3/SUM($R$6:$R$12)*N$6*[1]战斗预期!$D$4)*(1+$D$8)</f>
        <v>102.22222222222223</v>
      </c>
      <c r="E47" s="4">
        <v>17</v>
      </c>
      <c r="F47" s="4">
        <f>[1]属性成长!$D24</f>
        <v>85</v>
      </c>
      <c r="G47" s="6">
        <f t="shared" si="26"/>
        <v>92</v>
      </c>
      <c r="H47" s="6">
        <f t="shared" si="27"/>
        <v>232</v>
      </c>
      <c r="I47" s="6">
        <f t="shared" si="28"/>
        <v>598</v>
      </c>
      <c r="J47" s="6">
        <f t="shared" si="29"/>
        <v>1011.5147928994082</v>
      </c>
      <c r="K47" s="15">
        <f t="shared" si="30"/>
        <v>1440.9402788605314</v>
      </c>
      <c r="L47" s="6">
        <f t="shared" si="31"/>
        <v>2313.219515552511</v>
      </c>
      <c r="M47" s="6">
        <f t="shared" si="32"/>
        <v>3194.7660395823086</v>
      </c>
      <c r="N47" s="6">
        <f t="shared" si="33"/>
        <v>10.222222222222221</v>
      </c>
      <c r="O47" s="6">
        <f t="shared" si="34"/>
        <v>25.777777777777779</v>
      </c>
      <c r="P47" s="6">
        <f t="shared" si="35"/>
        <v>66.444444444444443</v>
      </c>
      <c r="Q47" s="6">
        <f t="shared" si="36"/>
        <v>112.39053254437869</v>
      </c>
      <c r="R47" s="6">
        <f t="shared" si="37"/>
        <v>160.10447542894792</v>
      </c>
      <c r="S47" s="6">
        <f t="shared" si="38"/>
        <v>257.02439061694565</v>
      </c>
      <c r="T47" s="6">
        <f t="shared" si="39"/>
        <v>354.97400439803431</v>
      </c>
      <c r="U47" s="16">
        <f>ROUND(M$6*$N47*[1]战斗预期!C$4,0)</f>
        <v>511</v>
      </c>
      <c r="V47" s="16">
        <f>ROUND(N$6*$N47*[1]战斗预期!D$4,0)</f>
        <v>51</v>
      </c>
      <c r="W47" s="16">
        <f>ROUND(O$6*$N47*[1]战斗预期!E$4,0)</f>
        <v>0</v>
      </c>
      <c r="X47" s="16">
        <f>ROUND(P$6*$N47*[1]战斗预期!F$4,0)</f>
        <v>0</v>
      </c>
      <c r="Y47" s="16">
        <f>ROUND(Q$6*$N47*[1]战斗预期!G$4,0)</f>
        <v>0</v>
      </c>
      <c r="Z47" s="17">
        <f>ROUND(M$7*$N47*[1]战斗预期!C$4,0)</f>
        <v>511</v>
      </c>
      <c r="AA47" s="17">
        <f>ROUND(N$7*$N47*[1]战斗预期!D$4,0)</f>
        <v>0</v>
      </c>
      <c r="AB47" s="17">
        <f>ROUND(O$7*$N47*[1]战斗预期!E$4,0)</f>
        <v>26</v>
      </c>
      <c r="AC47" s="17">
        <f>ROUND(P$7*$N47*[1]战斗预期!F$4,0)</f>
        <v>0</v>
      </c>
      <c r="AD47" s="17">
        <f>ROUND(Q$7*$N47*[1]战斗预期!G$4,0)</f>
        <v>0</v>
      </c>
      <c r="AE47" s="18">
        <f>ROUND(M$8*$N47*[1]战斗预期!C$4,0)</f>
        <v>0</v>
      </c>
      <c r="AF47" s="18">
        <f>ROUND(N$8*$N47*[1]战斗预期!D$4,0)</f>
        <v>0</v>
      </c>
      <c r="AG47" s="18">
        <f>ROUND(O$8*$N47*[1]战斗预期!E$4,0)</f>
        <v>26</v>
      </c>
      <c r="AH47" s="18">
        <f>ROUND(P$8*$N47*[1]战斗预期!F$4,0)</f>
        <v>0</v>
      </c>
      <c r="AI47" s="18">
        <f>ROUND(Q$8*$N47*[1]战斗预期!G$4,0)</f>
        <v>20</v>
      </c>
      <c r="AJ47" s="19">
        <f>ROUND(M$9*$N47*[1]战斗预期!C$4,0)</f>
        <v>0</v>
      </c>
      <c r="AK47" s="19">
        <f>ROUND(N$9*$N47*[1]战斗预期!D$4,0)</f>
        <v>0</v>
      </c>
      <c r="AL47" s="19">
        <f>ROUND(O$9*$N47*[1]战斗预期!E$4,0)</f>
        <v>0</v>
      </c>
      <c r="AM47" s="19">
        <f>ROUND(P$9*$N47*[1]战斗预期!F$4,0)</f>
        <v>20</v>
      </c>
      <c r="AN47" s="19">
        <f>ROUND(Q$9*$N47*[1]战斗预期!G$4,0)</f>
        <v>20</v>
      </c>
      <c r="AO47" s="20">
        <f>ROUND(M$10*$N47*[1]战斗预期!C$4,0)</f>
        <v>0</v>
      </c>
      <c r="AP47" s="20">
        <f>ROUND(N$10*$N47*[1]战斗预期!D$4,0)</f>
        <v>51</v>
      </c>
      <c r="AQ47" s="20">
        <f>ROUND(O$10*$N47*[1]战斗预期!E$4,0)</f>
        <v>0</v>
      </c>
      <c r="AR47" s="20">
        <f>ROUND(P$10*$N47*[1]战斗预期!F$4,0)</f>
        <v>20</v>
      </c>
      <c r="AS47" s="20">
        <f>ROUND(Q$10*$N47*[1]战斗预期!G$4,0)</f>
        <v>0</v>
      </c>
      <c r="AT47" s="21">
        <f>ROUND(M$11*$N47*[1]战斗预期!C$4,0)</f>
        <v>818</v>
      </c>
      <c r="AU47" s="21">
        <f>ROUND(N$11*$N47*[1]战斗预期!D$4,0)</f>
        <v>0</v>
      </c>
      <c r="AV47" s="21">
        <f>ROUND(O$11*$N47*[1]战斗预期!E$4,0)</f>
        <v>0</v>
      </c>
      <c r="AW47" s="21">
        <f>ROUND(P$11*$N47*[1]战斗预期!F$4,0)</f>
        <v>16</v>
      </c>
      <c r="AX47" s="21">
        <f>ROUND(Q$11*$N47*[1]战斗预期!G$4,0)</f>
        <v>33</v>
      </c>
      <c r="AY47" s="22">
        <f>ROUND(M$12*$N47*[1]战斗预期!C$4,0)</f>
        <v>0</v>
      </c>
      <c r="AZ47" s="22">
        <f>ROUND(N$12*$N47*[1]战斗预期!D$4,0)</f>
        <v>82</v>
      </c>
      <c r="BA47" s="22">
        <f>ROUND(O$12*$N47*[1]战斗预期!E$4,0)</f>
        <v>41</v>
      </c>
      <c r="BB47" s="22">
        <f>ROUND(P$12*$N47*[1]战斗预期!F$4,0)</f>
        <v>16</v>
      </c>
      <c r="BC47" s="22">
        <f>ROUND(Q$12*$N47*[1]战斗预期!G$4,0)</f>
        <v>0</v>
      </c>
      <c r="BD47" s="16">
        <f>M$6*$O47*[1]战斗预期!C$4</f>
        <v>1288.8888888888889</v>
      </c>
      <c r="BE47" s="16">
        <f>N$6*$O47*[1]战斗预期!D$4</f>
        <v>128.88888888888889</v>
      </c>
      <c r="BF47" s="16">
        <f>O$6*$O47*[1]战斗预期!E$4</f>
        <v>0</v>
      </c>
      <c r="BG47" s="16">
        <f>P$6*$O47*[1]战斗预期!F$4</f>
        <v>0</v>
      </c>
      <c r="BH47" s="16">
        <f>Q$6*$O47*[1]战斗预期!G$4</f>
        <v>0</v>
      </c>
      <c r="BI47" s="17">
        <f>M$7*$O47*[1]战斗预期!C$4</f>
        <v>1288.8888888888889</v>
      </c>
      <c r="BJ47" s="17">
        <f>N$7*$O47*[1]战斗预期!D$4</f>
        <v>0</v>
      </c>
      <c r="BK47" s="17">
        <f>O$7*$O47*[1]战斗预期!E$4</f>
        <v>64.444444444444443</v>
      </c>
      <c r="BL47" s="17">
        <f>P$7*$O47*[1]战斗预期!F$4</f>
        <v>0</v>
      </c>
      <c r="BM47" s="17">
        <f>Q$7*$O47*[1]战斗预期!G$4</f>
        <v>0</v>
      </c>
      <c r="BN47" s="18">
        <f>M$8*$O47*[1]战斗预期!C$4</f>
        <v>0</v>
      </c>
      <c r="BO47" s="18">
        <f>N$8*$O47*[1]战斗预期!D$4</f>
        <v>0</v>
      </c>
      <c r="BP47" s="18">
        <f>O$8*$O47*[1]战斗预期!E$4</f>
        <v>64.444444444444443</v>
      </c>
      <c r="BQ47" s="18">
        <f>P$8*$O47*[1]战斗预期!F$4</f>
        <v>0</v>
      </c>
      <c r="BR47" s="18">
        <f>Q$8*$O47*[1]战斗预期!G$4</f>
        <v>51.555555555555557</v>
      </c>
      <c r="BS47" s="19">
        <f>M$9*$O47*[1]战斗预期!C$4</f>
        <v>0</v>
      </c>
      <c r="BT47" s="19">
        <f>N$9*$O47*[1]战斗预期!D$4</f>
        <v>0</v>
      </c>
      <c r="BU47" s="19">
        <f>O$9*$O47*[1]战斗预期!E$4</f>
        <v>0</v>
      </c>
      <c r="BV47" s="19">
        <f>P$9*$O47*[1]战斗预期!F$4</f>
        <v>51.555555555555557</v>
      </c>
      <c r="BW47" s="19">
        <f>Q$9*$O47*[1]战斗预期!G$4</f>
        <v>51.555555555555557</v>
      </c>
      <c r="BX47" s="20">
        <f>M$10*$O47*[1]战斗预期!C$4</f>
        <v>0</v>
      </c>
      <c r="BY47" s="20">
        <f>N$10*$O47*[1]战斗预期!D$4</f>
        <v>128.88888888888889</v>
      </c>
      <c r="BZ47" s="20">
        <f>O$10*$O47*[1]战斗预期!E$4</f>
        <v>0</v>
      </c>
      <c r="CA47" s="20">
        <f>P$10*$O47*[1]战斗预期!F$4</f>
        <v>51.555555555555557</v>
      </c>
      <c r="CB47" s="20">
        <f>Q$10*$O47*[1]战斗预期!G$4</f>
        <v>0</v>
      </c>
      <c r="CC47" s="21">
        <f>M$11*$O47*[1]战斗预期!C$4</f>
        <v>2062.2222222222222</v>
      </c>
      <c r="CD47" s="21">
        <f>N$11*$O47*[1]战斗预期!D$4</f>
        <v>0</v>
      </c>
      <c r="CE47" s="21">
        <f>O$11*$O47*[1]战斗预期!E$4</f>
        <v>0</v>
      </c>
      <c r="CF47" s="21">
        <f>P$11*$O47*[1]战斗预期!F$4</f>
        <v>41.244444444444447</v>
      </c>
      <c r="CG47" s="21">
        <f>Q$11*$O47*[1]战斗预期!G$4</f>
        <v>82.488888888888894</v>
      </c>
      <c r="CH47" s="22">
        <f>M$12*$O47*[1]战斗预期!C$4</f>
        <v>0</v>
      </c>
      <c r="CI47" s="22">
        <f>N$12*$O47*[1]战斗预期!D$4</f>
        <v>206.22222222222223</v>
      </c>
      <c r="CJ47" s="22">
        <f>O$12*$O47*[1]战斗预期!E$4</f>
        <v>103.11111111111111</v>
      </c>
      <c r="CK47" s="22">
        <f>P$12*$O47*[1]战斗预期!F$4</f>
        <v>41.244444444444447</v>
      </c>
      <c r="CL47" s="22">
        <f>Q$12*$O47*[1]战斗预期!G$4</f>
        <v>0</v>
      </c>
      <c r="CM47" s="16">
        <f>M$6*$P47*[1]战斗预期!C$4</f>
        <v>3322.2222222222222</v>
      </c>
      <c r="CN47" s="16">
        <f>N$6*$P47*[1]战斗预期!D$4</f>
        <v>332.22222222222223</v>
      </c>
      <c r="CO47" s="16">
        <f>O$6*$P47*[1]战斗预期!E$4</f>
        <v>0</v>
      </c>
      <c r="CP47" s="16">
        <f>P$6*$P47*[1]战斗预期!F$4</f>
        <v>0</v>
      </c>
      <c r="CQ47" s="16">
        <f>Q$6*$P47*[1]战斗预期!G$4</f>
        <v>0</v>
      </c>
      <c r="CR47" s="17">
        <f>M$7*$P47*[1]战斗预期!C$4</f>
        <v>3322.2222222222222</v>
      </c>
      <c r="CS47" s="17">
        <f>N$7*$P47*[1]战斗预期!D$4</f>
        <v>0</v>
      </c>
      <c r="CT47" s="17">
        <f>O$7*$P47*[1]战斗预期!E$4</f>
        <v>166.11111111111111</v>
      </c>
      <c r="CU47" s="17">
        <f>P$7*$P47*[1]战斗预期!F$4</f>
        <v>0</v>
      </c>
      <c r="CV47" s="17">
        <f>Q$7*$P47*[1]战斗预期!G$4</f>
        <v>0</v>
      </c>
      <c r="CW47" s="18">
        <f>M$8*$P47*[1]战斗预期!C$4</f>
        <v>0</v>
      </c>
      <c r="CX47" s="18">
        <f>N$8*$P47*[1]战斗预期!D$4</f>
        <v>0</v>
      </c>
      <c r="CY47" s="18">
        <f>O$8*$P47*[1]战斗预期!E$4</f>
        <v>166.11111111111111</v>
      </c>
      <c r="CZ47" s="18">
        <f>P$8*$P47*[1]战斗预期!F$4</f>
        <v>0</v>
      </c>
      <c r="DA47" s="18">
        <f>Q$8*$P47*[1]战斗预期!G$4</f>
        <v>132.88888888888889</v>
      </c>
      <c r="DB47" s="19">
        <f>M$9*$P47*[1]战斗预期!C$4</f>
        <v>0</v>
      </c>
      <c r="DC47" s="19">
        <f>N$9*$P47*[1]战斗预期!D$4</f>
        <v>0</v>
      </c>
      <c r="DD47" s="19">
        <f>O$9*$P47*[1]战斗预期!E$4</f>
        <v>0</v>
      </c>
      <c r="DE47" s="19">
        <f>P$9*$P47*[1]战斗预期!F$4</f>
        <v>132.88888888888889</v>
      </c>
      <c r="DF47" s="19">
        <f>Q$9*$P47*[1]战斗预期!G$4</f>
        <v>132.88888888888889</v>
      </c>
      <c r="DG47" s="20">
        <f>M$10*$P47*[1]战斗预期!C$4</f>
        <v>0</v>
      </c>
      <c r="DH47" s="20">
        <f>N$10*$P47*[1]战斗预期!D$4</f>
        <v>332.22222222222223</v>
      </c>
      <c r="DI47" s="20">
        <f>O$10*$P47*[1]战斗预期!E$4</f>
        <v>0</v>
      </c>
      <c r="DJ47" s="20">
        <f>P$10*$P47*[1]战斗预期!F$4</f>
        <v>132.88888888888889</v>
      </c>
      <c r="DK47" s="20">
        <f>Q$10*$P47*[1]战斗预期!G$4</f>
        <v>0</v>
      </c>
      <c r="DL47" s="21">
        <f>M$11*$P47*[1]战斗预期!C$4</f>
        <v>5315.5555555555557</v>
      </c>
      <c r="DM47" s="21">
        <f>N$11*$P47*[1]战斗预期!D$4</f>
        <v>0</v>
      </c>
      <c r="DN47" s="21">
        <f>O$11*$P47*[1]战斗预期!E$4</f>
        <v>0</v>
      </c>
      <c r="DO47" s="21">
        <f>P$11*$P47*[1]战斗预期!F$4</f>
        <v>106.31111111111112</v>
      </c>
      <c r="DP47" s="21">
        <f>Q$11*$P47*[1]战斗预期!G$4</f>
        <v>212.62222222222223</v>
      </c>
      <c r="DQ47" s="22">
        <f>M$12*$P47*[1]战斗预期!C$4</f>
        <v>0</v>
      </c>
      <c r="DR47" s="22">
        <f>N$12*$P47*[1]战斗预期!D$4</f>
        <v>531.55555555555554</v>
      </c>
      <c r="DS47" s="22">
        <f>O$12*$P47*[1]战斗预期!E$4</f>
        <v>265.77777777777777</v>
      </c>
      <c r="DT47" s="22">
        <f>P$12*$P47*[1]战斗预期!F$4</f>
        <v>106.31111111111112</v>
      </c>
      <c r="DU47" s="22">
        <f>Q$12*$P47*[1]战斗预期!G$4</f>
        <v>0</v>
      </c>
    </row>
    <row r="48" spans="2:125" x14ac:dyDescent="0.15">
      <c r="C48" s="23">
        <f t="shared" si="25"/>
        <v>13.714285714285714</v>
      </c>
      <c r="D48" s="14">
        <f>(C$1/SUM($R$6:$R$12)*N$6*[1]战斗预期!$D$4+F48*C$2/C$3/SUM($R$6:$R$12)*N$6*[1]战斗预期!$D$4)*(1+$D$8)</f>
        <v>106.66666666666666</v>
      </c>
      <c r="E48" s="4">
        <v>18</v>
      </c>
      <c r="F48" s="4">
        <f>[1]属性成长!$D25</f>
        <v>90</v>
      </c>
      <c r="G48" s="6">
        <f t="shared" si="26"/>
        <v>96</v>
      </c>
      <c r="H48" s="6">
        <f t="shared" si="27"/>
        <v>240</v>
      </c>
      <c r="I48" s="6">
        <f t="shared" si="28"/>
        <v>612</v>
      </c>
      <c r="J48" s="6">
        <f t="shared" si="29"/>
        <v>1029.5147928994083</v>
      </c>
      <c r="K48" s="15">
        <f t="shared" si="30"/>
        <v>1462.9402788605314</v>
      </c>
      <c r="L48" s="6">
        <f t="shared" si="31"/>
        <v>2343.219515552511</v>
      </c>
      <c r="M48" s="6">
        <f t="shared" si="32"/>
        <v>3232.7660395823086</v>
      </c>
      <c r="N48" s="6">
        <f t="shared" si="33"/>
        <v>10.666666666666666</v>
      </c>
      <c r="O48" s="6">
        <f t="shared" si="34"/>
        <v>26.666666666666668</v>
      </c>
      <c r="P48" s="6">
        <f t="shared" si="35"/>
        <v>68</v>
      </c>
      <c r="Q48" s="6">
        <f t="shared" si="36"/>
        <v>114.3905325443787</v>
      </c>
      <c r="R48" s="6">
        <f t="shared" si="37"/>
        <v>162.54891987339238</v>
      </c>
      <c r="S48" s="6">
        <f t="shared" si="38"/>
        <v>260.35772395027902</v>
      </c>
      <c r="T48" s="6">
        <f t="shared" si="39"/>
        <v>359.19622662025654</v>
      </c>
      <c r="U48" s="16">
        <f>ROUND(M$6*$N48*[1]战斗预期!C$4,0)</f>
        <v>533</v>
      </c>
      <c r="V48" s="16">
        <f>ROUND(N$6*$N48*[1]战斗预期!D$4,0)</f>
        <v>53</v>
      </c>
      <c r="W48" s="16">
        <f>ROUND(O$6*$N48*[1]战斗预期!E$4,0)</f>
        <v>0</v>
      </c>
      <c r="X48" s="16">
        <f>ROUND(P$6*$N48*[1]战斗预期!F$4,0)</f>
        <v>0</v>
      </c>
      <c r="Y48" s="16">
        <f>ROUND(Q$6*$N48*[1]战斗预期!G$4,0)</f>
        <v>0</v>
      </c>
      <c r="Z48" s="17">
        <f>ROUND(M$7*$N48*[1]战斗预期!C$4,0)</f>
        <v>533</v>
      </c>
      <c r="AA48" s="17">
        <f>ROUND(N$7*$N48*[1]战斗预期!D$4,0)</f>
        <v>0</v>
      </c>
      <c r="AB48" s="17">
        <f>ROUND(O$7*$N48*[1]战斗预期!E$4,0)</f>
        <v>27</v>
      </c>
      <c r="AC48" s="17">
        <f>ROUND(P$7*$N48*[1]战斗预期!F$4,0)</f>
        <v>0</v>
      </c>
      <c r="AD48" s="17">
        <f>ROUND(Q$7*$N48*[1]战斗预期!G$4,0)</f>
        <v>0</v>
      </c>
      <c r="AE48" s="18">
        <f>ROUND(M$8*$N48*[1]战斗预期!C$4,0)</f>
        <v>0</v>
      </c>
      <c r="AF48" s="18">
        <f>ROUND(N$8*$N48*[1]战斗预期!D$4,0)</f>
        <v>0</v>
      </c>
      <c r="AG48" s="18">
        <f>ROUND(O$8*$N48*[1]战斗预期!E$4,0)</f>
        <v>27</v>
      </c>
      <c r="AH48" s="18">
        <f>ROUND(P$8*$N48*[1]战斗预期!F$4,0)</f>
        <v>0</v>
      </c>
      <c r="AI48" s="18">
        <f>ROUND(Q$8*$N48*[1]战斗预期!G$4,0)</f>
        <v>21</v>
      </c>
      <c r="AJ48" s="19">
        <f>ROUND(M$9*$N48*[1]战斗预期!C$4,0)</f>
        <v>0</v>
      </c>
      <c r="AK48" s="19">
        <f>ROUND(N$9*$N48*[1]战斗预期!D$4,0)</f>
        <v>0</v>
      </c>
      <c r="AL48" s="19">
        <f>ROUND(O$9*$N48*[1]战斗预期!E$4,0)</f>
        <v>0</v>
      </c>
      <c r="AM48" s="19">
        <f>ROUND(P$9*$N48*[1]战斗预期!F$4,0)</f>
        <v>21</v>
      </c>
      <c r="AN48" s="19">
        <f>ROUND(Q$9*$N48*[1]战斗预期!G$4,0)</f>
        <v>21</v>
      </c>
      <c r="AO48" s="20">
        <f>ROUND(M$10*$N48*[1]战斗预期!C$4,0)</f>
        <v>0</v>
      </c>
      <c r="AP48" s="20">
        <f>ROUND(N$10*$N48*[1]战斗预期!D$4,0)</f>
        <v>53</v>
      </c>
      <c r="AQ48" s="20">
        <f>ROUND(O$10*$N48*[1]战斗预期!E$4,0)</f>
        <v>0</v>
      </c>
      <c r="AR48" s="20">
        <f>ROUND(P$10*$N48*[1]战斗预期!F$4,0)</f>
        <v>21</v>
      </c>
      <c r="AS48" s="20">
        <f>ROUND(Q$10*$N48*[1]战斗预期!G$4,0)</f>
        <v>0</v>
      </c>
      <c r="AT48" s="21">
        <f>ROUND(M$11*$N48*[1]战斗预期!C$4,0)</f>
        <v>853</v>
      </c>
      <c r="AU48" s="21">
        <f>ROUND(N$11*$N48*[1]战斗预期!D$4,0)</f>
        <v>0</v>
      </c>
      <c r="AV48" s="21">
        <f>ROUND(O$11*$N48*[1]战斗预期!E$4,0)</f>
        <v>0</v>
      </c>
      <c r="AW48" s="21">
        <f>ROUND(P$11*$N48*[1]战斗预期!F$4,0)</f>
        <v>17</v>
      </c>
      <c r="AX48" s="21">
        <f>ROUND(Q$11*$N48*[1]战斗预期!G$4,0)</f>
        <v>34</v>
      </c>
      <c r="AY48" s="22">
        <f>ROUND(M$12*$N48*[1]战斗预期!C$4,0)</f>
        <v>0</v>
      </c>
      <c r="AZ48" s="22">
        <f>ROUND(N$12*$N48*[1]战斗预期!D$4,0)</f>
        <v>85</v>
      </c>
      <c r="BA48" s="22">
        <f>ROUND(O$12*$N48*[1]战斗预期!E$4,0)</f>
        <v>43</v>
      </c>
      <c r="BB48" s="22">
        <f>ROUND(P$12*$N48*[1]战斗预期!F$4,0)</f>
        <v>17</v>
      </c>
      <c r="BC48" s="22">
        <f>ROUND(Q$12*$N48*[1]战斗预期!G$4,0)</f>
        <v>0</v>
      </c>
      <c r="BD48" s="16">
        <f>M$6*$O48*[1]战斗预期!C$4</f>
        <v>1333.3333333333335</v>
      </c>
      <c r="BE48" s="16">
        <f>N$6*$O48*[1]战斗预期!D$4</f>
        <v>133.33333333333334</v>
      </c>
      <c r="BF48" s="16">
        <f>O$6*$O48*[1]战斗预期!E$4</f>
        <v>0</v>
      </c>
      <c r="BG48" s="16">
        <f>P$6*$O48*[1]战斗预期!F$4</f>
        <v>0</v>
      </c>
      <c r="BH48" s="16">
        <f>Q$6*$O48*[1]战斗预期!G$4</f>
        <v>0</v>
      </c>
      <c r="BI48" s="17">
        <f>M$7*$O48*[1]战斗预期!C$4</f>
        <v>1333.3333333333335</v>
      </c>
      <c r="BJ48" s="17">
        <f>N$7*$O48*[1]战斗预期!D$4</f>
        <v>0</v>
      </c>
      <c r="BK48" s="17">
        <f>O$7*$O48*[1]战斗预期!E$4</f>
        <v>66.666666666666671</v>
      </c>
      <c r="BL48" s="17">
        <f>P$7*$O48*[1]战斗预期!F$4</f>
        <v>0</v>
      </c>
      <c r="BM48" s="17">
        <f>Q$7*$O48*[1]战斗预期!G$4</f>
        <v>0</v>
      </c>
      <c r="BN48" s="18">
        <f>M$8*$O48*[1]战斗预期!C$4</f>
        <v>0</v>
      </c>
      <c r="BO48" s="18">
        <f>N$8*$O48*[1]战斗预期!D$4</f>
        <v>0</v>
      </c>
      <c r="BP48" s="18">
        <f>O$8*$O48*[1]战斗预期!E$4</f>
        <v>66.666666666666671</v>
      </c>
      <c r="BQ48" s="18">
        <f>P$8*$O48*[1]战斗预期!F$4</f>
        <v>0</v>
      </c>
      <c r="BR48" s="18">
        <f>Q$8*$O48*[1]战斗预期!G$4</f>
        <v>53.333333333333336</v>
      </c>
      <c r="BS48" s="19">
        <f>M$9*$O48*[1]战斗预期!C$4</f>
        <v>0</v>
      </c>
      <c r="BT48" s="19">
        <f>N$9*$O48*[1]战斗预期!D$4</f>
        <v>0</v>
      </c>
      <c r="BU48" s="19">
        <f>O$9*$O48*[1]战斗预期!E$4</f>
        <v>0</v>
      </c>
      <c r="BV48" s="19">
        <f>P$9*$O48*[1]战斗预期!F$4</f>
        <v>53.333333333333336</v>
      </c>
      <c r="BW48" s="19">
        <f>Q$9*$O48*[1]战斗预期!G$4</f>
        <v>53.333333333333336</v>
      </c>
      <c r="BX48" s="20">
        <f>M$10*$O48*[1]战斗预期!C$4</f>
        <v>0</v>
      </c>
      <c r="BY48" s="20">
        <f>N$10*$O48*[1]战斗预期!D$4</f>
        <v>133.33333333333334</v>
      </c>
      <c r="BZ48" s="20">
        <f>O$10*$O48*[1]战斗预期!E$4</f>
        <v>0</v>
      </c>
      <c r="CA48" s="20">
        <f>P$10*$O48*[1]战斗预期!F$4</f>
        <v>53.333333333333336</v>
      </c>
      <c r="CB48" s="20">
        <f>Q$10*$O48*[1]战斗预期!G$4</f>
        <v>0</v>
      </c>
      <c r="CC48" s="21">
        <f>M$11*$O48*[1]战斗预期!C$4</f>
        <v>2133.3333333333335</v>
      </c>
      <c r="CD48" s="21">
        <f>N$11*$O48*[1]战斗预期!D$4</f>
        <v>0</v>
      </c>
      <c r="CE48" s="21">
        <f>O$11*$O48*[1]战斗预期!E$4</f>
        <v>0</v>
      </c>
      <c r="CF48" s="21">
        <f>P$11*$O48*[1]战斗预期!F$4</f>
        <v>42.666666666666671</v>
      </c>
      <c r="CG48" s="21">
        <f>Q$11*$O48*[1]战斗预期!G$4</f>
        <v>85.333333333333343</v>
      </c>
      <c r="CH48" s="22">
        <f>M$12*$O48*[1]战斗预期!C$4</f>
        <v>0</v>
      </c>
      <c r="CI48" s="22">
        <f>N$12*$O48*[1]战斗预期!D$4</f>
        <v>213.33333333333337</v>
      </c>
      <c r="CJ48" s="22">
        <f>O$12*$O48*[1]战斗预期!E$4</f>
        <v>106.66666666666669</v>
      </c>
      <c r="CK48" s="22">
        <f>P$12*$O48*[1]战斗预期!F$4</f>
        <v>42.666666666666671</v>
      </c>
      <c r="CL48" s="22">
        <f>Q$12*$O48*[1]战斗预期!G$4</f>
        <v>0</v>
      </c>
      <c r="CM48" s="16">
        <f>M$6*$P48*[1]战斗预期!C$4</f>
        <v>3400</v>
      </c>
      <c r="CN48" s="16">
        <f>N$6*$P48*[1]战斗预期!D$4</f>
        <v>340</v>
      </c>
      <c r="CO48" s="16">
        <f>O$6*$P48*[1]战斗预期!E$4</f>
        <v>0</v>
      </c>
      <c r="CP48" s="16">
        <f>P$6*$P48*[1]战斗预期!F$4</f>
        <v>0</v>
      </c>
      <c r="CQ48" s="16">
        <f>Q$6*$P48*[1]战斗预期!G$4</f>
        <v>0</v>
      </c>
      <c r="CR48" s="17">
        <f>M$7*$P48*[1]战斗预期!C$4</f>
        <v>3400</v>
      </c>
      <c r="CS48" s="17">
        <f>N$7*$P48*[1]战斗预期!D$4</f>
        <v>0</v>
      </c>
      <c r="CT48" s="17">
        <f>O$7*$P48*[1]战斗预期!E$4</f>
        <v>170</v>
      </c>
      <c r="CU48" s="17">
        <f>P$7*$P48*[1]战斗预期!F$4</f>
        <v>0</v>
      </c>
      <c r="CV48" s="17">
        <f>Q$7*$P48*[1]战斗预期!G$4</f>
        <v>0</v>
      </c>
      <c r="CW48" s="18">
        <f>M$8*$P48*[1]战斗预期!C$4</f>
        <v>0</v>
      </c>
      <c r="CX48" s="18">
        <f>N$8*$P48*[1]战斗预期!D$4</f>
        <v>0</v>
      </c>
      <c r="CY48" s="18">
        <f>O$8*$P48*[1]战斗预期!E$4</f>
        <v>170</v>
      </c>
      <c r="CZ48" s="18">
        <f>P$8*$P48*[1]战斗预期!F$4</f>
        <v>0</v>
      </c>
      <c r="DA48" s="18">
        <f>Q$8*$P48*[1]战斗预期!G$4</f>
        <v>136</v>
      </c>
      <c r="DB48" s="19">
        <f>M$9*$P48*[1]战斗预期!C$4</f>
        <v>0</v>
      </c>
      <c r="DC48" s="19">
        <f>N$9*$P48*[1]战斗预期!D$4</f>
        <v>0</v>
      </c>
      <c r="DD48" s="19">
        <f>O$9*$P48*[1]战斗预期!E$4</f>
        <v>0</v>
      </c>
      <c r="DE48" s="19">
        <f>P$9*$P48*[1]战斗预期!F$4</f>
        <v>136</v>
      </c>
      <c r="DF48" s="19">
        <f>Q$9*$P48*[1]战斗预期!G$4</f>
        <v>136</v>
      </c>
      <c r="DG48" s="20">
        <f>M$10*$P48*[1]战斗预期!C$4</f>
        <v>0</v>
      </c>
      <c r="DH48" s="20">
        <f>N$10*$P48*[1]战斗预期!D$4</f>
        <v>340</v>
      </c>
      <c r="DI48" s="20">
        <f>O$10*$P48*[1]战斗预期!E$4</f>
        <v>0</v>
      </c>
      <c r="DJ48" s="20">
        <f>P$10*$P48*[1]战斗预期!F$4</f>
        <v>136</v>
      </c>
      <c r="DK48" s="20">
        <f>Q$10*$P48*[1]战斗预期!G$4</f>
        <v>0</v>
      </c>
      <c r="DL48" s="21">
        <f>M$11*$P48*[1]战斗预期!C$4</f>
        <v>5440.0000000000009</v>
      </c>
      <c r="DM48" s="21">
        <f>N$11*$P48*[1]战斗预期!D$4</f>
        <v>0</v>
      </c>
      <c r="DN48" s="21">
        <f>O$11*$P48*[1]战斗预期!E$4</f>
        <v>0</v>
      </c>
      <c r="DO48" s="21">
        <f>P$11*$P48*[1]战斗预期!F$4</f>
        <v>108.80000000000001</v>
      </c>
      <c r="DP48" s="21">
        <f>Q$11*$P48*[1]战斗预期!G$4</f>
        <v>217.60000000000002</v>
      </c>
      <c r="DQ48" s="22">
        <f>M$12*$P48*[1]战斗预期!C$4</f>
        <v>0</v>
      </c>
      <c r="DR48" s="22">
        <f>N$12*$P48*[1]战斗预期!D$4</f>
        <v>544</v>
      </c>
      <c r="DS48" s="22">
        <f>O$12*$P48*[1]战斗预期!E$4</f>
        <v>272</v>
      </c>
      <c r="DT48" s="22">
        <f>P$12*$P48*[1]战斗预期!F$4</f>
        <v>108.80000000000001</v>
      </c>
      <c r="DU48" s="22">
        <f>Q$12*$P48*[1]战斗预期!G$4</f>
        <v>0</v>
      </c>
    </row>
    <row r="49" spans="2:125" x14ac:dyDescent="0.15">
      <c r="C49" s="23">
        <f t="shared" si="25"/>
        <v>14.285714285714286</v>
      </c>
      <c r="D49" s="14">
        <f>(C$1/SUM($R$6:$R$12)*N$6*[1]战斗预期!$D$4+F49*C$2/C$3/SUM($R$6:$R$12)*N$6*[1]战斗预期!$D$4)*(1+$D$8)</f>
        <v>111.11111111111111</v>
      </c>
      <c r="E49" s="4">
        <v>19</v>
      </c>
      <c r="F49" s="4">
        <f>[1]属性成长!$D26</f>
        <v>95</v>
      </c>
      <c r="G49" s="6">
        <f t="shared" si="26"/>
        <v>100</v>
      </c>
      <c r="H49" s="6">
        <f t="shared" si="27"/>
        <v>248</v>
      </c>
      <c r="I49" s="6">
        <f t="shared" si="28"/>
        <v>626</v>
      </c>
      <c r="J49" s="6">
        <f t="shared" si="29"/>
        <v>1047.5147928994083</v>
      </c>
      <c r="K49" s="15">
        <f t="shared" si="30"/>
        <v>1484.9402788605314</v>
      </c>
      <c r="L49" s="6">
        <f t="shared" si="31"/>
        <v>2373.219515552511</v>
      </c>
      <c r="M49" s="6">
        <f t="shared" si="32"/>
        <v>3270.7660395823086</v>
      </c>
      <c r="N49" s="6">
        <f t="shared" si="33"/>
        <v>11.111111111111111</v>
      </c>
      <c r="O49" s="6">
        <f t="shared" si="34"/>
        <v>27.555555555555557</v>
      </c>
      <c r="P49" s="6">
        <f t="shared" si="35"/>
        <v>69.555555555555557</v>
      </c>
      <c r="Q49" s="6">
        <f t="shared" si="36"/>
        <v>116.3905325443787</v>
      </c>
      <c r="R49" s="6">
        <f t="shared" si="37"/>
        <v>164.99336431783684</v>
      </c>
      <c r="S49" s="6">
        <f t="shared" si="38"/>
        <v>263.69105728361234</v>
      </c>
      <c r="T49" s="6">
        <f t="shared" si="39"/>
        <v>363.41844884247871</v>
      </c>
      <c r="U49" s="16">
        <f>ROUND(M$6*$N49*[1]战斗预期!C$4,0)</f>
        <v>556</v>
      </c>
      <c r="V49" s="16">
        <f>ROUND(N$6*$N49*[1]战斗预期!D$4,0)</f>
        <v>56</v>
      </c>
      <c r="W49" s="16">
        <f>ROUND(O$6*$N49*[1]战斗预期!E$4,0)</f>
        <v>0</v>
      </c>
      <c r="X49" s="16">
        <f>ROUND(P$6*$N49*[1]战斗预期!F$4,0)</f>
        <v>0</v>
      </c>
      <c r="Y49" s="16">
        <f>ROUND(Q$6*$N49*[1]战斗预期!G$4,0)</f>
        <v>0</v>
      </c>
      <c r="Z49" s="17">
        <f>ROUND(M$7*$N49*[1]战斗预期!C$4,0)</f>
        <v>556</v>
      </c>
      <c r="AA49" s="17">
        <f>ROUND(N$7*$N49*[1]战斗预期!D$4,0)</f>
        <v>0</v>
      </c>
      <c r="AB49" s="17">
        <f>ROUND(O$7*$N49*[1]战斗预期!E$4,0)</f>
        <v>28</v>
      </c>
      <c r="AC49" s="17">
        <f>ROUND(P$7*$N49*[1]战斗预期!F$4,0)</f>
        <v>0</v>
      </c>
      <c r="AD49" s="17">
        <f>ROUND(Q$7*$N49*[1]战斗预期!G$4,0)</f>
        <v>0</v>
      </c>
      <c r="AE49" s="18">
        <f>ROUND(M$8*$N49*[1]战斗预期!C$4,0)</f>
        <v>0</v>
      </c>
      <c r="AF49" s="18">
        <f>ROUND(N$8*$N49*[1]战斗预期!D$4,0)</f>
        <v>0</v>
      </c>
      <c r="AG49" s="18">
        <f>ROUND(O$8*$N49*[1]战斗预期!E$4,0)</f>
        <v>28</v>
      </c>
      <c r="AH49" s="18">
        <f>ROUND(P$8*$N49*[1]战斗预期!F$4,0)</f>
        <v>0</v>
      </c>
      <c r="AI49" s="18">
        <f>ROUND(Q$8*$N49*[1]战斗预期!G$4,0)</f>
        <v>22</v>
      </c>
      <c r="AJ49" s="19">
        <f>ROUND(M$9*$N49*[1]战斗预期!C$4,0)</f>
        <v>0</v>
      </c>
      <c r="AK49" s="19">
        <f>ROUND(N$9*$N49*[1]战斗预期!D$4,0)</f>
        <v>0</v>
      </c>
      <c r="AL49" s="19">
        <f>ROUND(O$9*$N49*[1]战斗预期!E$4,0)</f>
        <v>0</v>
      </c>
      <c r="AM49" s="19">
        <f>ROUND(P$9*$N49*[1]战斗预期!F$4,0)</f>
        <v>22</v>
      </c>
      <c r="AN49" s="19">
        <f>ROUND(Q$9*$N49*[1]战斗预期!G$4,0)</f>
        <v>22</v>
      </c>
      <c r="AO49" s="20">
        <f>ROUND(M$10*$N49*[1]战斗预期!C$4,0)</f>
        <v>0</v>
      </c>
      <c r="AP49" s="20">
        <f>ROUND(N$10*$N49*[1]战斗预期!D$4,0)</f>
        <v>56</v>
      </c>
      <c r="AQ49" s="20">
        <f>ROUND(O$10*$N49*[1]战斗预期!E$4,0)</f>
        <v>0</v>
      </c>
      <c r="AR49" s="20">
        <f>ROUND(P$10*$N49*[1]战斗预期!F$4,0)</f>
        <v>22</v>
      </c>
      <c r="AS49" s="20">
        <f>ROUND(Q$10*$N49*[1]战斗预期!G$4,0)</f>
        <v>0</v>
      </c>
      <c r="AT49" s="21">
        <f>ROUND(M$11*$N49*[1]战斗预期!C$4,0)</f>
        <v>889</v>
      </c>
      <c r="AU49" s="21">
        <f>ROUND(N$11*$N49*[1]战斗预期!D$4,0)</f>
        <v>0</v>
      </c>
      <c r="AV49" s="21">
        <f>ROUND(O$11*$N49*[1]战斗预期!E$4,0)</f>
        <v>0</v>
      </c>
      <c r="AW49" s="21">
        <f>ROUND(P$11*$N49*[1]战斗预期!F$4,0)</f>
        <v>18</v>
      </c>
      <c r="AX49" s="21">
        <f>ROUND(Q$11*$N49*[1]战斗预期!G$4,0)</f>
        <v>36</v>
      </c>
      <c r="AY49" s="22">
        <f>ROUND(M$12*$N49*[1]战斗预期!C$4,0)</f>
        <v>0</v>
      </c>
      <c r="AZ49" s="22">
        <f>ROUND(N$12*$N49*[1]战斗预期!D$4,0)</f>
        <v>89</v>
      </c>
      <c r="BA49" s="22">
        <f>ROUND(O$12*$N49*[1]战斗预期!E$4,0)</f>
        <v>44</v>
      </c>
      <c r="BB49" s="22">
        <f>ROUND(P$12*$N49*[1]战斗预期!F$4,0)</f>
        <v>18</v>
      </c>
      <c r="BC49" s="22">
        <f>ROUND(Q$12*$N49*[1]战斗预期!G$4,0)</f>
        <v>0</v>
      </c>
      <c r="BD49" s="16">
        <f>M$6*$O49*[1]战斗预期!C$4</f>
        <v>1377.7777777777778</v>
      </c>
      <c r="BE49" s="16">
        <f>N$6*$O49*[1]战斗预期!D$4</f>
        <v>137.77777777777777</v>
      </c>
      <c r="BF49" s="16">
        <f>O$6*$O49*[1]战斗预期!E$4</f>
        <v>0</v>
      </c>
      <c r="BG49" s="16">
        <f>P$6*$O49*[1]战斗预期!F$4</f>
        <v>0</v>
      </c>
      <c r="BH49" s="16">
        <f>Q$6*$O49*[1]战斗预期!G$4</f>
        <v>0</v>
      </c>
      <c r="BI49" s="17">
        <f>M$7*$O49*[1]战斗预期!C$4</f>
        <v>1377.7777777777778</v>
      </c>
      <c r="BJ49" s="17">
        <f>N$7*$O49*[1]战斗预期!D$4</f>
        <v>0</v>
      </c>
      <c r="BK49" s="17">
        <f>O$7*$O49*[1]战斗预期!E$4</f>
        <v>68.888888888888886</v>
      </c>
      <c r="BL49" s="17">
        <f>P$7*$O49*[1]战斗预期!F$4</f>
        <v>0</v>
      </c>
      <c r="BM49" s="17">
        <f>Q$7*$O49*[1]战斗预期!G$4</f>
        <v>0</v>
      </c>
      <c r="BN49" s="18">
        <f>M$8*$O49*[1]战斗预期!C$4</f>
        <v>0</v>
      </c>
      <c r="BO49" s="18">
        <f>N$8*$O49*[1]战斗预期!D$4</f>
        <v>0</v>
      </c>
      <c r="BP49" s="18">
        <f>O$8*$O49*[1]战斗预期!E$4</f>
        <v>68.888888888888886</v>
      </c>
      <c r="BQ49" s="18">
        <f>P$8*$O49*[1]战斗预期!F$4</f>
        <v>0</v>
      </c>
      <c r="BR49" s="18">
        <f>Q$8*$O49*[1]战斗预期!G$4</f>
        <v>55.111111111111114</v>
      </c>
      <c r="BS49" s="19">
        <f>M$9*$O49*[1]战斗预期!C$4</f>
        <v>0</v>
      </c>
      <c r="BT49" s="19">
        <f>N$9*$O49*[1]战斗预期!D$4</f>
        <v>0</v>
      </c>
      <c r="BU49" s="19">
        <f>O$9*$O49*[1]战斗预期!E$4</f>
        <v>0</v>
      </c>
      <c r="BV49" s="19">
        <f>P$9*$O49*[1]战斗预期!F$4</f>
        <v>55.111111111111114</v>
      </c>
      <c r="BW49" s="19">
        <f>Q$9*$O49*[1]战斗预期!G$4</f>
        <v>55.111111111111114</v>
      </c>
      <c r="BX49" s="20">
        <f>M$10*$O49*[1]战斗预期!C$4</f>
        <v>0</v>
      </c>
      <c r="BY49" s="20">
        <f>N$10*$O49*[1]战斗预期!D$4</f>
        <v>137.77777777777777</v>
      </c>
      <c r="BZ49" s="20">
        <f>O$10*$O49*[1]战斗预期!E$4</f>
        <v>0</v>
      </c>
      <c r="CA49" s="20">
        <f>P$10*$O49*[1]战斗预期!F$4</f>
        <v>55.111111111111114</v>
      </c>
      <c r="CB49" s="20">
        <f>Q$10*$O49*[1]战斗预期!G$4</f>
        <v>0</v>
      </c>
      <c r="CC49" s="21">
        <f>M$11*$O49*[1]战斗预期!C$4</f>
        <v>2204.4444444444448</v>
      </c>
      <c r="CD49" s="21">
        <f>N$11*$O49*[1]战斗预期!D$4</f>
        <v>0</v>
      </c>
      <c r="CE49" s="21">
        <f>O$11*$O49*[1]战斗预期!E$4</f>
        <v>0</v>
      </c>
      <c r="CF49" s="21">
        <f>P$11*$O49*[1]战斗预期!F$4</f>
        <v>44.088888888888896</v>
      </c>
      <c r="CG49" s="21">
        <f>Q$11*$O49*[1]战斗预期!G$4</f>
        <v>88.177777777777791</v>
      </c>
      <c r="CH49" s="22">
        <f>M$12*$O49*[1]战斗预期!C$4</f>
        <v>0</v>
      </c>
      <c r="CI49" s="22">
        <f>N$12*$O49*[1]战斗预期!D$4</f>
        <v>220.44444444444449</v>
      </c>
      <c r="CJ49" s="22">
        <f>O$12*$O49*[1]战斗预期!E$4</f>
        <v>110.22222222222224</v>
      </c>
      <c r="CK49" s="22">
        <f>P$12*$O49*[1]战斗预期!F$4</f>
        <v>44.088888888888896</v>
      </c>
      <c r="CL49" s="22">
        <f>Q$12*$O49*[1]战斗预期!G$4</f>
        <v>0</v>
      </c>
      <c r="CM49" s="16">
        <f>M$6*$P49*[1]战斗预期!C$4</f>
        <v>3477.7777777777778</v>
      </c>
      <c r="CN49" s="16">
        <f>N$6*$P49*[1]战斗预期!D$4</f>
        <v>347.77777777777777</v>
      </c>
      <c r="CO49" s="16">
        <f>O$6*$P49*[1]战斗预期!E$4</f>
        <v>0</v>
      </c>
      <c r="CP49" s="16">
        <f>P$6*$P49*[1]战斗预期!F$4</f>
        <v>0</v>
      </c>
      <c r="CQ49" s="16">
        <f>Q$6*$P49*[1]战斗预期!G$4</f>
        <v>0</v>
      </c>
      <c r="CR49" s="17">
        <f>M$7*$P49*[1]战斗预期!C$4</f>
        <v>3477.7777777777778</v>
      </c>
      <c r="CS49" s="17">
        <f>N$7*$P49*[1]战斗预期!D$4</f>
        <v>0</v>
      </c>
      <c r="CT49" s="17">
        <f>O$7*$P49*[1]战斗预期!E$4</f>
        <v>173.88888888888889</v>
      </c>
      <c r="CU49" s="17">
        <f>P$7*$P49*[1]战斗预期!F$4</f>
        <v>0</v>
      </c>
      <c r="CV49" s="17">
        <f>Q$7*$P49*[1]战斗预期!G$4</f>
        <v>0</v>
      </c>
      <c r="CW49" s="18">
        <f>M$8*$P49*[1]战斗预期!C$4</f>
        <v>0</v>
      </c>
      <c r="CX49" s="18">
        <f>N$8*$P49*[1]战斗预期!D$4</f>
        <v>0</v>
      </c>
      <c r="CY49" s="18">
        <f>O$8*$P49*[1]战斗预期!E$4</f>
        <v>173.88888888888889</v>
      </c>
      <c r="CZ49" s="18">
        <f>P$8*$P49*[1]战斗预期!F$4</f>
        <v>0</v>
      </c>
      <c r="DA49" s="18">
        <f>Q$8*$P49*[1]战斗预期!G$4</f>
        <v>139.11111111111111</v>
      </c>
      <c r="DB49" s="19">
        <f>M$9*$P49*[1]战斗预期!C$4</f>
        <v>0</v>
      </c>
      <c r="DC49" s="19">
        <f>N$9*$P49*[1]战斗预期!D$4</f>
        <v>0</v>
      </c>
      <c r="DD49" s="19">
        <f>O$9*$P49*[1]战斗预期!E$4</f>
        <v>0</v>
      </c>
      <c r="DE49" s="19">
        <f>P$9*$P49*[1]战斗预期!F$4</f>
        <v>139.11111111111111</v>
      </c>
      <c r="DF49" s="19">
        <f>Q$9*$P49*[1]战斗预期!G$4</f>
        <v>139.11111111111111</v>
      </c>
      <c r="DG49" s="20">
        <f>M$10*$P49*[1]战斗预期!C$4</f>
        <v>0</v>
      </c>
      <c r="DH49" s="20">
        <f>N$10*$P49*[1]战斗预期!D$4</f>
        <v>347.77777777777777</v>
      </c>
      <c r="DI49" s="20">
        <f>O$10*$P49*[1]战斗预期!E$4</f>
        <v>0</v>
      </c>
      <c r="DJ49" s="20">
        <f>P$10*$P49*[1]战斗预期!F$4</f>
        <v>139.11111111111111</v>
      </c>
      <c r="DK49" s="20">
        <f>Q$10*$P49*[1]战斗预期!G$4</f>
        <v>0</v>
      </c>
      <c r="DL49" s="21">
        <f>M$11*$P49*[1]战斗预期!C$4</f>
        <v>5564.4444444444443</v>
      </c>
      <c r="DM49" s="21">
        <f>N$11*$P49*[1]战斗预期!D$4</f>
        <v>0</v>
      </c>
      <c r="DN49" s="21">
        <f>O$11*$P49*[1]战斗预期!E$4</f>
        <v>0</v>
      </c>
      <c r="DO49" s="21">
        <f>P$11*$P49*[1]战斗预期!F$4</f>
        <v>111.28888888888889</v>
      </c>
      <c r="DP49" s="21">
        <f>Q$11*$P49*[1]战斗预期!G$4</f>
        <v>222.57777777777778</v>
      </c>
      <c r="DQ49" s="22">
        <f>M$12*$P49*[1]战斗预期!C$4</f>
        <v>0</v>
      </c>
      <c r="DR49" s="22">
        <f>N$12*$P49*[1]战斗预期!D$4</f>
        <v>556.44444444444446</v>
      </c>
      <c r="DS49" s="22">
        <f>O$12*$P49*[1]战斗预期!E$4</f>
        <v>278.22222222222223</v>
      </c>
      <c r="DT49" s="22">
        <f>P$12*$P49*[1]战斗预期!F$4</f>
        <v>111.28888888888889</v>
      </c>
      <c r="DU49" s="22">
        <f>Q$12*$P49*[1]战斗预期!G$4</f>
        <v>0</v>
      </c>
    </row>
    <row r="50" spans="2:125" x14ac:dyDescent="0.15">
      <c r="B50" s="24">
        <f>ROUND(C50-C40,1)</f>
        <v>5.7</v>
      </c>
      <c r="C50" s="23">
        <f t="shared" si="25"/>
        <v>14.857142857142858</v>
      </c>
      <c r="D50" s="14">
        <f>(C$1/SUM($R$6:$R$12)*N$6*[1]战斗预期!$D$4+F50*C$2/C$3/SUM($R$6:$R$12)*N$6*[1]战斗预期!$D$4)*(1+$D$8)</f>
        <v>115.55555555555554</v>
      </c>
      <c r="E50" s="4">
        <v>20</v>
      </c>
      <c r="F50" s="4">
        <f>[1]属性成长!$D27</f>
        <v>100</v>
      </c>
      <c r="G50" s="6">
        <f t="shared" si="26"/>
        <v>104</v>
      </c>
      <c r="H50" s="6">
        <f t="shared" si="27"/>
        <v>256</v>
      </c>
      <c r="I50" s="6">
        <f t="shared" si="28"/>
        <v>640</v>
      </c>
      <c r="J50" s="6">
        <f t="shared" si="29"/>
        <v>1065.5147928994083</v>
      </c>
      <c r="K50" s="15">
        <f t="shared" si="30"/>
        <v>1506.9402788605314</v>
      </c>
      <c r="L50" s="6">
        <f t="shared" si="31"/>
        <v>2403.219515552511</v>
      </c>
      <c r="M50" s="6">
        <f t="shared" si="32"/>
        <v>3308.7660395823086</v>
      </c>
      <c r="N50" s="6">
        <f t="shared" si="33"/>
        <v>11.555555555555555</v>
      </c>
      <c r="O50" s="6">
        <f t="shared" si="34"/>
        <v>28.444444444444443</v>
      </c>
      <c r="P50" s="6">
        <f t="shared" si="35"/>
        <v>71.111111111111114</v>
      </c>
      <c r="Q50" s="6">
        <f t="shared" si="36"/>
        <v>118.3905325443787</v>
      </c>
      <c r="R50" s="6">
        <f t="shared" si="37"/>
        <v>167.43780876228126</v>
      </c>
      <c r="S50" s="6">
        <f t="shared" si="38"/>
        <v>267.02439061694565</v>
      </c>
      <c r="T50" s="6">
        <f t="shared" si="39"/>
        <v>367.64067106470094</v>
      </c>
      <c r="U50" s="16">
        <f>ROUND(M$6*$N50*[1]战斗预期!C$4,0)</f>
        <v>578</v>
      </c>
      <c r="V50" s="16">
        <f>ROUND(N$6*$N50*[1]战斗预期!D$4,0)</f>
        <v>58</v>
      </c>
      <c r="W50" s="16">
        <f>ROUND(O$6*$N50*[1]战斗预期!E$4,0)</f>
        <v>0</v>
      </c>
      <c r="X50" s="16">
        <f>ROUND(P$6*$N50*[1]战斗预期!F$4,0)</f>
        <v>0</v>
      </c>
      <c r="Y50" s="16">
        <f>ROUND(Q$6*$N50*[1]战斗预期!G$4,0)</f>
        <v>0</v>
      </c>
      <c r="Z50" s="17">
        <f>ROUND(M$7*$N50*[1]战斗预期!C$4,0)</f>
        <v>578</v>
      </c>
      <c r="AA50" s="17">
        <f>ROUND(N$7*$N50*[1]战斗预期!D$4,0)</f>
        <v>0</v>
      </c>
      <c r="AB50" s="17">
        <f>ROUND(O$7*$N50*[1]战斗预期!E$4,0)</f>
        <v>29</v>
      </c>
      <c r="AC50" s="17">
        <f>ROUND(P$7*$N50*[1]战斗预期!F$4,0)</f>
        <v>0</v>
      </c>
      <c r="AD50" s="17">
        <f>ROUND(Q$7*$N50*[1]战斗预期!G$4,0)</f>
        <v>0</v>
      </c>
      <c r="AE50" s="18">
        <f>ROUND(M$8*$N50*[1]战斗预期!C$4,0)</f>
        <v>0</v>
      </c>
      <c r="AF50" s="18">
        <f>ROUND(N$8*$N50*[1]战斗预期!D$4,0)</f>
        <v>0</v>
      </c>
      <c r="AG50" s="18">
        <f>ROUND(O$8*$N50*[1]战斗预期!E$4,0)</f>
        <v>29</v>
      </c>
      <c r="AH50" s="18">
        <f>ROUND(P$8*$N50*[1]战斗预期!F$4,0)</f>
        <v>0</v>
      </c>
      <c r="AI50" s="18">
        <f>ROUND(Q$8*$N50*[1]战斗预期!G$4,0)</f>
        <v>23</v>
      </c>
      <c r="AJ50" s="19">
        <f>ROUND(M$9*$N50*[1]战斗预期!C$4,0)</f>
        <v>0</v>
      </c>
      <c r="AK50" s="19">
        <f>ROUND(N$9*$N50*[1]战斗预期!D$4,0)</f>
        <v>0</v>
      </c>
      <c r="AL50" s="19">
        <f>ROUND(O$9*$N50*[1]战斗预期!E$4,0)</f>
        <v>0</v>
      </c>
      <c r="AM50" s="19">
        <f>ROUND(P$9*$N50*[1]战斗预期!F$4,0)</f>
        <v>23</v>
      </c>
      <c r="AN50" s="19">
        <f>ROUND(Q$9*$N50*[1]战斗预期!G$4,0)</f>
        <v>23</v>
      </c>
      <c r="AO50" s="20">
        <f>ROUND(M$10*$N50*[1]战斗预期!C$4,0)</f>
        <v>0</v>
      </c>
      <c r="AP50" s="20">
        <f>ROUND(N$10*$N50*[1]战斗预期!D$4,0)</f>
        <v>58</v>
      </c>
      <c r="AQ50" s="20">
        <f>ROUND(O$10*$N50*[1]战斗预期!E$4,0)</f>
        <v>0</v>
      </c>
      <c r="AR50" s="20">
        <f>ROUND(P$10*$N50*[1]战斗预期!F$4,0)</f>
        <v>23</v>
      </c>
      <c r="AS50" s="20">
        <f>ROUND(Q$10*$N50*[1]战斗预期!G$4,0)</f>
        <v>0</v>
      </c>
      <c r="AT50" s="21">
        <f>ROUND(M$11*$N50*[1]战斗预期!C$4,0)</f>
        <v>924</v>
      </c>
      <c r="AU50" s="21">
        <f>ROUND(N$11*$N50*[1]战斗预期!D$4,0)</f>
        <v>0</v>
      </c>
      <c r="AV50" s="21">
        <f>ROUND(O$11*$N50*[1]战斗预期!E$4,0)</f>
        <v>0</v>
      </c>
      <c r="AW50" s="21">
        <f>ROUND(P$11*$N50*[1]战斗预期!F$4,0)</f>
        <v>18</v>
      </c>
      <c r="AX50" s="21">
        <f>ROUND(Q$11*$N50*[1]战斗预期!G$4,0)</f>
        <v>37</v>
      </c>
      <c r="AY50" s="22">
        <f>ROUND(M$12*$N50*[1]战斗预期!C$4,0)</f>
        <v>0</v>
      </c>
      <c r="AZ50" s="22">
        <f>ROUND(N$12*$N50*[1]战斗预期!D$4,0)</f>
        <v>92</v>
      </c>
      <c r="BA50" s="22">
        <f>ROUND(O$12*$N50*[1]战斗预期!E$4,0)</f>
        <v>46</v>
      </c>
      <c r="BB50" s="22">
        <f>ROUND(P$12*$N50*[1]战斗预期!F$4,0)</f>
        <v>18</v>
      </c>
      <c r="BC50" s="22">
        <f>ROUND(Q$12*$N50*[1]战斗预期!G$4,0)</f>
        <v>0</v>
      </c>
      <c r="BD50" s="16">
        <f>M$6*$O50*[1]战斗预期!C$4</f>
        <v>1422.2222222222222</v>
      </c>
      <c r="BE50" s="16">
        <f>N$6*$O50*[1]战斗预期!D$4</f>
        <v>142.22222222222223</v>
      </c>
      <c r="BF50" s="16">
        <f>O$6*$O50*[1]战斗预期!E$4</f>
        <v>0</v>
      </c>
      <c r="BG50" s="16">
        <f>P$6*$O50*[1]战斗预期!F$4</f>
        <v>0</v>
      </c>
      <c r="BH50" s="16">
        <f>Q$6*$O50*[1]战斗预期!G$4</f>
        <v>0</v>
      </c>
      <c r="BI50" s="17">
        <f>M$7*$O50*[1]战斗预期!C$4</f>
        <v>1422.2222222222222</v>
      </c>
      <c r="BJ50" s="17">
        <f>N$7*$O50*[1]战斗预期!D$4</f>
        <v>0</v>
      </c>
      <c r="BK50" s="17">
        <f>O$7*$O50*[1]战斗预期!E$4</f>
        <v>71.111111111111114</v>
      </c>
      <c r="BL50" s="17">
        <f>P$7*$O50*[1]战斗预期!F$4</f>
        <v>0</v>
      </c>
      <c r="BM50" s="17">
        <f>Q$7*$O50*[1]战斗预期!G$4</f>
        <v>0</v>
      </c>
      <c r="BN50" s="18">
        <f>M$8*$O50*[1]战斗预期!C$4</f>
        <v>0</v>
      </c>
      <c r="BO50" s="18">
        <f>N$8*$O50*[1]战斗预期!D$4</f>
        <v>0</v>
      </c>
      <c r="BP50" s="18">
        <f>O$8*$O50*[1]战斗预期!E$4</f>
        <v>71.111111111111114</v>
      </c>
      <c r="BQ50" s="18">
        <f>P$8*$O50*[1]战斗预期!F$4</f>
        <v>0</v>
      </c>
      <c r="BR50" s="18">
        <f>Q$8*$O50*[1]战斗预期!G$4</f>
        <v>56.888888888888886</v>
      </c>
      <c r="BS50" s="19">
        <f>M$9*$O50*[1]战斗预期!C$4</f>
        <v>0</v>
      </c>
      <c r="BT50" s="19">
        <f>N$9*$O50*[1]战斗预期!D$4</f>
        <v>0</v>
      </c>
      <c r="BU50" s="19">
        <f>O$9*$O50*[1]战斗预期!E$4</f>
        <v>0</v>
      </c>
      <c r="BV50" s="19">
        <f>P$9*$O50*[1]战斗预期!F$4</f>
        <v>56.888888888888886</v>
      </c>
      <c r="BW50" s="19">
        <f>Q$9*$O50*[1]战斗预期!G$4</f>
        <v>56.888888888888886</v>
      </c>
      <c r="BX50" s="20">
        <f>M$10*$O50*[1]战斗预期!C$4</f>
        <v>0</v>
      </c>
      <c r="BY50" s="20">
        <f>N$10*$O50*[1]战斗预期!D$4</f>
        <v>142.22222222222223</v>
      </c>
      <c r="BZ50" s="20">
        <f>O$10*$O50*[1]战斗预期!E$4</f>
        <v>0</v>
      </c>
      <c r="CA50" s="20">
        <f>P$10*$O50*[1]战斗预期!F$4</f>
        <v>56.888888888888886</v>
      </c>
      <c r="CB50" s="20">
        <f>Q$10*$O50*[1]战斗预期!G$4</f>
        <v>0</v>
      </c>
      <c r="CC50" s="21">
        <f>M$11*$O50*[1]战斗预期!C$4</f>
        <v>2275.5555555555557</v>
      </c>
      <c r="CD50" s="21">
        <f>N$11*$O50*[1]战斗预期!D$4</f>
        <v>0</v>
      </c>
      <c r="CE50" s="21">
        <f>O$11*$O50*[1]战斗预期!E$4</f>
        <v>0</v>
      </c>
      <c r="CF50" s="21">
        <f>P$11*$O50*[1]战斗预期!F$4</f>
        <v>45.511111111111113</v>
      </c>
      <c r="CG50" s="21">
        <f>Q$11*$O50*[1]战斗预期!G$4</f>
        <v>91.022222222222226</v>
      </c>
      <c r="CH50" s="22">
        <f>M$12*$O50*[1]战斗预期!C$4</f>
        <v>0</v>
      </c>
      <c r="CI50" s="22">
        <f>N$12*$O50*[1]战斗预期!D$4</f>
        <v>227.55555555555557</v>
      </c>
      <c r="CJ50" s="22">
        <f>O$12*$O50*[1]战斗预期!E$4</f>
        <v>113.77777777777779</v>
      </c>
      <c r="CK50" s="22">
        <f>P$12*$O50*[1]战斗预期!F$4</f>
        <v>45.511111111111113</v>
      </c>
      <c r="CL50" s="22">
        <f>Q$12*$O50*[1]战斗预期!G$4</f>
        <v>0</v>
      </c>
      <c r="CM50" s="16">
        <f>M$6*$P50*[1]战斗预期!C$4</f>
        <v>3555.5555555555557</v>
      </c>
      <c r="CN50" s="16">
        <f>N$6*$P50*[1]战斗预期!D$4</f>
        <v>355.55555555555554</v>
      </c>
      <c r="CO50" s="16">
        <f>O$6*$P50*[1]战斗预期!E$4</f>
        <v>0</v>
      </c>
      <c r="CP50" s="16">
        <f>P$6*$P50*[1]战斗预期!F$4</f>
        <v>0</v>
      </c>
      <c r="CQ50" s="16">
        <f>Q$6*$P50*[1]战斗预期!G$4</f>
        <v>0</v>
      </c>
      <c r="CR50" s="17">
        <f>M$7*$P50*[1]战斗预期!C$4</f>
        <v>3555.5555555555557</v>
      </c>
      <c r="CS50" s="17">
        <f>N$7*$P50*[1]战斗预期!D$4</f>
        <v>0</v>
      </c>
      <c r="CT50" s="17">
        <f>O$7*$P50*[1]战斗预期!E$4</f>
        <v>177.77777777777777</v>
      </c>
      <c r="CU50" s="17">
        <f>P$7*$P50*[1]战斗预期!F$4</f>
        <v>0</v>
      </c>
      <c r="CV50" s="17">
        <f>Q$7*$P50*[1]战斗预期!G$4</f>
        <v>0</v>
      </c>
      <c r="CW50" s="18">
        <f>M$8*$P50*[1]战斗预期!C$4</f>
        <v>0</v>
      </c>
      <c r="CX50" s="18">
        <f>N$8*$P50*[1]战斗预期!D$4</f>
        <v>0</v>
      </c>
      <c r="CY50" s="18">
        <f>O$8*$P50*[1]战斗预期!E$4</f>
        <v>177.77777777777777</v>
      </c>
      <c r="CZ50" s="18">
        <f>P$8*$P50*[1]战斗预期!F$4</f>
        <v>0</v>
      </c>
      <c r="DA50" s="18">
        <f>Q$8*$P50*[1]战斗预期!G$4</f>
        <v>142.22222222222223</v>
      </c>
      <c r="DB50" s="19">
        <f>M$9*$P50*[1]战斗预期!C$4</f>
        <v>0</v>
      </c>
      <c r="DC50" s="19">
        <f>N$9*$P50*[1]战斗预期!D$4</f>
        <v>0</v>
      </c>
      <c r="DD50" s="19">
        <f>O$9*$P50*[1]战斗预期!E$4</f>
        <v>0</v>
      </c>
      <c r="DE50" s="19">
        <f>P$9*$P50*[1]战斗预期!F$4</f>
        <v>142.22222222222223</v>
      </c>
      <c r="DF50" s="19">
        <f>Q$9*$P50*[1]战斗预期!G$4</f>
        <v>142.22222222222223</v>
      </c>
      <c r="DG50" s="20">
        <f>M$10*$P50*[1]战斗预期!C$4</f>
        <v>0</v>
      </c>
      <c r="DH50" s="20">
        <f>N$10*$P50*[1]战斗预期!D$4</f>
        <v>355.55555555555554</v>
      </c>
      <c r="DI50" s="20">
        <f>O$10*$P50*[1]战斗预期!E$4</f>
        <v>0</v>
      </c>
      <c r="DJ50" s="20">
        <f>P$10*$P50*[1]战斗预期!F$4</f>
        <v>142.22222222222223</v>
      </c>
      <c r="DK50" s="20">
        <f>Q$10*$P50*[1]战斗预期!G$4</f>
        <v>0</v>
      </c>
      <c r="DL50" s="21">
        <f>M$11*$P50*[1]战斗预期!C$4</f>
        <v>5688.8888888888896</v>
      </c>
      <c r="DM50" s="21">
        <f>N$11*$P50*[1]战斗预期!D$4</f>
        <v>0</v>
      </c>
      <c r="DN50" s="21">
        <f>O$11*$P50*[1]战斗预期!E$4</f>
        <v>0</v>
      </c>
      <c r="DO50" s="21">
        <f>P$11*$P50*[1]战斗预期!F$4</f>
        <v>113.77777777777779</v>
      </c>
      <c r="DP50" s="21">
        <f>Q$11*$P50*[1]战斗预期!G$4</f>
        <v>227.55555555555557</v>
      </c>
      <c r="DQ50" s="22">
        <f>M$12*$P50*[1]战斗预期!C$4</f>
        <v>0</v>
      </c>
      <c r="DR50" s="22">
        <f>N$12*$P50*[1]战斗预期!D$4</f>
        <v>568.88888888888891</v>
      </c>
      <c r="DS50" s="22">
        <f>O$12*$P50*[1]战斗预期!E$4</f>
        <v>284.44444444444446</v>
      </c>
      <c r="DT50" s="22">
        <f>P$12*$P50*[1]战斗预期!F$4</f>
        <v>113.77777777777779</v>
      </c>
      <c r="DU50" s="22">
        <f>Q$12*$P50*[1]战斗预期!G$4</f>
        <v>0</v>
      </c>
    </row>
    <row r="51" spans="2:125" x14ac:dyDescent="0.15">
      <c r="C51" s="23">
        <f t="shared" si="25"/>
        <v>15.428571428571429</v>
      </c>
      <c r="D51" s="14">
        <f>(C$1/SUM($R$6:$R$12)*N$6*[1]战斗预期!$D$4+F51*C$2/C$3/SUM($R$6:$R$12)*N$6*[1]战斗预期!$D$4)*(1+$D$8)</f>
        <v>120</v>
      </c>
      <c r="E51" s="4">
        <v>21</v>
      </c>
      <c r="F51" s="4">
        <f>[1]属性成长!$D28</f>
        <v>105</v>
      </c>
      <c r="G51" s="6">
        <f t="shared" si="26"/>
        <v>108</v>
      </c>
      <c r="H51" s="6">
        <f t="shared" si="27"/>
        <v>264</v>
      </c>
      <c r="I51" s="6">
        <f t="shared" si="28"/>
        <v>654</v>
      </c>
      <c r="J51" s="6">
        <f t="shared" si="29"/>
        <v>1083.5147928994083</v>
      </c>
      <c r="K51" s="15">
        <f t="shared" si="30"/>
        <v>1528.9402788605314</v>
      </c>
      <c r="L51" s="6">
        <f t="shared" si="31"/>
        <v>2433.219515552511</v>
      </c>
      <c r="M51" s="6">
        <f t="shared" si="32"/>
        <v>3346.7660395823086</v>
      </c>
      <c r="N51" s="6">
        <f t="shared" si="33"/>
        <v>12</v>
      </c>
      <c r="O51" s="6">
        <f t="shared" si="34"/>
        <v>29.333333333333332</v>
      </c>
      <c r="P51" s="6">
        <f t="shared" si="35"/>
        <v>72.666666666666671</v>
      </c>
      <c r="Q51" s="6">
        <f t="shared" si="36"/>
        <v>120.3905325443787</v>
      </c>
      <c r="R51" s="6">
        <f t="shared" si="37"/>
        <v>169.88225320672572</v>
      </c>
      <c r="S51" s="6">
        <f t="shared" si="38"/>
        <v>270.35772395027902</v>
      </c>
      <c r="T51" s="6">
        <f t="shared" si="39"/>
        <v>371.86289328692317</v>
      </c>
      <c r="U51" s="16">
        <f>ROUND(M$6*$N51*[1]战斗预期!C$4,0)</f>
        <v>600</v>
      </c>
      <c r="V51" s="16">
        <f>ROUND(N$6*$N51*[1]战斗预期!D$4,0)</f>
        <v>60</v>
      </c>
      <c r="W51" s="16">
        <f>ROUND(O$6*$N51*[1]战斗预期!E$4,0)</f>
        <v>0</v>
      </c>
      <c r="X51" s="16">
        <f>ROUND(P$6*$N51*[1]战斗预期!F$4,0)</f>
        <v>0</v>
      </c>
      <c r="Y51" s="16">
        <f>ROUND(Q$6*$N51*[1]战斗预期!G$4,0)</f>
        <v>0</v>
      </c>
      <c r="Z51" s="17">
        <f>ROUND(M$7*$N51*[1]战斗预期!C$4,0)</f>
        <v>600</v>
      </c>
      <c r="AA51" s="17">
        <f>ROUND(N$7*$N51*[1]战斗预期!D$4,0)</f>
        <v>0</v>
      </c>
      <c r="AB51" s="17">
        <f>ROUND(O$7*$N51*[1]战斗预期!E$4,0)</f>
        <v>30</v>
      </c>
      <c r="AC51" s="17">
        <f>ROUND(P$7*$N51*[1]战斗预期!F$4,0)</f>
        <v>0</v>
      </c>
      <c r="AD51" s="17">
        <f>ROUND(Q$7*$N51*[1]战斗预期!G$4,0)</f>
        <v>0</v>
      </c>
      <c r="AE51" s="18">
        <f>ROUND(M$8*$N51*[1]战斗预期!C$4,0)</f>
        <v>0</v>
      </c>
      <c r="AF51" s="18">
        <f>ROUND(N$8*$N51*[1]战斗预期!D$4,0)</f>
        <v>0</v>
      </c>
      <c r="AG51" s="18">
        <f>ROUND(O$8*$N51*[1]战斗预期!E$4,0)</f>
        <v>30</v>
      </c>
      <c r="AH51" s="18">
        <f>ROUND(P$8*$N51*[1]战斗预期!F$4,0)</f>
        <v>0</v>
      </c>
      <c r="AI51" s="18">
        <f>ROUND(Q$8*$N51*[1]战斗预期!G$4,0)</f>
        <v>24</v>
      </c>
      <c r="AJ51" s="19">
        <f>ROUND(M$9*$N51*[1]战斗预期!C$4,0)</f>
        <v>0</v>
      </c>
      <c r="AK51" s="19">
        <f>ROUND(N$9*$N51*[1]战斗预期!D$4,0)</f>
        <v>0</v>
      </c>
      <c r="AL51" s="19">
        <f>ROUND(O$9*$N51*[1]战斗预期!E$4,0)</f>
        <v>0</v>
      </c>
      <c r="AM51" s="19">
        <f>ROUND(P$9*$N51*[1]战斗预期!F$4,0)</f>
        <v>24</v>
      </c>
      <c r="AN51" s="19">
        <f>ROUND(Q$9*$N51*[1]战斗预期!G$4,0)</f>
        <v>24</v>
      </c>
      <c r="AO51" s="20">
        <f>ROUND(M$10*$N51*[1]战斗预期!C$4,0)</f>
        <v>0</v>
      </c>
      <c r="AP51" s="20">
        <f>ROUND(N$10*$N51*[1]战斗预期!D$4,0)</f>
        <v>60</v>
      </c>
      <c r="AQ51" s="20">
        <f>ROUND(O$10*$N51*[1]战斗预期!E$4,0)</f>
        <v>0</v>
      </c>
      <c r="AR51" s="20">
        <f>ROUND(P$10*$N51*[1]战斗预期!F$4,0)</f>
        <v>24</v>
      </c>
      <c r="AS51" s="20">
        <f>ROUND(Q$10*$N51*[1]战斗预期!G$4,0)</f>
        <v>0</v>
      </c>
      <c r="AT51" s="21">
        <f>ROUND(M$11*$N51*[1]战斗预期!C$4,0)</f>
        <v>960</v>
      </c>
      <c r="AU51" s="21">
        <f>ROUND(N$11*$N51*[1]战斗预期!D$4,0)</f>
        <v>0</v>
      </c>
      <c r="AV51" s="21">
        <f>ROUND(O$11*$N51*[1]战斗预期!E$4,0)</f>
        <v>0</v>
      </c>
      <c r="AW51" s="21">
        <f>ROUND(P$11*$N51*[1]战斗预期!F$4,0)</f>
        <v>19</v>
      </c>
      <c r="AX51" s="21">
        <f>ROUND(Q$11*$N51*[1]战斗预期!G$4,0)</f>
        <v>38</v>
      </c>
      <c r="AY51" s="22">
        <f>ROUND(M$12*$N51*[1]战斗预期!C$4,0)</f>
        <v>0</v>
      </c>
      <c r="AZ51" s="22">
        <f>ROUND(N$12*$N51*[1]战斗预期!D$4,0)</f>
        <v>96</v>
      </c>
      <c r="BA51" s="22">
        <f>ROUND(O$12*$N51*[1]战斗预期!E$4,0)</f>
        <v>48</v>
      </c>
      <c r="BB51" s="22">
        <f>ROUND(P$12*$N51*[1]战斗预期!F$4,0)</f>
        <v>19</v>
      </c>
      <c r="BC51" s="22">
        <f>ROUND(Q$12*$N51*[1]战斗预期!G$4,0)</f>
        <v>0</v>
      </c>
      <c r="BD51" s="16">
        <f>M$6*$O51*[1]战斗预期!C$4</f>
        <v>1466.6666666666665</v>
      </c>
      <c r="BE51" s="16">
        <f>N$6*$O51*[1]战斗预期!D$4</f>
        <v>146.66666666666666</v>
      </c>
      <c r="BF51" s="16">
        <f>O$6*$O51*[1]战斗预期!E$4</f>
        <v>0</v>
      </c>
      <c r="BG51" s="16">
        <f>P$6*$O51*[1]战斗预期!F$4</f>
        <v>0</v>
      </c>
      <c r="BH51" s="16">
        <f>Q$6*$O51*[1]战斗预期!G$4</f>
        <v>0</v>
      </c>
      <c r="BI51" s="17">
        <f>M$7*$O51*[1]战斗预期!C$4</f>
        <v>1466.6666666666665</v>
      </c>
      <c r="BJ51" s="17">
        <f>N$7*$O51*[1]战斗预期!D$4</f>
        <v>0</v>
      </c>
      <c r="BK51" s="17">
        <f>O$7*$O51*[1]战斗预期!E$4</f>
        <v>73.333333333333329</v>
      </c>
      <c r="BL51" s="17">
        <f>P$7*$O51*[1]战斗预期!F$4</f>
        <v>0</v>
      </c>
      <c r="BM51" s="17">
        <f>Q$7*$O51*[1]战斗预期!G$4</f>
        <v>0</v>
      </c>
      <c r="BN51" s="18">
        <f>M$8*$O51*[1]战斗预期!C$4</f>
        <v>0</v>
      </c>
      <c r="BO51" s="18">
        <f>N$8*$O51*[1]战斗预期!D$4</f>
        <v>0</v>
      </c>
      <c r="BP51" s="18">
        <f>O$8*$O51*[1]战斗预期!E$4</f>
        <v>73.333333333333329</v>
      </c>
      <c r="BQ51" s="18">
        <f>P$8*$O51*[1]战斗预期!F$4</f>
        <v>0</v>
      </c>
      <c r="BR51" s="18">
        <f>Q$8*$O51*[1]战斗预期!G$4</f>
        <v>58.666666666666664</v>
      </c>
      <c r="BS51" s="19">
        <f>M$9*$O51*[1]战斗预期!C$4</f>
        <v>0</v>
      </c>
      <c r="BT51" s="19">
        <f>N$9*$O51*[1]战斗预期!D$4</f>
        <v>0</v>
      </c>
      <c r="BU51" s="19">
        <f>O$9*$O51*[1]战斗预期!E$4</f>
        <v>0</v>
      </c>
      <c r="BV51" s="19">
        <f>P$9*$O51*[1]战斗预期!F$4</f>
        <v>58.666666666666664</v>
      </c>
      <c r="BW51" s="19">
        <f>Q$9*$O51*[1]战斗预期!G$4</f>
        <v>58.666666666666664</v>
      </c>
      <c r="BX51" s="20">
        <f>M$10*$O51*[1]战斗预期!C$4</f>
        <v>0</v>
      </c>
      <c r="BY51" s="20">
        <f>N$10*$O51*[1]战斗预期!D$4</f>
        <v>146.66666666666666</v>
      </c>
      <c r="BZ51" s="20">
        <f>O$10*$O51*[1]战斗预期!E$4</f>
        <v>0</v>
      </c>
      <c r="CA51" s="20">
        <f>P$10*$O51*[1]战斗预期!F$4</f>
        <v>58.666666666666664</v>
      </c>
      <c r="CB51" s="20">
        <f>Q$10*$O51*[1]战斗预期!G$4</f>
        <v>0</v>
      </c>
      <c r="CC51" s="21">
        <f>M$11*$O51*[1]战斗预期!C$4</f>
        <v>2346.666666666667</v>
      </c>
      <c r="CD51" s="21">
        <f>N$11*$O51*[1]战斗预期!D$4</f>
        <v>0</v>
      </c>
      <c r="CE51" s="21">
        <f>O$11*$O51*[1]战斗预期!E$4</f>
        <v>0</v>
      </c>
      <c r="CF51" s="21">
        <f>P$11*$O51*[1]战斗预期!F$4</f>
        <v>46.933333333333337</v>
      </c>
      <c r="CG51" s="21">
        <f>Q$11*$O51*[1]战斗预期!G$4</f>
        <v>93.866666666666674</v>
      </c>
      <c r="CH51" s="22">
        <f>M$12*$O51*[1]战斗预期!C$4</f>
        <v>0</v>
      </c>
      <c r="CI51" s="22">
        <f>N$12*$O51*[1]战斗预期!D$4</f>
        <v>234.66666666666669</v>
      </c>
      <c r="CJ51" s="22">
        <f>O$12*$O51*[1]战斗预期!E$4</f>
        <v>117.33333333333334</v>
      </c>
      <c r="CK51" s="22">
        <f>P$12*$O51*[1]战斗预期!F$4</f>
        <v>46.933333333333337</v>
      </c>
      <c r="CL51" s="22">
        <f>Q$12*$O51*[1]战斗预期!G$4</f>
        <v>0</v>
      </c>
      <c r="CM51" s="16">
        <f>M$6*$P51*[1]战斗预期!C$4</f>
        <v>3633.3333333333335</v>
      </c>
      <c r="CN51" s="16">
        <f>N$6*$P51*[1]战斗预期!D$4</f>
        <v>363.33333333333337</v>
      </c>
      <c r="CO51" s="16">
        <f>O$6*$P51*[1]战斗预期!E$4</f>
        <v>0</v>
      </c>
      <c r="CP51" s="16">
        <f>P$6*$P51*[1]战斗预期!F$4</f>
        <v>0</v>
      </c>
      <c r="CQ51" s="16">
        <f>Q$6*$P51*[1]战斗预期!G$4</f>
        <v>0</v>
      </c>
      <c r="CR51" s="17">
        <f>M$7*$P51*[1]战斗预期!C$4</f>
        <v>3633.3333333333335</v>
      </c>
      <c r="CS51" s="17">
        <f>N$7*$P51*[1]战斗预期!D$4</f>
        <v>0</v>
      </c>
      <c r="CT51" s="17">
        <f>O$7*$P51*[1]战斗预期!E$4</f>
        <v>181.66666666666669</v>
      </c>
      <c r="CU51" s="17">
        <f>P$7*$P51*[1]战斗预期!F$4</f>
        <v>0</v>
      </c>
      <c r="CV51" s="17">
        <f>Q$7*$P51*[1]战斗预期!G$4</f>
        <v>0</v>
      </c>
      <c r="CW51" s="18">
        <f>M$8*$P51*[1]战斗预期!C$4</f>
        <v>0</v>
      </c>
      <c r="CX51" s="18">
        <f>N$8*$P51*[1]战斗预期!D$4</f>
        <v>0</v>
      </c>
      <c r="CY51" s="18">
        <f>O$8*$P51*[1]战斗预期!E$4</f>
        <v>181.66666666666669</v>
      </c>
      <c r="CZ51" s="18">
        <f>P$8*$P51*[1]战斗预期!F$4</f>
        <v>0</v>
      </c>
      <c r="DA51" s="18">
        <f>Q$8*$P51*[1]战斗预期!G$4</f>
        <v>145.33333333333334</v>
      </c>
      <c r="DB51" s="19">
        <f>M$9*$P51*[1]战斗预期!C$4</f>
        <v>0</v>
      </c>
      <c r="DC51" s="19">
        <f>N$9*$P51*[1]战斗预期!D$4</f>
        <v>0</v>
      </c>
      <c r="DD51" s="19">
        <f>O$9*$P51*[1]战斗预期!E$4</f>
        <v>0</v>
      </c>
      <c r="DE51" s="19">
        <f>P$9*$P51*[1]战斗预期!F$4</f>
        <v>145.33333333333334</v>
      </c>
      <c r="DF51" s="19">
        <f>Q$9*$P51*[1]战斗预期!G$4</f>
        <v>145.33333333333334</v>
      </c>
      <c r="DG51" s="20">
        <f>M$10*$P51*[1]战斗预期!C$4</f>
        <v>0</v>
      </c>
      <c r="DH51" s="20">
        <f>N$10*$P51*[1]战斗预期!D$4</f>
        <v>363.33333333333337</v>
      </c>
      <c r="DI51" s="20">
        <f>O$10*$P51*[1]战斗预期!E$4</f>
        <v>0</v>
      </c>
      <c r="DJ51" s="20">
        <f>P$10*$P51*[1]战斗预期!F$4</f>
        <v>145.33333333333334</v>
      </c>
      <c r="DK51" s="20">
        <f>Q$10*$P51*[1]战斗预期!G$4</f>
        <v>0</v>
      </c>
      <c r="DL51" s="21">
        <f>M$11*$P51*[1]战斗预期!C$4</f>
        <v>5813.3333333333339</v>
      </c>
      <c r="DM51" s="21">
        <f>N$11*$P51*[1]战斗预期!D$4</f>
        <v>0</v>
      </c>
      <c r="DN51" s="21">
        <f>O$11*$P51*[1]战斗预期!E$4</f>
        <v>0</v>
      </c>
      <c r="DO51" s="21">
        <f>P$11*$P51*[1]战斗预期!F$4</f>
        <v>116.26666666666668</v>
      </c>
      <c r="DP51" s="21">
        <f>Q$11*$P51*[1]战斗预期!G$4</f>
        <v>232.53333333333336</v>
      </c>
      <c r="DQ51" s="22">
        <f>M$12*$P51*[1]战斗预期!C$4</f>
        <v>0</v>
      </c>
      <c r="DR51" s="22">
        <f>N$12*$P51*[1]战斗预期!D$4</f>
        <v>581.33333333333337</v>
      </c>
      <c r="DS51" s="22">
        <f>O$12*$P51*[1]战斗预期!E$4</f>
        <v>290.66666666666669</v>
      </c>
      <c r="DT51" s="22">
        <f>P$12*$P51*[1]战斗预期!F$4</f>
        <v>116.26666666666668</v>
      </c>
      <c r="DU51" s="22">
        <f>Q$12*$P51*[1]战斗预期!G$4</f>
        <v>0</v>
      </c>
    </row>
    <row r="52" spans="2:125" x14ac:dyDescent="0.15">
      <c r="C52" s="23">
        <f t="shared" si="25"/>
        <v>16</v>
      </c>
      <c r="D52" s="14">
        <f>(C$1/SUM($R$6:$R$12)*N$6*[1]战斗预期!$D$4+F52*C$2/C$3/SUM($R$6:$R$12)*N$6*[1]战斗预期!$D$4)*(1+$D$8)</f>
        <v>124.44444444444446</v>
      </c>
      <c r="E52" s="4">
        <v>22</v>
      </c>
      <c r="F52" s="4">
        <f>[1]属性成长!$D29</f>
        <v>110</v>
      </c>
      <c r="G52" s="6">
        <f t="shared" si="26"/>
        <v>112</v>
      </c>
      <c r="H52" s="6">
        <f t="shared" si="27"/>
        <v>272</v>
      </c>
      <c r="I52" s="6">
        <f t="shared" si="28"/>
        <v>668</v>
      </c>
      <c r="J52" s="6">
        <f t="shared" si="29"/>
        <v>1101.5147928994083</v>
      </c>
      <c r="K52" s="15">
        <f t="shared" si="30"/>
        <v>1550.9402788605314</v>
      </c>
      <c r="L52" s="6">
        <f t="shared" si="31"/>
        <v>2463.219515552511</v>
      </c>
      <c r="M52" s="6">
        <f t="shared" si="32"/>
        <v>3384.7660395823086</v>
      </c>
      <c r="N52" s="6">
        <f t="shared" si="33"/>
        <v>12.444444444444445</v>
      </c>
      <c r="O52" s="6">
        <f t="shared" si="34"/>
        <v>30.222222222222221</v>
      </c>
      <c r="P52" s="6">
        <f t="shared" si="35"/>
        <v>74.222222222222229</v>
      </c>
      <c r="Q52" s="6">
        <f t="shared" si="36"/>
        <v>122.3905325443787</v>
      </c>
      <c r="R52" s="6">
        <f t="shared" si="37"/>
        <v>172.32669765117015</v>
      </c>
      <c r="S52" s="6">
        <f t="shared" si="38"/>
        <v>273.69105728361234</v>
      </c>
      <c r="T52" s="6">
        <f t="shared" si="39"/>
        <v>376.0851155091454</v>
      </c>
      <c r="U52" s="16">
        <f>ROUND(M$6*$N52*[1]战斗预期!C$4,0)</f>
        <v>622</v>
      </c>
      <c r="V52" s="16">
        <f>ROUND(N$6*$N52*[1]战斗预期!D$4,0)</f>
        <v>62</v>
      </c>
      <c r="W52" s="16">
        <f>ROUND(O$6*$N52*[1]战斗预期!E$4,0)</f>
        <v>0</v>
      </c>
      <c r="X52" s="16">
        <f>ROUND(P$6*$N52*[1]战斗预期!F$4,0)</f>
        <v>0</v>
      </c>
      <c r="Y52" s="16">
        <f>ROUND(Q$6*$N52*[1]战斗预期!G$4,0)</f>
        <v>0</v>
      </c>
      <c r="Z52" s="17">
        <f>ROUND(M$7*$N52*[1]战斗预期!C$4,0)</f>
        <v>622</v>
      </c>
      <c r="AA52" s="17">
        <f>ROUND(N$7*$N52*[1]战斗预期!D$4,0)</f>
        <v>0</v>
      </c>
      <c r="AB52" s="17">
        <f>ROUND(O$7*$N52*[1]战斗预期!E$4,0)</f>
        <v>31</v>
      </c>
      <c r="AC52" s="17">
        <f>ROUND(P$7*$N52*[1]战斗预期!F$4,0)</f>
        <v>0</v>
      </c>
      <c r="AD52" s="17">
        <f>ROUND(Q$7*$N52*[1]战斗预期!G$4,0)</f>
        <v>0</v>
      </c>
      <c r="AE52" s="18">
        <f>ROUND(M$8*$N52*[1]战斗预期!C$4,0)</f>
        <v>0</v>
      </c>
      <c r="AF52" s="18">
        <f>ROUND(N$8*$N52*[1]战斗预期!D$4,0)</f>
        <v>0</v>
      </c>
      <c r="AG52" s="18">
        <f>ROUND(O$8*$N52*[1]战斗预期!E$4,0)</f>
        <v>31</v>
      </c>
      <c r="AH52" s="18">
        <f>ROUND(P$8*$N52*[1]战斗预期!F$4,0)</f>
        <v>0</v>
      </c>
      <c r="AI52" s="18">
        <f>ROUND(Q$8*$N52*[1]战斗预期!G$4,0)</f>
        <v>25</v>
      </c>
      <c r="AJ52" s="19">
        <f>ROUND(M$9*$N52*[1]战斗预期!C$4,0)</f>
        <v>0</v>
      </c>
      <c r="AK52" s="19">
        <f>ROUND(N$9*$N52*[1]战斗预期!D$4,0)</f>
        <v>0</v>
      </c>
      <c r="AL52" s="19">
        <f>ROUND(O$9*$N52*[1]战斗预期!E$4,0)</f>
        <v>0</v>
      </c>
      <c r="AM52" s="19">
        <f>ROUND(P$9*$N52*[1]战斗预期!F$4,0)</f>
        <v>25</v>
      </c>
      <c r="AN52" s="19">
        <f>ROUND(Q$9*$N52*[1]战斗预期!G$4,0)</f>
        <v>25</v>
      </c>
      <c r="AO52" s="20">
        <f>ROUND(M$10*$N52*[1]战斗预期!C$4,0)</f>
        <v>0</v>
      </c>
      <c r="AP52" s="20">
        <f>ROUND(N$10*$N52*[1]战斗预期!D$4,0)</f>
        <v>62</v>
      </c>
      <c r="AQ52" s="20">
        <f>ROUND(O$10*$N52*[1]战斗预期!E$4,0)</f>
        <v>0</v>
      </c>
      <c r="AR52" s="20">
        <f>ROUND(P$10*$N52*[1]战斗预期!F$4,0)</f>
        <v>25</v>
      </c>
      <c r="AS52" s="20">
        <f>ROUND(Q$10*$N52*[1]战斗预期!G$4,0)</f>
        <v>0</v>
      </c>
      <c r="AT52" s="21">
        <f>ROUND(M$11*$N52*[1]战斗预期!C$4,0)</f>
        <v>996</v>
      </c>
      <c r="AU52" s="21">
        <f>ROUND(N$11*$N52*[1]战斗预期!D$4,0)</f>
        <v>0</v>
      </c>
      <c r="AV52" s="21">
        <f>ROUND(O$11*$N52*[1]战斗预期!E$4,0)</f>
        <v>0</v>
      </c>
      <c r="AW52" s="21">
        <f>ROUND(P$11*$N52*[1]战斗预期!F$4,0)</f>
        <v>20</v>
      </c>
      <c r="AX52" s="21">
        <f>ROUND(Q$11*$N52*[1]战斗预期!G$4,0)</f>
        <v>40</v>
      </c>
      <c r="AY52" s="22">
        <f>ROUND(M$12*$N52*[1]战斗预期!C$4,0)</f>
        <v>0</v>
      </c>
      <c r="AZ52" s="22">
        <f>ROUND(N$12*$N52*[1]战斗预期!D$4,0)</f>
        <v>100</v>
      </c>
      <c r="BA52" s="22">
        <f>ROUND(O$12*$N52*[1]战斗预期!E$4,0)</f>
        <v>50</v>
      </c>
      <c r="BB52" s="22">
        <f>ROUND(P$12*$N52*[1]战斗预期!F$4,0)</f>
        <v>20</v>
      </c>
      <c r="BC52" s="22">
        <f>ROUND(Q$12*$N52*[1]战斗预期!G$4,0)</f>
        <v>0</v>
      </c>
      <c r="BD52" s="16">
        <f>M$6*$O52*[1]战斗预期!C$4</f>
        <v>1511.1111111111111</v>
      </c>
      <c r="BE52" s="16">
        <f>N$6*$O52*[1]战斗预期!D$4</f>
        <v>151.11111111111111</v>
      </c>
      <c r="BF52" s="16">
        <f>O$6*$O52*[1]战斗预期!E$4</f>
        <v>0</v>
      </c>
      <c r="BG52" s="16">
        <f>P$6*$O52*[1]战斗预期!F$4</f>
        <v>0</v>
      </c>
      <c r="BH52" s="16">
        <f>Q$6*$O52*[1]战斗预期!G$4</f>
        <v>0</v>
      </c>
      <c r="BI52" s="17">
        <f>M$7*$O52*[1]战斗预期!C$4</f>
        <v>1511.1111111111111</v>
      </c>
      <c r="BJ52" s="17">
        <f>N$7*$O52*[1]战斗预期!D$4</f>
        <v>0</v>
      </c>
      <c r="BK52" s="17">
        <f>O$7*$O52*[1]战斗预期!E$4</f>
        <v>75.555555555555557</v>
      </c>
      <c r="BL52" s="17">
        <f>P$7*$O52*[1]战斗预期!F$4</f>
        <v>0</v>
      </c>
      <c r="BM52" s="17">
        <f>Q$7*$O52*[1]战斗预期!G$4</f>
        <v>0</v>
      </c>
      <c r="BN52" s="18">
        <f>M$8*$O52*[1]战斗预期!C$4</f>
        <v>0</v>
      </c>
      <c r="BO52" s="18">
        <f>N$8*$O52*[1]战斗预期!D$4</f>
        <v>0</v>
      </c>
      <c r="BP52" s="18">
        <f>O$8*$O52*[1]战斗预期!E$4</f>
        <v>75.555555555555557</v>
      </c>
      <c r="BQ52" s="18">
        <f>P$8*$O52*[1]战斗预期!F$4</f>
        <v>0</v>
      </c>
      <c r="BR52" s="18">
        <f>Q$8*$O52*[1]战斗预期!G$4</f>
        <v>60.444444444444443</v>
      </c>
      <c r="BS52" s="19">
        <f>M$9*$O52*[1]战斗预期!C$4</f>
        <v>0</v>
      </c>
      <c r="BT52" s="19">
        <f>N$9*$O52*[1]战斗预期!D$4</f>
        <v>0</v>
      </c>
      <c r="BU52" s="19">
        <f>O$9*$O52*[1]战斗预期!E$4</f>
        <v>0</v>
      </c>
      <c r="BV52" s="19">
        <f>P$9*$O52*[1]战斗预期!F$4</f>
        <v>60.444444444444443</v>
      </c>
      <c r="BW52" s="19">
        <f>Q$9*$O52*[1]战斗预期!G$4</f>
        <v>60.444444444444443</v>
      </c>
      <c r="BX52" s="20">
        <f>M$10*$O52*[1]战斗预期!C$4</f>
        <v>0</v>
      </c>
      <c r="BY52" s="20">
        <f>N$10*$O52*[1]战斗预期!D$4</f>
        <v>151.11111111111111</v>
      </c>
      <c r="BZ52" s="20">
        <f>O$10*$O52*[1]战斗预期!E$4</f>
        <v>0</v>
      </c>
      <c r="CA52" s="20">
        <f>P$10*$O52*[1]战斗预期!F$4</f>
        <v>60.444444444444443</v>
      </c>
      <c r="CB52" s="20">
        <f>Q$10*$O52*[1]战斗预期!G$4</f>
        <v>0</v>
      </c>
      <c r="CC52" s="21">
        <f>M$11*$O52*[1]战斗预期!C$4</f>
        <v>2417.7777777777778</v>
      </c>
      <c r="CD52" s="21">
        <f>N$11*$O52*[1]战斗预期!D$4</f>
        <v>0</v>
      </c>
      <c r="CE52" s="21">
        <f>O$11*$O52*[1]战斗预期!E$4</f>
        <v>0</v>
      </c>
      <c r="CF52" s="21">
        <f>P$11*$O52*[1]战斗预期!F$4</f>
        <v>48.355555555555554</v>
      </c>
      <c r="CG52" s="21">
        <f>Q$11*$O52*[1]战斗预期!G$4</f>
        <v>96.711111111111109</v>
      </c>
      <c r="CH52" s="22">
        <f>M$12*$O52*[1]战斗预期!C$4</f>
        <v>0</v>
      </c>
      <c r="CI52" s="22">
        <f>N$12*$O52*[1]战斗预期!D$4</f>
        <v>241.77777777777777</v>
      </c>
      <c r="CJ52" s="22">
        <f>O$12*$O52*[1]战斗预期!E$4</f>
        <v>120.88888888888889</v>
      </c>
      <c r="CK52" s="22">
        <f>P$12*$O52*[1]战斗预期!F$4</f>
        <v>48.355555555555554</v>
      </c>
      <c r="CL52" s="22">
        <f>Q$12*$O52*[1]战斗预期!G$4</f>
        <v>0</v>
      </c>
      <c r="CM52" s="16">
        <f>M$6*$P52*[1]战斗预期!C$4</f>
        <v>3711.1111111111113</v>
      </c>
      <c r="CN52" s="16">
        <f>N$6*$P52*[1]战斗预期!D$4</f>
        <v>371.11111111111114</v>
      </c>
      <c r="CO52" s="16">
        <f>O$6*$P52*[1]战斗预期!E$4</f>
        <v>0</v>
      </c>
      <c r="CP52" s="16">
        <f>P$6*$P52*[1]战斗预期!F$4</f>
        <v>0</v>
      </c>
      <c r="CQ52" s="16">
        <f>Q$6*$P52*[1]战斗预期!G$4</f>
        <v>0</v>
      </c>
      <c r="CR52" s="17">
        <f>M$7*$P52*[1]战斗预期!C$4</f>
        <v>3711.1111111111113</v>
      </c>
      <c r="CS52" s="17">
        <f>N$7*$P52*[1]战斗预期!D$4</f>
        <v>0</v>
      </c>
      <c r="CT52" s="17">
        <f>O$7*$P52*[1]战斗预期!E$4</f>
        <v>185.55555555555557</v>
      </c>
      <c r="CU52" s="17">
        <f>P$7*$P52*[1]战斗预期!F$4</f>
        <v>0</v>
      </c>
      <c r="CV52" s="17">
        <f>Q$7*$P52*[1]战斗预期!G$4</f>
        <v>0</v>
      </c>
      <c r="CW52" s="18">
        <f>M$8*$P52*[1]战斗预期!C$4</f>
        <v>0</v>
      </c>
      <c r="CX52" s="18">
        <f>N$8*$P52*[1]战斗预期!D$4</f>
        <v>0</v>
      </c>
      <c r="CY52" s="18">
        <f>O$8*$P52*[1]战斗预期!E$4</f>
        <v>185.55555555555557</v>
      </c>
      <c r="CZ52" s="18">
        <f>P$8*$P52*[1]战斗预期!F$4</f>
        <v>0</v>
      </c>
      <c r="DA52" s="18">
        <f>Q$8*$P52*[1]战斗预期!G$4</f>
        <v>148.44444444444446</v>
      </c>
      <c r="DB52" s="19">
        <f>M$9*$P52*[1]战斗预期!C$4</f>
        <v>0</v>
      </c>
      <c r="DC52" s="19">
        <f>N$9*$P52*[1]战斗预期!D$4</f>
        <v>0</v>
      </c>
      <c r="DD52" s="19">
        <f>O$9*$P52*[1]战斗预期!E$4</f>
        <v>0</v>
      </c>
      <c r="DE52" s="19">
        <f>P$9*$P52*[1]战斗预期!F$4</f>
        <v>148.44444444444446</v>
      </c>
      <c r="DF52" s="19">
        <f>Q$9*$P52*[1]战斗预期!G$4</f>
        <v>148.44444444444446</v>
      </c>
      <c r="DG52" s="20">
        <f>M$10*$P52*[1]战斗预期!C$4</f>
        <v>0</v>
      </c>
      <c r="DH52" s="20">
        <f>N$10*$P52*[1]战斗预期!D$4</f>
        <v>371.11111111111114</v>
      </c>
      <c r="DI52" s="20">
        <f>O$10*$P52*[1]战斗预期!E$4</f>
        <v>0</v>
      </c>
      <c r="DJ52" s="20">
        <f>P$10*$P52*[1]战斗预期!F$4</f>
        <v>148.44444444444446</v>
      </c>
      <c r="DK52" s="20">
        <f>Q$10*$P52*[1]战斗预期!G$4</f>
        <v>0</v>
      </c>
      <c r="DL52" s="21">
        <f>M$11*$P52*[1]战斗预期!C$4</f>
        <v>5937.7777777777783</v>
      </c>
      <c r="DM52" s="21">
        <f>N$11*$P52*[1]战斗预期!D$4</f>
        <v>0</v>
      </c>
      <c r="DN52" s="21">
        <f>O$11*$P52*[1]战斗预期!E$4</f>
        <v>0</v>
      </c>
      <c r="DO52" s="21">
        <f>P$11*$P52*[1]战斗预期!F$4</f>
        <v>118.75555555555557</v>
      </c>
      <c r="DP52" s="21">
        <f>Q$11*$P52*[1]战斗预期!G$4</f>
        <v>237.51111111111115</v>
      </c>
      <c r="DQ52" s="22">
        <f>M$12*$P52*[1]战斗预期!C$4</f>
        <v>0</v>
      </c>
      <c r="DR52" s="22">
        <f>N$12*$P52*[1]战斗预期!D$4</f>
        <v>593.77777777777783</v>
      </c>
      <c r="DS52" s="22">
        <f>O$12*$P52*[1]战斗预期!E$4</f>
        <v>296.88888888888891</v>
      </c>
      <c r="DT52" s="22">
        <f>P$12*$P52*[1]战斗预期!F$4</f>
        <v>118.75555555555557</v>
      </c>
      <c r="DU52" s="22">
        <f>Q$12*$P52*[1]战斗预期!G$4</f>
        <v>0</v>
      </c>
    </row>
    <row r="53" spans="2:125" x14ac:dyDescent="0.15">
      <c r="C53" s="23">
        <f t="shared" si="25"/>
        <v>16.571428571428573</v>
      </c>
      <c r="D53" s="14">
        <f>(C$1/SUM($R$6:$R$12)*N$6*[1]战斗预期!$D$4+F53*C$2/C$3/SUM($R$6:$R$12)*N$6*[1]战斗预期!$D$4)*(1+$D$8)</f>
        <v>128.88888888888889</v>
      </c>
      <c r="E53" s="4">
        <v>23</v>
      </c>
      <c r="F53" s="4">
        <f>[1]属性成长!$D30</f>
        <v>115</v>
      </c>
      <c r="G53" s="6">
        <f t="shared" si="26"/>
        <v>116</v>
      </c>
      <c r="H53" s="6">
        <f t="shared" si="27"/>
        <v>280</v>
      </c>
      <c r="I53" s="6">
        <f t="shared" si="28"/>
        <v>682</v>
      </c>
      <c r="J53" s="6">
        <f t="shared" si="29"/>
        <v>1119.5147928994083</v>
      </c>
      <c r="K53" s="15">
        <f t="shared" si="30"/>
        <v>1572.9402788605314</v>
      </c>
      <c r="L53" s="6">
        <f t="shared" si="31"/>
        <v>2493.219515552511</v>
      </c>
      <c r="M53" s="6">
        <f t="shared" si="32"/>
        <v>3422.7660395823086</v>
      </c>
      <c r="N53" s="6">
        <f t="shared" si="33"/>
        <v>12.888888888888889</v>
      </c>
      <c r="O53" s="6">
        <f t="shared" si="34"/>
        <v>31.111111111111111</v>
      </c>
      <c r="P53" s="6">
        <f t="shared" si="35"/>
        <v>75.777777777777771</v>
      </c>
      <c r="Q53" s="6">
        <f t="shared" si="36"/>
        <v>124.3905325443787</v>
      </c>
      <c r="R53" s="6">
        <f t="shared" si="37"/>
        <v>174.77114209561461</v>
      </c>
      <c r="S53" s="6">
        <f t="shared" si="38"/>
        <v>277.02439061694565</v>
      </c>
      <c r="T53" s="6">
        <f t="shared" si="39"/>
        <v>380.30733773136762</v>
      </c>
      <c r="U53" s="16">
        <f>ROUND(M$6*$N53*[1]战斗预期!C$4,0)</f>
        <v>644</v>
      </c>
      <c r="V53" s="16">
        <f>ROUND(N$6*$N53*[1]战斗预期!D$4,0)</f>
        <v>64</v>
      </c>
      <c r="W53" s="16">
        <f>ROUND(O$6*$N53*[1]战斗预期!E$4,0)</f>
        <v>0</v>
      </c>
      <c r="X53" s="16">
        <f>ROUND(P$6*$N53*[1]战斗预期!F$4,0)</f>
        <v>0</v>
      </c>
      <c r="Y53" s="16">
        <f>ROUND(Q$6*$N53*[1]战斗预期!G$4,0)</f>
        <v>0</v>
      </c>
      <c r="Z53" s="17">
        <f>ROUND(M$7*$N53*[1]战斗预期!C$4,0)</f>
        <v>644</v>
      </c>
      <c r="AA53" s="17">
        <f>ROUND(N$7*$N53*[1]战斗预期!D$4,0)</f>
        <v>0</v>
      </c>
      <c r="AB53" s="17">
        <f>ROUND(O$7*$N53*[1]战斗预期!E$4,0)</f>
        <v>32</v>
      </c>
      <c r="AC53" s="17">
        <f>ROUND(P$7*$N53*[1]战斗预期!F$4,0)</f>
        <v>0</v>
      </c>
      <c r="AD53" s="17">
        <f>ROUND(Q$7*$N53*[1]战斗预期!G$4,0)</f>
        <v>0</v>
      </c>
      <c r="AE53" s="18">
        <f>ROUND(M$8*$N53*[1]战斗预期!C$4,0)</f>
        <v>0</v>
      </c>
      <c r="AF53" s="18">
        <f>ROUND(N$8*$N53*[1]战斗预期!D$4,0)</f>
        <v>0</v>
      </c>
      <c r="AG53" s="18">
        <f>ROUND(O$8*$N53*[1]战斗预期!E$4,0)</f>
        <v>32</v>
      </c>
      <c r="AH53" s="18">
        <f>ROUND(P$8*$N53*[1]战斗预期!F$4,0)</f>
        <v>0</v>
      </c>
      <c r="AI53" s="18">
        <f>ROUND(Q$8*$N53*[1]战斗预期!G$4,0)</f>
        <v>26</v>
      </c>
      <c r="AJ53" s="19">
        <f>ROUND(M$9*$N53*[1]战斗预期!C$4,0)</f>
        <v>0</v>
      </c>
      <c r="AK53" s="19">
        <f>ROUND(N$9*$N53*[1]战斗预期!D$4,0)</f>
        <v>0</v>
      </c>
      <c r="AL53" s="19">
        <f>ROUND(O$9*$N53*[1]战斗预期!E$4,0)</f>
        <v>0</v>
      </c>
      <c r="AM53" s="19">
        <f>ROUND(P$9*$N53*[1]战斗预期!F$4,0)</f>
        <v>26</v>
      </c>
      <c r="AN53" s="19">
        <f>ROUND(Q$9*$N53*[1]战斗预期!G$4,0)</f>
        <v>26</v>
      </c>
      <c r="AO53" s="20">
        <f>ROUND(M$10*$N53*[1]战斗预期!C$4,0)</f>
        <v>0</v>
      </c>
      <c r="AP53" s="20">
        <f>ROUND(N$10*$N53*[1]战斗预期!D$4,0)</f>
        <v>64</v>
      </c>
      <c r="AQ53" s="20">
        <f>ROUND(O$10*$N53*[1]战斗预期!E$4,0)</f>
        <v>0</v>
      </c>
      <c r="AR53" s="20">
        <f>ROUND(P$10*$N53*[1]战斗预期!F$4,0)</f>
        <v>26</v>
      </c>
      <c r="AS53" s="20">
        <f>ROUND(Q$10*$N53*[1]战斗预期!G$4,0)</f>
        <v>0</v>
      </c>
      <c r="AT53" s="21">
        <f>ROUND(M$11*$N53*[1]战斗预期!C$4,0)</f>
        <v>1031</v>
      </c>
      <c r="AU53" s="21">
        <f>ROUND(N$11*$N53*[1]战斗预期!D$4,0)</f>
        <v>0</v>
      </c>
      <c r="AV53" s="21">
        <f>ROUND(O$11*$N53*[1]战斗预期!E$4,0)</f>
        <v>0</v>
      </c>
      <c r="AW53" s="21">
        <f>ROUND(P$11*$N53*[1]战斗预期!F$4,0)</f>
        <v>21</v>
      </c>
      <c r="AX53" s="21">
        <f>ROUND(Q$11*$N53*[1]战斗预期!G$4,0)</f>
        <v>41</v>
      </c>
      <c r="AY53" s="22">
        <f>ROUND(M$12*$N53*[1]战斗预期!C$4,0)</f>
        <v>0</v>
      </c>
      <c r="AZ53" s="22">
        <f>ROUND(N$12*$N53*[1]战斗预期!D$4,0)</f>
        <v>103</v>
      </c>
      <c r="BA53" s="22">
        <f>ROUND(O$12*$N53*[1]战斗预期!E$4,0)</f>
        <v>52</v>
      </c>
      <c r="BB53" s="22">
        <f>ROUND(P$12*$N53*[1]战斗预期!F$4,0)</f>
        <v>21</v>
      </c>
      <c r="BC53" s="22">
        <f>ROUND(Q$12*$N53*[1]战斗预期!G$4,0)</f>
        <v>0</v>
      </c>
      <c r="BD53" s="16">
        <f>M$6*$O53*[1]战斗预期!C$4</f>
        <v>1555.5555555555554</v>
      </c>
      <c r="BE53" s="16">
        <f>N$6*$O53*[1]战斗预期!D$4</f>
        <v>155.55555555555554</v>
      </c>
      <c r="BF53" s="16">
        <f>O$6*$O53*[1]战斗预期!E$4</f>
        <v>0</v>
      </c>
      <c r="BG53" s="16">
        <f>P$6*$O53*[1]战斗预期!F$4</f>
        <v>0</v>
      </c>
      <c r="BH53" s="16">
        <f>Q$6*$O53*[1]战斗预期!G$4</f>
        <v>0</v>
      </c>
      <c r="BI53" s="17">
        <f>M$7*$O53*[1]战斗预期!C$4</f>
        <v>1555.5555555555554</v>
      </c>
      <c r="BJ53" s="17">
        <f>N$7*$O53*[1]战斗预期!D$4</f>
        <v>0</v>
      </c>
      <c r="BK53" s="17">
        <f>O$7*$O53*[1]战斗预期!E$4</f>
        <v>77.777777777777771</v>
      </c>
      <c r="BL53" s="17">
        <f>P$7*$O53*[1]战斗预期!F$4</f>
        <v>0</v>
      </c>
      <c r="BM53" s="17">
        <f>Q$7*$O53*[1]战斗预期!G$4</f>
        <v>0</v>
      </c>
      <c r="BN53" s="18">
        <f>M$8*$O53*[1]战斗预期!C$4</f>
        <v>0</v>
      </c>
      <c r="BO53" s="18">
        <f>N$8*$O53*[1]战斗预期!D$4</f>
        <v>0</v>
      </c>
      <c r="BP53" s="18">
        <f>O$8*$O53*[1]战斗预期!E$4</f>
        <v>77.777777777777771</v>
      </c>
      <c r="BQ53" s="18">
        <f>P$8*$O53*[1]战斗预期!F$4</f>
        <v>0</v>
      </c>
      <c r="BR53" s="18">
        <f>Q$8*$O53*[1]战斗预期!G$4</f>
        <v>62.222222222222221</v>
      </c>
      <c r="BS53" s="19">
        <f>M$9*$O53*[1]战斗预期!C$4</f>
        <v>0</v>
      </c>
      <c r="BT53" s="19">
        <f>N$9*$O53*[1]战斗预期!D$4</f>
        <v>0</v>
      </c>
      <c r="BU53" s="19">
        <f>O$9*$O53*[1]战斗预期!E$4</f>
        <v>0</v>
      </c>
      <c r="BV53" s="19">
        <f>P$9*$O53*[1]战斗预期!F$4</f>
        <v>62.222222222222221</v>
      </c>
      <c r="BW53" s="19">
        <f>Q$9*$O53*[1]战斗预期!G$4</f>
        <v>62.222222222222221</v>
      </c>
      <c r="BX53" s="20">
        <f>M$10*$O53*[1]战斗预期!C$4</f>
        <v>0</v>
      </c>
      <c r="BY53" s="20">
        <f>N$10*$O53*[1]战斗预期!D$4</f>
        <v>155.55555555555554</v>
      </c>
      <c r="BZ53" s="20">
        <f>O$10*$O53*[1]战斗预期!E$4</f>
        <v>0</v>
      </c>
      <c r="CA53" s="20">
        <f>P$10*$O53*[1]战斗预期!F$4</f>
        <v>62.222222222222221</v>
      </c>
      <c r="CB53" s="20">
        <f>Q$10*$O53*[1]战斗预期!G$4</f>
        <v>0</v>
      </c>
      <c r="CC53" s="21">
        <f>M$11*$O53*[1]战斗预期!C$4</f>
        <v>2488.8888888888891</v>
      </c>
      <c r="CD53" s="21">
        <f>N$11*$O53*[1]战斗预期!D$4</f>
        <v>0</v>
      </c>
      <c r="CE53" s="21">
        <f>O$11*$O53*[1]战斗预期!E$4</f>
        <v>0</v>
      </c>
      <c r="CF53" s="21">
        <f>P$11*$O53*[1]战斗预期!F$4</f>
        <v>49.777777777777779</v>
      </c>
      <c r="CG53" s="21">
        <f>Q$11*$O53*[1]战斗预期!G$4</f>
        <v>99.555555555555557</v>
      </c>
      <c r="CH53" s="22">
        <f>M$12*$O53*[1]战斗预期!C$4</f>
        <v>0</v>
      </c>
      <c r="CI53" s="22">
        <f>N$12*$O53*[1]战斗预期!D$4</f>
        <v>248.88888888888889</v>
      </c>
      <c r="CJ53" s="22">
        <f>O$12*$O53*[1]战斗预期!E$4</f>
        <v>124.44444444444444</v>
      </c>
      <c r="CK53" s="22">
        <f>P$12*$O53*[1]战斗预期!F$4</f>
        <v>49.777777777777779</v>
      </c>
      <c r="CL53" s="22">
        <f>Q$12*$O53*[1]战斗预期!G$4</f>
        <v>0</v>
      </c>
      <c r="CM53" s="16">
        <f>M$6*$P53*[1]战斗预期!C$4</f>
        <v>3788.8888888888887</v>
      </c>
      <c r="CN53" s="16">
        <f>N$6*$P53*[1]战斗预期!D$4</f>
        <v>378.88888888888886</v>
      </c>
      <c r="CO53" s="16">
        <f>O$6*$P53*[1]战斗预期!E$4</f>
        <v>0</v>
      </c>
      <c r="CP53" s="16">
        <f>P$6*$P53*[1]战斗预期!F$4</f>
        <v>0</v>
      </c>
      <c r="CQ53" s="16">
        <f>Q$6*$P53*[1]战斗预期!G$4</f>
        <v>0</v>
      </c>
      <c r="CR53" s="17">
        <f>M$7*$P53*[1]战斗预期!C$4</f>
        <v>3788.8888888888887</v>
      </c>
      <c r="CS53" s="17">
        <f>N$7*$P53*[1]战斗预期!D$4</f>
        <v>0</v>
      </c>
      <c r="CT53" s="17">
        <f>O$7*$P53*[1]战斗预期!E$4</f>
        <v>189.44444444444443</v>
      </c>
      <c r="CU53" s="17">
        <f>P$7*$P53*[1]战斗预期!F$4</f>
        <v>0</v>
      </c>
      <c r="CV53" s="17">
        <f>Q$7*$P53*[1]战斗预期!G$4</f>
        <v>0</v>
      </c>
      <c r="CW53" s="18">
        <f>M$8*$P53*[1]战斗预期!C$4</f>
        <v>0</v>
      </c>
      <c r="CX53" s="18">
        <f>N$8*$P53*[1]战斗预期!D$4</f>
        <v>0</v>
      </c>
      <c r="CY53" s="18">
        <f>O$8*$P53*[1]战斗预期!E$4</f>
        <v>189.44444444444443</v>
      </c>
      <c r="CZ53" s="18">
        <f>P$8*$P53*[1]战斗预期!F$4</f>
        <v>0</v>
      </c>
      <c r="DA53" s="18">
        <f>Q$8*$P53*[1]战斗预期!G$4</f>
        <v>151.55555555555554</v>
      </c>
      <c r="DB53" s="19">
        <f>M$9*$P53*[1]战斗预期!C$4</f>
        <v>0</v>
      </c>
      <c r="DC53" s="19">
        <f>N$9*$P53*[1]战斗预期!D$4</f>
        <v>0</v>
      </c>
      <c r="DD53" s="19">
        <f>O$9*$P53*[1]战斗预期!E$4</f>
        <v>0</v>
      </c>
      <c r="DE53" s="19">
        <f>P$9*$P53*[1]战斗预期!F$4</f>
        <v>151.55555555555554</v>
      </c>
      <c r="DF53" s="19">
        <f>Q$9*$P53*[1]战斗预期!G$4</f>
        <v>151.55555555555554</v>
      </c>
      <c r="DG53" s="20">
        <f>M$10*$P53*[1]战斗预期!C$4</f>
        <v>0</v>
      </c>
      <c r="DH53" s="20">
        <f>N$10*$P53*[1]战斗预期!D$4</f>
        <v>378.88888888888886</v>
      </c>
      <c r="DI53" s="20">
        <f>O$10*$P53*[1]战斗预期!E$4</f>
        <v>0</v>
      </c>
      <c r="DJ53" s="20">
        <f>P$10*$P53*[1]战斗预期!F$4</f>
        <v>151.55555555555554</v>
      </c>
      <c r="DK53" s="20">
        <f>Q$10*$P53*[1]战斗预期!G$4</f>
        <v>0</v>
      </c>
      <c r="DL53" s="21">
        <f>M$11*$P53*[1]战斗预期!C$4</f>
        <v>6062.2222222222217</v>
      </c>
      <c r="DM53" s="21">
        <f>N$11*$P53*[1]战斗预期!D$4</f>
        <v>0</v>
      </c>
      <c r="DN53" s="21">
        <f>O$11*$P53*[1]战斗预期!E$4</f>
        <v>0</v>
      </c>
      <c r="DO53" s="21">
        <f>P$11*$P53*[1]战斗预期!F$4</f>
        <v>121.24444444444444</v>
      </c>
      <c r="DP53" s="21">
        <f>Q$11*$P53*[1]战斗预期!G$4</f>
        <v>242.48888888888888</v>
      </c>
      <c r="DQ53" s="22">
        <f>M$12*$P53*[1]战斗预期!C$4</f>
        <v>0</v>
      </c>
      <c r="DR53" s="22">
        <f>N$12*$P53*[1]战斗预期!D$4</f>
        <v>606.22222222222217</v>
      </c>
      <c r="DS53" s="22">
        <f>O$12*$P53*[1]战斗预期!E$4</f>
        <v>303.11111111111109</v>
      </c>
      <c r="DT53" s="22">
        <f>P$12*$P53*[1]战斗预期!F$4</f>
        <v>121.24444444444444</v>
      </c>
      <c r="DU53" s="22">
        <f>Q$12*$P53*[1]战斗预期!G$4</f>
        <v>0</v>
      </c>
    </row>
    <row r="54" spans="2:125" x14ac:dyDescent="0.15">
      <c r="C54" s="23">
        <f t="shared" si="25"/>
        <v>17.142857142857142</v>
      </c>
      <c r="D54" s="14">
        <f>(C$1/SUM($R$6:$R$12)*N$6*[1]战斗预期!$D$4+F54*C$2/C$3/SUM($R$6:$R$12)*N$6*[1]战斗预期!$D$4)*(1+$D$8)</f>
        <v>133.33333333333331</v>
      </c>
      <c r="E54" s="4">
        <v>24</v>
      </c>
      <c r="F54" s="4">
        <f>[1]属性成长!$D31</f>
        <v>120</v>
      </c>
      <c r="G54" s="6">
        <f t="shared" si="26"/>
        <v>120</v>
      </c>
      <c r="H54" s="6">
        <f t="shared" si="27"/>
        <v>288</v>
      </c>
      <c r="I54" s="6">
        <f t="shared" si="28"/>
        <v>696</v>
      </c>
      <c r="J54" s="6">
        <f t="shared" si="29"/>
        <v>1137.5147928994083</v>
      </c>
      <c r="K54" s="15">
        <f t="shared" si="30"/>
        <v>1594.9402788605314</v>
      </c>
      <c r="L54" s="6">
        <f t="shared" si="31"/>
        <v>2523.219515552511</v>
      </c>
      <c r="M54" s="6">
        <f t="shared" si="32"/>
        <v>3460.7660395823086</v>
      </c>
      <c r="N54" s="6">
        <f t="shared" si="33"/>
        <v>13.333333333333334</v>
      </c>
      <c r="O54" s="6">
        <f t="shared" si="34"/>
        <v>32</v>
      </c>
      <c r="P54" s="6">
        <f t="shared" si="35"/>
        <v>77.333333333333329</v>
      </c>
      <c r="Q54" s="6">
        <f t="shared" si="36"/>
        <v>126.3905325443787</v>
      </c>
      <c r="R54" s="6">
        <f t="shared" si="37"/>
        <v>177.21558654005904</v>
      </c>
      <c r="S54" s="6">
        <f t="shared" si="38"/>
        <v>280.35772395027902</v>
      </c>
      <c r="T54" s="6">
        <f t="shared" si="39"/>
        <v>384.52955995358985</v>
      </c>
      <c r="U54" s="16">
        <f>ROUND(M$6*$N54*[1]战斗预期!C$4,0)</f>
        <v>667</v>
      </c>
      <c r="V54" s="16">
        <f>ROUND(N$6*$N54*[1]战斗预期!D$4,0)</f>
        <v>67</v>
      </c>
      <c r="W54" s="16">
        <f>ROUND(O$6*$N54*[1]战斗预期!E$4,0)</f>
        <v>0</v>
      </c>
      <c r="X54" s="16">
        <f>ROUND(P$6*$N54*[1]战斗预期!F$4,0)</f>
        <v>0</v>
      </c>
      <c r="Y54" s="16">
        <f>ROUND(Q$6*$N54*[1]战斗预期!G$4,0)</f>
        <v>0</v>
      </c>
      <c r="Z54" s="17">
        <f>ROUND(M$7*$N54*[1]战斗预期!C$4,0)</f>
        <v>667</v>
      </c>
      <c r="AA54" s="17">
        <f>ROUND(N$7*$N54*[1]战斗预期!D$4,0)</f>
        <v>0</v>
      </c>
      <c r="AB54" s="17">
        <f>ROUND(O$7*$N54*[1]战斗预期!E$4,0)</f>
        <v>33</v>
      </c>
      <c r="AC54" s="17">
        <f>ROUND(P$7*$N54*[1]战斗预期!F$4,0)</f>
        <v>0</v>
      </c>
      <c r="AD54" s="17">
        <f>ROUND(Q$7*$N54*[1]战斗预期!G$4,0)</f>
        <v>0</v>
      </c>
      <c r="AE54" s="18">
        <f>ROUND(M$8*$N54*[1]战斗预期!C$4,0)</f>
        <v>0</v>
      </c>
      <c r="AF54" s="18">
        <f>ROUND(N$8*$N54*[1]战斗预期!D$4,0)</f>
        <v>0</v>
      </c>
      <c r="AG54" s="18">
        <f>ROUND(O$8*$N54*[1]战斗预期!E$4,0)</f>
        <v>33</v>
      </c>
      <c r="AH54" s="18">
        <f>ROUND(P$8*$N54*[1]战斗预期!F$4,0)</f>
        <v>0</v>
      </c>
      <c r="AI54" s="18">
        <f>ROUND(Q$8*$N54*[1]战斗预期!G$4,0)</f>
        <v>27</v>
      </c>
      <c r="AJ54" s="19">
        <f>ROUND(M$9*$N54*[1]战斗预期!C$4,0)</f>
        <v>0</v>
      </c>
      <c r="AK54" s="19">
        <f>ROUND(N$9*$N54*[1]战斗预期!D$4,0)</f>
        <v>0</v>
      </c>
      <c r="AL54" s="19">
        <f>ROUND(O$9*$N54*[1]战斗预期!E$4,0)</f>
        <v>0</v>
      </c>
      <c r="AM54" s="19">
        <f>ROUND(P$9*$N54*[1]战斗预期!F$4,0)</f>
        <v>27</v>
      </c>
      <c r="AN54" s="19">
        <f>ROUND(Q$9*$N54*[1]战斗预期!G$4,0)</f>
        <v>27</v>
      </c>
      <c r="AO54" s="20">
        <f>ROUND(M$10*$N54*[1]战斗预期!C$4,0)</f>
        <v>0</v>
      </c>
      <c r="AP54" s="20">
        <f>ROUND(N$10*$N54*[1]战斗预期!D$4,0)</f>
        <v>67</v>
      </c>
      <c r="AQ54" s="20">
        <f>ROUND(O$10*$N54*[1]战斗预期!E$4,0)</f>
        <v>0</v>
      </c>
      <c r="AR54" s="20">
        <f>ROUND(P$10*$N54*[1]战斗预期!F$4,0)</f>
        <v>27</v>
      </c>
      <c r="AS54" s="20">
        <f>ROUND(Q$10*$N54*[1]战斗预期!G$4,0)</f>
        <v>0</v>
      </c>
      <c r="AT54" s="21">
        <f>ROUND(M$11*$N54*[1]战斗预期!C$4,0)</f>
        <v>1067</v>
      </c>
      <c r="AU54" s="21">
        <f>ROUND(N$11*$N54*[1]战斗预期!D$4,0)</f>
        <v>0</v>
      </c>
      <c r="AV54" s="21">
        <f>ROUND(O$11*$N54*[1]战斗预期!E$4,0)</f>
        <v>0</v>
      </c>
      <c r="AW54" s="21">
        <f>ROUND(P$11*$N54*[1]战斗预期!F$4,0)</f>
        <v>21</v>
      </c>
      <c r="AX54" s="21">
        <f>ROUND(Q$11*$N54*[1]战斗预期!G$4,0)</f>
        <v>43</v>
      </c>
      <c r="AY54" s="22">
        <f>ROUND(M$12*$N54*[1]战斗预期!C$4,0)</f>
        <v>0</v>
      </c>
      <c r="AZ54" s="22">
        <f>ROUND(N$12*$N54*[1]战斗预期!D$4,0)</f>
        <v>107</v>
      </c>
      <c r="BA54" s="22">
        <f>ROUND(O$12*$N54*[1]战斗预期!E$4,0)</f>
        <v>53</v>
      </c>
      <c r="BB54" s="22">
        <f>ROUND(P$12*$N54*[1]战斗预期!F$4,0)</f>
        <v>21</v>
      </c>
      <c r="BC54" s="22">
        <f>ROUND(Q$12*$N54*[1]战斗预期!G$4,0)</f>
        <v>0</v>
      </c>
      <c r="BD54" s="16">
        <f>M$6*$O54*[1]战斗预期!C$4</f>
        <v>1600</v>
      </c>
      <c r="BE54" s="16">
        <f>N$6*$O54*[1]战斗预期!D$4</f>
        <v>160</v>
      </c>
      <c r="BF54" s="16">
        <f>O$6*$O54*[1]战斗预期!E$4</f>
        <v>0</v>
      </c>
      <c r="BG54" s="16">
        <f>P$6*$O54*[1]战斗预期!F$4</f>
        <v>0</v>
      </c>
      <c r="BH54" s="16">
        <f>Q$6*$O54*[1]战斗预期!G$4</f>
        <v>0</v>
      </c>
      <c r="BI54" s="17">
        <f>M$7*$O54*[1]战斗预期!C$4</f>
        <v>1600</v>
      </c>
      <c r="BJ54" s="17">
        <f>N$7*$O54*[1]战斗预期!D$4</f>
        <v>0</v>
      </c>
      <c r="BK54" s="17">
        <f>O$7*$O54*[1]战斗预期!E$4</f>
        <v>80</v>
      </c>
      <c r="BL54" s="17">
        <f>P$7*$O54*[1]战斗预期!F$4</f>
        <v>0</v>
      </c>
      <c r="BM54" s="17">
        <f>Q$7*$O54*[1]战斗预期!G$4</f>
        <v>0</v>
      </c>
      <c r="BN54" s="18">
        <f>M$8*$O54*[1]战斗预期!C$4</f>
        <v>0</v>
      </c>
      <c r="BO54" s="18">
        <f>N$8*$O54*[1]战斗预期!D$4</f>
        <v>0</v>
      </c>
      <c r="BP54" s="18">
        <f>O$8*$O54*[1]战斗预期!E$4</f>
        <v>80</v>
      </c>
      <c r="BQ54" s="18">
        <f>P$8*$O54*[1]战斗预期!F$4</f>
        <v>0</v>
      </c>
      <c r="BR54" s="18">
        <f>Q$8*$O54*[1]战斗预期!G$4</f>
        <v>64</v>
      </c>
      <c r="BS54" s="19">
        <f>M$9*$O54*[1]战斗预期!C$4</f>
        <v>0</v>
      </c>
      <c r="BT54" s="19">
        <f>N$9*$O54*[1]战斗预期!D$4</f>
        <v>0</v>
      </c>
      <c r="BU54" s="19">
        <f>O$9*$O54*[1]战斗预期!E$4</f>
        <v>0</v>
      </c>
      <c r="BV54" s="19">
        <f>P$9*$O54*[1]战斗预期!F$4</f>
        <v>64</v>
      </c>
      <c r="BW54" s="19">
        <f>Q$9*$O54*[1]战斗预期!G$4</f>
        <v>64</v>
      </c>
      <c r="BX54" s="20">
        <f>M$10*$O54*[1]战斗预期!C$4</f>
        <v>0</v>
      </c>
      <c r="BY54" s="20">
        <f>N$10*$O54*[1]战斗预期!D$4</f>
        <v>160</v>
      </c>
      <c r="BZ54" s="20">
        <f>O$10*$O54*[1]战斗预期!E$4</f>
        <v>0</v>
      </c>
      <c r="CA54" s="20">
        <f>P$10*$O54*[1]战斗预期!F$4</f>
        <v>64</v>
      </c>
      <c r="CB54" s="20">
        <f>Q$10*$O54*[1]战斗预期!G$4</f>
        <v>0</v>
      </c>
      <c r="CC54" s="21">
        <f>M$11*$O54*[1]战斗预期!C$4</f>
        <v>2560</v>
      </c>
      <c r="CD54" s="21">
        <f>N$11*$O54*[1]战斗预期!D$4</f>
        <v>0</v>
      </c>
      <c r="CE54" s="21">
        <f>O$11*$O54*[1]战斗预期!E$4</f>
        <v>0</v>
      </c>
      <c r="CF54" s="21">
        <f>P$11*$O54*[1]战斗预期!F$4</f>
        <v>51.2</v>
      </c>
      <c r="CG54" s="21">
        <f>Q$11*$O54*[1]战斗预期!G$4</f>
        <v>102.4</v>
      </c>
      <c r="CH54" s="22">
        <f>M$12*$O54*[1]战斗预期!C$4</f>
        <v>0</v>
      </c>
      <c r="CI54" s="22">
        <f>N$12*$O54*[1]战斗预期!D$4</f>
        <v>256</v>
      </c>
      <c r="CJ54" s="22">
        <f>O$12*$O54*[1]战斗预期!E$4</f>
        <v>128</v>
      </c>
      <c r="CK54" s="22">
        <f>P$12*$O54*[1]战斗预期!F$4</f>
        <v>51.2</v>
      </c>
      <c r="CL54" s="22">
        <f>Q$12*$O54*[1]战斗预期!G$4</f>
        <v>0</v>
      </c>
      <c r="CM54" s="16">
        <f>M$6*$P54*[1]战斗预期!C$4</f>
        <v>3866.6666666666665</v>
      </c>
      <c r="CN54" s="16">
        <f>N$6*$P54*[1]战斗预期!D$4</f>
        <v>386.66666666666663</v>
      </c>
      <c r="CO54" s="16">
        <f>O$6*$P54*[1]战斗预期!E$4</f>
        <v>0</v>
      </c>
      <c r="CP54" s="16">
        <f>P$6*$P54*[1]战斗预期!F$4</f>
        <v>0</v>
      </c>
      <c r="CQ54" s="16">
        <f>Q$6*$P54*[1]战斗预期!G$4</f>
        <v>0</v>
      </c>
      <c r="CR54" s="17">
        <f>M$7*$P54*[1]战斗预期!C$4</f>
        <v>3866.6666666666665</v>
      </c>
      <c r="CS54" s="17">
        <f>N$7*$P54*[1]战斗预期!D$4</f>
        <v>0</v>
      </c>
      <c r="CT54" s="17">
        <f>O$7*$P54*[1]战斗预期!E$4</f>
        <v>193.33333333333331</v>
      </c>
      <c r="CU54" s="17">
        <f>P$7*$P54*[1]战斗预期!F$4</f>
        <v>0</v>
      </c>
      <c r="CV54" s="17">
        <f>Q$7*$P54*[1]战斗预期!G$4</f>
        <v>0</v>
      </c>
      <c r="CW54" s="18">
        <f>M$8*$P54*[1]战斗预期!C$4</f>
        <v>0</v>
      </c>
      <c r="CX54" s="18">
        <f>N$8*$P54*[1]战斗预期!D$4</f>
        <v>0</v>
      </c>
      <c r="CY54" s="18">
        <f>O$8*$P54*[1]战斗预期!E$4</f>
        <v>193.33333333333331</v>
      </c>
      <c r="CZ54" s="18">
        <f>P$8*$P54*[1]战斗预期!F$4</f>
        <v>0</v>
      </c>
      <c r="DA54" s="18">
        <f>Q$8*$P54*[1]战斗预期!G$4</f>
        <v>154.66666666666666</v>
      </c>
      <c r="DB54" s="19">
        <f>M$9*$P54*[1]战斗预期!C$4</f>
        <v>0</v>
      </c>
      <c r="DC54" s="19">
        <f>N$9*$P54*[1]战斗预期!D$4</f>
        <v>0</v>
      </c>
      <c r="DD54" s="19">
        <f>O$9*$P54*[1]战斗预期!E$4</f>
        <v>0</v>
      </c>
      <c r="DE54" s="19">
        <f>P$9*$P54*[1]战斗预期!F$4</f>
        <v>154.66666666666666</v>
      </c>
      <c r="DF54" s="19">
        <f>Q$9*$P54*[1]战斗预期!G$4</f>
        <v>154.66666666666666</v>
      </c>
      <c r="DG54" s="20">
        <f>M$10*$P54*[1]战斗预期!C$4</f>
        <v>0</v>
      </c>
      <c r="DH54" s="20">
        <f>N$10*$P54*[1]战斗预期!D$4</f>
        <v>386.66666666666663</v>
      </c>
      <c r="DI54" s="20">
        <f>O$10*$P54*[1]战斗预期!E$4</f>
        <v>0</v>
      </c>
      <c r="DJ54" s="20">
        <f>P$10*$P54*[1]战斗预期!F$4</f>
        <v>154.66666666666666</v>
      </c>
      <c r="DK54" s="20">
        <f>Q$10*$P54*[1]战斗预期!G$4</f>
        <v>0</v>
      </c>
      <c r="DL54" s="21">
        <f>M$11*$P54*[1]战斗预期!C$4</f>
        <v>6186.666666666667</v>
      </c>
      <c r="DM54" s="21">
        <f>N$11*$P54*[1]战斗预期!D$4</f>
        <v>0</v>
      </c>
      <c r="DN54" s="21">
        <f>O$11*$P54*[1]战斗预期!E$4</f>
        <v>0</v>
      </c>
      <c r="DO54" s="21">
        <f>P$11*$P54*[1]战斗预期!F$4</f>
        <v>123.73333333333333</v>
      </c>
      <c r="DP54" s="21">
        <f>Q$11*$P54*[1]战斗预期!G$4</f>
        <v>247.46666666666667</v>
      </c>
      <c r="DQ54" s="22">
        <f>M$12*$P54*[1]战斗预期!C$4</f>
        <v>0</v>
      </c>
      <c r="DR54" s="22">
        <f>N$12*$P54*[1]战斗预期!D$4</f>
        <v>618.66666666666663</v>
      </c>
      <c r="DS54" s="22">
        <f>O$12*$P54*[1]战斗预期!E$4</f>
        <v>309.33333333333331</v>
      </c>
      <c r="DT54" s="22">
        <f>P$12*$P54*[1]战斗预期!F$4</f>
        <v>123.73333333333333</v>
      </c>
      <c r="DU54" s="22">
        <f>Q$12*$P54*[1]战斗预期!G$4</f>
        <v>0</v>
      </c>
    </row>
    <row r="55" spans="2:125" x14ac:dyDescent="0.15">
      <c r="C55" s="23">
        <f t="shared" si="25"/>
        <v>17.714285714285715</v>
      </c>
      <c r="D55" s="14">
        <f>(C$1/SUM($R$6:$R$12)*N$6*[1]战斗预期!$D$4+F55*C$2/C$3/SUM($R$6:$R$12)*N$6*[1]战斗预期!$D$4)*(1+$D$8)</f>
        <v>137.77777777777777</v>
      </c>
      <c r="E55" s="4">
        <v>25</v>
      </c>
      <c r="F55" s="4">
        <f>[1]属性成长!$D32</f>
        <v>125</v>
      </c>
      <c r="G55" s="6">
        <f t="shared" si="26"/>
        <v>124</v>
      </c>
      <c r="H55" s="6">
        <f t="shared" si="27"/>
        <v>296</v>
      </c>
      <c r="I55" s="6">
        <f t="shared" si="28"/>
        <v>710</v>
      </c>
      <c r="J55" s="6">
        <f t="shared" si="29"/>
        <v>1155.5147928994083</v>
      </c>
      <c r="K55" s="15">
        <f t="shared" si="30"/>
        <v>1616.9402788605314</v>
      </c>
      <c r="L55" s="6">
        <f t="shared" si="31"/>
        <v>2553.219515552511</v>
      </c>
      <c r="M55" s="6">
        <f t="shared" si="32"/>
        <v>3498.7660395823086</v>
      </c>
      <c r="N55" s="6">
        <f t="shared" si="33"/>
        <v>13.777777777777779</v>
      </c>
      <c r="O55" s="6">
        <f t="shared" si="34"/>
        <v>32.888888888888886</v>
      </c>
      <c r="P55" s="6">
        <f t="shared" si="35"/>
        <v>78.888888888888886</v>
      </c>
      <c r="Q55" s="6">
        <f t="shared" si="36"/>
        <v>128.39053254437871</v>
      </c>
      <c r="R55" s="6">
        <f t="shared" si="37"/>
        <v>179.66003098450349</v>
      </c>
      <c r="S55" s="6">
        <f t="shared" si="38"/>
        <v>283.69105728361234</v>
      </c>
      <c r="T55" s="6">
        <f t="shared" si="39"/>
        <v>388.75178217581208</v>
      </c>
      <c r="U55" s="16">
        <f>ROUND(M$6*$N55*[1]战斗预期!C$4,0)</f>
        <v>689</v>
      </c>
      <c r="V55" s="16">
        <f>ROUND(N$6*$N55*[1]战斗预期!D$4,0)</f>
        <v>69</v>
      </c>
      <c r="W55" s="16">
        <f>ROUND(O$6*$N55*[1]战斗预期!E$4,0)</f>
        <v>0</v>
      </c>
      <c r="X55" s="16">
        <f>ROUND(P$6*$N55*[1]战斗预期!F$4,0)</f>
        <v>0</v>
      </c>
      <c r="Y55" s="16">
        <f>ROUND(Q$6*$N55*[1]战斗预期!G$4,0)</f>
        <v>0</v>
      </c>
      <c r="Z55" s="17">
        <f>ROUND(M$7*$N55*[1]战斗预期!C$4,0)</f>
        <v>689</v>
      </c>
      <c r="AA55" s="17">
        <f>ROUND(N$7*$N55*[1]战斗预期!D$4,0)</f>
        <v>0</v>
      </c>
      <c r="AB55" s="17">
        <f>ROUND(O$7*$N55*[1]战斗预期!E$4,0)</f>
        <v>34</v>
      </c>
      <c r="AC55" s="17">
        <f>ROUND(P$7*$N55*[1]战斗预期!F$4,0)</f>
        <v>0</v>
      </c>
      <c r="AD55" s="17">
        <f>ROUND(Q$7*$N55*[1]战斗预期!G$4,0)</f>
        <v>0</v>
      </c>
      <c r="AE55" s="18">
        <f>ROUND(M$8*$N55*[1]战斗预期!C$4,0)</f>
        <v>0</v>
      </c>
      <c r="AF55" s="18">
        <f>ROUND(N$8*$N55*[1]战斗预期!D$4,0)</f>
        <v>0</v>
      </c>
      <c r="AG55" s="18">
        <f>ROUND(O$8*$N55*[1]战斗预期!E$4,0)</f>
        <v>34</v>
      </c>
      <c r="AH55" s="18">
        <f>ROUND(P$8*$N55*[1]战斗预期!F$4,0)</f>
        <v>0</v>
      </c>
      <c r="AI55" s="18">
        <f>ROUND(Q$8*$N55*[1]战斗预期!G$4,0)</f>
        <v>28</v>
      </c>
      <c r="AJ55" s="19">
        <f>ROUND(M$9*$N55*[1]战斗预期!C$4,0)</f>
        <v>0</v>
      </c>
      <c r="AK55" s="19">
        <f>ROUND(N$9*$N55*[1]战斗预期!D$4,0)</f>
        <v>0</v>
      </c>
      <c r="AL55" s="19">
        <f>ROUND(O$9*$N55*[1]战斗预期!E$4,0)</f>
        <v>0</v>
      </c>
      <c r="AM55" s="19">
        <f>ROUND(P$9*$N55*[1]战斗预期!F$4,0)</f>
        <v>28</v>
      </c>
      <c r="AN55" s="19">
        <f>ROUND(Q$9*$N55*[1]战斗预期!G$4,0)</f>
        <v>28</v>
      </c>
      <c r="AO55" s="20">
        <f>ROUND(M$10*$N55*[1]战斗预期!C$4,0)</f>
        <v>0</v>
      </c>
      <c r="AP55" s="20">
        <f>ROUND(N$10*$N55*[1]战斗预期!D$4,0)</f>
        <v>69</v>
      </c>
      <c r="AQ55" s="20">
        <f>ROUND(O$10*$N55*[1]战斗预期!E$4,0)</f>
        <v>0</v>
      </c>
      <c r="AR55" s="20">
        <f>ROUND(P$10*$N55*[1]战斗预期!F$4,0)</f>
        <v>28</v>
      </c>
      <c r="AS55" s="20">
        <f>ROUND(Q$10*$N55*[1]战斗预期!G$4,0)</f>
        <v>0</v>
      </c>
      <c r="AT55" s="21">
        <f>ROUND(M$11*$N55*[1]战斗预期!C$4,0)</f>
        <v>1102</v>
      </c>
      <c r="AU55" s="21">
        <f>ROUND(N$11*$N55*[1]战斗预期!D$4,0)</f>
        <v>0</v>
      </c>
      <c r="AV55" s="21">
        <f>ROUND(O$11*$N55*[1]战斗预期!E$4,0)</f>
        <v>0</v>
      </c>
      <c r="AW55" s="21">
        <f>ROUND(P$11*$N55*[1]战斗预期!F$4,0)</f>
        <v>22</v>
      </c>
      <c r="AX55" s="21">
        <f>ROUND(Q$11*$N55*[1]战斗预期!G$4,0)</f>
        <v>44</v>
      </c>
      <c r="AY55" s="22">
        <f>ROUND(M$12*$N55*[1]战斗预期!C$4,0)</f>
        <v>0</v>
      </c>
      <c r="AZ55" s="22">
        <f>ROUND(N$12*$N55*[1]战斗预期!D$4,0)</f>
        <v>110</v>
      </c>
      <c r="BA55" s="22">
        <f>ROUND(O$12*$N55*[1]战斗预期!E$4,0)</f>
        <v>55</v>
      </c>
      <c r="BB55" s="22">
        <f>ROUND(P$12*$N55*[1]战斗预期!F$4,0)</f>
        <v>22</v>
      </c>
      <c r="BC55" s="22">
        <f>ROUND(Q$12*$N55*[1]战斗预期!G$4,0)</f>
        <v>0</v>
      </c>
      <c r="BD55" s="16">
        <f>M$6*$O55*[1]战斗预期!C$4</f>
        <v>1644.4444444444443</v>
      </c>
      <c r="BE55" s="16">
        <f>N$6*$O55*[1]战斗预期!D$4</f>
        <v>164.44444444444443</v>
      </c>
      <c r="BF55" s="16">
        <f>O$6*$O55*[1]战斗预期!E$4</f>
        <v>0</v>
      </c>
      <c r="BG55" s="16">
        <f>P$6*$O55*[1]战斗预期!F$4</f>
        <v>0</v>
      </c>
      <c r="BH55" s="16">
        <f>Q$6*$O55*[1]战斗预期!G$4</f>
        <v>0</v>
      </c>
      <c r="BI55" s="17">
        <f>M$7*$O55*[1]战斗预期!C$4</f>
        <v>1644.4444444444443</v>
      </c>
      <c r="BJ55" s="17">
        <f>N$7*$O55*[1]战斗预期!D$4</f>
        <v>0</v>
      </c>
      <c r="BK55" s="17">
        <f>O$7*$O55*[1]战斗预期!E$4</f>
        <v>82.222222222222214</v>
      </c>
      <c r="BL55" s="17">
        <f>P$7*$O55*[1]战斗预期!F$4</f>
        <v>0</v>
      </c>
      <c r="BM55" s="17">
        <f>Q$7*$O55*[1]战斗预期!G$4</f>
        <v>0</v>
      </c>
      <c r="BN55" s="18">
        <f>M$8*$O55*[1]战斗预期!C$4</f>
        <v>0</v>
      </c>
      <c r="BO55" s="18">
        <f>N$8*$O55*[1]战斗预期!D$4</f>
        <v>0</v>
      </c>
      <c r="BP55" s="18">
        <f>O$8*$O55*[1]战斗预期!E$4</f>
        <v>82.222222222222214</v>
      </c>
      <c r="BQ55" s="18">
        <f>P$8*$O55*[1]战斗预期!F$4</f>
        <v>0</v>
      </c>
      <c r="BR55" s="18">
        <f>Q$8*$O55*[1]战斗预期!G$4</f>
        <v>65.777777777777771</v>
      </c>
      <c r="BS55" s="19">
        <f>M$9*$O55*[1]战斗预期!C$4</f>
        <v>0</v>
      </c>
      <c r="BT55" s="19">
        <f>N$9*$O55*[1]战斗预期!D$4</f>
        <v>0</v>
      </c>
      <c r="BU55" s="19">
        <f>O$9*$O55*[1]战斗预期!E$4</f>
        <v>0</v>
      </c>
      <c r="BV55" s="19">
        <f>P$9*$O55*[1]战斗预期!F$4</f>
        <v>65.777777777777771</v>
      </c>
      <c r="BW55" s="19">
        <f>Q$9*$O55*[1]战斗预期!G$4</f>
        <v>65.777777777777771</v>
      </c>
      <c r="BX55" s="20">
        <f>M$10*$O55*[1]战斗预期!C$4</f>
        <v>0</v>
      </c>
      <c r="BY55" s="20">
        <f>N$10*$O55*[1]战斗预期!D$4</f>
        <v>164.44444444444443</v>
      </c>
      <c r="BZ55" s="20">
        <f>O$10*$O55*[1]战斗预期!E$4</f>
        <v>0</v>
      </c>
      <c r="CA55" s="20">
        <f>P$10*$O55*[1]战斗预期!F$4</f>
        <v>65.777777777777771</v>
      </c>
      <c r="CB55" s="20">
        <f>Q$10*$O55*[1]战斗预期!G$4</f>
        <v>0</v>
      </c>
      <c r="CC55" s="21">
        <f>M$11*$O55*[1]战斗预期!C$4</f>
        <v>2631.1111111111109</v>
      </c>
      <c r="CD55" s="21">
        <f>N$11*$O55*[1]战斗预期!D$4</f>
        <v>0</v>
      </c>
      <c r="CE55" s="21">
        <f>O$11*$O55*[1]战斗预期!E$4</f>
        <v>0</v>
      </c>
      <c r="CF55" s="21">
        <f>P$11*$O55*[1]战斗预期!F$4</f>
        <v>52.62222222222222</v>
      </c>
      <c r="CG55" s="21">
        <f>Q$11*$O55*[1]战斗预期!G$4</f>
        <v>105.24444444444444</v>
      </c>
      <c r="CH55" s="22">
        <f>M$12*$O55*[1]战斗预期!C$4</f>
        <v>0</v>
      </c>
      <c r="CI55" s="22">
        <f>N$12*$O55*[1]战斗预期!D$4</f>
        <v>263.11111111111109</v>
      </c>
      <c r="CJ55" s="22">
        <f>O$12*$O55*[1]战斗预期!E$4</f>
        <v>131.55555555555554</v>
      </c>
      <c r="CK55" s="22">
        <f>P$12*$O55*[1]战斗预期!F$4</f>
        <v>52.62222222222222</v>
      </c>
      <c r="CL55" s="22">
        <f>Q$12*$O55*[1]战斗预期!G$4</f>
        <v>0</v>
      </c>
      <c r="CM55" s="16">
        <f>M$6*$P55*[1]战斗预期!C$4</f>
        <v>3944.4444444444443</v>
      </c>
      <c r="CN55" s="16">
        <f>N$6*$P55*[1]战斗预期!D$4</f>
        <v>394.44444444444446</v>
      </c>
      <c r="CO55" s="16">
        <f>O$6*$P55*[1]战斗预期!E$4</f>
        <v>0</v>
      </c>
      <c r="CP55" s="16">
        <f>P$6*$P55*[1]战斗预期!F$4</f>
        <v>0</v>
      </c>
      <c r="CQ55" s="16">
        <f>Q$6*$P55*[1]战斗预期!G$4</f>
        <v>0</v>
      </c>
      <c r="CR55" s="17">
        <f>M$7*$P55*[1]战斗预期!C$4</f>
        <v>3944.4444444444443</v>
      </c>
      <c r="CS55" s="17">
        <f>N$7*$P55*[1]战斗预期!D$4</f>
        <v>0</v>
      </c>
      <c r="CT55" s="17">
        <f>O$7*$P55*[1]战斗预期!E$4</f>
        <v>197.22222222222223</v>
      </c>
      <c r="CU55" s="17">
        <f>P$7*$P55*[1]战斗预期!F$4</f>
        <v>0</v>
      </c>
      <c r="CV55" s="17">
        <f>Q$7*$P55*[1]战斗预期!G$4</f>
        <v>0</v>
      </c>
      <c r="CW55" s="18">
        <f>M$8*$P55*[1]战斗预期!C$4</f>
        <v>0</v>
      </c>
      <c r="CX55" s="18">
        <f>N$8*$P55*[1]战斗预期!D$4</f>
        <v>0</v>
      </c>
      <c r="CY55" s="18">
        <f>O$8*$P55*[1]战斗预期!E$4</f>
        <v>197.22222222222223</v>
      </c>
      <c r="CZ55" s="18">
        <f>P$8*$P55*[1]战斗预期!F$4</f>
        <v>0</v>
      </c>
      <c r="DA55" s="18">
        <f>Q$8*$P55*[1]战斗预期!G$4</f>
        <v>157.77777777777777</v>
      </c>
      <c r="DB55" s="19">
        <f>M$9*$P55*[1]战斗预期!C$4</f>
        <v>0</v>
      </c>
      <c r="DC55" s="19">
        <f>N$9*$P55*[1]战斗预期!D$4</f>
        <v>0</v>
      </c>
      <c r="DD55" s="19">
        <f>O$9*$P55*[1]战斗预期!E$4</f>
        <v>0</v>
      </c>
      <c r="DE55" s="19">
        <f>P$9*$P55*[1]战斗预期!F$4</f>
        <v>157.77777777777777</v>
      </c>
      <c r="DF55" s="19">
        <f>Q$9*$P55*[1]战斗预期!G$4</f>
        <v>157.77777777777777</v>
      </c>
      <c r="DG55" s="20">
        <f>M$10*$P55*[1]战斗预期!C$4</f>
        <v>0</v>
      </c>
      <c r="DH55" s="20">
        <f>N$10*$P55*[1]战斗预期!D$4</f>
        <v>394.44444444444446</v>
      </c>
      <c r="DI55" s="20">
        <f>O$10*$P55*[1]战斗预期!E$4</f>
        <v>0</v>
      </c>
      <c r="DJ55" s="20">
        <f>P$10*$P55*[1]战斗预期!F$4</f>
        <v>157.77777777777777</v>
      </c>
      <c r="DK55" s="20">
        <f>Q$10*$P55*[1]战斗预期!G$4</f>
        <v>0</v>
      </c>
      <c r="DL55" s="21">
        <f>M$11*$P55*[1]战斗预期!C$4</f>
        <v>6311.1111111111113</v>
      </c>
      <c r="DM55" s="21">
        <f>N$11*$P55*[1]战斗预期!D$4</f>
        <v>0</v>
      </c>
      <c r="DN55" s="21">
        <f>O$11*$P55*[1]战斗预期!E$4</f>
        <v>0</v>
      </c>
      <c r="DO55" s="21">
        <f>P$11*$P55*[1]战斗预期!F$4</f>
        <v>126.22222222222223</v>
      </c>
      <c r="DP55" s="21">
        <f>Q$11*$P55*[1]战斗预期!G$4</f>
        <v>252.44444444444446</v>
      </c>
      <c r="DQ55" s="22">
        <f>M$12*$P55*[1]战斗预期!C$4</f>
        <v>0</v>
      </c>
      <c r="DR55" s="22">
        <f>N$12*$P55*[1]战斗预期!D$4</f>
        <v>631.11111111111109</v>
      </c>
      <c r="DS55" s="22">
        <f>O$12*$P55*[1]战斗预期!E$4</f>
        <v>315.55555555555554</v>
      </c>
      <c r="DT55" s="22">
        <f>P$12*$P55*[1]战斗预期!F$4</f>
        <v>126.22222222222223</v>
      </c>
      <c r="DU55" s="22">
        <f>Q$12*$P55*[1]战斗预期!G$4</f>
        <v>0</v>
      </c>
    </row>
    <row r="56" spans="2:125" x14ac:dyDescent="0.15">
      <c r="C56" s="23">
        <f t="shared" si="25"/>
        <v>18.285714285714285</v>
      </c>
      <c r="D56" s="14">
        <f>(C$1/SUM($R$6:$R$12)*N$6*[1]战斗预期!$D$4+F56*C$2/C$3/SUM($R$6:$R$12)*N$6*[1]战斗预期!$D$4)*(1+$D$8)</f>
        <v>142.22222222222223</v>
      </c>
      <c r="E56" s="4">
        <v>26</v>
      </c>
      <c r="F56" s="4">
        <f>[1]属性成长!$D33</f>
        <v>130</v>
      </c>
      <c r="G56" s="6">
        <f t="shared" si="26"/>
        <v>128</v>
      </c>
      <c r="H56" s="6">
        <f t="shared" si="27"/>
        <v>304</v>
      </c>
      <c r="I56" s="6">
        <f t="shared" si="28"/>
        <v>724</v>
      </c>
      <c r="J56" s="6">
        <f t="shared" si="29"/>
        <v>1173.5147928994083</v>
      </c>
      <c r="K56" s="15">
        <f t="shared" si="30"/>
        <v>1638.9402788605314</v>
      </c>
      <c r="L56" s="6">
        <f t="shared" si="31"/>
        <v>2583.219515552511</v>
      </c>
      <c r="M56" s="6">
        <f t="shared" si="32"/>
        <v>3536.7660395823086</v>
      </c>
      <c r="N56" s="6">
        <f t="shared" si="33"/>
        <v>14.222222222222221</v>
      </c>
      <c r="O56" s="6">
        <f t="shared" si="34"/>
        <v>33.777777777777779</v>
      </c>
      <c r="P56" s="6">
        <f t="shared" si="35"/>
        <v>80.444444444444443</v>
      </c>
      <c r="Q56" s="6">
        <f t="shared" si="36"/>
        <v>130.39053254437871</v>
      </c>
      <c r="R56" s="6">
        <f t="shared" si="37"/>
        <v>182.10447542894792</v>
      </c>
      <c r="S56" s="6">
        <f t="shared" si="38"/>
        <v>287.02439061694565</v>
      </c>
      <c r="T56" s="6">
        <f t="shared" si="39"/>
        <v>392.97400439803431</v>
      </c>
      <c r="U56" s="16">
        <f>ROUND(M$6*$N56*[1]战斗预期!C$4,0)</f>
        <v>711</v>
      </c>
      <c r="V56" s="16">
        <f>ROUND(N$6*$N56*[1]战斗预期!D$4,0)</f>
        <v>71</v>
      </c>
      <c r="W56" s="16">
        <f>ROUND(O$6*$N56*[1]战斗预期!E$4,0)</f>
        <v>0</v>
      </c>
      <c r="X56" s="16">
        <f>ROUND(P$6*$N56*[1]战斗预期!F$4,0)</f>
        <v>0</v>
      </c>
      <c r="Y56" s="16">
        <f>ROUND(Q$6*$N56*[1]战斗预期!G$4,0)</f>
        <v>0</v>
      </c>
      <c r="Z56" s="17">
        <f>ROUND(M$7*$N56*[1]战斗预期!C$4,0)</f>
        <v>711</v>
      </c>
      <c r="AA56" s="17">
        <f>ROUND(N$7*$N56*[1]战斗预期!D$4,0)</f>
        <v>0</v>
      </c>
      <c r="AB56" s="17">
        <f>ROUND(O$7*$N56*[1]战斗预期!E$4,0)</f>
        <v>36</v>
      </c>
      <c r="AC56" s="17">
        <f>ROUND(P$7*$N56*[1]战斗预期!F$4,0)</f>
        <v>0</v>
      </c>
      <c r="AD56" s="17">
        <f>ROUND(Q$7*$N56*[1]战斗预期!G$4,0)</f>
        <v>0</v>
      </c>
      <c r="AE56" s="18">
        <f>ROUND(M$8*$N56*[1]战斗预期!C$4,0)</f>
        <v>0</v>
      </c>
      <c r="AF56" s="18">
        <f>ROUND(N$8*$N56*[1]战斗预期!D$4,0)</f>
        <v>0</v>
      </c>
      <c r="AG56" s="18">
        <f>ROUND(O$8*$N56*[1]战斗预期!E$4,0)</f>
        <v>36</v>
      </c>
      <c r="AH56" s="18">
        <f>ROUND(P$8*$N56*[1]战斗预期!F$4,0)</f>
        <v>0</v>
      </c>
      <c r="AI56" s="18">
        <f>ROUND(Q$8*$N56*[1]战斗预期!G$4,0)</f>
        <v>28</v>
      </c>
      <c r="AJ56" s="19">
        <f>ROUND(M$9*$N56*[1]战斗预期!C$4,0)</f>
        <v>0</v>
      </c>
      <c r="AK56" s="19">
        <f>ROUND(N$9*$N56*[1]战斗预期!D$4,0)</f>
        <v>0</v>
      </c>
      <c r="AL56" s="19">
        <f>ROUND(O$9*$N56*[1]战斗预期!E$4,0)</f>
        <v>0</v>
      </c>
      <c r="AM56" s="19">
        <f>ROUND(P$9*$N56*[1]战斗预期!F$4,0)</f>
        <v>28</v>
      </c>
      <c r="AN56" s="19">
        <f>ROUND(Q$9*$N56*[1]战斗预期!G$4,0)</f>
        <v>28</v>
      </c>
      <c r="AO56" s="20">
        <f>ROUND(M$10*$N56*[1]战斗预期!C$4,0)</f>
        <v>0</v>
      </c>
      <c r="AP56" s="20">
        <f>ROUND(N$10*$N56*[1]战斗预期!D$4,0)</f>
        <v>71</v>
      </c>
      <c r="AQ56" s="20">
        <f>ROUND(O$10*$N56*[1]战斗预期!E$4,0)</f>
        <v>0</v>
      </c>
      <c r="AR56" s="20">
        <f>ROUND(P$10*$N56*[1]战斗预期!F$4,0)</f>
        <v>28</v>
      </c>
      <c r="AS56" s="20">
        <f>ROUND(Q$10*$N56*[1]战斗预期!G$4,0)</f>
        <v>0</v>
      </c>
      <c r="AT56" s="21">
        <f>ROUND(M$11*$N56*[1]战斗预期!C$4,0)</f>
        <v>1138</v>
      </c>
      <c r="AU56" s="21">
        <f>ROUND(N$11*$N56*[1]战斗预期!D$4,0)</f>
        <v>0</v>
      </c>
      <c r="AV56" s="21">
        <f>ROUND(O$11*$N56*[1]战斗预期!E$4,0)</f>
        <v>0</v>
      </c>
      <c r="AW56" s="21">
        <f>ROUND(P$11*$N56*[1]战斗预期!F$4,0)</f>
        <v>23</v>
      </c>
      <c r="AX56" s="21">
        <f>ROUND(Q$11*$N56*[1]战斗预期!G$4,0)</f>
        <v>46</v>
      </c>
      <c r="AY56" s="22">
        <f>ROUND(M$12*$N56*[1]战斗预期!C$4,0)</f>
        <v>0</v>
      </c>
      <c r="AZ56" s="22">
        <f>ROUND(N$12*$N56*[1]战斗预期!D$4,0)</f>
        <v>114</v>
      </c>
      <c r="BA56" s="22">
        <f>ROUND(O$12*$N56*[1]战斗预期!E$4,0)</f>
        <v>57</v>
      </c>
      <c r="BB56" s="22">
        <f>ROUND(P$12*$N56*[1]战斗预期!F$4,0)</f>
        <v>23</v>
      </c>
      <c r="BC56" s="22">
        <f>ROUND(Q$12*$N56*[1]战斗预期!G$4,0)</f>
        <v>0</v>
      </c>
      <c r="BD56" s="16">
        <f>M$6*$O56*[1]战斗预期!C$4</f>
        <v>1688.8888888888889</v>
      </c>
      <c r="BE56" s="16">
        <f>N$6*$O56*[1]战斗预期!D$4</f>
        <v>168.88888888888889</v>
      </c>
      <c r="BF56" s="16">
        <f>O$6*$O56*[1]战斗预期!E$4</f>
        <v>0</v>
      </c>
      <c r="BG56" s="16">
        <f>P$6*$O56*[1]战斗预期!F$4</f>
        <v>0</v>
      </c>
      <c r="BH56" s="16">
        <f>Q$6*$O56*[1]战斗预期!G$4</f>
        <v>0</v>
      </c>
      <c r="BI56" s="17">
        <f>M$7*$O56*[1]战斗预期!C$4</f>
        <v>1688.8888888888889</v>
      </c>
      <c r="BJ56" s="17">
        <f>N$7*$O56*[1]战斗预期!D$4</f>
        <v>0</v>
      </c>
      <c r="BK56" s="17">
        <f>O$7*$O56*[1]战斗预期!E$4</f>
        <v>84.444444444444443</v>
      </c>
      <c r="BL56" s="17">
        <f>P$7*$O56*[1]战斗预期!F$4</f>
        <v>0</v>
      </c>
      <c r="BM56" s="17">
        <f>Q$7*$O56*[1]战斗预期!G$4</f>
        <v>0</v>
      </c>
      <c r="BN56" s="18">
        <f>M$8*$O56*[1]战斗预期!C$4</f>
        <v>0</v>
      </c>
      <c r="BO56" s="18">
        <f>N$8*$O56*[1]战斗预期!D$4</f>
        <v>0</v>
      </c>
      <c r="BP56" s="18">
        <f>O$8*$O56*[1]战斗预期!E$4</f>
        <v>84.444444444444443</v>
      </c>
      <c r="BQ56" s="18">
        <f>P$8*$O56*[1]战斗预期!F$4</f>
        <v>0</v>
      </c>
      <c r="BR56" s="18">
        <f>Q$8*$O56*[1]战斗预期!G$4</f>
        <v>67.555555555555557</v>
      </c>
      <c r="BS56" s="19">
        <f>M$9*$O56*[1]战斗预期!C$4</f>
        <v>0</v>
      </c>
      <c r="BT56" s="19">
        <f>N$9*$O56*[1]战斗预期!D$4</f>
        <v>0</v>
      </c>
      <c r="BU56" s="19">
        <f>O$9*$O56*[1]战斗预期!E$4</f>
        <v>0</v>
      </c>
      <c r="BV56" s="19">
        <f>P$9*$O56*[1]战斗预期!F$4</f>
        <v>67.555555555555557</v>
      </c>
      <c r="BW56" s="19">
        <f>Q$9*$O56*[1]战斗预期!G$4</f>
        <v>67.555555555555557</v>
      </c>
      <c r="BX56" s="20">
        <f>M$10*$O56*[1]战斗预期!C$4</f>
        <v>0</v>
      </c>
      <c r="BY56" s="20">
        <f>N$10*$O56*[1]战斗预期!D$4</f>
        <v>168.88888888888889</v>
      </c>
      <c r="BZ56" s="20">
        <f>O$10*$O56*[1]战斗预期!E$4</f>
        <v>0</v>
      </c>
      <c r="CA56" s="20">
        <f>P$10*$O56*[1]战斗预期!F$4</f>
        <v>67.555555555555557</v>
      </c>
      <c r="CB56" s="20">
        <f>Q$10*$O56*[1]战斗预期!G$4</f>
        <v>0</v>
      </c>
      <c r="CC56" s="21">
        <f>M$11*$O56*[1]战斗预期!C$4</f>
        <v>2702.2222222222226</v>
      </c>
      <c r="CD56" s="21">
        <f>N$11*$O56*[1]战斗预期!D$4</f>
        <v>0</v>
      </c>
      <c r="CE56" s="21">
        <f>O$11*$O56*[1]战斗预期!E$4</f>
        <v>0</v>
      </c>
      <c r="CF56" s="21">
        <f>P$11*$O56*[1]战斗预期!F$4</f>
        <v>54.044444444444451</v>
      </c>
      <c r="CG56" s="21">
        <f>Q$11*$O56*[1]战斗预期!G$4</f>
        <v>108.0888888888889</v>
      </c>
      <c r="CH56" s="22">
        <f>M$12*$O56*[1]战斗预期!C$4</f>
        <v>0</v>
      </c>
      <c r="CI56" s="22">
        <f>N$12*$O56*[1]战斗预期!D$4</f>
        <v>270.22222222222229</v>
      </c>
      <c r="CJ56" s="22">
        <f>O$12*$O56*[1]战斗预期!E$4</f>
        <v>135.11111111111114</v>
      </c>
      <c r="CK56" s="22">
        <f>P$12*$O56*[1]战斗预期!F$4</f>
        <v>54.044444444444451</v>
      </c>
      <c r="CL56" s="22">
        <f>Q$12*$O56*[1]战斗预期!G$4</f>
        <v>0</v>
      </c>
      <c r="CM56" s="16">
        <f>M$6*$P56*[1]战斗预期!C$4</f>
        <v>4022.2222222222222</v>
      </c>
      <c r="CN56" s="16">
        <f>N$6*$P56*[1]战斗预期!D$4</f>
        <v>402.22222222222223</v>
      </c>
      <c r="CO56" s="16">
        <f>O$6*$P56*[1]战斗预期!E$4</f>
        <v>0</v>
      </c>
      <c r="CP56" s="16">
        <f>P$6*$P56*[1]战斗预期!F$4</f>
        <v>0</v>
      </c>
      <c r="CQ56" s="16">
        <f>Q$6*$P56*[1]战斗预期!G$4</f>
        <v>0</v>
      </c>
      <c r="CR56" s="17">
        <f>M$7*$P56*[1]战斗预期!C$4</f>
        <v>4022.2222222222222</v>
      </c>
      <c r="CS56" s="17">
        <f>N$7*$P56*[1]战斗预期!D$4</f>
        <v>0</v>
      </c>
      <c r="CT56" s="17">
        <f>O$7*$P56*[1]战斗预期!E$4</f>
        <v>201.11111111111111</v>
      </c>
      <c r="CU56" s="17">
        <f>P$7*$P56*[1]战斗预期!F$4</f>
        <v>0</v>
      </c>
      <c r="CV56" s="17">
        <f>Q$7*$P56*[1]战斗预期!G$4</f>
        <v>0</v>
      </c>
      <c r="CW56" s="18">
        <f>M$8*$P56*[1]战斗预期!C$4</f>
        <v>0</v>
      </c>
      <c r="CX56" s="18">
        <f>N$8*$P56*[1]战斗预期!D$4</f>
        <v>0</v>
      </c>
      <c r="CY56" s="18">
        <f>O$8*$P56*[1]战斗预期!E$4</f>
        <v>201.11111111111111</v>
      </c>
      <c r="CZ56" s="18">
        <f>P$8*$P56*[1]战斗预期!F$4</f>
        <v>0</v>
      </c>
      <c r="DA56" s="18">
        <f>Q$8*$P56*[1]战斗预期!G$4</f>
        <v>160.88888888888889</v>
      </c>
      <c r="DB56" s="19">
        <f>M$9*$P56*[1]战斗预期!C$4</f>
        <v>0</v>
      </c>
      <c r="DC56" s="19">
        <f>N$9*$P56*[1]战斗预期!D$4</f>
        <v>0</v>
      </c>
      <c r="DD56" s="19">
        <f>O$9*$P56*[1]战斗预期!E$4</f>
        <v>0</v>
      </c>
      <c r="DE56" s="19">
        <f>P$9*$P56*[1]战斗预期!F$4</f>
        <v>160.88888888888889</v>
      </c>
      <c r="DF56" s="19">
        <f>Q$9*$P56*[1]战斗预期!G$4</f>
        <v>160.88888888888889</v>
      </c>
      <c r="DG56" s="20">
        <f>M$10*$P56*[1]战斗预期!C$4</f>
        <v>0</v>
      </c>
      <c r="DH56" s="20">
        <f>N$10*$P56*[1]战斗预期!D$4</f>
        <v>402.22222222222223</v>
      </c>
      <c r="DI56" s="20">
        <f>O$10*$P56*[1]战斗预期!E$4</f>
        <v>0</v>
      </c>
      <c r="DJ56" s="20">
        <f>P$10*$P56*[1]战斗预期!F$4</f>
        <v>160.88888888888889</v>
      </c>
      <c r="DK56" s="20">
        <f>Q$10*$P56*[1]战斗预期!G$4</f>
        <v>0</v>
      </c>
      <c r="DL56" s="21">
        <f>M$11*$P56*[1]战斗预期!C$4</f>
        <v>6435.5555555555557</v>
      </c>
      <c r="DM56" s="21">
        <f>N$11*$P56*[1]战斗预期!D$4</f>
        <v>0</v>
      </c>
      <c r="DN56" s="21">
        <f>O$11*$P56*[1]战斗预期!E$4</f>
        <v>0</v>
      </c>
      <c r="DO56" s="21">
        <f>P$11*$P56*[1]战斗预期!F$4</f>
        <v>128.71111111111111</v>
      </c>
      <c r="DP56" s="21">
        <f>Q$11*$P56*[1]战斗预期!G$4</f>
        <v>257.42222222222222</v>
      </c>
      <c r="DQ56" s="22">
        <f>M$12*$P56*[1]战斗预期!C$4</f>
        <v>0</v>
      </c>
      <c r="DR56" s="22">
        <f>N$12*$P56*[1]战斗预期!D$4</f>
        <v>643.55555555555554</v>
      </c>
      <c r="DS56" s="22">
        <f>O$12*$P56*[1]战斗预期!E$4</f>
        <v>321.77777777777777</v>
      </c>
      <c r="DT56" s="22">
        <f>P$12*$P56*[1]战斗预期!F$4</f>
        <v>128.71111111111111</v>
      </c>
      <c r="DU56" s="22">
        <f>Q$12*$P56*[1]战斗预期!G$4</f>
        <v>0</v>
      </c>
    </row>
    <row r="57" spans="2:125" x14ac:dyDescent="0.15">
      <c r="C57" s="23">
        <f t="shared" si="25"/>
        <v>18.857142857142858</v>
      </c>
      <c r="D57" s="14">
        <f>(C$1/SUM($R$6:$R$12)*N$6*[1]战斗预期!$D$4+F57*C$2/C$3/SUM($R$6:$R$12)*N$6*[1]战斗预期!$D$4)*(1+$D$8)</f>
        <v>146.66666666666666</v>
      </c>
      <c r="E57" s="4">
        <v>27</v>
      </c>
      <c r="F57" s="4">
        <f>[1]属性成长!$D34</f>
        <v>135</v>
      </c>
      <c r="G57" s="6">
        <f t="shared" si="26"/>
        <v>132</v>
      </c>
      <c r="H57" s="6">
        <f t="shared" si="27"/>
        <v>312</v>
      </c>
      <c r="I57" s="6">
        <f t="shared" si="28"/>
        <v>738</v>
      </c>
      <c r="J57" s="6">
        <f t="shared" si="29"/>
        <v>1191.5147928994083</v>
      </c>
      <c r="K57" s="15">
        <f t="shared" si="30"/>
        <v>1660.9402788605314</v>
      </c>
      <c r="L57" s="6">
        <f t="shared" si="31"/>
        <v>2613.219515552511</v>
      </c>
      <c r="M57" s="6">
        <f t="shared" si="32"/>
        <v>3574.7660395823086</v>
      </c>
      <c r="N57" s="6">
        <f t="shared" si="33"/>
        <v>14.666666666666666</v>
      </c>
      <c r="O57" s="6">
        <f t="shared" si="34"/>
        <v>34.666666666666664</v>
      </c>
      <c r="P57" s="6">
        <f t="shared" si="35"/>
        <v>82</v>
      </c>
      <c r="Q57" s="6">
        <f t="shared" si="36"/>
        <v>132.39053254437871</v>
      </c>
      <c r="R57" s="6">
        <f t="shared" si="37"/>
        <v>184.54891987339238</v>
      </c>
      <c r="S57" s="6">
        <f t="shared" si="38"/>
        <v>290.35772395027902</v>
      </c>
      <c r="T57" s="6">
        <f t="shared" si="39"/>
        <v>397.19622662025654</v>
      </c>
      <c r="U57" s="16">
        <f>ROUND(M$6*$N57*[1]战斗预期!C$4,0)</f>
        <v>733</v>
      </c>
      <c r="V57" s="16">
        <f>ROUND(N$6*$N57*[1]战斗预期!D$4,0)</f>
        <v>73</v>
      </c>
      <c r="W57" s="16">
        <f>ROUND(O$6*$N57*[1]战斗预期!E$4,0)</f>
        <v>0</v>
      </c>
      <c r="X57" s="16">
        <f>ROUND(P$6*$N57*[1]战斗预期!F$4,0)</f>
        <v>0</v>
      </c>
      <c r="Y57" s="16">
        <f>ROUND(Q$6*$N57*[1]战斗预期!G$4,0)</f>
        <v>0</v>
      </c>
      <c r="Z57" s="17">
        <f>ROUND(M$7*$N57*[1]战斗预期!C$4,0)</f>
        <v>733</v>
      </c>
      <c r="AA57" s="17">
        <f>ROUND(N$7*$N57*[1]战斗预期!D$4,0)</f>
        <v>0</v>
      </c>
      <c r="AB57" s="17">
        <f>ROUND(O$7*$N57*[1]战斗预期!E$4,0)</f>
        <v>37</v>
      </c>
      <c r="AC57" s="17">
        <f>ROUND(P$7*$N57*[1]战斗预期!F$4,0)</f>
        <v>0</v>
      </c>
      <c r="AD57" s="17">
        <f>ROUND(Q$7*$N57*[1]战斗预期!G$4,0)</f>
        <v>0</v>
      </c>
      <c r="AE57" s="18">
        <f>ROUND(M$8*$N57*[1]战斗预期!C$4,0)</f>
        <v>0</v>
      </c>
      <c r="AF57" s="18">
        <f>ROUND(N$8*$N57*[1]战斗预期!D$4,0)</f>
        <v>0</v>
      </c>
      <c r="AG57" s="18">
        <f>ROUND(O$8*$N57*[1]战斗预期!E$4,0)</f>
        <v>37</v>
      </c>
      <c r="AH57" s="18">
        <f>ROUND(P$8*$N57*[1]战斗预期!F$4,0)</f>
        <v>0</v>
      </c>
      <c r="AI57" s="18">
        <f>ROUND(Q$8*$N57*[1]战斗预期!G$4,0)</f>
        <v>29</v>
      </c>
      <c r="AJ57" s="19">
        <f>ROUND(M$9*$N57*[1]战斗预期!C$4,0)</f>
        <v>0</v>
      </c>
      <c r="AK57" s="19">
        <f>ROUND(N$9*$N57*[1]战斗预期!D$4,0)</f>
        <v>0</v>
      </c>
      <c r="AL57" s="19">
        <f>ROUND(O$9*$N57*[1]战斗预期!E$4,0)</f>
        <v>0</v>
      </c>
      <c r="AM57" s="19">
        <f>ROUND(P$9*$N57*[1]战斗预期!F$4,0)</f>
        <v>29</v>
      </c>
      <c r="AN57" s="19">
        <f>ROUND(Q$9*$N57*[1]战斗预期!G$4,0)</f>
        <v>29</v>
      </c>
      <c r="AO57" s="20">
        <f>ROUND(M$10*$N57*[1]战斗预期!C$4,0)</f>
        <v>0</v>
      </c>
      <c r="AP57" s="20">
        <f>ROUND(N$10*$N57*[1]战斗预期!D$4,0)</f>
        <v>73</v>
      </c>
      <c r="AQ57" s="20">
        <f>ROUND(O$10*$N57*[1]战斗预期!E$4,0)</f>
        <v>0</v>
      </c>
      <c r="AR57" s="20">
        <f>ROUND(P$10*$N57*[1]战斗预期!F$4,0)</f>
        <v>29</v>
      </c>
      <c r="AS57" s="20">
        <f>ROUND(Q$10*$N57*[1]战斗预期!G$4,0)</f>
        <v>0</v>
      </c>
      <c r="AT57" s="21">
        <f>ROUND(M$11*$N57*[1]战斗预期!C$4,0)</f>
        <v>1173</v>
      </c>
      <c r="AU57" s="21">
        <f>ROUND(N$11*$N57*[1]战斗预期!D$4,0)</f>
        <v>0</v>
      </c>
      <c r="AV57" s="21">
        <f>ROUND(O$11*$N57*[1]战斗预期!E$4,0)</f>
        <v>0</v>
      </c>
      <c r="AW57" s="21">
        <f>ROUND(P$11*$N57*[1]战斗预期!F$4,0)</f>
        <v>23</v>
      </c>
      <c r="AX57" s="21">
        <f>ROUND(Q$11*$N57*[1]战斗预期!G$4,0)</f>
        <v>47</v>
      </c>
      <c r="AY57" s="22">
        <f>ROUND(M$12*$N57*[1]战斗预期!C$4,0)</f>
        <v>0</v>
      </c>
      <c r="AZ57" s="22">
        <f>ROUND(N$12*$N57*[1]战斗预期!D$4,0)</f>
        <v>117</v>
      </c>
      <c r="BA57" s="22">
        <f>ROUND(O$12*$N57*[1]战斗预期!E$4,0)</f>
        <v>59</v>
      </c>
      <c r="BB57" s="22">
        <f>ROUND(P$12*$N57*[1]战斗预期!F$4,0)</f>
        <v>23</v>
      </c>
      <c r="BC57" s="22">
        <f>ROUND(Q$12*$N57*[1]战斗预期!G$4,0)</f>
        <v>0</v>
      </c>
      <c r="BD57" s="16">
        <f>M$6*$O57*[1]战斗预期!C$4</f>
        <v>1733.3333333333333</v>
      </c>
      <c r="BE57" s="16">
        <f>N$6*$O57*[1]战斗预期!D$4</f>
        <v>173.33333333333331</v>
      </c>
      <c r="BF57" s="16">
        <f>O$6*$O57*[1]战斗预期!E$4</f>
        <v>0</v>
      </c>
      <c r="BG57" s="16">
        <f>P$6*$O57*[1]战斗预期!F$4</f>
        <v>0</v>
      </c>
      <c r="BH57" s="16">
        <f>Q$6*$O57*[1]战斗预期!G$4</f>
        <v>0</v>
      </c>
      <c r="BI57" s="17">
        <f>M$7*$O57*[1]战斗预期!C$4</f>
        <v>1733.3333333333333</v>
      </c>
      <c r="BJ57" s="17">
        <f>N$7*$O57*[1]战斗预期!D$4</f>
        <v>0</v>
      </c>
      <c r="BK57" s="17">
        <f>O$7*$O57*[1]战斗预期!E$4</f>
        <v>86.666666666666657</v>
      </c>
      <c r="BL57" s="17">
        <f>P$7*$O57*[1]战斗预期!F$4</f>
        <v>0</v>
      </c>
      <c r="BM57" s="17">
        <f>Q$7*$O57*[1]战斗预期!G$4</f>
        <v>0</v>
      </c>
      <c r="BN57" s="18">
        <f>M$8*$O57*[1]战斗预期!C$4</f>
        <v>0</v>
      </c>
      <c r="BO57" s="18">
        <f>N$8*$O57*[1]战斗预期!D$4</f>
        <v>0</v>
      </c>
      <c r="BP57" s="18">
        <f>O$8*$O57*[1]战斗预期!E$4</f>
        <v>86.666666666666657</v>
      </c>
      <c r="BQ57" s="18">
        <f>P$8*$O57*[1]战斗预期!F$4</f>
        <v>0</v>
      </c>
      <c r="BR57" s="18">
        <f>Q$8*$O57*[1]战斗预期!G$4</f>
        <v>69.333333333333329</v>
      </c>
      <c r="BS57" s="19">
        <f>M$9*$O57*[1]战斗预期!C$4</f>
        <v>0</v>
      </c>
      <c r="BT57" s="19">
        <f>N$9*$O57*[1]战斗预期!D$4</f>
        <v>0</v>
      </c>
      <c r="BU57" s="19">
        <f>O$9*$O57*[1]战斗预期!E$4</f>
        <v>0</v>
      </c>
      <c r="BV57" s="19">
        <f>P$9*$O57*[1]战斗预期!F$4</f>
        <v>69.333333333333329</v>
      </c>
      <c r="BW57" s="19">
        <f>Q$9*$O57*[1]战斗预期!G$4</f>
        <v>69.333333333333329</v>
      </c>
      <c r="BX57" s="20">
        <f>M$10*$O57*[1]战斗预期!C$4</f>
        <v>0</v>
      </c>
      <c r="BY57" s="20">
        <f>N$10*$O57*[1]战斗预期!D$4</f>
        <v>173.33333333333331</v>
      </c>
      <c r="BZ57" s="20">
        <f>O$10*$O57*[1]战斗预期!E$4</f>
        <v>0</v>
      </c>
      <c r="CA57" s="20">
        <f>P$10*$O57*[1]战斗预期!F$4</f>
        <v>69.333333333333329</v>
      </c>
      <c r="CB57" s="20">
        <f>Q$10*$O57*[1]战斗预期!G$4</f>
        <v>0</v>
      </c>
      <c r="CC57" s="21">
        <f>M$11*$O57*[1]战斗预期!C$4</f>
        <v>2773.3333333333335</v>
      </c>
      <c r="CD57" s="21">
        <f>N$11*$O57*[1]战斗预期!D$4</f>
        <v>0</v>
      </c>
      <c r="CE57" s="21">
        <f>O$11*$O57*[1]战斗预期!E$4</f>
        <v>0</v>
      </c>
      <c r="CF57" s="21">
        <f>P$11*$O57*[1]战斗预期!F$4</f>
        <v>55.466666666666669</v>
      </c>
      <c r="CG57" s="21">
        <f>Q$11*$O57*[1]战斗预期!G$4</f>
        <v>110.93333333333334</v>
      </c>
      <c r="CH57" s="22">
        <f>M$12*$O57*[1]战斗预期!C$4</f>
        <v>0</v>
      </c>
      <c r="CI57" s="22">
        <f>N$12*$O57*[1]战斗预期!D$4</f>
        <v>277.33333333333337</v>
      </c>
      <c r="CJ57" s="22">
        <f>O$12*$O57*[1]战斗预期!E$4</f>
        <v>138.66666666666669</v>
      </c>
      <c r="CK57" s="22">
        <f>P$12*$O57*[1]战斗预期!F$4</f>
        <v>55.466666666666669</v>
      </c>
      <c r="CL57" s="22">
        <f>Q$12*$O57*[1]战斗预期!G$4</f>
        <v>0</v>
      </c>
      <c r="CM57" s="16">
        <f>M$6*$P57*[1]战斗预期!C$4</f>
        <v>4100</v>
      </c>
      <c r="CN57" s="16">
        <f>N$6*$P57*[1]战斗预期!D$4</f>
        <v>410</v>
      </c>
      <c r="CO57" s="16">
        <f>O$6*$P57*[1]战斗预期!E$4</f>
        <v>0</v>
      </c>
      <c r="CP57" s="16">
        <f>P$6*$P57*[1]战斗预期!F$4</f>
        <v>0</v>
      </c>
      <c r="CQ57" s="16">
        <f>Q$6*$P57*[1]战斗预期!G$4</f>
        <v>0</v>
      </c>
      <c r="CR57" s="17">
        <f>M$7*$P57*[1]战斗预期!C$4</f>
        <v>4100</v>
      </c>
      <c r="CS57" s="17">
        <f>N$7*$P57*[1]战斗预期!D$4</f>
        <v>0</v>
      </c>
      <c r="CT57" s="17">
        <f>O$7*$P57*[1]战斗预期!E$4</f>
        <v>205</v>
      </c>
      <c r="CU57" s="17">
        <f>P$7*$P57*[1]战斗预期!F$4</f>
        <v>0</v>
      </c>
      <c r="CV57" s="17">
        <f>Q$7*$P57*[1]战斗预期!G$4</f>
        <v>0</v>
      </c>
      <c r="CW57" s="18">
        <f>M$8*$P57*[1]战斗预期!C$4</f>
        <v>0</v>
      </c>
      <c r="CX57" s="18">
        <f>N$8*$P57*[1]战斗预期!D$4</f>
        <v>0</v>
      </c>
      <c r="CY57" s="18">
        <f>O$8*$P57*[1]战斗预期!E$4</f>
        <v>205</v>
      </c>
      <c r="CZ57" s="18">
        <f>P$8*$P57*[1]战斗预期!F$4</f>
        <v>0</v>
      </c>
      <c r="DA57" s="18">
        <f>Q$8*$P57*[1]战斗预期!G$4</f>
        <v>164</v>
      </c>
      <c r="DB57" s="19">
        <f>M$9*$P57*[1]战斗预期!C$4</f>
        <v>0</v>
      </c>
      <c r="DC57" s="19">
        <f>N$9*$P57*[1]战斗预期!D$4</f>
        <v>0</v>
      </c>
      <c r="DD57" s="19">
        <f>O$9*$P57*[1]战斗预期!E$4</f>
        <v>0</v>
      </c>
      <c r="DE57" s="19">
        <f>P$9*$P57*[1]战斗预期!F$4</f>
        <v>164</v>
      </c>
      <c r="DF57" s="19">
        <f>Q$9*$P57*[1]战斗预期!G$4</f>
        <v>164</v>
      </c>
      <c r="DG57" s="20">
        <f>M$10*$P57*[1]战斗预期!C$4</f>
        <v>0</v>
      </c>
      <c r="DH57" s="20">
        <f>N$10*$P57*[1]战斗预期!D$4</f>
        <v>410</v>
      </c>
      <c r="DI57" s="20">
        <f>O$10*$P57*[1]战斗预期!E$4</f>
        <v>0</v>
      </c>
      <c r="DJ57" s="20">
        <f>P$10*$P57*[1]战斗预期!F$4</f>
        <v>164</v>
      </c>
      <c r="DK57" s="20">
        <f>Q$10*$P57*[1]战斗预期!G$4</f>
        <v>0</v>
      </c>
      <c r="DL57" s="21">
        <f>M$11*$P57*[1]战斗预期!C$4</f>
        <v>6560.0000000000009</v>
      </c>
      <c r="DM57" s="21">
        <f>N$11*$P57*[1]战斗预期!D$4</f>
        <v>0</v>
      </c>
      <c r="DN57" s="21">
        <f>O$11*$P57*[1]战斗预期!E$4</f>
        <v>0</v>
      </c>
      <c r="DO57" s="21">
        <f>P$11*$P57*[1]战斗预期!F$4</f>
        <v>131.20000000000002</v>
      </c>
      <c r="DP57" s="21">
        <f>Q$11*$P57*[1]战斗预期!G$4</f>
        <v>262.40000000000003</v>
      </c>
      <c r="DQ57" s="22">
        <f>M$12*$P57*[1]战斗预期!C$4</f>
        <v>0</v>
      </c>
      <c r="DR57" s="22">
        <f>N$12*$P57*[1]战斗预期!D$4</f>
        <v>656.00000000000011</v>
      </c>
      <c r="DS57" s="22">
        <f>O$12*$P57*[1]战斗预期!E$4</f>
        <v>328.00000000000006</v>
      </c>
      <c r="DT57" s="22">
        <f>P$12*$P57*[1]战斗预期!F$4</f>
        <v>131.20000000000002</v>
      </c>
      <c r="DU57" s="22">
        <f>Q$12*$P57*[1]战斗预期!G$4</f>
        <v>0</v>
      </c>
    </row>
    <row r="58" spans="2:125" x14ac:dyDescent="0.15">
      <c r="C58" s="23">
        <f t="shared" si="25"/>
        <v>19.428571428571427</v>
      </c>
      <c r="D58" s="14">
        <f>(C$1/SUM($R$6:$R$12)*N$6*[1]战斗预期!$D$4+F58*C$2/C$3/SUM($R$6:$R$12)*N$6*[1]战斗预期!$D$4)*(1+$D$8)</f>
        <v>151.11111111111111</v>
      </c>
      <c r="E58" s="4">
        <v>28</v>
      </c>
      <c r="F58" s="4">
        <f>[1]属性成长!$D35</f>
        <v>140</v>
      </c>
      <c r="G58" s="6">
        <f t="shared" si="26"/>
        <v>136</v>
      </c>
      <c r="H58" s="6">
        <f t="shared" si="27"/>
        <v>320</v>
      </c>
      <c r="I58" s="6">
        <f t="shared" si="28"/>
        <v>752</v>
      </c>
      <c r="J58" s="6">
        <f t="shared" si="29"/>
        <v>1209.5147928994083</v>
      </c>
      <c r="K58" s="15">
        <f t="shared" si="30"/>
        <v>1682.9402788605314</v>
      </c>
      <c r="L58" s="6">
        <f t="shared" si="31"/>
        <v>2643.219515552511</v>
      </c>
      <c r="M58" s="6">
        <f t="shared" si="32"/>
        <v>3612.7660395823086</v>
      </c>
      <c r="N58" s="6">
        <f t="shared" si="33"/>
        <v>15.111111111111111</v>
      </c>
      <c r="O58" s="6">
        <f t="shared" si="34"/>
        <v>35.555555555555557</v>
      </c>
      <c r="P58" s="6">
        <f t="shared" si="35"/>
        <v>83.555555555555557</v>
      </c>
      <c r="Q58" s="6">
        <f t="shared" si="36"/>
        <v>134.39053254437871</v>
      </c>
      <c r="R58" s="6">
        <f t="shared" si="37"/>
        <v>186.99336431783684</v>
      </c>
      <c r="S58" s="6">
        <f t="shared" si="38"/>
        <v>293.69105728361234</v>
      </c>
      <c r="T58" s="6">
        <f t="shared" si="39"/>
        <v>401.41844884247871</v>
      </c>
      <c r="U58" s="16">
        <f>ROUND(M$6*$N58*[1]战斗预期!C$4,0)</f>
        <v>756</v>
      </c>
      <c r="V58" s="16">
        <f>ROUND(N$6*$N58*[1]战斗预期!D$4,0)</f>
        <v>76</v>
      </c>
      <c r="W58" s="16">
        <f>ROUND(O$6*$N58*[1]战斗预期!E$4,0)</f>
        <v>0</v>
      </c>
      <c r="X58" s="16">
        <f>ROUND(P$6*$N58*[1]战斗预期!F$4,0)</f>
        <v>0</v>
      </c>
      <c r="Y58" s="16">
        <f>ROUND(Q$6*$N58*[1]战斗预期!G$4,0)</f>
        <v>0</v>
      </c>
      <c r="Z58" s="17">
        <f>ROUND(M$7*$N58*[1]战斗预期!C$4,0)</f>
        <v>756</v>
      </c>
      <c r="AA58" s="17">
        <f>ROUND(N$7*$N58*[1]战斗预期!D$4,0)</f>
        <v>0</v>
      </c>
      <c r="AB58" s="17">
        <f>ROUND(O$7*$N58*[1]战斗预期!E$4,0)</f>
        <v>38</v>
      </c>
      <c r="AC58" s="17">
        <f>ROUND(P$7*$N58*[1]战斗预期!F$4,0)</f>
        <v>0</v>
      </c>
      <c r="AD58" s="17">
        <f>ROUND(Q$7*$N58*[1]战斗预期!G$4,0)</f>
        <v>0</v>
      </c>
      <c r="AE58" s="18">
        <f>ROUND(M$8*$N58*[1]战斗预期!C$4,0)</f>
        <v>0</v>
      </c>
      <c r="AF58" s="18">
        <f>ROUND(N$8*$N58*[1]战斗预期!D$4,0)</f>
        <v>0</v>
      </c>
      <c r="AG58" s="18">
        <f>ROUND(O$8*$N58*[1]战斗预期!E$4,0)</f>
        <v>38</v>
      </c>
      <c r="AH58" s="18">
        <f>ROUND(P$8*$N58*[1]战斗预期!F$4,0)</f>
        <v>0</v>
      </c>
      <c r="AI58" s="18">
        <f>ROUND(Q$8*$N58*[1]战斗预期!G$4,0)</f>
        <v>30</v>
      </c>
      <c r="AJ58" s="19">
        <f>ROUND(M$9*$N58*[1]战斗预期!C$4,0)</f>
        <v>0</v>
      </c>
      <c r="AK58" s="19">
        <f>ROUND(N$9*$N58*[1]战斗预期!D$4,0)</f>
        <v>0</v>
      </c>
      <c r="AL58" s="19">
        <f>ROUND(O$9*$N58*[1]战斗预期!E$4,0)</f>
        <v>0</v>
      </c>
      <c r="AM58" s="19">
        <f>ROUND(P$9*$N58*[1]战斗预期!F$4,0)</f>
        <v>30</v>
      </c>
      <c r="AN58" s="19">
        <f>ROUND(Q$9*$N58*[1]战斗预期!G$4,0)</f>
        <v>30</v>
      </c>
      <c r="AO58" s="20">
        <f>ROUND(M$10*$N58*[1]战斗预期!C$4,0)</f>
        <v>0</v>
      </c>
      <c r="AP58" s="20">
        <f>ROUND(N$10*$N58*[1]战斗预期!D$4,0)</f>
        <v>76</v>
      </c>
      <c r="AQ58" s="20">
        <f>ROUND(O$10*$N58*[1]战斗预期!E$4,0)</f>
        <v>0</v>
      </c>
      <c r="AR58" s="20">
        <f>ROUND(P$10*$N58*[1]战斗预期!F$4,0)</f>
        <v>30</v>
      </c>
      <c r="AS58" s="20">
        <f>ROUND(Q$10*$N58*[1]战斗预期!G$4,0)</f>
        <v>0</v>
      </c>
      <c r="AT58" s="21">
        <f>ROUND(M$11*$N58*[1]战斗预期!C$4,0)</f>
        <v>1209</v>
      </c>
      <c r="AU58" s="21">
        <f>ROUND(N$11*$N58*[1]战斗预期!D$4,0)</f>
        <v>0</v>
      </c>
      <c r="AV58" s="21">
        <f>ROUND(O$11*$N58*[1]战斗预期!E$4,0)</f>
        <v>0</v>
      </c>
      <c r="AW58" s="21">
        <f>ROUND(P$11*$N58*[1]战斗预期!F$4,0)</f>
        <v>24</v>
      </c>
      <c r="AX58" s="21">
        <f>ROUND(Q$11*$N58*[1]战斗预期!G$4,0)</f>
        <v>48</v>
      </c>
      <c r="AY58" s="22">
        <f>ROUND(M$12*$N58*[1]战斗预期!C$4,0)</f>
        <v>0</v>
      </c>
      <c r="AZ58" s="22">
        <f>ROUND(N$12*$N58*[1]战斗预期!D$4,0)</f>
        <v>121</v>
      </c>
      <c r="BA58" s="22">
        <f>ROUND(O$12*$N58*[1]战斗预期!E$4,0)</f>
        <v>60</v>
      </c>
      <c r="BB58" s="22">
        <f>ROUND(P$12*$N58*[1]战斗预期!F$4,0)</f>
        <v>24</v>
      </c>
      <c r="BC58" s="22">
        <f>ROUND(Q$12*$N58*[1]战斗预期!G$4,0)</f>
        <v>0</v>
      </c>
      <c r="BD58" s="16">
        <f>M$6*$O58*[1]战斗预期!C$4</f>
        <v>1777.7777777777778</v>
      </c>
      <c r="BE58" s="16">
        <f>N$6*$O58*[1]战斗预期!D$4</f>
        <v>177.77777777777777</v>
      </c>
      <c r="BF58" s="16">
        <f>O$6*$O58*[1]战斗预期!E$4</f>
        <v>0</v>
      </c>
      <c r="BG58" s="16">
        <f>P$6*$O58*[1]战斗预期!F$4</f>
        <v>0</v>
      </c>
      <c r="BH58" s="16">
        <f>Q$6*$O58*[1]战斗预期!G$4</f>
        <v>0</v>
      </c>
      <c r="BI58" s="17">
        <f>M$7*$O58*[1]战斗预期!C$4</f>
        <v>1777.7777777777778</v>
      </c>
      <c r="BJ58" s="17">
        <f>N$7*$O58*[1]战斗预期!D$4</f>
        <v>0</v>
      </c>
      <c r="BK58" s="17">
        <f>O$7*$O58*[1]战斗预期!E$4</f>
        <v>88.888888888888886</v>
      </c>
      <c r="BL58" s="17">
        <f>P$7*$O58*[1]战斗预期!F$4</f>
        <v>0</v>
      </c>
      <c r="BM58" s="17">
        <f>Q$7*$O58*[1]战斗预期!G$4</f>
        <v>0</v>
      </c>
      <c r="BN58" s="18">
        <f>M$8*$O58*[1]战斗预期!C$4</f>
        <v>0</v>
      </c>
      <c r="BO58" s="18">
        <f>N$8*$O58*[1]战斗预期!D$4</f>
        <v>0</v>
      </c>
      <c r="BP58" s="18">
        <f>O$8*$O58*[1]战斗预期!E$4</f>
        <v>88.888888888888886</v>
      </c>
      <c r="BQ58" s="18">
        <f>P$8*$O58*[1]战斗预期!F$4</f>
        <v>0</v>
      </c>
      <c r="BR58" s="18">
        <f>Q$8*$O58*[1]战斗预期!G$4</f>
        <v>71.111111111111114</v>
      </c>
      <c r="BS58" s="19">
        <f>M$9*$O58*[1]战斗预期!C$4</f>
        <v>0</v>
      </c>
      <c r="BT58" s="19">
        <f>N$9*$O58*[1]战斗预期!D$4</f>
        <v>0</v>
      </c>
      <c r="BU58" s="19">
        <f>O$9*$O58*[1]战斗预期!E$4</f>
        <v>0</v>
      </c>
      <c r="BV58" s="19">
        <f>P$9*$O58*[1]战斗预期!F$4</f>
        <v>71.111111111111114</v>
      </c>
      <c r="BW58" s="19">
        <f>Q$9*$O58*[1]战斗预期!G$4</f>
        <v>71.111111111111114</v>
      </c>
      <c r="BX58" s="20">
        <f>M$10*$O58*[1]战斗预期!C$4</f>
        <v>0</v>
      </c>
      <c r="BY58" s="20">
        <f>N$10*$O58*[1]战斗预期!D$4</f>
        <v>177.77777777777777</v>
      </c>
      <c r="BZ58" s="20">
        <f>O$10*$O58*[1]战斗预期!E$4</f>
        <v>0</v>
      </c>
      <c r="CA58" s="20">
        <f>P$10*$O58*[1]战斗预期!F$4</f>
        <v>71.111111111111114</v>
      </c>
      <c r="CB58" s="20">
        <f>Q$10*$O58*[1]战斗预期!G$4</f>
        <v>0</v>
      </c>
      <c r="CC58" s="21">
        <f>M$11*$O58*[1]战斗预期!C$4</f>
        <v>2844.4444444444448</v>
      </c>
      <c r="CD58" s="21">
        <f>N$11*$O58*[1]战斗预期!D$4</f>
        <v>0</v>
      </c>
      <c r="CE58" s="21">
        <f>O$11*$O58*[1]战斗预期!E$4</f>
        <v>0</v>
      </c>
      <c r="CF58" s="21">
        <f>P$11*$O58*[1]战斗预期!F$4</f>
        <v>56.888888888888893</v>
      </c>
      <c r="CG58" s="21">
        <f>Q$11*$O58*[1]战斗预期!G$4</f>
        <v>113.77777777777779</v>
      </c>
      <c r="CH58" s="22">
        <f>M$12*$O58*[1]战斗预期!C$4</f>
        <v>0</v>
      </c>
      <c r="CI58" s="22">
        <f>N$12*$O58*[1]战斗预期!D$4</f>
        <v>284.44444444444446</v>
      </c>
      <c r="CJ58" s="22">
        <f>O$12*$O58*[1]战斗预期!E$4</f>
        <v>142.22222222222223</v>
      </c>
      <c r="CK58" s="22">
        <f>P$12*$O58*[1]战斗预期!F$4</f>
        <v>56.888888888888893</v>
      </c>
      <c r="CL58" s="22">
        <f>Q$12*$O58*[1]战斗预期!G$4</f>
        <v>0</v>
      </c>
      <c r="CM58" s="16">
        <f>M$6*$P58*[1]战斗预期!C$4</f>
        <v>4177.7777777777783</v>
      </c>
      <c r="CN58" s="16">
        <f>N$6*$P58*[1]战斗预期!D$4</f>
        <v>417.77777777777777</v>
      </c>
      <c r="CO58" s="16">
        <f>O$6*$P58*[1]战斗预期!E$4</f>
        <v>0</v>
      </c>
      <c r="CP58" s="16">
        <f>P$6*$P58*[1]战斗预期!F$4</f>
        <v>0</v>
      </c>
      <c r="CQ58" s="16">
        <f>Q$6*$P58*[1]战斗预期!G$4</f>
        <v>0</v>
      </c>
      <c r="CR58" s="17">
        <f>M$7*$P58*[1]战斗预期!C$4</f>
        <v>4177.7777777777783</v>
      </c>
      <c r="CS58" s="17">
        <f>N$7*$P58*[1]战斗预期!D$4</f>
        <v>0</v>
      </c>
      <c r="CT58" s="17">
        <f>O$7*$P58*[1]战斗预期!E$4</f>
        <v>208.88888888888889</v>
      </c>
      <c r="CU58" s="17">
        <f>P$7*$P58*[1]战斗预期!F$4</f>
        <v>0</v>
      </c>
      <c r="CV58" s="17">
        <f>Q$7*$P58*[1]战斗预期!G$4</f>
        <v>0</v>
      </c>
      <c r="CW58" s="18">
        <f>M$8*$P58*[1]战斗预期!C$4</f>
        <v>0</v>
      </c>
      <c r="CX58" s="18">
        <f>N$8*$P58*[1]战斗预期!D$4</f>
        <v>0</v>
      </c>
      <c r="CY58" s="18">
        <f>O$8*$P58*[1]战斗预期!E$4</f>
        <v>208.88888888888889</v>
      </c>
      <c r="CZ58" s="18">
        <f>P$8*$P58*[1]战斗预期!F$4</f>
        <v>0</v>
      </c>
      <c r="DA58" s="18">
        <f>Q$8*$P58*[1]战斗预期!G$4</f>
        <v>167.11111111111111</v>
      </c>
      <c r="DB58" s="19">
        <f>M$9*$P58*[1]战斗预期!C$4</f>
        <v>0</v>
      </c>
      <c r="DC58" s="19">
        <f>N$9*$P58*[1]战斗预期!D$4</f>
        <v>0</v>
      </c>
      <c r="DD58" s="19">
        <f>O$9*$P58*[1]战斗预期!E$4</f>
        <v>0</v>
      </c>
      <c r="DE58" s="19">
        <f>P$9*$P58*[1]战斗预期!F$4</f>
        <v>167.11111111111111</v>
      </c>
      <c r="DF58" s="19">
        <f>Q$9*$P58*[1]战斗预期!G$4</f>
        <v>167.11111111111111</v>
      </c>
      <c r="DG58" s="20">
        <f>M$10*$P58*[1]战斗预期!C$4</f>
        <v>0</v>
      </c>
      <c r="DH58" s="20">
        <f>N$10*$P58*[1]战斗预期!D$4</f>
        <v>417.77777777777777</v>
      </c>
      <c r="DI58" s="20">
        <f>O$10*$P58*[1]战斗预期!E$4</f>
        <v>0</v>
      </c>
      <c r="DJ58" s="20">
        <f>P$10*$P58*[1]战斗预期!F$4</f>
        <v>167.11111111111111</v>
      </c>
      <c r="DK58" s="20">
        <f>Q$10*$P58*[1]战斗预期!G$4</f>
        <v>0</v>
      </c>
      <c r="DL58" s="21">
        <f>M$11*$P58*[1]战斗预期!C$4</f>
        <v>6684.4444444444453</v>
      </c>
      <c r="DM58" s="21">
        <f>N$11*$P58*[1]战斗预期!D$4</f>
        <v>0</v>
      </c>
      <c r="DN58" s="21">
        <f>O$11*$P58*[1]战斗预期!E$4</f>
        <v>0</v>
      </c>
      <c r="DO58" s="21">
        <f>P$11*$P58*[1]战斗预期!F$4</f>
        <v>133.6888888888889</v>
      </c>
      <c r="DP58" s="21">
        <f>Q$11*$P58*[1]战斗预期!G$4</f>
        <v>267.37777777777779</v>
      </c>
      <c r="DQ58" s="22">
        <f>M$12*$P58*[1]战斗预期!C$4</f>
        <v>0</v>
      </c>
      <c r="DR58" s="22">
        <f>N$12*$P58*[1]战斗预期!D$4</f>
        <v>668.44444444444446</v>
      </c>
      <c r="DS58" s="22">
        <f>O$12*$P58*[1]战斗预期!E$4</f>
        <v>334.22222222222223</v>
      </c>
      <c r="DT58" s="22">
        <f>P$12*$P58*[1]战斗预期!F$4</f>
        <v>133.6888888888889</v>
      </c>
      <c r="DU58" s="22">
        <f>Q$12*$P58*[1]战斗预期!G$4</f>
        <v>0</v>
      </c>
    </row>
    <row r="59" spans="2:125" x14ac:dyDescent="0.15">
      <c r="C59" s="23">
        <f t="shared" si="25"/>
        <v>20</v>
      </c>
      <c r="D59" s="14">
        <f>(C$1/SUM($R$6:$R$12)*N$6*[1]战斗预期!$D$4+F59*C$2/C$3/SUM($R$6:$R$12)*N$6*[1]战斗预期!$D$4)*(1+$D$8)</f>
        <v>155.55555555555554</v>
      </c>
      <c r="E59" s="4">
        <v>29</v>
      </c>
      <c r="F59" s="4">
        <f>[1]属性成长!$D36</f>
        <v>145</v>
      </c>
      <c r="G59" s="6">
        <f t="shared" si="26"/>
        <v>140</v>
      </c>
      <c r="H59" s="6">
        <f t="shared" si="27"/>
        <v>328</v>
      </c>
      <c r="I59" s="6">
        <f t="shared" si="28"/>
        <v>766</v>
      </c>
      <c r="J59" s="6">
        <f t="shared" si="29"/>
        <v>1227.5147928994083</v>
      </c>
      <c r="K59" s="15">
        <f t="shared" si="30"/>
        <v>1704.9402788605314</v>
      </c>
      <c r="L59" s="6">
        <f t="shared" si="31"/>
        <v>2673.219515552511</v>
      </c>
      <c r="M59" s="6">
        <f t="shared" si="32"/>
        <v>3650.7660395823086</v>
      </c>
      <c r="N59" s="6">
        <f t="shared" si="33"/>
        <v>15.555555555555555</v>
      </c>
      <c r="O59" s="6">
        <f t="shared" si="34"/>
        <v>36.444444444444443</v>
      </c>
      <c r="P59" s="6">
        <f t="shared" si="35"/>
        <v>85.111111111111114</v>
      </c>
      <c r="Q59" s="6">
        <f t="shared" si="36"/>
        <v>136.39053254437871</v>
      </c>
      <c r="R59" s="6">
        <f t="shared" si="37"/>
        <v>189.43780876228126</v>
      </c>
      <c r="S59" s="6">
        <f t="shared" si="38"/>
        <v>297.02439061694565</v>
      </c>
      <c r="T59" s="6">
        <f t="shared" si="39"/>
        <v>405.64067106470094</v>
      </c>
      <c r="U59" s="16">
        <f>ROUND(M$6*$N59*[1]战斗预期!C$4,0)</f>
        <v>778</v>
      </c>
      <c r="V59" s="16">
        <f>ROUND(N$6*$N59*[1]战斗预期!D$4,0)</f>
        <v>78</v>
      </c>
      <c r="W59" s="16">
        <f>ROUND(O$6*$N59*[1]战斗预期!E$4,0)</f>
        <v>0</v>
      </c>
      <c r="X59" s="16">
        <f>ROUND(P$6*$N59*[1]战斗预期!F$4,0)</f>
        <v>0</v>
      </c>
      <c r="Y59" s="16">
        <f>ROUND(Q$6*$N59*[1]战斗预期!G$4,0)</f>
        <v>0</v>
      </c>
      <c r="Z59" s="17">
        <f>ROUND(M$7*$N59*[1]战斗预期!C$4,0)</f>
        <v>778</v>
      </c>
      <c r="AA59" s="17">
        <f>ROUND(N$7*$N59*[1]战斗预期!D$4,0)</f>
        <v>0</v>
      </c>
      <c r="AB59" s="17">
        <f>ROUND(O$7*$N59*[1]战斗预期!E$4,0)</f>
        <v>39</v>
      </c>
      <c r="AC59" s="17">
        <f>ROUND(P$7*$N59*[1]战斗预期!F$4,0)</f>
        <v>0</v>
      </c>
      <c r="AD59" s="17">
        <f>ROUND(Q$7*$N59*[1]战斗预期!G$4,0)</f>
        <v>0</v>
      </c>
      <c r="AE59" s="18">
        <f>ROUND(M$8*$N59*[1]战斗预期!C$4,0)</f>
        <v>0</v>
      </c>
      <c r="AF59" s="18">
        <f>ROUND(N$8*$N59*[1]战斗预期!D$4,0)</f>
        <v>0</v>
      </c>
      <c r="AG59" s="18">
        <f>ROUND(O$8*$N59*[1]战斗预期!E$4,0)</f>
        <v>39</v>
      </c>
      <c r="AH59" s="18">
        <f>ROUND(P$8*$N59*[1]战斗预期!F$4,0)</f>
        <v>0</v>
      </c>
      <c r="AI59" s="18">
        <f>ROUND(Q$8*$N59*[1]战斗预期!G$4,0)</f>
        <v>31</v>
      </c>
      <c r="AJ59" s="19">
        <f>ROUND(M$9*$N59*[1]战斗预期!C$4,0)</f>
        <v>0</v>
      </c>
      <c r="AK59" s="19">
        <f>ROUND(N$9*$N59*[1]战斗预期!D$4,0)</f>
        <v>0</v>
      </c>
      <c r="AL59" s="19">
        <f>ROUND(O$9*$N59*[1]战斗预期!E$4,0)</f>
        <v>0</v>
      </c>
      <c r="AM59" s="19">
        <f>ROUND(P$9*$N59*[1]战斗预期!F$4,0)</f>
        <v>31</v>
      </c>
      <c r="AN59" s="19">
        <f>ROUND(Q$9*$N59*[1]战斗预期!G$4,0)</f>
        <v>31</v>
      </c>
      <c r="AO59" s="20">
        <f>ROUND(M$10*$N59*[1]战斗预期!C$4,0)</f>
        <v>0</v>
      </c>
      <c r="AP59" s="20">
        <f>ROUND(N$10*$N59*[1]战斗预期!D$4,0)</f>
        <v>78</v>
      </c>
      <c r="AQ59" s="20">
        <f>ROUND(O$10*$N59*[1]战斗预期!E$4,0)</f>
        <v>0</v>
      </c>
      <c r="AR59" s="20">
        <f>ROUND(P$10*$N59*[1]战斗预期!F$4,0)</f>
        <v>31</v>
      </c>
      <c r="AS59" s="20">
        <f>ROUND(Q$10*$N59*[1]战斗预期!G$4,0)</f>
        <v>0</v>
      </c>
      <c r="AT59" s="21">
        <f>ROUND(M$11*$N59*[1]战斗预期!C$4,0)</f>
        <v>1244</v>
      </c>
      <c r="AU59" s="21">
        <f>ROUND(N$11*$N59*[1]战斗预期!D$4,0)</f>
        <v>0</v>
      </c>
      <c r="AV59" s="21">
        <f>ROUND(O$11*$N59*[1]战斗预期!E$4,0)</f>
        <v>0</v>
      </c>
      <c r="AW59" s="21">
        <f>ROUND(P$11*$N59*[1]战斗预期!F$4,0)</f>
        <v>25</v>
      </c>
      <c r="AX59" s="21">
        <f>ROUND(Q$11*$N59*[1]战斗预期!G$4,0)</f>
        <v>50</v>
      </c>
      <c r="AY59" s="22">
        <f>ROUND(M$12*$N59*[1]战斗预期!C$4,0)</f>
        <v>0</v>
      </c>
      <c r="AZ59" s="22">
        <f>ROUND(N$12*$N59*[1]战斗预期!D$4,0)</f>
        <v>124</v>
      </c>
      <c r="BA59" s="22">
        <f>ROUND(O$12*$N59*[1]战斗预期!E$4,0)</f>
        <v>62</v>
      </c>
      <c r="BB59" s="22">
        <f>ROUND(P$12*$N59*[1]战斗预期!F$4,0)</f>
        <v>25</v>
      </c>
      <c r="BC59" s="22">
        <f>ROUND(Q$12*$N59*[1]战斗预期!G$4,0)</f>
        <v>0</v>
      </c>
      <c r="BD59" s="16">
        <f>M$6*$O59*[1]战斗预期!C$4</f>
        <v>1822.2222222222222</v>
      </c>
      <c r="BE59" s="16">
        <f>N$6*$O59*[1]战斗预期!D$4</f>
        <v>182.22222222222223</v>
      </c>
      <c r="BF59" s="16">
        <f>O$6*$O59*[1]战斗预期!E$4</f>
        <v>0</v>
      </c>
      <c r="BG59" s="16">
        <f>P$6*$O59*[1]战斗预期!F$4</f>
        <v>0</v>
      </c>
      <c r="BH59" s="16">
        <f>Q$6*$O59*[1]战斗预期!G$4</f>
        <v>0</v>
      </c>
      <c r="BI59" s="17">
        <f>M$7*$O59*[1]战斗预期!C$4</f>
        <v>1822.2222222222222</v>
      </c>
      <c r="BJ59" s="17">
        <f>N$7*$O59*[1]战斗预期!D$4</f>
        <v>0</v>
      </c>
      <c r="BK59" s="17">
        <f>O$7*$O59*[1]战斗预期!E$4</f>
        <v>91.111111111111114</v>
      </c>
      <c r="BL59" s="17">
        <f>P$7*$O59*[1]战斗预期!F$4</f>
        <v>0</v>
      </c>
      <c r="BM59" s="17">
        <f>Q$7*$O59*[1]战斗预期!G$4</f>
        <v>0</v>
      </c>
      <c r="BN59" s="18">
        <f>M$8*$O59*[1]战斗预期!C$4</f>
        <v>0</v>
      </c>
      <c r="BO59" s="18">
        <f>N$8*$O59*[1]战斗预期!D$4</f>
        <v>0</v>
      </c>
      <c r="BP59" s="18">
        <f>O$8*$O59*[1]战斗预期!E$4</f>
        <v>91.111111111111114</v>
      </c>
      <c r="BQ59" s="18">
        <f>P$8*$O59*[1]战斗预期!F$4</f>
        <v>0</v>
      </c>
      <c r="BR59" s="18">
        <f>Q$8*$O59*[1]战斗预期!G$4</f>
        <v>72.888888888888886</v>
      </c>
      <c r="BS59" s="19">
        <f>M$9*$O59*[1]战斗预期!C$4</f>
        <v>0</v>
      </c>
      <c r="BT59" s="19">
        <f>N$9*$O59*[1]战斗预期!D$4</f>
        <v>0</v>
      </c>
      <c r="BU59" s="19">
        <f>O$9*$O59*[1]战斗预期!E$4</f>
        <v>0</v>
      </c>
      <c r="BV59" s="19">
        <f>P$9*$O59*[1]战斗预期!F$4</f>
        <v>72.888888888888886</v>
      </c>
      <c r="BW59" s="19">
        <f>Q$9*$O59*[1]战斗预期!G$4</f>
        <v>72.888888888888886</v>
      </c>
      <c r="BX59" s="20">
        <f>M$10*$O59*[1]战斗预期!C$4</f>
        <v>0</v>
      </c>
      <c r="BY59" s="20">
        <f>N$10*$O59*[1]战斗预期!D$4</f>
        <v>182.22222222222223</v>
      </c>
      <c r="BZ59" s="20">
        <f>O$10*$O59*[1]战斗预期!E$4</f>
        <v>0</v>
      </c>
      <c r="CA59" s="20">
        <f>P$10*$O59*[1]战斗预期!F$4</f>
        <v>72.888888888888886</v>
      </c>
      <c r="CB59" s="20">
        <f>Q$10*$O59*[1]战斗预期!G$4</f>
        <v>0</v>
      </c>
      <c r="CC59" s="21">
        <f>M$11*$O59*[1]战斗预期!C$4</f>
        <v>2915.5555555555557</v>
      </c>
      <c r="CD59" s="21">
        <f>N$11*$O59*[1]战斗预期!D$4</f>
        <v>0</v>
      </c>
      <c r="CE59" s="21">
        <f>O$11*$O59*[1]战斗预期!E$4</f>
        <v>0</v>
      </c>
      <c r="CF59" s="21">
        <f>P$11*$O59*[1]战斗预期!F$4</f>
        <v>58.31111111111111</v>
      </c>
      <c r="CG59" s="21">
        <f>Q$11*$O59*[1]战斗预期!G$4</f>
        <v>116.62222222222222</v>
      </c>
      <c r="CH59" s="22">
        <f>M$12*$O59*[1]战斗预期!C$4</f>
        <v>0</v>
      </c>
      <c r="CI59" s="22">
        <f>N$12*$O59*[1]战斗预期!D$4</f>
        <v>291.55555555555554</v>
      </c>
      <c r="CJ59" s="22">
        <f>O$12*$O59*[1]战斗预期!E$4</f>
        <v>145.77777777777777</v>
      </c>
      <c r="CK59" s="22">
        <f>P$12*$O59*[1]战斗预期!F$4</f>
        <v>58.31111111111111</v>
      </c>
      <c r="CL59" s="22">
        <f>Q$12*$O59*[1]战斗预期!G$4</f>
        <v>0</v>
      </c>
      <c r="CM59" s="16">
        <f>M$6*$P59*[1]战斗预期!C$4</f>
        <v>4255.5555555555557</v>
      </c>
      <c r="CN59" s="16">
        <f>N$6*$P59*[1]战斗预期!D$4</f>
        <v>425.55555555555554</v>
      </c>
      <c r="CO59" s="16">
        <f>O$6*$P59*[1]战斗预期!E$4</f>
        <v>0</v>
      </c>
      <c r="CP59" s="16">
        <f>P$6*$P59*[1]战斗预期!F$4</f>
        <v>0</v>
      </c>
      <c r="CQ59" s="16">
        <f>Q$6*$P59*[1]战斗预期!G$4</f>
        <v>0</v>
      </c>
      <c r="CR59" s="17">
        <f>M$7*$P59*[1]战斗预期!C$4</f>
        <v>4255.5555555555557</v>
      </c>
      <c r="CS59" s="17">
        <f>N$7*$P59*[1]战斗预期!D$4</f>
        <v>0</v>
      </c>
      <c r="CT59" s="17">
        <f>O$7*$P59*[1]战斗预期!E$4</f>
        <v>212.77777777777777</v>
      </c>
      <c r="CU59" s="17">
        <f>P$7*$P59*[1]战斗预期!F$4</f>
        <v>0</v>
      </c>
      <c r="CV59" s="17">
        <f>Q$7*$P59*[1]战斗预期!G$4</f>
        <v>0</v>
      </c>
      <c r="CW59" s="18">
        <f>M$8*$P59*[1]战斗预期!C$4</f>
        <v>0</v>
      </c>
      <c r="CX59" s="18">
        <f>N$8*$P59*[1]战斗预期!D$4</f>
        <v>0</v>
      </c>
      <c r="CY59" s="18">
        <f>O$8*$P59*[1]战斗预期!E$4</f>
        <v>212.77777777777777</v>
      </c>
      <c r="CZ59" s="18">
        <f>P$8*$P59*[1]战斗预期!F$4</f>
        <v>0</v>
      </c>
      <c r="DA59" s="18">
        <f>Q$8*$P59*[1]战斗预期!G$4</f>
        <v>170.22222222222223</v>
      </c>
      <c r="DB59" s="19">
        <f>M$9*$P59*[1]战斗预期!C$4</f>
        <v>0</v>
      </c>
      <c r="DC59" s="19">
        <f>N$9*$P59*[1]战斗预期!D$4</f>
        <v>0</v>
      </c>
      <c r="DD59" s="19">
        <f>O$9*$P59*[1]战斗预期!E$4</f>
        <v>0</v>
      </c>
      <c r="DE59" s="19">
        <f>P$9*$P59*[1]战斗预期!F$4</f>
        <v>170.22222222222223</v>
      </c>
      <c r="DF59" s="19">
        <f>Q$9*$P59*[1]战斗预期!G$4</f>
        <v>170.22222222222223</v>
      </c>
      <c r="DG59" s="20">
        <f>M$10*$P59*[1]战斗预期!C$4</f>
        <v>0</v>
      </c>
      <c r="DH59" s="20">
        <f>N$10*$P59*[1]战斗预期!D$4</f>
        <v>425.55555555555554</v>
      </c>
      <c r="DI59" s="20">
        <f>O$10*$P59*[1]战斗预期!E$4</f>
        <v>0</v>
      </c>
      <c r="DJ59" s="20">
        <f>P$10*$P59*[1]战斗预期!F$4</f>
        <v>170.22222222222223</v>
      </c>
      <c r="DK59" s="20">
        <f>Q$10*$P59*[1]战斗预期!G$4</f>
        <v>0</v>
      </c>
      <c r="DL59" s="21">
        <f>M$11*$P59*[1]战斗预期!C$4</f>
        <v>6808.8888888888887</v>
      </c>
      <c r="DM59" s="21">
        <f>N$11*$P59*[1]战斗预期!D$4</f>
        <v>0</v>
      </c>
      <c r="DN59" s="21">
        <f>O$11*$P59*[1]战斗预期!E$4</f>
        <v>0</v>
      </c>
      <c r="DO59" s="21">
        <f>P$11*$P59*[1]战斗预期!F$4</f>
        <v>136.17777777777778</v>
      </c>
      <c r="DP59" s="21">
        <f>Q$11*$P59*[1]战斗预期!G$4</f>
        <v>272.35555555555555</v>
      </c>
      <c r="DQ59" s="22">
        <f>M$12*$P59*[1]战斗预期!C$4</f>
        <v>0</v>
      </c>
      <c r="DR59" s="22">
        <f>N$12*$P59*[1]战斗预期!D$4</f>
        <v>680.88888888888891</v>
      </c>
      <c r="DS59" s="22">
        <f>O$12*$P59*[1]战斗预期!E$4</f>
        <v>340.44444444444446</v>
      </c>
      <c r="DT59" s="22">
        <f>P$12*$P59*[1]战斗预期!F$4</f>
        <v>136.17777777777778</v>
      </c>
      <c r="DU59" s="22">
        <f>Q$12*$P59*[1]战斗预期!G$4</f>
        <v>0</v>
      </c>
    </row>
    <row r="60" spans="2:125" x14ac:dyDescent="0.15">
      <c r="B60" s="24">
        <f>ROUND(C60-C50,1)</f>
        <v>5.7</v>
      </c>
      <c r="C60" s="23">
        <f t="shared" si="25"/>
        <v>20.571428571428573</v>
      </c>
      <c r="D60" s="14">
        <f>(C$1/SUM($R$6:$R$12)*N$6*[1]战斗预期!$D$4+F60*C$2/C$3/SUM($R$6:$R$12)*N$6*[1]战斗预期!$D$4)*(1+$D$8)</f>
        <v>160</v>
      </c>
      <c r="E60" s="4">
        <v>30</v>
      </c>
      <c r="F60" s="4">
        <f>[1]属性成长!$D37</f>
        <v>150</v>
      </c>
      <c r="G60" s="6">
        <f t="shared" si="26"/>
        <v>144</v>
      </c>
      <c r="H60" s="6">
        <f t="shared" si="27"/>
        <v>336</v>
      </c>
      <c r="I60" s="6">
        <f t="shared" si="28"/>
        <v>780</v>
      </c>
      <c r="J60" s="6">
        <f t="shared" si="29"/>
        <v>1245.5147928994083</v>
      </c>
      <c r="K60" s="15">
        <f t="shared" si="30"/>
        <v>1726.9402788605314</v>
      </c>
      <c r="L60" s="6">
        <f t="shared" si="31"/>
        <v>2703.219515552511</v>
      </c>
      <c r="M60" s="6">
        <f t="shared" si="32"/>
        <v>3688.7660395823086</v>
      </c>
      <c r="N60" s="6">
        <f t="shared" si="33"/>
        <v>16</v>
      </c>
      <c r="O60" s="6">
        <f t="shared" si="34"/>
        <v>37.333333333333336</v>
      </c>
      <c r="P60" s="6">
        <f t="shared" si="35"/>
        <v>86.666666666666671</v>
      </c>
      <c r="Q60" s="6">
        <f t="shared" si="36"/>
        <v>138.39053254437871</v>
      </c>
      <c r="R60" s="6">
        <f t="shared" si="37"/>
        <v>191.88225320672572</v>
      </c>
      <c r="S60" s="6">
        <f t="shared" si="38"/>
        <v>300.35772395027902</v>
      </c>
      <c r="T60" s="6">
        <f t="shared" si="39"/>
        <v>409.86289328692317</v>
      </c>
      <c r="U60" s="16">
        <f>ROUND(M$6*$N60*[1]战斗预期!C$4,0)</f>
        <v>800</v>
      </c>
      <c r="V60" s="16">
        <f>ROUND(N$6*$N60*[1]战斗预期!D$4,0)</f>
        <v>80</v>
      </c>
      <c r="W60" s="16">
        <f>ROUND(O$6*$N60*[1]战斗预期!E$4,0)</f>
        <v>0</v>
      </c>
      <c r="X60" s="16">
        <f>ROUND(P$6*$N60*[1]战斗预期!F$4,0)</f>
        <v>0</v>
      </c>
      <c r="Y60" s="16">
        <f>ROUND(Q$6*$N60*[1]战斗预期!G$4,0)</f>
        <v>0</v>
      </c>
      <c r="Z60" s="17">
        <f>ROUND(M$7*$N60*[1]战斗预期!C$4,0)</f>
        <v>800</v>
      </c>
      <c r="AA60" s="17">
        <f>ROUND(N$7*$N60*[1]战斗预期!D$4,0)</f>
        <v>0</v>
      </c>
      <c r="AB60" s="17">
        <f>ROUND(O$7*$N60*[1]战斗预期!E$4,0)</f>
        <v>40</v>
      </c>
      <c r="AC60" s="17">
        <f>ROUND(P$7*$N60*[1]战斗预期!F$4,0)</f>
        <v>0</v>
      </c>
      <c r="AD60" s="17">
        <f>ROUND(Q$7*$N60*[1]战斗预期!G$4,0)</f>
        <v>0</v>
      </c>
      <c r="AE60" s="18">
        <f>ROUND(M$8*$N60*[1]战斗预期!C$4,0)</f>
        <v>0</v>
      </c>
      <c r="AF60" s="18">
        <f>ROUND(N$8*$N60*[1]战斗预期!D$4,0)</f>
        <v>0</v>
      </c>
      <c r="AG60" s="18">
        <f>ROUND(O$8*$N60*[1]战斗预期!E$4,0)</f>
        <v>40</v>
      </c>
      <c r="AH60" s="18">
        <f>ROUND(P$8*$N60*[1]战斗预期!F$4,0)</f>
        <v>0</v>
      </c>
      <c r="AI60" s="18">
        <f>ROUND(Q$8*$N60*[1]战斗预期!G$4,0)</f>
        <v>32</v>
      </c>
      <c r="AJ60" s="19">
        <f>ROUND(M$9*$N60*[1]战斗预期!C$4,0)</f>
        <v>0</v>
      </c>
      <c r="AK60" s="19">
        <f>ROUND(N$9*$N60*[1]战斗预期!D$4,0)</f>
        <v>0</v>
      </c>
      <c r="AL60" s="19">
        <f>ROUND(O$9*$N60*[1]战斗预期!E$4,0)</f>
        <v>0</v>
      </c>
      <c r="AM60" s="19">
        <f>ROUND(P$9*$N60*[1]战斗预期!F$4,0)</f>
        <v>32</v>
      </c>
      <c r="AN60" s="19">
        <f>ROUND(Q$9*$N60*[1]战斗预期!G$4,0)</f>
        <v>32</v>
      </c>
      <c r="AO60" s="20">
        <f>ROUND(M$10*$N60*[1]战斗预期!C$4,0)</f>
        <v>0</v>
      </c>
      <c r="AP60" s="20">
        <f>ROUND(N$10*$N60*[1]战斗预期!D$4,0)</f>
        <v>80</v>
      </c>
      <c r="AQ60" s="20">
        <f>ROUND(O$10*$N60*[1]战斗预期!E$4,0)</f>
        <v>0</v>
      </c>
      <c r="AR60" s="20">
        <f>ROUND(P$10*$N60*[1]战斗预期!F$4,0)</f>
        <v>32</v>
      </c>
      <c r="AS60" s="20">
        <f>ROUND(Q$10*$N60*[1]战斗预期!G$4,0)</f>
        <v>0</v>
      </c>
      <c r="AT60" s="21">
        <f>ROUND(M$11*$N60*[1]战斗预期!C$4,0)</f>
        <v>1280</v>
      </c>
      <c r="AU60" s="21">
        <f>ROUND(N$11*$N60*[1]战斗预期!D$4,0)</f>
        <v>0</v>
      </c>
      <c r="AV60" s="21">
        <f>ROUND(O$11*$N60*[1]战斗预期!E$4,0)</f>
        <v>0</v>
      </c>
      <c r="AW60" s="21">
        <f>ROUND(P$11*$N60*[1]战斗预期!F$4,0)</f>
        <v>26</v>
      </c>
      <c r="AX60" s="21">
        <f>ROUND(Q$11*$N60*[1]战斗预期!G$4,0)</f>
        <v>51</v>
      </c>
      <c r="AY60" s="22">
        <f>ROUND(M$12*$N60*[1]战斗预期!C$4,0)</f>
        <v>0</v>
      </c>
      <c r="AZ60" s="22">
        <f>ROUND(N$12*$N60*[1]战斗预期!D$4,0)</f>
        <v>128</v>
      </c>
      <c r="BA60" s="22">
        <f>ROUND(O$12*$N60*[1]战斗预期!E$4,0)</f>
        <v>64</v>
      </c>
      <c r="BB60" s="22">
        <f>ROUND(P$12*$N60*[1]战斗预期!F$4,0)</f>
        <v>26</v>
      </c>
      <c r="BC60" s="22">
        <f>ROUND(Q$12*$N60*[1]战斗预期!G$4,0)</f>
        <v>0</v>
      </c>
      <c r="BD60" s="16">
        <f>M$6*$O60*[1]战斗预期!C$4</f>
        <v>1866.6666666666667</v>
      </c>
      <c r="BE60" s="16">
        <f>N$6*$O60*[1]战斗预期!D$4</f>
        <v>186.66666666666669</v>
      </c>
      <c r="BF60" s="16">
        <f>O$6*$O60*[1]战斗预期!E$4</f>
        <v>0</v>
      </c>
      <c r="BG60" s="16">
        <f>P$6*$O60*[1]战斗预期!F$4</f>
        <v>0</v>
      </c>
      <c r="BH60" s="16">
        <f>Q$6*$O60*[1]战斗预期!G$4</f>
        <v>0</v>
      </c>
      <c r="BI60" s="17">
        <f>M$7*$O60*[1]战斗预期!C$4</f>
        <v>1866.6666666666667</v>
      </c>
      <c r="BJ60" s="17">
        <f>N$7*$O60*[1]战斗预期!D$4</f>
        <v>0</v>
      </c>
      <c r="BK60" s="17">
        <f>O$7*$O60*[1]战斗预期!E$4</f>
        <v>93.333333333333343</v>
      </c>
      <c r="BL60" s="17">
        <f>P$7*$O60*[1]战斗预期!F$4</f>
        <v>0</v>
      </c>
      <c r="BM60" s="17">
        <f>Q$7*$O60*[1]战斗预期!G$4</f>
        <v>0</v>
      </c>
      <c r="BN60" s="18">
        <f>M$8*$O60*[1]战斗预期!C$4</f>
        <v>0</v>
      </c>
      <c r="BO60" s="18">
        <f>N$8*$O60*[1]战斗预期!D$4</f>
        <v>0</v>
      </c>
      <c r="BP60" s="18">
        <f>O$8*$O60*[1]战斗预期!E$4</f>
        <v>93.333333333333343</v>
      </c>
      <c r="BQ60" s="18">
        <f>P$8*$O60*[1]战斗预期!F$4</f>
        <v>0</v>
      </c>
      <c r="BR60" s="18">
        <f>Q$8*$O60*[1]战斗预期!G$4</f>
        <v>74.666666666666671</v>
      </c>
      <c r="BS60" s="19">
        <f>M$9*$O60*[1]战斗预期!C$4</f>
        <v>0</v>
      </c>
      <c r="BT60" s="19">
        <f>N$9*$O60*[1]战斗预期!D$4</f>
        <v>0</v>
      </c>
      <c r="BU60" s="19">
        <f>O$9*$O60*[1]战斗预期!E$4</f>
        <v>0</v>
      </c>
      <c r="BV60" s="19">
        <f>P$9*$O60*[1]战斗预期!F$4</f>
        <v>74.666666666666671</v>
      </c>
      <c r="BW60" s="19">
        <f>Q$9*$O60*[1]战斗预期!G$4</f>
        <v>74.666666666666671</v>
      </c>
      <c r="BX60" s="20">
        <f>M$10*$O60*[1]战斗预期!C$4</f>
        <v>0</v>
      </c>
      <c r="BY60" s="20">
        <f>N$10*$O60*[1]战斗预期!D$4</f>
        <v>186.66666666666669</v>
      </c>
      <c r="BZ60" s="20">
        <f>O$10*$O60*[1]战斗预期!E$4</f>
        <v>0</v>
      </c>
      <c r="CA60" s="20">
        <f>P$10*$O60*[1]战斗预期!F$4</f>
        <v>74.666666666666671</v>
      </c>
      <c r="CB60" s="20">
        <f>Q$10*$O60*[1]战斗预期!G$4</f>
        <v>0</v>
      </c>
      <c r="CC60" s="21">
        <f>M$11*$O60*[1]战斗预期!C$4</f>
        <v>2986.666666666667</v>
      </c>
      <c r="CD60" s="21">
        <f>N$11*$O60*[1]战斗预期!D$4</f>
        <v>0</v>
      </c>
      <c r="CE60" s="21">
        <f>O$11*$O60*[1]战斗预期!E$4</f>
        <v>0</v>
      </c>
      <c r="CF60" s="21">
        <f>P$11*$O60*[1]战斗预期!F$4</f>
        <v>59.733333333333341</v>
      </c>
      <c r="CG60" s="21">
        <f>Q$11*$O60*[1]战斗预期!G$4</f>
        <v>119.46666666666668</v>
      </c>
      <c r="CH60" s="22">
        <f>M$12*$O60*[1]战斗预期!C$4</f>
        <v>0</v>
      </c>
      <c r="CI60" s="22">
        <f>N$12*$O60*[1]战斗预期!D$4</f>
        <v>298.66666666666669</v>
      </c>
      <c r="CJ60" s="22">
        <f>O$12*$O60*[1]战斗预期!E$4</f>
        <v>149.33333333333334</v>
      </c>
      <c r="CK60" s="22">
        <f>P$12*$O60*[1]战斗预期!F$4</f>
        <v>59.733333333333341</v>
      </c>
      <c r="CL60" s="22">
        <f>Q$12*$O60*[1]战斗预期!G$4</f>
        <v>0</v>
      </c>
      <c r="CM60" s="16">
        <f>M$6*$P60*[1]战斗预期!C$4</f>
        <v>4333.3333333333339</v>
      </c>
      <c r="CN60" s="16">
        <f>N$6*$P60*[1]战斗预期!D$4</f>
        <v>433.33333333333337</v>
      </c>
      <c r="CO60" s="16">
        <f>O$6*$P60*[1]战斗预期!E$4</f>
        <v>0</v>
      </c>
      <c r="CP60" s="16">
        <f>P$6*$P60*[1]战斗预期!F$4</f>
        <v>0</v>
      </c>
      <c r="CQ60" s="16">
        <f>Q$6*$P60*[1]战斗预期!G$4</f>
        <v>0</v>
      </c>
      <c r="CR60" s="17">
        <f>M$7*$P60*[1]战斗预期!C$4</f>
        <v>4333.3333333333339</v>
      </c>
      <c r="CS60" s="17">
        <f>N$7*$P60*[1]战斗预期!D$4</f>
        <v>0</v>
      </c>
      <c r="CT60" s="17">
        <f>O$7*$P60*[1]战斗预期!E$4</f>
        <v>216.66666666666669</v>
      </c>
      <c r="CU60" s="17">
        <f>P$7*$P60*[1]战斗预期!F$4</f>
        <v>0</v>
      </c>
      <c r="CV60" s="17">
        <f>Q$7*$P60*[1]战斗预期!G$4</f>
        <v>0</v>
      </c>
      <c r="CW60" s="18">
        <f>M$8*$P60*[1]战斗预期!C$4</f>
        <v>0</v>
      </c>
      <c r="CX60" s="18">
        <f>N$8*$P60*[1]战斗预期!D$4</f>
        <v>0</v>
      </c>
      <c r="CY60" s="18">
        <f>O$8*$P60*[1]战斗预期!E$4</f>
        <v>216.66666666666669</v>
      </c>
      <c r="CZ60" s="18">
        <f>P$8*$P60*[1]战斗预期!F$4</f>
        <v>0</v>
      </c>
      <c r="DA60" s="18">
        <f>Q$8*$P60*[1]战斗预期!G$4</f>
        <v>173.33333333333334</v>
      </c>
      <c r="DB60" s="19">
        <f>M$9*$P60*[1]战斗预期!C$4</f>
        <v>0</v>
      </c>
      <c r="DC60" s="19">
        <f>N$9*$P60*[1]战斗预期!D$4</f>
        <v>0</v>
      </c>
      <c r="DD60" s="19">
        <f>O$9*$P60*[1]战斗预期!E$4</f>
        <v>0</v>
      </c>
      <c r="DE60" s="19">
        <f>P$9*$P60*[1]战斗预期!F$4</f>
        <v>173.33333333333334</v>
      </c>
      <c r="DF60" s="19">
        <f>Q$9*$P60*[1]战斗预期!G$4</f>
        <v>173.33333333333334</v>
      </c>
      <c r="DG60" s="20">
        <f>M$10*$P60*[1]战斗预期!C$4</f>
        <v>0</v>
      </c>
      <c r="DH60" s="20">
        <f>N$10*$P60*[1]战斗预期!D$4</f>
        <v>433.33333333333337</v>
      </c>
      <c r="DI60" s="20">
        <f>O$10*$P60*[1]战斗预期!E$4</f>
        <v>0</v>
      </c>
      <c r="DJ60" s="20">
        <f>P$10*$P60*[1]战斗预期!F$4</f>
        <v>173.33333333333334</v>
      </c>
      <c r="DK60" s="20">
        <f>Q$10*$P60*[1]战斗预期!G$4</f>
        <v>0</v>
      </c>
      <c r="DL60" s="21">
        <f>M$11*$P60*[1]战斗预期!C$4</f>
        <v>6933.3333333333339</v>
      </c>
      <c r="DM60" s="21">
        <f>N$11*$P60*[1]战斗预期!D$4</f>
        <v>0</v>
      </c>
      <c r="DN60" s="21">
        <f>O$11*$P60*[1]战斗预期!E$4</f>
        <v>0</v>
      </c>
      <c r="DO60" s="21">
        <f>P$11*$P60*[1]战斗预期!F$4</f>
        <v>138.66666666666669</v>
      </c>
      <c r="DP60" s="21">
        <f>Q$11*$P60*[1]战斗预期!G$4</f>
        <v>277.33333333333337</v>
      </c>
      <c r="DQ60" s="22">
        <f>M$12*$P60*[1]战斗预期!C$4</f>
        <v>0</v>
      </c>
      <c r="DR60" s="22">
        <f>N$12*$P60*[1]战斗预期!D$4</f>
        <v>693.33333333333348</v>
      </c>
      <c r="DS60" s="22">
        <f>O$12*$P60*[1]战斗预期!E$4</f>
        <v>346.66666666666674</v>
      </c>
      <c r="DT60" s="22">
        <f>P$12*$P60*[1]战斗预期!F$4</f>
        <v>138.66666666666669</v>
      </c>
      <c r="DU60" s="22">
        <f>Q$12*$P60*[1]战斗预期!G$4</f>
        <v>0</v>
      </c>
    </row>
    <row r="61" spans="2:125" x14ac:dyDescent="0.15">
      <c r="C61" s="23">
        <f t="shared" si="25"/>
        <v>21.142857142857142</v>
      </c>
      <c r="D61" s="14">
        <f>(C$1/SUM($R$6:$R$12)*N$6*[1]战斗预期!$D$4+F61*C$2/C$3/SUM($R$6:$R$12)*N$6*[1]战斗预期!$D$4)*(1+$D$8)</f>
        <v>164.44444444444443</v>
      </c>
      <c r="E61" s="4">
        <v>31</v>
      </c>
      <c r="F61" s="4">
        <f>[1]属性成长!$D38</f>
        <v>155</v>
      </c>
      <c r="G61" s="6">
        <f t="shared" si="26"/>
        <v>148</v>
      </c>
      <c r="H61" s="6">
        <f t="shared" si="27"/>
        <v>344</v>
      </c>
      <c r="I61" s="6">
        <f t="shared" si="28"/>
        <v>794</v>
      </c>
      <c r="J61" s="6">
        <f t="shared" si="29"/>
        <v>1263.5147928994083</v>
      </c>
      <c r="K61" s="15">
        <f t="shared" si="30"/>
        <v>1748.9402788605314</v>
      </c>
      <c r="L61" s="6">
        <f t="shared" si="31"/>
        <v>2733.219515552511</v>
      </c>
      <c r="M61" s="6">
        <f t="shared" si="32"/>
        <v>3726.7660395823086</v>
      </c>
      <c r="N61" s="6">
        <f t="shared" si="33"/>
        <v>16.444444444444443</v>
      </c>
      <c r="O61" s="6">
        <f t="shared" si="34"/>
        <v>38.222222222222221</v>
      </c>
      <c r="P61" s="6">
        <f t="shared" si="35"/>
        <v>88.222222222222229</v>
      </c>
      <c r="Q61" s="6">
        <f t="shared" si="36"/>
        <v>140.39053254437871</v>
      </c>
      <c r="R61" s="6">
        <f t="shared" si="37"/>
        <v>194.32669765117015</v>
      </c>
      <c r="S61" s="6">
        <f t="shared" si="38"/>
        <v>303.69105728361234</v>
      </c>
      <c r="T61" s="6">
        <f t="shared" si="39"/>
        <v>414.0851155091454</v>
      </c>
      <c r="U61" s="16">
        <f>ROUND(M$6*$N61*[1]战斗预期!C$4,0)</f>
        <v>822</v>
      </c>
      <c r="V61" s="16">
        <f>ROUND(N$6*$N61*[1]战斗预期!D$4,0)</f>
        <v>82</v>
      </c>
      <c r="W61" s="16">
        <f>ROUND(O$6*$N61*[1]战斗预期!E$4,0)</f>
        <v>0</v>
      </c>
      <c r="X61" s="16">
        <f>ROUND(P$6*$N61*[1]战斗预期!F$4,0)</f>
        <v>0</v>
      </c>
      <c r="Y61" s="16">
        <f>ROUND(Q$6*$N61*[1]战斗预期!G$4,0)</f>
        <v>0</v>
      </c>
      <c r="Z61" s="17">
        <f>ROUND(M$7*$N61*[1]战斗预期!C$4,0)</f>
        <v>822</v>
      </c>
      <c r="AA61" s="17">
        <f>ROUND(N$7*$N61*[1]战斗预期!D$4,0)</f>
        <v>0</v>
      </c>
      <c r="AB61" s="17">
        <f>ROUND(O$7*$N61*[1]战斗预期!E$4,0)</f>
        <v>41</v>
      </c>
      <c r="AC61" s="17">
        <f>ROUND(P$7*$N61*[1]战斗预期!F$4,0)</f>
        <v>0</v>
      </c>
      <c r="AD61" s="17">
        <f>ROUND(Q$7*$N61*[1]战斗预期!G$4,0)</f>
        <v>0</v>
      </c>
      <c r="AE61" s="18">
        <f>ROUND(M$8*$N61*[1]战斗预期!C$4,0)</f>
        <v>0</v>
      </c>
      <c r="AF61" s="18">
        <f>ROUND(N$8*$N61*[1]战斗预期!D$4,0)</f>
        <v>0</v>
      </c>
      <c r="AG61" s="18">
        <f>ROUND(O$8*$N61*[1]战斗预期!E$4,0)</f>
        <v>41</v>
      </c>
      <c r="AH61" s="18">
        <f>ROUND(P$8*$N61*[1]战斗预期!F$4,0)</f>
        <v>0</v>
      </c>
      <c r="AI61" s="18">
        <f>ROUND(Q$8*$N61*[1]战斗预期!G$4,0)</f>
        <v>33</v>
      </c>
      <c r="AJ61" s="19">
        <f>ROUND(M$9*$N61*[1]战斗预期!C$4,0)</f>
        <v>0</v>
      </c>
      <c r="AK61" s="19">
        <f>ROUND(N$9*$N61*[1]战斗预期!D$4,0)</f>
        <v>0</v>
      </c>
      <c r="AL61" s="19">
        <f>ROUND(O$9*$N61*[1]战斗预期!E$4,0)</f>
        <v>0</v>
      </c>
      <c r="AM61" s="19">
        <f>ROUND(P$9*$N61*[1]战斗预期!F$4,0)</f>
        <v>33</v>
      </c>
      <c r="AN61" s="19">
        <f>ROUND(Q$9*$N61*[1]战斗预期!G$4,0)</f>
        <v>33</v>
      </c>
      <c r="AO61" s="20">
        <f>ROUND(M$10*$N61*[1]战斗预期!C$4,0)</f>
        <v>0</v>
      </c>
      <c r="AP61" s="20">
        <f>ROUND(N$10*$N61*[1]战斗预期!D$4,0)</f>
        <v>82</v>
      </c>
      <c r="AQ61" s="20">
        <f>ROUND(O$10*$N61*[1]战斗预期!E$4,0)</f>
        <v>0</v>
      </c>
      <c r="AR61" s="20">
        <f>ROUND(P$10*$N61*[1]战斗预期!F$4,0)</f>
        <v>33</v>
      </c>
      <c r="AS61" s="20">
        <f>ROUND(Q$10*$N61*[1]战斗预期!G$4,0)</f>
        <v>0</v>
      </c>
      <c r="AT61" s="21">
        <f>ROUND(M$11*$N61*[1]战斗预期!C$4,0)</f>
        <v>1316</v>
      </c>
      <c r="AU61" s="21">
        <f>ROUND(N$11*$N61*[1]战斗预期!D$4,0)</f>
        <v>0</v>
      </c>
      <c r="AV61" s="21">
        <f>ROUND(O$11*$N61*[1]战斗预期!E$4,0)</f>
        <v>0</v>
      </c>
      <c r="AW61" s="21">
        <f>ROUND(P$11*$N61*[1]战斗预期!F$4,0)</f>
        <v>26</v>
      </c>
      <c r="AX61" s="21">
        <f>ROUND(Q$11*$N61*[1]战斗预期!G$4,0)</f>
        <v>53</v>
      </c>
      <c r="AY61" s="22">
        <f>ROUND(M$12*$N61*[1]战斗预期!C$4,0)</f>
        <v>0</v>
      </c>
      <c r="AZ61" s="22">
        <f>ROUND(N$12*$N61*[1]战斗预期!D$4,0)</f>
        <v>132</v>
      </c>
      <c r="BA61" s="22">
        <f>ROUND(O$12*$N61*[1]战斗预期!E$4,0)</f>
        <v>66</v>
      </c>
      <c r="BB61" s="22">
        <f>ROUND(P$12*$N61*[1]战斗预期!F$4,0)</f>
        <v>26</v>
      </c>
      <c r="BC61" s="22">
        <f>ROUND(Q$12*$N61*[1]战斗预期!G$4,0)</f>
        <v>0</v>
      </c>
      <c r="BD61" s="16">
        <f>M$6*$O61*[1]战斗预期!C$4</f>
        <v>1911.1111111111111</v>
      </c>
      <c r="BE61" s="16">
        <f>N$6*$O61*[1]战斗预期!D$4</f>
        <v>191.11111111111111</v>
      </c>
      <c r="BF61" s="16">
        <f>O$6*$O61*[1]战斗预期!E$4</f>
        <v>0</v>
      </c>
      <c r="BG61" s="16">
        <f>P$6*$O61*[1]战斗预期!F$4</f>
        <v>0</v>
      </c>
      <c r="BH61" s="16">
        <f>Q$6*$O61*[1]战斗预期!G$4</f>
        <v>0</v>
      </c>
      <c r="BI61" s="17">
        <f>M$7*$O61*[1]战斗预期!C$4</f>
        <v>1911.1111111111111</v>
      </c>
      <c r="BJ61" s="17">
        <f>N$7*$O61*[1]战斗预期!D$4</f>
        <v>0</v>
      </c>
      <c r="BK61" s="17">
        <f>O$7*$O61*[1]战斗预期!E$4</f>
        <v>95.555555555555557</v>
      </c>
      <c r="BL61" s="17">
        <f>P$7*$O61*[1]战斗预期!F$4</f>
        <v>0</v>
      </c>
      <c r="BM61" s="17">
        <f>Q$7*$O61*[1]战斗预期!G$4</f>
        <v>0</v>
      </c>
      <c r="BN61" s="18">
        <f>M$8*$O61*[1]战斗预期!C$4</f>
        <v>0</v>
      </c>
      <c r="BO61" s="18">
        <f>N$8*$O61*[1]战斗预期!D$4</f>
        <v>0</v>
      </c>
      <c r="BP61" s="18">
        <f>O$8*$O61*[1]战斗预期!E$4</f>
        <v>95.555555555555557</v>
      </c>
      <c r="BQ61" s="18">
        <f>P$8*$O61*[1]战斗预期!F$4</f>
        <v>0</v>
      </c>
      <c r="BR61" s="18">
        <f>Q$8*$O61*[1]战斗预期!G$4</f>
        <v>76.444444444444443</v>
      </c>
      <c r="BS61" s="19">
        <f>M$9*$O61*[1]战斗预期!C$4</f>
        <v>0</v>
      </c>
      <c r="BT61" s="19">
        <f>N$9*$O61*[1]战斗预期!D$4</f>
        <v>0</v>
      </c>
      <c r="BU61" s="19">
        <f>O$9*$O61*[1]战斗预期!E$4</f>
        <v>0</v>
      </c>
      <c r="BV61" s="19">
        <f>P$9*$O61*[1]战斗预期!F$4</f>
        <v>76.444444444444443</v>
      </c>
      <c r="BW61" s="19">
        <f>Q$9*$O61*[1]战斗预期!G$4</f>
        <v>76.444444444444443</v>
      </c>
      <c r="BX61" s="20">
        <f>M$10*$O61*[1]战斗预期!C$4</f>
        <v>0</v>
      </c>
      <c r="BY61" s="20">
        <f>N$10*$O61*[1]战斗预期!D$4</f>
        <v>191.11111111111111</v>
      </c>
      <c r="BZ61" s="20">
        <f>O$10*$O61*[1]战斗预期!E$4</f>
        <v>0</v>
      </c>
      <c r="CA61" s="20">
        <f>P$10*$O61*[1]战斗预期!F$4</f>
        <v>76.444444444444443</v>
      </c>
      <c r="CB61" s="20">
        <f>Q$10*$O61*[1]战斗预期!G$4</f>
        <v>0</v>
      </c>
      <c r="CC61" s="21">
        <f>M$11*$O61*[1]战斗预期!C$4</f>
        <v>3057.7777777777778</v>
      </c>
      <c r="CD61" s="21">
        <f>N$11*$O61*[1]战斗预期!D$4</f>
        <v>0</v>
      </c>
      <c r="CE61" s="21">
        <f>O$11*$O61*[1]战斗预期!E$4</f>
        <v>0</v>
      </c>
      <c r="CF61" s="21">
        <f>P$11*$O61*[1]战斗预期!F$4</f>
        <v>61.155555555555559</v>
      </c>
      <c r="CG61" s="21">
        <f>Q$11*$O61*[1]战斗预期!G$4</f>
        <v>122.31111111111112</v>
      </c>
      <c r="CH61" s="22">
        <f>M$12*$O61*[1]战斗预期!C$4</f>
        <v>0</v>
      </c>
      <c r="CI61" s="22">
        <f>N$12*$O61*[1]战斗预期!D$4</f>
        <v>305.77777777777777</v>
      </c>
      <c r="CJ61" s="22">
        <f>O$12*$O61*[1]战斗预期!E$4</f>
        <v>152.88888888888889</v>
      </c>
      <c r="CK61" s="22">
        <f>P$12*$O61*[1]战斗预期!F$4</f>
        <v>61.155555555555559</v>
      </c>
      <c r="CL61" s="22">
        <f>Q$12*$O61*[1]战斗预期!G$4</f>
        <v>0</v>
      </c>
      <c r="CM61" s="16">
        <f>M$6*$P61*[1]战斗预期!C$4</f>
        <v>4411.1111111111113</v>
      </c>
      <c r="CN61" s="16">
        <f>N$6*$P61*[1]战斗预期!D$4</f>
        <v>441.11111111111114</v>
      </c>
      <c r="CO61" s="16">
        <f>O$6*$P61*[1]战斗预期!E$4</f>
        <v>0</v>
      </c>
      <c r="CP61" s="16">
        <f>P$6*$P61*[1]战斗预期!F$4</f>
        <v>0</v>
      </c>
      <c r="CQ61" s="16">
        <f>Q$6*$P61*[1]战斗预期!G$4</f>
        <v>0</v>
      </c>
      <c r="CR61" s="17">
        <f>M$7*$P61*[1]战斗预期!C$4</f>
        <v>4411.1111111111113</v>
      </c>
      <c r="CS61" s="17">
        <f>N$7*$P61*[1]战斗预期!D$4</f>
        <v>0</v>
      </c>
      <c r="CT61" s="17">
        <f>O$7*$P61*[1]战斗预期!E$4</f>
        <v>220.55555555555557</v>
      </c>
      <c r="CU61" s="17">
        <f>P$7*$P61*[1]战斗预期!F$4</f>
        <v>0</v>
      </c>
      <c r="CV61" s="17">
        <f>Q$7*$P61*[1]战斗预期!G$4</f>
        <v>0</v>
      </c>
      <c r="CW61" s="18">
        <f>M$8*$P61*[1]战斗预期!C$4</f>
        <v>0</v>
      </c>
      <c r="CX61" s="18">
        <f>N$8*$P61*[1]战斗预期!D$4</f>
        <v>0</v>
      </c>
      <c r="CY61" s="18">
        <f>O$8*$P61*[1]战斗预期!E$4</f>
        <v>220.55555555555557</v>
      </c>
      <c r="CZ61" s="18">
        <f>P$8*$P61*[1]战斗预期!F$4</f>
        <v>0</v>
      </c>
      <c r="DA61" s="18">
        <f>Q$8*$P61*[1]战斗预期!G$4</f>
        <v>176.44444444444446</v>
      </c>
      <c r="DB61" s="19">
        <f>M$9*$P61*[1]战斗预期!C$4</f>
        <v>0</v>
      </c>
      <c r="DC61" s="19">
        <f>N$9*$P61*[1]战斗预期!D$4</f>
        <v>0</v>
      </c>
      <c r="DD61" s="19">
        <f>O$9*$P61*[1]战斗预期!E$4</f>
        <v>0</v>
      </c>
      <c r="DE61" s="19">
        <f>P$9*$P61*[1]战斗预期!F$4</f>
        <v>176.44444444444446</v>
      </c>
      <c r="DF61" s="19">
        <f>Q$9*$P61*[1]战斗预期!G$4</f>
        <v>176.44444444444446</v>
      </c>
      <c r="DG61" s="20">
        <f>M$10*$P61*[1]战斗预期!C$4</f>
        <v>0</v>
      </c>
      <c r="DH61" s="20">
        <f>N$10*$P61*[1]战斗预期!D$4</f>
        <v>441.11111111111114</v>
      </c>
      <c r="DI61" s="20">
        <f>O$10*$P61*[1]战斗预期!E$4</f>
        <v>0</v>
      </c>
      <c r="DJ61" s="20">
        <f>P$10*$P61*[1]战斗预期!F$4</f>
        <v>176.44444444444446</v>
      </c>
      <c r="DK61" s="20">
        <f>Q$10*$P61*[1]战斗预期!G$4</f>
        <v>0</v>
      </c>
      <c r="DL61" s="21">
        <f>M$11*$P61*[1]战斗预期!C$4</f>
        <v>7057.7777777777783</v>
      </c>
      <c r="DM61" s="21">
        <f>N$11*$P61*[1]战斗预期!D$4</f>
        <v>0</v>
      </c>
      <c r="DN61" s="21">
        <f>O$11*$P61*[1]战斗预期!E$4</f>
        <v>0</v>
      </c>
      <c r="DO61" s="21">
        <f>P$11*$P61*[1]战斗预期!F$4</f>
        <v>141.15555555555557</v>
      </c>
      <c r="DP61" s="21">
        <f>Q$11*$P61*[1]战斗预期!G$4</f>
        <v>282.31111111111113</v>
      </c>
      <c r="DQ61" s="22">
        <f>M$12*$P61*[1]战斗预期!C$4</f>
        <v>0</v>
      </c>
      <c r="DR61" s="22">
        <f>N$12*$P61*[1]战斗预期!D$4</f>
        <v>705.77777777777783</v>
      </c>
      <c r="DS61" s="22">
        <f>O$12*$P61*[1]战斗预期!E$4</f>
        <v>352.88888888888891</v>
      </c>
      <c r="DT61" s="22">
        <f>P$12*$P61*[1]战斗预期!F$4</f>
        <v>141.15555555555557</v>
      </c>
      <c r="DU61" s="22">
        <f>Q$12*$P61*[1]战斗预期!G$4</f>
        <v>0</v>
      </c>
    </row>
    <row r="62" spans="2:125" x14ac:dyDescent="0.15">
      <c r="C62" s="23">
        <f t="shared" si="25"/>
        <v>21.714285714285715</v>
      </c>
      <c r="D62" s="14">
        <f>(C$1/SUM($R$6:$R$12)*N$6*[1]战斗预期!$D$4+F62*C$2/C$3/SUM($R$6:$R$12)*N$6*[1]战斗预期!$D$4)*(1+$D$8)</f>
        <v>168.88888888888889</v>
      </c>
      <c r="E62" s="4">
        <v>32</v>
      </c>
      <c r="F62" s="4">
        <f>[1]属性成长!$D39</f>
        <v>160</v>
      </c>
      <c r="G62" s="6">
        <f t="shared" si="26"/>
        <v>152</v>
      </c>
      <c r="H62" s="6">
        <f t="shared" si="27"/>
        <v>352</v>
      </c>
      <c r="I62" s="6">
        <f t="shared" si="28"/>
        <v>808</v>
      </c>
      <c r="J62" s="6">
        <f t="shared" si="29"/>
        <v>1281.5147928994083</v>
      </c>
      <c r="K62" s="15">
        <f t="shared" si="30"/>
        <v>1770.9402788605314</v>
      </c>
      <c r="L62" s="6">
        <f t="shared" si="31"/>
        <v>2763.219515552511</v>
      </c>
      <c r="M62" s="6">
        <f t="shared" si="32"/>
        <v>3764.7660395823086</v>
      </c>
      <c r="N62" s="6">
        <f t="shared" si="33"/>
        <v>16.888888888888889</v>
      </c>
      <c r="O62" s="6">
        <f t="shared" si="34"/>
        <v>39.111111111111114</v>
      </c>
      <c r="P62" s="6">
        <f t="shared" si="35"/>
        <v>89.777777777777771</v>
      </c>
      <c r="Q62" s="6">
        <f t="shared" si="36"/>
        <v>142.39053254437871</v>
      </c>
      <c r="R62" s="6">
        <f t="shared" si="37"/>
        <v>196.77114209561461</v>
      </c>
      <c r="S62" s="6">
        <f t="shared" si="38"/>
        <v>307.02439061694565</v>
      </c>
      <c r="T62" s="6">
        <f t="shared" si="39"/>
        <v>418.30733773136762</v>
      </c>
      <c r="U62" s="16">
        <f>ROUND(M$6*$N62*[1]战斗预期!C$4,0)</f>
        <v>844</v>
      </c>
      <c r="V62" s="16">
        <f>ROUND(N$6*$N62*[1]战斗预期!D$4,0)</f>
        <v>84</v>
      </c>
      <c r="W62" s="16">
        <f>ROUND(O$6*$N62*[1]战斗预期!E$4,0)</f>
        <v>0</v>
      </c>
      <c r="X62" s="16">
        <f>ROUND(P$6*$N62*[1]战斗预期!F$4,0)</f>
        <v>0</v>
      </c>
      <c r="Y62" s="16">
        <f>ROUND(Q$6*$N62*[1]战斗预期!G$4,0)</f>
        <v>0</v>
      </c>
      <c r="Z62" s="17">
        <f>ROUND(M$7*$N62*[1]战斗预期!C$4,0)</f>
        <v>844</v>
      </c>
      <c r="AA62" s="17">
        <f>ROUND(N$7*$N62*[1]战斗预期!D$4,0)</f>
        <v>0</v>
      </c>
      <c r="AB62" s="17">
        <f>ROUND(O$7*$N62*[1]战斗预期!E$4,0)</f>
        <v>42</v>
      </c>
      <c r="AC62" s="17">
        <f>ROUND(P$7*$N62*[1]战斗预期!F$4,0)</f>
        <v>0</v>
      </c>
      <c r="AD62" s="17">
        <f>ROUND(Q$7*$N62*[1]战斗预期!G$4,0)</f>
        <v>0</v>
      </c>
      <c r="AE62" s="18">
        <f>ROUND(M$8*$N62*[1]战斗预期!C$4,0)</f>
        <v>0</v>
      </c>
      <c r="AF62" s="18">
        <f>ROUND(N$8*$N62*[1]战斗预期!D$4,0)</f>
        <v>0</v>
      </c>
      <c r="AG62" s="18">
        <f>ROUND(O$8*$N62*[1]战斗预期!E$4,0)</f>
        <v>42</v>
      </c>
      <c r="AH62" s="18">
        <f>ROUND(P$8*$N62*[1]战斗预期!F$4,0)</f>
        <v>0</v>
      </c>
      <c r="AI62" s="18">
        <f>ROUND(Q$8*$N62*[1]战斗预期!G$4,0)</f>
        <v>34</v>
      </c>
      <c r="AJ62" s="19">
        <f>ROUND(M$9*$N62*[1]战斗预期!C$4,0)</f>
        <v>0</v>
      </c>
      <c r="AK62" s="19">
        <f>ROUND(N$9*$N62*[1]战斗预期!D$4,0)</f>
        <v>0</v>
      </c>
      <c r="AL62" s="19">
        <f>ROUND(O$9*$N62*[1]战斗预期!E$4,0)</f>
        <v>0</v>
      </c>
      <c r="AM62" s="19">
        <f>ROUND(P$9*$N62*[1]战斗预期!F$4,0)</f>
        <v>34</v>
      </c>
      <c r="AN62" s="19">
        <f>ROUND(Q$9*$N62*[1]战斗预期!G$4,0)</f>
        <v>34</v>
      </c>
      <c r="AO62" s="20">
        <f>ROUND(M$10*$N62*[1]战斗预期!C$4,0)</f>
        <v>0</v>
      </c>
      <c r="AP62" s="20">
        <f>ROUND(N$10*$N62*[1]战斗预期!D$4,0)</f>
        <v>84</v>
      </c>
      <c r="AQ62" s="20">
        <f>ROUND(O$10*$N62*[1]战斗预期!E$4,0)</f>
        <v>0</v>
      </c>
      <c r="AR62" s="20">
        <f>ROUND(P$10*$N62*[1]战斗预期!F$4,0)</f>
        <v>34</v>
      </c>
      <c r="AS62" s="20">
        <f>ROUND(Q$10*$N62*[1]战斗预期!G$4,0)</f>
        <v>0</v>
      </c>
      <c r="AT62" s="21">
        <f>ROUND(M$11*$N62*[1]战斗预期!C$4,0)</f>
        <v>1351</v>
      </c>
      <c r="AU62" s="21">
        <f>ROUND(N$11*$N62*[1]战斗预期!D$4,0)</f>
        <v>0</v>
      </c>
      <c r="AV62" s="21">
        <f>ROUND(O$11*$N62*[1]战斗预期!E$4,0)</f>
        <v>0</v>
      </c>
      <c r="AW62" s="21">
        <f>ROUND(P$11*$N62*[1]战斗预期!F$4,0)</f>
        <v>27</v>
      </c>
      <c r="AX62" s="21">
        <f>ROUND(Q$11*$N62*[1]战斗预期!G$4,0)</f>
        <v>54</v>
      </c>
      <c r="AY62" s="22">
        <f>ROUND(M$12*$N62*[1]战斗预期!C$4,0)</f>
        <v>0</v>
      </c>
      <c r="AZ62" s="22">
        <f>ROUND(N$12*$N62*[1]战斗预期!D$4,0)</f>
        <v>135</v>
      </c>
      <c r="BA62" s="22">
        <f>ROUND(O$12*$N62*[1]战斗预期!E$4,0)</f>
        <v>68</v>
      </c>
      <c r="BB62" s="22">
        <f>ROUND(P$12*$N62*[1]战斗预期!F$4,0)</f>
        <v>27</v>
      </c>
      <c r="BC62" s="22">
        <f>ROUND(Q$12*$N62*[1]战斗预期!G$4,0)</f>
        <v>0</v>
      </c>
      <c r="BD62" s="16">
        <f>M$6*$O62*[1]战斗预期!C$4</f>
        <v>1955.5555555555557</v>
      </c>
      <c r="BE62" s="16">
        <f>N$6*$O62*[1]战斗预期!D$4</f>
        <v>195.55555555555557</v>
      </c>
      <c r="BF62" s="16">
        <f>O$6*$O62*[1]战斗预期!E$4</f>
        <v>0</v>
      </c>
      <c r="BG62" s="16">
        <f>P$6*$O62*[1]战斗预期!F$4</f>
        <v>0</v>
      </c>
      <c r="BH62" s="16">
        <f>Q$6*$O62*[1]战斗预期!G$4</f>
        <v>0</v>
      </c>
      <c r="BI62" s="17">
        <f>M$7*$O62*[1]战斗预期!C$4</f>
        <v>1955.5555555555557</v>
      </c>
      <c r="BJ62" s="17">
        <f>N$7*$O62*[1]战斗预期!D$4</f>
        <v>0</v>
      </c>
      <c r="BK62" s="17">
        <f>O$7*$O62*[1]战斗预期!E$4</f>
        <v>97.777777777777786</v>
      </c>
      <c r="BL62" s="17">
        <f>P$7*$O62*[1]战斗预期!F$4</f>
        <v>0</v>
      </c>
      <c r="BM62" s="17">
        <f>Q$7*$O62*[1]战斗预期!G$4</f>
        <v>0</v>
      </c>
      <c r="BN62" s="18">
        <f>M$8*$O62*[1]战斗预期!C$4</f>
        <v>0</v>
      </c>
      <c r="BO62" s="18">
        <f>N$8*$O62*[1]战斗预期!D$4</f>
        <v>0</v>
      </c>
      <c r="BP62" s="18">
        <f>O$8*$O62*[1]战斗预期!E$4</f>
        <v>97.777777777777786</v>
      </c>
      <c r="BQ62" s="18">
        <f>P$8*$O62*[1]战斗预期!F$4</f>
        <v>0</v>
      </c>
      <c r="BR62" s="18">
        <f>Q$8*$O62*[1]战斗预期!G$4</f>
        <v>78.222222222222229</v>
      </c>
      <c r="BS62" s="19">
        <f>M$9*$O62*[1]战斗预期!C$4</f>
        <v>0</v>
      </c>
      <c r="BT62" s="19">
        <f>N$9*$O62*[1]战斗预期!D$4</f>
        <v>0</v>
      </c>
      <c r="BU62" s="19">
        <f>O$9*$O62*[1]战斗预期!E$4</f>
        <v>0</v>
      </c>
      <c r="BV62" s="19">
        <f>P$9*$O62*[1]战斗预期!F$4</f>
        <v>78.222222222222229</v>
      </c>
      <c r="BW62" s="19">
        <f>Q$9*$O62*[1]战斗预期!G$4</f>
        <v>78.222222222222229</v>
      </c>
      <c r="BX62" s="20">
        <f>M$10*$O62*[1]战斗预期!C$4</f>
        <v>0</v>
      </c>
      <c r="BY62" s="20">
        <f>N$10*$O62*[1]战斗预期!D$4</f>
        <v>195.55555555555557</v>
      </c>
      <c r="BZ62" s="20">
        <f>O$10*$O62*[1]战斗预期!E$4</f>
        <v>0</v>
      </c>
      <c r="CA62" s="20">
        <f>P$10*$O62*[1]战斗预期!F$4</f>
        <v>78.222222222222229</v>
      </c>
      <c r="CB62" s="20">
        <f>Q$10*$O62*[1]战斗预期!G$4</f>
        <v>0</v>
      </c>
      <c r="CC62" s="21">
        <f>M$11*$O62*[1]战斗预期!C$4</f>
        <v>3128.8888888888891</v>
      </c>
      <c r="CD62" s="21">
        <f>N$11*$O62*[1]战斗预期!D$4</f>
        <v>0</v>
      </c>
      <c r="CE62" s="21">
        <f>O$11*$O62*[1]战斗预期!E$4</f>
        <v>0</v>
      </c>
      <c r="CF62" s="21">
        <f>P$11*$O62*[1]战斗预期!F$4</f>
        <v>62.577777777777783</v>
      </c>
      <c r="CG62" s="21">
        <f>Q$11*$O62*[1]战斗预期!G$4</f>
        <v>125.15555555555557</v>
      </c>
      <c r="CH62" s="22">
        <f>M$12*$O62*[1]战斗预期!C$4</f>
        <v>0</v>
      </c>
      <c r="CI62" s="22">
        <f>N$12*$O62*[1]战斗预期!D$4</f>
        <v>312.88888888888891</v>
      </c>
      <c r="CJ62" s="22">
        <f>O$12*$O62*[1]战斗预期!E$4</f>
        <v>156.44444444444446</v>
      </c>
      <c r="CK62" s="22">
        <f>P$12*$O62*[1]战斗预期!F$4</f>
        <v>62.577777777777783</v>
      </c>
      <c r="CL62" s="22">
        <f>Q$12*$O62*[1]战斗预期!G$4</f>
        <v>0</v>
      </c>
      <c r="CM62" s="16">
        <f>M$6*$P62*[1]战斗预期!C$4</f>
        <v>4488.8888888888887</v>
      </c>
      <c r="CN62" s="16">
        <f>N$6*$P62*[1]战斗预期!D$4</f>
        <v>448.88888888888886</v>
      </c>
      <c r="CO62" s="16">
        <f>O$6*$P62*[1]战斗预期!E$4</f>
        <v>0</v>
      </c>
      <c r="CP62" s="16">
        <f>P$6*$P62*[1]战斗预期!F$4</f>
        <v>0</v>
      </c>
      <c r="CQ62" s="16">
        <f>Q$6*$P62*[1]战斗预期!G$4</f>
        <v>0</v>
      </c>
      <c r="CR62" s="17">
        <f>M$7*$P62*[1]战斗预期!C$4</f>
        <v>4488.8888888888887</v>
      </c>
      <c r="CS62" s="17">
        <f>N$7*$P62*[1]战斗预期!D$4</f>
        <v>0</v>
      </c>
      <c r="CT62" s="17">
        <f>O$7*$P62*[1]战斗预期!E$4</f>
        <v>224.44444444444443</v>
      </c>
      <c r="CU62" s="17">
        <f>P$7*$P62*[1]战斗预期!F$4</f>
        <v>0</v>
      </c>
      <c r="CV62" s="17">
        <f>Q$7*$P62*[1]战斗预期!G$4</f>
        <v>0</v>
      </c>
      <c r="CW62" s="18">
        <f>M$8*$P62*[1]战斗预期!C$4</f>
        <v>0</v>
      </c>
      <c r="CX62" s="18">
        <f>N$8*$P62*[1]战斗预期!D$4</f>
        <v>0</v>
      </c>
      <c r="CY62" s="18">
        <f>O$8*$P62*[1]战斗预期!E$4</f>
        <v>224.44444444444443</v>
      </c>
      <c r="CZ62" s="18">
        <f>P$8*$P62*[1]战斗预期!F$4</f>
        <v>0</v>
      </c>
      <c r="DA62" s="18">
        <f>Q$8*$P62*[1]战斗预期!G$4</f>
        <v>179.55555555555554</v>
      </c>
      <c r="DB62" s="19">
        <f>M$9*$P62*[1]战斗预期!C$4</f>
        <v>0</v>
      </c>
      <c r="DC62" s="19">
        <f>N$9*$P62*[1]战斗预期!D$4</f>
        <v>0</v>
      </c>
      <c r="DD62" s="19">
        <f>O$9*$P62*[1]战斗预期!E$4</f>
        <v>0</v>
      </c>
      <c r="DE62" s="19">
        <f>P$9*$P62*[1]战斗预期!F$4</f>
        <v>179.55555555555554</v>
      </c>
      <c r="DF62" s="19">
        <f>Q$9*$P62*[1]战斗预期!G$4</f>
        <v>179.55555555555554</v>
      </c>
      <c r="DG62" s="20">
        <f>M$10*$P62*[1]战斗预期!C$4</f>
        <v>0</v>
      </c>
      <c r="DH62" s="20">
        <f>N$10*$P62*[1]战斗预期!D$4</f>
        <v>448.88888888888886</v>
      </c>
      <c r="DI62" s="20">
        <f>O$10*$P62*[1]战斗预期!E$4</f>
        <v>0</v>
      </c>
      <c r="DJ62" s="20">
        <f>P$10*$P62*[1]战斗预期!F$4</f>
        <v>179.55555555555554</v>
      </c>
      <c r="DK62" s="20">
        <f>Q$10*$P62*[1]战斗预期!G$4</f>
        <v>0</v>
      </c>
      <c r="DL62" s="21">
        <f>M$11*$P62*[1]战斗预期!C$4</f>
        <v>7182.2222222222226</v>
      </c>
      <c r="DM62" s="21">
        <f>N$11*$P62*[1]战斗预期!D$4</f>
        <v>0</v>
      </c>
      <c r="DN62" s="21">
        <f>O$11*$P62*[1]战斗预期!E$4</f>
        <v>0</v>
      </c>
      <c r="DO62" s="21">
        <f>P$11*$P62*[1]战斗预期!F$4</f>
        <v>143.64444444444445</v>
      </c>
      <c r="DP62" s="21">
        <f>Q$11*$P62*[1]战斗预期!G$4</f>
        <v>287.28888888888889</v>
      </c>
      <c r="DQ62" s="22">
        <f>M$12*$P62*[1]战斗预期!C$4</f>
        <v>0</v>
      </c>
      <c r="DR62" s="22">
        <f>N$12*$P62*[1]战斗预期!D$4</f>
        <v>718.22222222222217</v>
      </c>
      <c r="DS62" s="22">
        <f>O$12*$P62*[1]战斗预期!E$4</f>
        <v>359.11111111111109</v>
      </c>
      <c r="DT62" s="22">
        <f>P$12*$P62*[1]战斗预期!F$4</f>
        <v>143.64444444444445</v>
      </c>
      <c r="DU62" s="22">
        <f>Q$12*$P62*[1]战斗预期!G$4</f>
        <v>0</v>
      </c>
    </row>
    <row r="63" spans="2:125" x14ac:dyDescent="0.15">
      <c r="C63" s="23">
        <f t="shared" si="25"/>
        <v>22.285714285714285</v>
      </c>
      <c r="D63" s="14">
        <f>(C$1/SUM($R$6:$R$12)*N$6*[1]战斗预期!$D$4+F63*C$2/C$3/SUM($R$6:$R$12)*N$6*[1]战斗预期!$D$4)*(1+$D$8)</f>
        <v>173.33333333333331</v>
      </c>
      <c r="E63" s="4">
        <v>33</v>
      </c>
      <c r="F63" s="4">
        <f>[1]属性成长!$D40</f>
        <v>165</v>
      </c>
      <c r="G63" s="6">
        <f t="shared" si="26"/>
        <v>156</v>
      </c>
      <c r="H63" s="6">
        <f t="shared" si="27"/>
        <v>360</v>
      </c>
      <c r="I63" s="6">
        <f t="shared" si="28"/>
        <v>822</v>
      </c>
      <c r="J63" s="6">
        <f t="shared" si="29"/>
        <v>1299.5147928994083</v>
      </c>
      <c r="K63" s="15">
        <f t="shared" si="30"/>
        <v>1792.9402788605314</v>
      </c>
      <c r="L63" s="6">
        <f t="shared" si="31"/>
        <v>2793.219515552511</v>
      </c>
      <c r="M63" s="6">
        <f t="shared" si="32"/>
        <v>3802.7660395823086</v>
      </c>
      <c r="N63" s="6">
        <f t="shared" si="33"/>
        <v>17.333333333333332</v>
      </c>
      <c r="O63" s="6">
        <f t="shared" si="34"/>
        <v>40</v>
      </c>
      <c r="P63" s="6">
        <f t="shared" si="35"/>
        <v>91.333333333333329</v>
      </c>
      <c r="Q63" s="6">
        <f t="shared" si="36"/>
        <v>144.39053254437871</v>
      </c>
      <c r="R63" s="6">
        <f t="shared" si="37"/>
        <v>199.21558654005904</v>
      </c>
      <c r="S63" s="6">
        <f t="shared" si="38"/>
        <v>310.35772395027902</v>
      </c>
      <c r="T63" s="6">
        <f t="shared" si="39"/>
        <v>422.52955995358985</v>
      </c>
      <c r="U63" s="16">
        <f>ROUND(M$6*$N63*[1]战斗预期!C$4,0)</f>
        <v>867</v>
      </c>
      <c r="V63" s="16">
        <f>ROUND(N$6*$N63*[1]战斗预期!D$4,0)</f>
        <v>87</v>
      </c>
      <c r="W63" s="16">
        <f>ROUND(O$6*$N63*[1]战斗预期!E$4,0)</f>
        <v>0</v>
      </c>
      <c r="X63" s="16">
        <f>ROUND(P$6*$N63*[1]战斗预期!F$4,0)</f>
        <v>0</v>
      </c>
      <c r="Y63" s="16">
        <f>ROUND(Q$6*$N63*[1]战斗预期!G$4,0)</f>
        <v>0</v>
      </c>
      <c r="Z63" s="17">
        <f>ROUND(M$7*$N63*[1]战斗预期!C$4,0)</f>
        <v>867</v>
      </c>
      <c r="AA63" s="17">
        <f>ROUND(N$7*$N63*[1]战斗预期!D$4,0)</f>
        <v>0</v>
      </c>
      <c r="AB63" s="17">
        <f>ROUND(O$7*$N63*[1]战斗预期!E$4,0)</f>
        <v>43</v>
      </c>
      <c r="AC63" s="17">
        <f>ROUND(P$7*$N63*[1]战斗预期!F$4,0)</f>
        <v>0</v>
      </c>
      <c r="AD63" s="17">
        <f>ROUND(Q$7*$N63*[1]战斗预期!G$4,0)</f>
        <v>0</v>
      </c>
      <c r="AE63" s="18">
        <f>ROUND(M$8*$N63*[1]战斗预期!C$4,0)</f>
        <v>0</v>
      </c>
      <c r="AF63" s="18">
        <f>ROUND(N$8*$N63*[1]战斗预期!D$4,0)</f>
        <v>0</v>
      </c>
      <c r="AG63" s="18">
        <f>ROUND(O$8*$N63*[1]战斗预期!E$4,0)</f>
        <v>43</v>
      </c>
      <c r="AH63" s="18">
        <f>ROUND(P$8*$N63*[1]战斗预期!F$4,0)</f>
        <v>0</v>
      </c>
      <c r="AI63" s="18">
        <f>ROUND(Q$8*$N63*[1]战斗预期!G$4,0)</f>
        <v>35</v>
      </c>
      <c r="AJ63" s="19">
        <f>ROUND(M$9*$N63*[1]战斗预期!C$4,0)</f>
        <v>0</v>
      </c>
      <c r="AK63" s="19">
        <f>ROUND(N$9*$N63*[1]战斗预期!D$4,0)</f>
        <v>0</v>
      </c>
      <c r="AL63" s="19">
        <f>ROUND(O$9*$N63*[1]战斗预期!E$4,0)</f>
        <v>0</v>
      </c>
      <c r="AM63" s="19">
        <f>ROUND(P$9*$N63*[1]战斗预期!F$4,0)</f>
        <v>35</v>
      </c>
      <c r="AN63" s="19">
        <f>ROUND(Q$9*$N63*[1]战斗预期!G$4,0)</f>
        <v>35</v>
      </c>
      <c r="AO63" s="20">
        <f>ROUND(M$10*$N63*[1]战斗预期!C$4,0)</f>
        <v>0</v>
      </c>
      <c r="AP63" s="20">
        <f>ROUND(N$10*$N63*[1]战斗预期!D$4,0)</f>
        <v>87</v>
      </c>
      <c r="AQ63" s="20">
        <f>ROUND(O$10*$N63*[1]战斗预期!E$4,0)</f>
        <v>0</v>
      </c>
      <c r="AR63" s="20">
        <f>ROUND(P$10*$N63*[1]战斗预期!F$4,0)</f>
        <v>35</v>
      </c>
      <c r="AS63" s="20">
        <f>ROUND(Q$10*$N63*[1]战斗预期!G$4,0)</f>
        <v>0</v>
      </c>
      <c r="AT63" s="21">
        <f>ROUND(M$11*$N63*[1]战斗预期!C$4,0)</f>
        <v>1387</v>
      </c>
      <c r="AU63" s="21">
        <f>ROUND(N$11*$N63*[1]战斗预期!D$4,0)</f>
        <v>0</v>
      </c>
      <c r="AV63" s="21">
        <f>ROUND(O$11*$N63*[1]战斗预期!E$4,0)</f>
        <v>0</v>
      </c>
      <c r="AW63" s="21">
        <f>ROUND(P$11*$N63*[1]战斗预期!F$4,0)</f>
        <v>28</v>
      </c>
      <c r="AX63" s="21">
        <f>ROUND(Q$11*$N63*[1]战斗预期!G$4,0)</f>
        <v>55</v>
      </c>
      <c r="AY63" s="22">
        <f>ROUND(M$12*$N63*[1]战斗预期!C$4,0)</f>
        <v>0</v>
      </c>
      <c r="AZ63" s="22">
        <f>ROUND(N$12*$N63*[1]战斗预期!D$4,0)</f>
        <v>139</v>
      </c>
      <c r="BA63" s="22">
        <f>ROUND(O$12*$N63*[1]战斗预期!E$4,0)</f>
        <v>69</v>
      </c>
      <c r="BB63" s="22">
        <f>ROUND(P$12*$N63*[1]战斗预期!F$4,0)</f>
        <v>28</v>
      </c>
      <c r="BC63" s="22">
        <f>ROUND(Q$12*$N63*[1]战斗预期!G$4,0)</f>
        <v>0</v>
      </c>
      <c r="BD63" s="16">
        <f>M$6*$O63*[1]战斗预期!C$4</f>
        <v>2000</v>
      </c>
      <c r="BE63" s="16">
        <f>N$6*$O63*[1]战斗预期!D$4</f>
        <v>200</v>
      </c>
      <c r="BF63" s="16">
        <f>O$6*$O63*[1]战斗预期!E$4</f>
        <v>0</v>
      </c>
      <c r="BG63" s="16">
        <f>P$6*$O63*[1]战斗预期!F$4</f>
        <v>0</v>
      </c>
      <c r="BH63" s="16">
        <f>Q$6*$O63*[1]战斗预期!G$4</f>
        <v>0</v>
      </c>
      <c r="BI63" s="17">
        <f>M$7*$O63*[1]战斗预期!C$4</f>
        <v>2000</v>
      </c>
      <c r="BJ63" s="17">
        <f>N$7*$O63*[1]战斗预期!D$4</f>
        <v>0</v>
      </c>
      <c r="BK63" s="17">
        <f>O$7*$O63*[1]战斗预期!E$4</f>
        <v>100</v>
      </c>
      <c r="BL63" s="17">
        <f>P$7*$O63*[1]战斗预期!F$4</f>
        <v>0</v>
      </c>
      <c r="BM63" s="17">
        <f>Q$7*$O63*[1]战斗预期!G$4</f>
        <v>0</v>
      </c>
      <c r="BN63" s="18">
        <f>M$8*$O63*[1]战斗预期!C$4</f>
        <v>0</v>
      </c>
      <c r="BO63" s="18">
        <f>N$8*$O63*[1]战斗预期!D$4</f>
        <v>0</v>
      </c>
      <c r="BP63" s="18">
        <f>O$8*$O63*[1]战斗预期!E$4</f>
        <v>100</v>
      </c>
      <c r="BQ63" s="18">
        <f>P$8*$O63*[1]战斗预期!F$4</f>
        <v>0</v>
      </c>
      <c r="BR63" s="18">
        <f>Q$8*$O63*[1]战斗预期!G$4</f>
        <v>80</v>
      </c>
      <c r="BS63" s="19">
        <f>M$9*$O63*[1]战斗预期!C$4</f>
        <v>0</v>
      </c>
      <c r="BT63" s="19">
        <f>N$9*$O63*[1]战斗预期!D$4</f>
        <v>0</v>
      </c>
      <c r="BU63" s="19">
        <f>O$9*$O63*[1]战斗预期!E$4</f>
        <v>0</v>
      </c>
      <c r="BV63" s="19">
        <f>P$9*$O63*[1]战斗预期!F$4</f>
        <v>80</v>
      </c>
      <c r="BW63" s="19">
        <f>Q$9*$O63*[1]战斗预期!G$4</f>
        <v>80</v>
      </c>
      <c r="BX63" s="20">
        <f>M$10*$O63*[1]战斗预期!C$4</f>
        <v>0</v>
      </c>
      <c r="BY63" s="20">
        <f>N$10*$O63*[1]战斗预期!D$4</f>
        <v>200</v>
      </c>
      <c r="BZ63" s="20">
        <f>O$10*$O63*[1]战斗预期!E$4</f>
        <v>0</v>
      </c>
      <c r="CA63" s="20">
        <f>P$10*$O63*[1]战斗预期!F$4</f>
        <v>80</v>
      </c>
      <c r="CB63" s="20">
        <f>Q$10*$O63*[1]战斗预期!G$4</f>
        <v>0</v>
      </c>
      <c r="CC63" s="21">
        <f>M$11*$O63*[1]战斗预期!C$4</f>
        <v>3200</v>
      </c>
      <c r="CD63" s="21">
        <f>N$11*$O63*[1]战斗预期!D$4</f>
        <v>0</v>
      </c>
      <c r="CE63" s="21">
        <f>O$11*$O63*[1]战斗预期!E$4</f>
        <v>0</v>
      </c>
      <c r="CF63" s="21">
        <f>P$11*$O63*[1]战斗预期!F$4</f>
        <v>64</v>
      </c>
      <c r="CG63" s="21">
        <f>Q$11*$O63*[1]战斗预期!G$4</f>
        <v>128</v>
      </c>
      <c r="CH63" s="22">
        <f>M$12*$O63*[1]战斗预期!C$4</f>
        <v>0</v>
      </c>
      <c r="CI63" s="22">
        <f>N$12*$O63*[1]战斗预期!D$4</f>
        <v>320</v>
      </c>
      <c r="CJ63" s="22">
        <f>O$12*$O63*[1]战斗预期!E$4</f>
        <v>160</v>
      </c>
      <c r="CK63" s="22">
        <f>P$12*$O63*[1]战斗预期!F$4</f>
        <v>64</v>
      </c>
      <c r="CL63" s="22">
        <f>Q$12*$O63*[1]战斗预期!G$4</f>
        <v>0</v>
      </c>
      <c r="CM63" s="16">
        <f>M$6*$P63*[1]战斗预期!C$4</f>
        <v>4566.6666666666661</v>
      </c>
      <c r="CN63" s="16">
        <f>N$6*$P63*[1]战斗预期!D$4</f>
        <v>456.66666666666663</v>
      </c>
      <c r="CO63" s="16">
        <f>O$6*$P63*[1]战斗预期!E$4</f>
        <v>0</v>
      </c>
      <c r="CP63" s="16">
        <f>P$6*$P63*[1]战斗预期!F$4</f>
        <v>0</v>
      </c>
      <c r="CQ63" s="16">
        <f>Q$6*$P63*[1]战斗预期!G$4</f>
        <v>0</v>
      </c>
      <c r="CR63" s="17">
        <f>M$7*$P63*[1]战斗预期!C$4</f>
        <v>4566.6666666666661</v>
      </c>
      <c r="CS63" s="17">
        <f>N$7*$P63*[1]战斗预期!D$4</f>
        <v>0</v>
      </c>
      <c r="CT63" s="17">
        <f>O$7*$P63*[1]战斗预期!E$4</f>
        <v>228.33333333333331</v>
      </c>
      <c r="CU63" s="17">
        <f>P$7*$P63*[1]战斗预期!F$4</f>
        <v>0</v>
      </c>
      <c r="CV63" s="17">
        <f>Q$7*$P63*[1]战斗预期!G$4</f>
        <v>0</v>
      </c>
      <c r="CW63" s="18">
        <f>M$8*$P63*[1]战斗预期!C$4</f>
        <v>0</v>
      </c>
      <c r="CX63" s="18">
        <f>N$8*$P63*[1]战斗预期!D$4</f>
        <v>0</v>
      </c>
      <c r="CY63" s="18">
        <f>O$8*$P63*[1]战斗预期!E$4</f>
        <v>228.33333333333331</v>
      </c>
      <c r="CZ63" s="18">
        <f>P$8*$P63*[1]战斗预期!F$4</f>
        <v>0</v>
      </c>
      <c r="DA63" s="18">
        <f>Q$8*$P63*[1]战斗预期!G$4</f>
        <v>182.66666666666666</v>
      </c>
      <c r="DB63" s="19">
        <f>M$9*$P63*[1]战斗预期!C$4</f>
        <v>0</v>
      </c>
      <c r="DC63" s="19">
        <f>N$9*$P63*[1]战斗预期!D$4</f>
        <v>0</v>
      </c>
      <c r="DD63" s="19">
        <f>O$9*$P63*[1]战斗预期!E$4</f>
        <v>0</v>
      </c>
      <c r="DE63" s="19">
        <f>P$9*$P63*[1]战斗预期!F$4</f>
        <v>182.66666666666666</v>
      </c>
      <c r="DF63" s="19">
        <f>Q$9*$P63*[1]战斗预期!G$4</f>
        <v>182.66666666666666</v>
      </c>
      <c r="DG63" s="20">
        <f>M$10*$P63*[1]战斗预期!C$4</f>
        <v>0</v>
      </c>
      <c r="DH63" s="20">
        <f>N$10*$P63*[1]战斗预期!D$4</f>
        <v>456.66666666666663</v>
      </c>
      <c r="DI63" s="20">
        <f>O$10*$P63*[1]战斗预期!E$4</f>
        <v>0</v>
      </c>
      <c r="DJ63" s="20">
        <f>P$10*$P63*[1]战斗预期!F$4</f>
        <v>182.66666666666666</v>
      </c>
      <c r="DK63" s="20">
        <f>Q$10*$P63*[1]战斗预期!G$4</f>
        <v>0</v>
      </c>
      <c r="DL63" s="21">
        <f>M$11*$P63*[1]战斗预期!C$4</f>
        <v>7306.6666666666661</v>
      </c>
      <c r="DM63" s="21">
        <f>N$11*$P63*[1]战斗预期!D$4</f>
        <v>0</v>
      </c>
      <c r="DN63" s="21">
        <f>O$11*$P63*[1]战斗预期!E$4</f>
        <v>0</v>
      </c>
      <c r="DO63" s="21">
        <f>P$11*$P63*[1]战斗预期!F$4</f>
        <v>146.13333333333333</v>
      </c>
      <c r="DP63" s="21">
        <f>Q$11*$P63*[1]战斗预期!G$4</f>
        <v>292.26666666666665</v>
      </c>
      <c r="DQ63" s="22">
        <f>M$12*$P63*[1]战斗预期!C$4</f>
        <v>0</v>
      </c>
      <c r="DR63" s="22">
        <f>N$12*$P63*[1]战斗预期!D$4</f>
        <v>730.66666666666663</v>
      </c>
      <c r="DS63" s="22">
        <f>O$12*$P63*[1]战斗预期!E$4</f>
        <v>365.33333333333331</v>
      </c>
      <c r="DT63" s="22">
        <f>P$12*$P63*[1]战斗预期!F$4</f>
        <v>146.13333333333333</v>
      </c>
      <c r="DU63" s="22">
        <f>Q$12*$P63*[1]战斗预期!G$4</f>
        <v>0</v>
      </c>
    </row>
    <row r="64" spans="2:125" x14ac:dyDescent="0.15">
      <c r="C64" s="23">
        <f t="shared" si="25"/>
        <v>22.857142857142858</v>
      </c>
      <c r="D64" s="14">
        <f>(C$1/SUM($R$6:$R$12)*N$6*[1]战斗预期!$D$4+F64*C$2/C$3/SUM($R$6:$R$12)*N$6*[1]战斗预期!$D$4)*(1+$D$8)</f>
        <v>177.77777777777777</v>
      </c>
      <c r="E64" s="4">
        <v>34</v>
      </c>
      <c r="F64" s="4">
        <f>[1]属性成长!$D41</f>
        <v>170</v>
      </c>
      <c r="G64" s="6">
        <f t="shared" si="26"/>
        <v>160</v>
      </c>
      <c r="H64" s="6">
        <f t="shared" si="27"/>
        <v>368</v>
      </c>
      <c r="I64" s="6">
        <f t="shared" si="28"/>
        <v>836</v>
      </c>
      <c r="J64" s="6">
        <f t="shared" si="29"/>
        <v>1317.5147928994083</v>
      </c>
      <c r="K64" s="15">
        <f t="shared" si="30"/>
        <v>1814.9402788605314</v>
      </c>
      <c r="L64" s="6">
        <f t="shared" si="31"/>
        <v>2823.219515552511</v>
      </c>
      <c r="M64" s="6">
        <f t="shared" si="32"/>
        <v>3840.7660395823086</v>
      </c>
      <c r="N64" s="6">
        <f t="shared" si="33"/>
        <v>17.777777777777779</v>
      </c>
      <c r="O64" s="6">
        <f t="shared" ref="O64:O95" si="40">H64*$R$6/SUM($R$6:$R$12)</f>
        <v>40.888888888888886</v>
      </c>
      <c r="P64" s="6">
        <f t="shared" ref="P64:P95" si="41">I64*$R$6/SUM($R$6:$R$12)</f>
        <v>92.888888888888886</v>
      </c>
      <c r="Q64" s="6">
        <f t="shared" ref="Q64:Q95" si="42">J64*$R$6/SUM($R$6:$R$12)</f>
        <v>146.39053254437871</v>
      </c>
      <c r="R64" s="6">
        <f t="shared" ref="R64:R95" si="43">K64*$R$6/SUM($R$6:$R$12)</f>
        <v>201.66003098450349</v>
      </c>
      <c r="S64" s="6">
        <f t="shared" ref="S64:S95" si="44">L64*$R$6/SUM($R$6:$R$12)</f>
        <v>313.69105728361234</v>
      </c>
      <c r="T64" s="6">
        <f t="shared" ref="T64:T95" si="45">M64*$R$6/SUM($R$6:$R$12)</f>
        <v>426.75178217581208</v>
      </c>
      <c r="U64" s="16">
        <f>ROUND(M$6*$N64*[1]战斗预期!C$4,0)</f>
        <v>889</v>
      </c>
      <c r="V64" s="16">
        <f>ROUND(N$6*$N64*[1]战斗预期!D$4,0)</f>
        <v>89</v>
      </c>
      <c r="W64" s="16">
        <f>ROUND(O$6*$N64*[1]战斗预期!E$4,0)</f>
        <v>0</v>
      </c>
      <c r="X64" s="16">
        <f>ROUND(P$6*$N64*[1]战斗预期!F$4,0)</f>
        <v>0</v>
      </c>
      <c r="Y64" s="16">
        <f>ROUND(Q$6*$N64*[1]战斗预期!G$4,0)</f>
        <v>0</v>
      </c>
      <c r="Z64" s="17">
        <f>ROUND(M$7*$N64*[1]战斗预期!C$4,0)</f>
        <v>889</v>
      </c>
      <c r="AA64" s="17">
        <f>ROUND(N$7*$N64*[1]战斗预期!D$4,0)</f>
        <v>0</v>
      </c>
      <c r="AB64" s="17">
        <f>ROUND(O$7*$N64*[1]战斗预期!E$4,0)</f>
        <v>44</v>
      </c>
      <c r="AC64" s="17">
        <f>ROUND(P$7*$N64*[1]战斗预期!F$4,0)</f>
        <v>0</v>
      </c>
      <c r="AD64" s="17">
        <f>ROUND(Q$7*$N64*[1]战斗预期!G$4,0)</f>
        <v>0</v>
      </c>
      <c r="AE64" s="18">
        <f>ROUND(M$8*$N64*[1]战斗预期!C$4,0)</f>
        <v>0</v>
      </c>
      <c r="AF64" s="18">
        <f>ROUND(N$8*$N64*[1]战斗预期!D$4,0)</f>
        <v>0</v>
      </c>
      <c r="AG64" s="18">
        <f>ROUND(O$8*$N64*[1]战斗预期!E$4,0)</f>
        <v>44</v>
      </c>
      <c r="AH64" s="18">
        <f>ROUND(P$8*$N64*[1]战斗预期!F$4,0)</f>
        <v>0</v>
      </c>
      <c r="AI64" s="18">
        <f>ROUND(Q$8*$N64*[1]战斗预期!G$4,0)</f>
        <v>36</v>
      </c>
      <c r="AJ64" s="19">
        <f>ROUND(M$9*$N64*[1]战斗预期!C$4,0)</f>
        <v>0</v>
      </c>
      <c r="AK64" s="19">
        <f>ROUND(N$9*$N64*[1]战斗预期!D$4,0)</f>
        <v>0</v>
      </c>
      <c r="AL64" s="19">
        <f>ROUND(O$9*$N64*[1]战斗预期!E$4,0)</f>
        <v>0</v>
      </c>
      <c r="AM64" s="19">
        <f>ROUND(P$9*$N64*[1]战斗预期!F$4,0)</f>
        <v>36</v>
      </c>
      <c r="AN64" s="19">
        <f>ROUND(Q$9*$N64*[1]战斗预期!G$4,0)</f>
        <v>36</v>
      </c>
      <c r="AO64" s="20">
        <f>ROUND(M$10*$N64*[1]战斗预期!C$4,0)</f>
        <v>0</v>
      </c>
      <c r="AP64" s="20">
        <f>ROUND(N$10*$N64*[1]战斗预期!D$4,0)</f>
        <v>89</v>
      </c>
      <c r="AQ64" s="20">
        <f>ROUND(O$10*$N64*[1]战斗预期!E$4,0)</f>
        <v>0</v>
      </c>
      <c r="AR64" s="20">
        <f>ROUND(P$10*$N64*[1]战斗预期!F$4,0)</f>
        <v>36</v>
      </c>
      <c r="AS64" s="20">
        <f>ROUND(Q$10*$N64*[1]战斗预期!G$4,0)</f>
        <v>0</v>
      </c>
      <c r="AT64" s="21">
        <f>ROUND(M$11*$N64*[1]战斗预期!C$4,0)</f>
        <v>1422</v>
      </c>
      <c r="AU64" s="21">
        <f>ROUND(N$11*$N64*[1]战斗预期!D$4,0)</f>
        <v>0</v>
      </c>
      <c r="AV64" s="21">
        <f>ROUND(O$11*$N64*[1]战斗预期!E$4,0)</f>
        <v>0</v>
      </c>
      <c r="AW64" s="21">
        <f>ROUND(P$11*$N64*[1]战斗预期!F$4,0)</f>
        <v>28</v>
      </c>
      <c r="AX64" s="21">
        <f>ROUND(Q$11*$N64*[1]战斗预期!G$4,0)</f>
        <v>57</v>
      </c>
      <c r="AY64" s="22">
        <f>ROUND(M$12*$N64*[1]战斗预期!C$4,0)</f>
        <v>0</v>
      </c>
      <c r="AZ64" s="22">
        <f>ROUND(N$12*$N64*[1]战斗预期!D$4,0)</f>
        <v>142</v>
      </c>
      <c r="BA64" s="22">
        <f>ROUND(O$12*$N64*[1]战斗预期!E$4,0)</f>
        <v>71</v>
      </c>
      <c r="BB64" s="22">
        <f>ROUND(P$12*$N64*[1]战斗预期!F$4,0)</f>
        <v>28</v>
      </c>
      <c r="BC64" s="22">
        <f>ROUND(Q$12*$N64*[1]战斗预期!G$4,0)</f>
        <v>0</v>
      </c>
      <c r="BD64" s="16">
        <f>M$6*$O64*[1]战斗预期!C$4</f>
        <v>2044.4444444444443</v>
      </c>
      <c r="BE64" s="16">
        <f>N$6*$O64*[1]战斗预期!D$4</f>
        <v>204.44444444444443</v>
      </c>
      <c r="BF64" s="16">
        <f>O$6*$O64*[1]战斗预期!E$4</f>
        <v>0</v>
      </c>
      <c r="BG64" s="16">
        <f>P$6*$O64*[1]战斗预期!F$4</f>
        <v>0</v>
      </c>
      <c r="BH64" s="16">
        <f>Q$6*$O64*[1]战斗预期!G$4</f>
        <v>0</v>
      </c>
      <c r="BI64" s="17">
        <f>M$7*$O64*[1]战斗预期!C$4</f>
        <v>2044.4444444444443</v>
      </c>
      <c r="BJ64" s="17">
        <f>N$7*$O64*[1]战斗预期!D$4</f>
        <v>0</v>
      </c>
      <c r="BK64" s="17">
        <f>O$7*$O64*[1]战斗预期!E$4</f>
        <v>102.22222222222221</v>
      </c>
      <c r="BL64" s="17">
        <f>P$7*$O64*[1]战斗预期!F$4</f>
        <v>0</v>
      </c>
      <c r="BM64" s="17">
        <f>Q$7*$O64*[1]战斗预期!G$4</f>
        <v>0</v>
      </c>
      <c r="BN64" s="18">
        <f>M$8*$O64*[1]战斗预期!C$4</f>
        <v>0</v>
      </c>
      <c r="BO64" s="18">
        <f>N$8*$O64*[1]战斗预期!D$4</f>
        <v>0</v>
      </c>
      <c r="BP64" s="18">
        <f>O$8*$O64*[1]战斗预期!E$4</f>
        <v>102.22222222222221</v>
      </c>
      <c r="BQ64" s="18">
        <f>P$8*$O64*[1]战斗预期!F$4</f>
        <v>0</v>
      </c>
      <c r="BR64" s="18">
        <f>Q$8*$O64*[1]战斗预期!G$4</f>
        <v>81.777777777777771</v>
      </c>
      <c r="BS64" s="19">
        <f>M$9*$O64*[1]战斗预期!C$4</f>
        <v>0</v>
      </c>
      <c r="BT64" s="19">
        <f>N$9*$O64*[1]战斗预期!D$4</f>
        <v>0</v>
      </c>
      <c r="BU64" s="19">
        <f>O$9*$O64*[1]战斗预期!E$4</f>
        <v>0</v>
      </c>
      <c r="BV64" s="19">
        <f>P$9*$O64*[1]战斗预期!F$4</f>
        <v>81.777777777777771</v>
      </c>
      <c r="BW64" s="19">
        <f>Q$9*$O64*[1]战斗预期!G$4</f>
        <v>81.777777777777771</v>
      </c>
      <c r="BX64" s="20">
        <f>M$10*$O64*[1]战斗预期!C$4</f>
        <v>0</v>
      </c>
      <c r="BY64" s="20">
        <f>N$10*$O64*[1]战斗预期!D$4</f>
        <v>204.44444444444443</v>
      </c>
      <c r="BZ64" s="20">
        <f>O$10*$O64*[1]战斗预期!E$4</f>
        <v>0</v>
      </c>
      <c r="CA64" s="20">
        <f>P$10*$O64*[1]战斗预期!F$4</f>
        <v>81.777777777777771</v>
      </c>
      <c r="CB64" s="20">
        <f>Q$10*$O64*[1]战斗预期!G$4</f>
        <v>0</v>
      </c>
      <c r="CC64" s="21">
        <f>M$11*$O64*[1]战斗预期!C$4</f>
        <v>3271.1111111111109</v>
      </c>
      <c r="CD64" s="21">
        <f>N$11*$O64*[1]战斗预期!D$4</f>
        <v>0</v>
      </c>
      <c r="CE64" s="21">
        <f>O$11*$O64*[1]战斗预期!E$4</f>
        <v>0</v>
      </c>
      <c r="CF64" s="21">
        <f>P$11*$O64*[1]战斗预期!F$4</f>
        <v>65.422222222222217</v>
      </c>
      <c r="CG64" s="21">
        <f>Q$11*$O64*[1]战斗预期!G$4</f>
        <v>130.84444444444443</v>
      </c>
      <c r="CH64" s="22">
        <f>M$12*$O64*[1]战斗预期!C$4</f>
        <v>0</v>
      </c>
      <c r="CI64" s="22">
        <f>N$12*$O64*[1]战斗预期!D$4</f>
        <v>327.11111111111109</v>
      </c>
      <c r="CJ64" s="22">
        <f>O$12*$O64*[1]战斗预期!E$4</f>
        <v>163.55555555555554</v>
      </c>
      <c r="CK64" s="22">
        <f>P$12*$O64*[1]战斗预期!F$4</f>
        <v>65.422222222222217</v>
      </c>
      <c r="CL64" s="22">
        <f>Q$12*$O64*[1]战斗预期!G$4</f>
        <v>0</v>
      </c>
      <c r="CM64" s="16">
        <f>M$6*$P64*[1]战斗预期!C$4</f>
        <v>4644.4444444444443</v>
      </c>
      <c r="CN64" s="16">
        <f>N$6*$P64*[1]战斗预期!D$4</f>
        <v>464.44444444444446</v>
      </c>
      <c r="CO64" s="16">
        <f>O$6*$P64*[1]战斗预期!E$4</f>
        <v>0</v>
      </c>
      <c r="CP64" s="16">
        <f>P$6*$P64*[1]战斗预期!F$4</f>
        <v>0</v>
      </c>
      <c r="CQ64" s="16">
        <f>Q$6*$P64*[1]战斗预期!G$4</f>
        <v>0</v>
      </c>
      <c r="CR64" s="17">
        <f>M$7*$P64*[1]战斗预期!C$4</f>
        <v>4644.4444444444443</v>
      </c>
      <c r="CS64" s="17">
        <f>N$7*$P64*[1]战斗预期!D$4</f>
        <v>0</v>
      </c>
      <c r="CT64" s="17">
        <f>O$7*$P64*[1]战斗预期!E$4</f>
        <v>232.22222222222223</v>
      </c>
      <c r="CU64" s="17">
        <f>P$7*$P64*[1]战斗预期!F$4</f>
        <v>0</v>
      </c>
      <c r="CV64" s="17">
        <f>Q$7*$P64*[1]战斗预期!G$4</f>
        <v>0</v>
      </c>
      <c r="CW64" s="18">
        <f>M$8*$P64*[1]战斗预期!C$4</f>
        <v>0</v>
      </c>
      <c r="CX64" s="18">
        <f>N$8*$P64*[1]战斗预期!D$4</f>
        <v>0</v>
      </c>
      <c r="CY64" s="18">
        <f>O$8*$P64*[1]战斗预期!E$4</f>
        <v>232.22222222222223</v>
      </c>
      <c r="CZ64" s="18">
        <f>P$8*$P64*[1]战斗预期!F$4</f>
        <v>0</v>
      </c>
      <c r="DA64" s="18">
        <f>Q$8*$P64*[1]战斗预期!G$4</f>
        <v>185.77777777777777</v>
      </c>
      <c r="DB64" s="19">
        <f>M$9*$P64*[1]战斗预期!C$4</f>
        <v>0</v>
      </c>
      <c r="DC64" s="19">
        <f>N$9*$P64*[1]战斗预期!D$4</f>
        <v>0</v>
      </c>
      <c r="DD64" s="19">
        <f>O$9*$P64*[1]战斗预期!E$4</f>
        <v>0</v>
      </c>
      <c r="DE64" s="19">
        <f>P$9*$P64*[1]战斗预期!F$4</f>
        <v>185.77777777777777</v>
      </c>
      <c r="DF64" s="19">
        <f>Q$9*$P64*[1]战斗预期!G$4</f>
        <v>185.77777777777777</v>
      </c>
      <c r="DG64" s="20">
        <f>M$10*$P64*[1]战斗预期!C$4</f>
        <v>0</v>
      </c>
      <c r="DH64" s="20">
        <f>N$10*$P64*[1]战斗预期!D$4</f>
        <v>464.44444444444446</v>
      </c>
      <c r="DI64" s="20">
        <f>O$10*$P64*[1]战斗预期!E$4</f>
        <v>0</v>
      </c>
      <c r="DJ64" s="20">
        <f>P$10*$P64*[1]战斗预期!F$4</f>
        <v>185.77777777777777</v>
      </c>
      <c r="DK64" s="20">
        <f>Q$10*$P64*[1]战斗预期!G$4</f>
        <v>0</v>
      </c>
      <c r="DL64" s="21">
        <f>M$11*$P64*[1]战斗预期!C$4</f>
        <v>7431.1111111111113</v>
      </c>
      <c r="DM64" s="21">
        <f>N$11*$P64*[1]战斗预期!D$4</f>
        <v>0</v>
      </c>
      <c r="DN64" s="21">
        <f>O$11*$P64*[1]战斗预期!E$4</f>
        <v>0</v>
      </c>
      <c r="DO64" s="21">
        <f>P$11*$P64*[1]战斗预期!F$4</f>
        <v>148.62222222222223</v>
      </c>
      <c r="DP64" s="21">
        <f>Q$11*$P64*[1]战斗预期!G$4</f>
        <v>297.24444444444447</v>
      </c>
      <c r="DQ64" s="22">
        <f>M$12*$P64*[1]战斗预期!C$4</f>
        <v>0</v>
      </c>
      <c r="DR64" s="22">
        <f>N$12*$P64*[1]战斗预期!D$4</f>
        <v>743.1111111111112</v>
      </c>
      <c r="DS64" s="22">
        <f>O$12*$P64*[1]战斗预期!E$4</f>
        <v>371.5555555555556</v>
      </c>
      <c r="DT64" s="22">
        <f>P$12*$P64*[1]战斗预期!F$4</f>
        <v>148.62222222222223</v>
      </c>
      <c r="DU64" s="22">
        <f>Q$12*$P64*[1]战斗预期!G$4</f>
        <v>0</v>
      </c>
    </row>
    <row r="65" spans="2:125" x14ac:dyDescent="0.15">
      <c r="C65" s="23">
        <f t="shared" si="25"/>
        <v>23.428571428571427</v>
      </c>
      <c r="D65" s="14">
        <f>(C$1/SUM($R$6:$R$12)*N$6*[1]战斗预期!$D$4+F65*C$2/C$3/SUM($R$6:$R$12)*N$6*[1]战斗预期!$D$4)*(1+$D$8)</f>
        <v>182.2222222222222</v>
      </c>
      <c r="E65" s="4">
        <v>35</v>
      </c>
      <c r="F65" s="4">
        <f>[1]属性成长!$D42</f>
        <v>175</v>
      </c>
      <c r="G65" s="6">
        <f t="shared" si="26"/>
        <v>164</v>
      </c>
      <c r="H65" s="6">
        <f t="shared" si="27"/>
        <v>376</v>
      </c>
      <c r="I65" s="6">
        <f t="shared" si="28"/>
        <v>850</v>
      </c>
      <c r="J65" s="6">
        <f t="shared" si="29"/>
        <v>1335.5147928994083</v>
      </c>
      <c r="K65" s="15">
        <f t="shared" si="30"/>
        <v>1836.9402788605314</v>
      </c>
      <c r="L65" s="6">
        <f t="shared" si="31"/>
        <v>2853.219515552511</v>
      </c>
      <c r="M65" s="6">
        <f t="shared" si="32"/>
        <v>3878.7660395823086</v>
      </c>
      <c r="N65" s="6">
        <f t="shared" si="33"/>
        <v>18.222222222222221</v>
      </c>
      <c r="O65" s="6">
        <f t="shared" si="40"/>
        <v>41.777777777777779</v>
      </c>
      <c r="P65" s="6">
        <f t="shared" si="41"/>
        <v>94.444444444444443</v>
      </c>
      <c r="Q65" s="6">
        <f t="shared" si="42"/>
        <v>148.39053254437871</v>
      </c>
      <c r="R65" s="6">
        <f t="shared" si="43"/>
        <v>204.10447542894792</v>
      </c>
      <c r="S65" s="6">
        <f t="shared" si="44"/>
        <v>317.02439061694565</v>
      </c>
      <c r="T65" s="6">
        <f t="shared" si="45"/>
        <v>430.97400439803431</v>
      </c>
      <c r="U65" s="16">
        <f>ROUND(M$6*$N65*[1]战斗预期!C$4,0)</f>
        <v>911</v>
      </c>
      <c r="V65" s="16">
        <f>ROUND(N$6*$N65*[1]战斗预期!D$4,0)</f>
        <v>91</v>
      </c>
      <c r="W65" s="16">
        <f>ROUND(O$6*$N65*[1]战斗预期!E$4,0)</f>
        <v>0</v>
      </c>
      <c r="X65" s="16">
        <f>ROUND(P$6*$N65*[1]战斗预期!F$4,0)</f>
        <v>0</v>
      </c>
      <c r="Y65" s="16">
        <f>ROUND(Q$6*$N65*[1]战斗预期!G$4,0)</f>
        <v>0</v>
      </c>
      <c r="Z65" s="17">
        <f>ROUND(M$7*$N65*[1]战斗预期!C$4,0)</f>
        <v>911</v>
      </c>
      <c r="AA65" s="17">
        <f>ROUND(N$7*$N65*[1]战斗预期!D$4,0)</f>
        <v>0</v>
      </c>
      <c r="AB65" s="17">
        <f>ROUND(O$7*$N65*[1]战斗预期!E$4,0)</f>
        <v>46</v>
      </c>
      <c r="AC65" s="17">
        <f>ROUND(P$7*$N65*[1]战斗预期!F$4,0)</f>
        <v>0</v>
      </c>
      <c r="AD65" s="17">
        <f>ROUND(Q$7*$N65*[1]战斗预期!G$4,0)</f>
        <v>0</v>
      </c>
      <c r="AE65" s="18">
        <f>ROUND(M$8*$N65*[1]战斗预期!C$4,0)</f>
        <v>0</v>
      </c>
      <c r="AF65" s="18">
        <f>ROUND(N$8*$N65*[1]战斗预期!D$4,0)</f>
        <v>0</v>
      </c>
      <c r="AG65" s="18">
        <f>ROUND(O$8*$N65*[1]战斗预期!E$4,0)</f>
        <v>46</v>
      </c>
      <c r="AH65" s="18">
        <f>ROUND(P$8*$N65*[1]战斗预期!F$4,0)</f>
        <v>0</v>
      </c>
      <c r="AI65" s="18">
        <f>ROUND(Q$8*$N65*[1]战斗预期!G$4,0)</f>
        <v>36</v>
      </c>
      <c r="AJ65" s="19">
        <f>ROUND(M$9*$N65*[1]战斗预期!C$4,0)</f>
        <v>0</v>
      </c>
      <c r="AK65" s="19">
        <f>ROUND(N$9*$N65*[1]战斗预期!D$4,0)</f>
        <v>0</v>
      </c>
      <c r="AL65" s="19">
        <f>ROUND(O$9*$N65*[1]战斗预期!E$4,0)</f>
        <v>0</v>
      </c>
      <c r="AM65" s="19">
        <f>ROUND(P$9*$N65*[1]战斗预期!F$4,0)</f>
        <v>36</v>
      </c>
      <c r="AN65" s="19">
        <f>ROUND(Q$9*$N65*[1]战斗预期!G$4,0)</f>
        <v>36</v>
      </c>
      <c r="AO65" s="20">
        <f>ROUND(M$10*$N65*[1]战斗预期!C$4,0)</f>
        <v>0</v>
      </c>
      <c r="AP65" s="20">
        <f>ROUND(N$10*$N65*[1]战斗预期!D$4,0)</f>
        <v>91</v>
      </c>
      <c r="AQ65" s="20">
        <f>ROUND(O$10*$N65*[1]战斗预期!E$4,0)</f>
        <v>0</v>
      </c>
      <c r="AR65" s="20">
        <f>ROUND(P$10*$N65*[1]战斗预期!F$4,0)</f>
        <v>36</v>
      </c>
      <c r="AS65" s="20">
        <f>ROUND(Q$10*$N65*[1]战斗预期!G$4,0)</f>
        <v>0</v>
      </c>
      <c r="AT65" s="21">
        <f>ROUND(M$11*$N65*[1]战斗预期!C$4,0)</f>
        <v>1458</v>
      </c>
      <c r="AU65" s="21">
        <f>ROUND(N$11*$N65*[1]战斗预期!D$4,0)</f>
        <v>0</v>
      </c>
      <c r="AV65" s="21">
        <f>ROUND(O$11*$N65*[1]战斗预期!E$4,0)</f>
        <v>0</v>
      </c>
      <c r="AW65" s="21">
        <f>ROUND(P$11*$N65*[1]战斗预期!F$4,0)</f>
        <v>29</v>
      </c>
      <c r="AX65" s="21">
        <f>ROUND(Q$11*$N65*[1]战斗预期!G$4,0)</f>
        <v>58</v>
      </c>
      <c r="AY65" s="22">
        <f>ROUND(M$12*$N65*[1]战斗预期!C$4,0)</f>
        <v>0</v>
      </c>
      <c r="AZ65" s="22">
        <f>ROUND(N$12*$N65*[1]战斗预期!D$4,0)</f>
        <v>146</v>
      </c>
      <c r="BA65" s="22">
        <f>ROUND(O$12*$N65*[1]战斗预期!E$4,0)</f>
        <v>73</v>
      </c>
      <c r="BB65" s="22">
        <f>ROUND(P$12*$N65*[1]战斗预期!F$4,0)</f>
        <v>29</v>
      </c>
      <c r="BC65" s="22">
        <f>ROUND(Q$12*$N65*[1]战斗预期!G$4,0)</f>
        <v>0</v>
      </c>
      <c r="BD65" s="16">
        <f>M$6*$O65*[1]战斗预期!C$4</f>
        <v>2088.8888888888891</v>
      </c>
      <c r="BE65" s="16">
        <f>N$6*$O65*[1]战斗预期!D$4</f>
        <v>208.88888888888889</v>
      </c>
      <c r="BF65" s="16">
        <f>O$6*$O65*[1]战斗预期!E$4</f>
        <v>0</v>
      </c>
      <c r="BG65" s="16">
        <f>P$6*$O65*[1]战斗预期!F$4</f>
        <v>0</v>
      </c>
      <c r="BH65" s="16">
        <f>Q$6*$O65*[1]战斗预期!G$4</f>
        <v>0</v>
      </c>
      <c r="BI65" s="17">
        <f>M$7*$O65*[1]战斗预期!C$4</f>
        <v>2088.8888888888891</v>
      </c>
      <c r="BJ65" s="17">
        <f>N$7*$O65*[1]战斗预期!D$4</f>
        <v>0</v>
      </c>
      <c r="BK65" s="17">
        <f>O$7*$O65*[1]战斗预期!E$4</f>
        <v>104.44444444444444</v>
      </c>
      <c r="BL65" s="17">
        <f>P$7*$O65*[1]战斗预期!F$4</f>
        <v>0</v>
      </c>
      <c r="BM65" s="17">
        <f>Q$7*$O65*[1]战斗预期!G$4</f>
        <v>0</v>
      </c>
      <c r="BN65" s="18">
        <f>M$8*$O65*[1]战斗预期!C$4</f>
        <v>0</v>
      </c>
      <c r="BO65" s="18">
        <f>N$8*$O65*[1]战斗预期!D$4</f>
        <v>0</v>
      </c>
      <c r="BP65" s="18">
        <f>O$8*$O65*[1]战斗预期!E$4</f>
        <v>104.44444444444444</v>
      </c>
      <c r="BQ65" s="18">
        <f>P$8*$O65*[1]战斗预期!F$4</f>
        <v>0</v>
      </c>
      <c r="BR65" s="18">
        <f>Q$8*$O65*[1]战斗预期!G$4</f>
        <v>83.555555555555557</v>
      </c>
      <c r="BS65" s="19">
        <f>M$9*$O65*[1]战斗预期!C$4</f>
        <v>0</v>
      </c>
      <c r="BT65" s="19">
        <f>N$9*$O65*[1]战斗预期!D$4</f>
        <v>0</v>
      </c>
      <c r="BU65" s="19">
        <f>O$9*$O65*[1]战斗预期!E$4</f>
        <v>0</v>
      </c>
      <c r="BV65" s="19">
        <f>P$9*$O65*[1]战斗预期!F$4</f>
        <v>83.555555555555557</v>
      </c>
      <c r="BW65" s="19">
        <f>Q$9*$O65*[1]战斗预期!G$4</f>
        <v>83.555555555555557</v>
      </c>
      <c r="BX65" s="20">
        <f>M$10*$O65*[1]战斗预期!C$4</f>
        <v>0</v>
      </c>
      <c r="BY65" s="20">
        <f>N$10*$O65*[1]战斗预期!D$4</f>
        <v>208.88888888888889</v>
      </c>
      <c r="BZ65" s="20">
        <f>O$10*$O65*[1]战斗预期!E$4</f>
        <v>0</v>
      </c>
      <c r="CA65" s="20">
        <f>P$10*$O65*[1]战斗预期!F$4</f>
        <v>83.555555555555557</v>
      </c>
      <c r="CB65" s="20">
        <f>Q$10*$O65*[1]战斗预期!G$4</f>
        <v>0</v>
      </c>
      <c r="CC65" s="21">
        <f>M$11*$O65*[1]战斗预期!C$4</f>
        <v>3342.2222222222226</v>
      </c>
      <c r="CD65" s="21">
        <f>N$11*$O65*[1]战斗预期!D$4</f>
        <v>0</v>
      </c>
      <c r="CE65" s="21">
        <f>O$11*$O65*[1]战斗预期!E$4</f>
        <v>0</v>
      </c>
      <c r="CF65" s="21">
        <f>P$11*$O65*[1]战斗预期!F$4</f>
        <v>66.844444444444449</v>
      </c>
      <c r="CG65" s="21">
        <f>Q$11*$O65*[1]战斗预期!G$4</f>
        <v>133.6888888888889</v>
      </c>
      <c r="CH65" s="22">
        <f>M$12*$O65*[1]战斗预期!C$4</f>
        <v>0</v>
      </c>
      <c r="CI65" s="22">
        <f>N$12*$O65*[1]战斗预期!D$4</f>
        <v>334.22222222222223</v>
      </c>
      <c r="CJ65" s="22">
        <f>O$12*$O65*[1]战斗预期!E$4</f>
        <v>167.11111111111111</v>
      </c>
      <c r="CK65" s="22">
        <f>P$12*$O65*[1]战斗预期!F$4</f>
        <v>66.844444444444449</v>
      </c>
      <c r="CL65" s="22">
        <f>Q$12*$O65*[1]战斗预期!G$4</f>
        <v>0</v>
      </c>
      <c r="CM65" s="16">
        <f>M$6*$P65*[1]战斗预期!C$4</f>
        <v>4722.2222222222217</v>
      </c>
      <c r="CN65" s="16">
        <f>N$6*$P65*[1]战斗预期!D$4</f>
        <v>472.22222222222223</v>
      </c>
      <c r="CO65" s="16">
        <f>O$6*$P65*[1]战斗预期!E$4</f>
        <v>0</v>
      </c>
      <c r="CP65" s="16">
        <f>P$6*$P65*[1]战斗预期!F$4</f>
        <v>0</v>
      </c>
      <c r="CQ65" s="16">
        <f>Q$6*$P65*[1]战斗预期!G$4</f>
        <v>0</v>
      </c>
      <c r="CR65" s="17">
        <f>M$7*$P65*[1]战斗预期!C$4</f>
        <v>4722.2222222222217</v>
      </c>
      <c r="CS65" s="17">
        <f>N$7*$P65*[1]战斗预期!D$4</f>
        <v>0</v>
      </c>
      <c r="CT65" s="17">
        <f>O$7*$P65*[1]战斗预期!E$4</f>
        <v>236.11111111111111</v>
      </c>
      <c r="CU65" s="17">
        <f>P$7*$P65*[1]战斗预期!F$4</f>
        <v>0</v>
      </c>
      <c r="CV65" s="17">
        <f>Q$7*$P65*[1]战斗预期!G$4</f>
        <v>0</v>
      </c>
      <c r="CW65" s="18">
        <f>M$8*$P65*[1]战斗预期!C$4</f>
        <v>0</v>
      </c>
      <c r="CX65" s="18">
        <f>N$8*$P65*[1]战斗预期!D$4</f>
        <v>0</v>
      </c>
      <c r="CY65" s="18">
        <f>O$8*$P65*[1]战斗预期!E$4</f>
        <v>236.11111111111111</v>
      </c>
      <c r="CZ65" s="18">
        <f>P$8*$P65*[1]战斗预期!F$4</f>
        <v>0</v>
      </c>
      <c r="DA65" s="18">
        <f>Q$8*$P65*[1]战斗预期!G$4</f>
        <v>188.88888888888889</v>
      </c>
      <c r="DB65" s="19">
        <f>M$9*$P65*[1]战斗预期!C$4</f>
        <v>0</v>
      </c>
      <c r="DC65" s="19">
        <f>N$9*$P65*[1]战斗预期!D$4</f>
        <v>0</v>
      </c>
      <c r="DD65" s="19">
        <f>O$9*$P65*[1]战斗预期!E$4</f>
        <v>0</v>
      </c>
      <c r="DE65" s="19">
        <f>P$9*$P65*[1]战斗预期!F$4</f>
        <v>188.88888888888889</v>
      </c>
      <c r="DF65" s="19">
        <f>Q$9*$P65*[1]战斗预期!G$4</f>
        <v>188.88888888888889</v>
      </c>
      <c r="DG65" s="20">
        <f>M$10*$P65*[1]战斗预期!C$4</f>
        <v>0</v>
      </c>
      <c r="DH65" s="20">
        <f>N$10*$P65*[1]战斗预期!D$4</f>
        <v>472.22222222222223</v>
      </c>
      <c r="DI65" s="20">
        <f>O$10*$P65*[1]战斗预期!E$4</f>
        <v>0</v>
      </c>
      <c r="DJ65" s="20">
        <f>P$10*$P65*[1]战斗预期!F$4</f>
        <v>188.88888888888889</v>
      </c>
      <c r="DK65" s="20">
        <f>Q$10*$P65*[1]战斗预期!G$4</f>
        <v>0</v>
      </c>
      <c r="DL65" s="21">
        <f>M$11*$P65*[1]战斗预期!C$4</f>
        <v>7555.5555555555557</v>
      </c>
      <c r="DM65" s="21">
        <f>N$11*$P65*[1]战斗预期!D$4</f>
        <v>0</v>
      </c>
      <c r="DN65" s="21">
        <f>O$11*$P65*[1]战斗预期!E$4</f>
        <v>0</v>
      </c>
      <c r="DO65" s="21">
        <f>P$11*$P65*[1]战斗预期!F$4</f>
        <v>151.11111111111111</v>
      </c>
      <c r="DP65" s="21">
        <f>Q$11*$P65*[1]战斗预期!G$4</f>
        <v>302.22222222222223</v>
      </c>
      <c r="DQ65" s="22">
        <f>M$12*$P65*[1]战斗预期!C$4</f>
        <v>0</v>
      </c>
      <c r="DR65" s="22">
        <f>N$12*$P65*[1]战斗预期!D$4</f>
        <v>755.55555555555554</v>
      </c>
      <c r="DS65" s="22">
        <f>O$12*$P65*[1]战斗预期!E$4</f>
        <v>377.77777777777777</v>
      </c>
      <c r="DT65" s="22">
        <f>P$12*$P65*[1]战斗预期!F$4</f>
        <v>151.11111111111111</v>
      </c>
      <c r="DU65" s="22">
        <f>Q$12*$P65*[1]战斗预期!G$4</f>
        <v>0</v>
      </c>
    </row>
    <row r="66" spans="2:125" x14ac:dyDescent="0.15">
      <c r="C66" s="23">
        <f t="shared" si="25"/>
        <v>24</v>
      </c>
      <c r="D66" s="14">
        <f>(C$1/SUM($R$6:$R$12)*N$6*[1]战斗预期!$D$4+F66*C$2/C$3/SUM($R$6:$R$12)*N$6*[1]战斗预期!$D$4)*(1+$D$8)</f>
        <v>186.66666666666666</v>
      </c>
      <c r="E66" s="4">
        <v>36</v>
      </c>
      <c r="F66" s="4">
        <f>[1]属性成长!$D43</f>
        <v>180</v>
      </c>
      <c r="G66" s="6">
        <f t="shared" si="26"/>
        <v>168</v>
      </c>
      <c r="H66" s="6">
        <f t="shared" si="27"/>
        <v>384</v>
      </c>
      <c r="I66" s="6">
        <f t="shared" si="28"/>
        <v>864</v>
      </c>
      <c r="J66" s="6">
        <f t="shared" si="29"/>
        <v>1353.5147928994083</v>
      </c>
      <c r="K66" s="15">
        <f t="shared" si="30"/>
        <v>1858.9402788605314</v>
      </c>
      <c r="L66" s="6">
        <f t="shared" si="31"/>
        <v>2883.219515552511</v>
      </c>
      <c r="M66" s="6">
        <f t="shared" si="32"/>
        <v>3916.7660395823086</v>
      </c>
      <c r="N66" s="6">
        <f t="shared" si="33"/>
        <v>18.666666666666668</v>
      </c>
      <c r="O66" s="6">
        <f t="shared" si="40"/>
        <v>42.666666666666664</v>
      </c>
      <c r="P66" s="6">
        <f t="shared" si="41"/>
        <v>96</v>
      </c>
      <c r="Q66" s="6">
        <f t="shared" si="42"/>
        <v>150.39053254437871</v>
      </c>
      <c r="R66" s="6">
        <f t="shared" si="43"/>
        <v>206.54891987339238</v>
      </c>
      <c r="S66" s="6">
        <f t="shared" si="44"/>
        <v>320.35772395027902</v>
      </c>
      <c r="T66" s="6">
        <f t="shared" si="45"/>
        <v>435.19622662025654</v>
      </c>
      <c r="U66" s="16">
        <f>ROUND(M$6*$N66*[1]战斗预期!C$4,0)</f>
        <v>933</v>
      </c>
      <c r="V66" s="16">
        <f>ROUND(N$6*$N66*[1]战斗预期!D$4,0)</f>
        <v>93</v>
      </c>
      <c r="W66" s="16">
        <f>ROUND(O$6*$N66*[1]战斗预期!E$4,0)</f>
        <v>0</v>
      </c>
      <c r="X66" s="16">
        <f>ROUND(P$6*$N66*[1]战斗预期!F$4,0)</f>
        <v>0</v>
      </c>
      <c r="Y66" s="16">
        <f>ROUND(Q$6*$N66*[1]战斗预期!G$4,0)</f>
        <v>0</v>
      </c>
      <c r="Z66" s="17">
        <f>ROUND(M$7*$N66*[1]战斗预期!C$4,0)</f>
        <v>933</v>
      </c>
      <c r="AA66" s="17">
        <f>ROUND(N$7*$N66*[1]战斗预期!D$4,0)</f>
        <v>0</v>
      </c>
      <c r="AB66" s="17">
        <f>ROUND(O$7*$N66*[1]战斗预期!E$4,0)</f>
        <v>47</v>
      </c>
      <c r="AC66" s="17">
        <f>ROUND(P$7*$N66*[1]战斗预期!F$4,0)</f>
        <v>0</v>
      </c>
      <c r="AD66" s="17">
        <f>ROUND(Q$7*$N66*[1]战斗预期!G$4,0)</f>
        <v>0</v>
      </c>
      <c r="AE66" s="18">
        <f>ROUND(M$8*$N66*[1]战斗预期!C$4,0)</f>
        <v>0</v>
      </c>
      <c r="AF66" s="18">
        <f>ROUND(N$8*$N66*[1]战斗预期!D$4,0)</f>
        <v>0</v>
      </c>
      <c r="AG66" s="18">
        <f>ROUND(O$8*$N66*[1]战斗预期!E$4,0)</f>
        <v>47</v>
      </c>
      <c r="AH66" s="18">
        <f>ROUND(P$8*$N66*[1]战斗预期!F$4,0)</f>
        <v>0</v>
      </c>
      <c r="AI66" s="18">
        <f>ROUND(Q$8*$N66*[1]战斗预期!G$4,0)</f>
        <v>37</v>
      </c>
      <c r="AJ66" s="19">
        <f>ROUND(M$9*$N66*[1]战斗预期!C$4,0)</f>
        <v>0</v>
      </c>
      <c r="AK66" s="19">
        <f>ROUND(N$9*$N66*[1]战斗预期!D$4,0)</f>
        <v>0</v>
      </c>
      <c r="AL66" s="19">
        <f>ROUND(O$9*$N66*[1]战斗预期!E$4,0)</f>
        <v>0</v>
      </c>
      <c r="AM66" s="19">
        <f>ROUND(P$9*$N66*[1]战斗预期!F$4,0)</f>
        <v>37</v>
      </c>
      <c r="AN66" s="19">
        <f>ROUND(Q$9*$N66*[1]战斗预期!G$4,0)</f>
        <v>37</v>
      </c>
      <c r="AO66" s="20">
        <f>ROUND(M$10*$N66*[1]战斗预期!C$4,0)</f>
        <v>0</v>
      </c>
      <c r="AP66" s="20">
        <f>ROUND(N$10*$N66*[1]战斗预期!D$4,0)</f>
        <v>93</v>
      </c>
      <c r="AQ66" s="20">
        <f>ROUND(O$10*$N66*[1]战斗预期!E$4,0)</f>
        <v>0</v>
      </c>
      <c r="AR66" s="20">
        <f>ROUND(P$10*$N66*[1]战斗预期!F$4,0)</f>
        <v>37</v>
      </c>
      <c r="AS66" s="20">
        <f>ROUND(Q$10*$N66*[1]战斗预期!G$4,0)</f>
        <v>0</v>
      </c>
      <c r="AT66" s="21">
        <f>ROUND(M$11*$N66*[1]战斗预期!C$4,0)</f>
        <v>1493</v>
      </c>
      <c r="AU66" s="21">
        <f>ROUND(N$11*$N66*[1]战斗预期!D$4,0)</f>
        <v>0</v>
      </c>
      <c r="AV66" s="21">
        <f>ROUND(O$11*$N66*[1]战斗预期!E$4,0)</f>
        <v>0</v>
      </c>
      <c r="AW66" s="21">
        <f>ROUND(P$11*$N66*[1]战斗预期!F$4,0)</f>
        <v>30</v>
      </c>
      <c r="AX66" s="21">
        <f>ROUND(Q$11*$N66*[1]战斗预期!G$4,0)</f>
        <v>60</v>
      </c>
      <c r="AY66" s="22">
        <f>ROUND(M$12*$N66*[1]战斗预期!C$4,0)</f>
        <v>0</v>
      </c>
      <c r="AZ66" s="22">
        <f>ROUND(N$12*$N66*[1]战斗预期!D$4,0)</f>
        <v>149</v>
      </c>
      <c r="BA66" s="22">
        <f>ROUND(O$12*$N66*[1]战斗预期!E$4,0)</f>
        <v>75</v>
      </c>
      <c r="BB66" s="22">
        <f>ROUND(P$12*$N66*[1]战斗预期!F$4,0)</f>
        <v>30</v>
      </c>
      <c r="BC66" s="22">
        <f>ROUND(Q$12*$N66*[1]战斗预期!G$4,0)</f>
        <v>0</v>
      </c>
      <c r="BD66" s="16">
        <f>M$6*$O66*[1]战斗预期!C$4</f>
        <v>2133.333333333333</v>
      </c>
      <c r="BE66" s="16">
        <f>N$6*$O66*[1]战斗预期!D$4</f>
        <v>213.33333333333331</v>
      </c>
      <c r="BF66" s="16">
        <f>O$6*$O66*[1]战斗预期!E$4</f>
        <v>0</v>
      </c>
      <c r="BG66" s="16">
        <f>P$6*$O66*[1]战斗预期!F$4</f>
        <v>0</v>
      </c>
      <c r="BH66" s="16">
        <f>Q$6*$O66*[1]战斗预期!G$4</f>
        <v>0</v>
      </c>
      <c r="BI66" s="17">
        <f>M$7*$O66*[1]战斗预期!C$4</f>
        <v>2133.333333333333</v>
      </c>
      <c r="BJ66" s="17">
        <f>N$7*$O66*[1]战斗预期!D$4</f>
        <v>0</v>
      </c>
      <c r="BK66" s="17">
        <f>O$7*$O66*[1]战斗预期!E$4</f>
        <v>106.66666666666666</v>
      </c>
      <c r="BL66" s="17">
        <f>P$7*$O66*[1]战斗预期!F$4</f>
        <v>0</v>
      </c>
      <c r="BM66" s="17">
        <f>Q$7*$O66*[1]战斗预期!G$4</f>
        <v>0</v>
      </c>
      <c r="BN66" s="18">
        <f>M$8*$O66*[1]战斗预期!C$4</f>
        <v>0</v>
      </c>
      <c r="BO66" s="18">
        <f>N$8*$O66*[1]战斗预期!D$4</f>
        <v>0</v>
      </c>
      <c r="BP66" s="18">
        <f>O$8*$O66*[1]战斗预期!E$4</f>
        <v>106.66666666666666</v>
      </c>
      <c r="BQ66" s="18">
        <f>P$8*$O66*[1]战斗预期!F$4</f>
        <v>0</v>
      </c>
      <c r="BR66" s="18">
        <f>Q$8*$O66*[1]战斗预期!G$4</f>
        <v>85.333333333333329</v>
      </c>
      <c r="BS66" s="19">
        <f>M$9*$O66*[1]战斗预期!C$4</f>
        <v>0</v>
      </c>
      <c r="BT66" s="19">
        <f>N$9*$O66*[1]战斗预期!D$4</f>
        <v>0</v>
      </c>
      <c r="BU66" s="19">
        <f>O$9*$O66*[1]战斗预期!E$4</f>
        <v>0</v>
      </c>
      <c r="BV66" s="19">
        <f>P$9*$O66*[1]战斗预期!F$4</f>
        <v>85.333333333333329</v>
      </c>
      <c r="BW66" s="19">
        <f>Q$9*$O66*[1]战斗预期!G$4</f>
        <v>85.333333333333329</v>
      </c>
      <c r="BX66" s="20">
        <f>M$10*$O66*[1]战斗预期!C$4</f>
        <v>0</v>
      </c>
      <c r="BY66" s="20">
        <f>N$10*$O66*[1]战斗预期!D$4</f>
        <v>213.33333333333331</v>
      </c>
      <c r="BZ66" s="20">
        <f>O$10*$O66*[1]战斗预期!E$4</f>
        <v>0</v>
      </c>
      <c r="CA66" s="20">
        <f>P$10*$O66*[1]战斗预期!F$4</f>
        <v>85.333333333333329</v>
      </c>
      <c r="CB66" s="20">
        <f>Q$10*$O66*[1]战斗预期!G$4</f>
        <v>0</v>
      </c>
      <c r="CC66" s="21">
        <f>M$11*$O66*[1]战斗预期!C$4</f>
        <v>3413.3333333333335</v>
      </c>
      <c r="CD66" s="21">
        <f>N$11*$O66*[1]战斗预期!D$4</f>
        <v>0</v>
      </c>
      <c r="CE66" s="21">
        <f>O$11*$O66*[1]战斗预期!E$4</f>
        <v>0</v>
      </c>
      <c r="CF66" s="21">
        <f>P$11*$O66*[1]战斗预期!F$4</f>
        <v>68.266666666666666</v>
      </c>
      <c r="CG66" s="21">
        <f>Q$11*$O66*[1]战斗预期!G$4</f>
        <v>136.53333333333333</v>
      </c>
      <c r="CH66" s="22">
        <f>M$12*$O66*[1]战斗预期!C$4</f>
        <v>0</v>
      </c>
      <c r="CI66" s="22">
        <f>N$12*$O66*[1]战斗预期!D$4</f>
        <v>341.33333333333331</v>
      </c>
      <c r="CJ66" s="22">
        <f>O$12*$O66*[1]战斗预期!E$4</f>
        <v>170.66666666666666</v>
      </c>
      <c r="CK66" s="22">
        <f>P$12*$O66*[1]战斗预期!F$4</f>
        <v>68.266666666666666</v>
      </c>
      <c r="CL66" s="22">
        <f>Q$12*$O66*[1]战斗预期!G$4</f>
        <v>0</v>
      </c>
      <c r="CM66" s="16">
        <f>M$6*$P66*[1]战斗预期!C$4</f>
        <v>4800</v>
      </c>
      <c r="CN66" s="16">
        <f>N$6*$P66*[1]战斗预期!D$4</f>
        <v>480</v>
      </c>
      <c r="CO66" s="16">
        <f>O$6*$P66*[1]战斗预期!E$4</f>
        <v>0</v>
      </c>
      <c r="CP66" s="16">
        <f>P$6*$P66*[1]战斗预期!F$4</f>
        <v>0</v>
      </c>
      <c r="CQ66" s="16">
        <f>Q$6*$P66*[1]战斗预期!G$4</f>
        <v>0</v>
      </c>
      <c r="CR66" s="17">
        <f>M$7*$P66*[1]战斗预期!C$4</f>
        <v>4800</v>
      </c>
      <c r="CS66" s="17">
        <f>N$7*$P66*[1]战斗预期!D$4</f>
        <v>0</v>
      </c>
      <c r="CT66" s="17">
        <f>O$7*$P66*[1]战斗预期!E$4</f>
        <v>240</v>
      </c>
      <c r="CU66" s="17">
        <f>P$7*$P66*[1]战斗预期!F$4</f>
        <v>0</v>
      </c>
      <c r="CV66" s="17">
        <f>Q$7*$P66*[1]战斗预期!G$4</f>
        <v>0</v>
      </c>
      <c r="CW66" s="18">
        <f>M$8*$P66*[1]战斗预期!C$4</f>
        <v>0</v>
      </c>
      <c r="CX66" s="18">
        <f>N$8*$P66*[1]战斗预期!D$4</f>
        <v>0</v>
      </c>
      <c r="CY66" s="18">
        <f>O$8*$P66*[1]战斗预期!E$4</f>
        <v>240</v>
      </c>
      <c r="CZ66" s="18">
        <f>P$8*$P66*[1]战斗预期!F$4</f>
        <v>0</v>
      </c>
      <c r="DA66" s="18">
        <f>Q$8*$P66*[1]战斗预期!G$4</f>
        <v>192</v>
      </c>
      <c r="DB66" s="19">
        <f>M$9*$P66*[1]战斗预期!C$4</f>
        <v>0</v>
      </c>
      <c r="DC66" s="19">
        <f>N$9*$P66*[1]战斗预期!D$4</f>
        <v>0</v>
      </c>
      <c r="DD66" s="19">
        <f>O$9*$P66*[1]战斗预期!E$4</f>
        <v>0</v>
      </c>
      <c r="DE66" s="19">
        <f>P$9*$P66*[1]战斗预期!F$4</f>
        <v>192</v>
      </c>
      <c r="DF66" s="19">
        <f>Q$9*$P66*[1]战斗预期!G$4</f>
        <v>192</v>
      </c>
      <c r="DG66" s="20">
        <f>M$10*$P66*[1]战斗预期!C$4</f>
        <v>0</v>
      </c>
      <c r="DH66" s="20">
        <f>N$10*$P66*[1]战斗预期!D$4</f>
        <v>480</v>
      </c>
      <c r="DI66" s="20">
        <f>O$10*$P66*[1]战斗预期!E$4</f>
        <v>0</v>
      </c>
      <c r="DJ66" s="20">
        <f>P$10*$P66*[1]战斗预期!F$4</f>
        <v>192</v>
      </c>
      <c r="DK66" s="20">
        <f>Q$10*$P66*[1]战斗预期!G$4</f>
        <v>0</v>
      </c>
      <c r="DL66" s="21">
        <f>M$11*$P66*[1]战斗预期!C$4</f>
        <v>7680.0000000000009</v>
      </c>
      <c r="DM66" s="21">
        <f>N$11*$P66*[1]战斗预期!D$4</f>
        <v>0</v>
      </c>
      <c r="DN66" s="21">
        <f>O$11*$P66*[1]战斗预期!E$4</f>
        <v>0</v>
      </c>
      <c r="DO66" s="21">
        <f>P$11*$P66*[1]战斗预期!F$4</f>
        <v>153.60000000000002</v>
      </c>
      <c r="DP66" s="21">
        <f>Q$11*$P66*[1]战斗预期!G$4</f>
        <v>307.20000000000005</v>
      </c>
      <c r="DQ66" s="22">
        <f>M$12*$P66*[1]战斗预期!C$4</f>
        <v>0</v>
      </c>
      <c r="DR66" s="22">
        <f>N$12*$P66*[1]战斗预期!D$4</f>
        <v>768.00000000000011</v>
      </c>
      <c r="DS66" s="22">
        <f>O$12*$P66*[1]战斗预期!E$4</f>
        <v>384.00000000000006</v>
      </c>
      <c r="DT66" s="22">
        <f>P$12*$P66*[1]战斗预期!F$4</f>
        <v>153.60000000000002</v>
      </c>
      <c r="DU66" s="22">
        <f>Q$12*$P66*[1]战斗预期!G$4</f>
        <v>0</v>
      </c>
    </row>
    <row r="67" spans="2:125" x14ac:dyDescent="0.15">
      <c r="C67" s="23">
        <f t="shared" si="25"/>
        <v>24.571428571428573</v>
      </c>
      <c r="D67" s="14">
        <f>(C$1/SUM($R$6:$R$12)*N$6*[1]战斗预期!$D$4+F67*C$2/C$3/SUM($R$6:$R$12)*N$6*[1]战斗预期!$D$4)*(1+$D$8)</f>
        <v>191.11111111111109</v>
      </c>
      <c r="E67" s="4">
        <v>37</v>
      </c>
      <c r="F67" s="4">
        <f>[1]属性成长!$D44</f>
        <v>185</v>
      </c>
      <c r="G67" s="6">
        <f t="shared" si="26"/>
        <v>172</v>
      </c>
      <c r="H67" s="6">
        <f t="shared" si="27"/>
        <v>392</v>
      </c>
      <c r="I67" s="6">
        <f t="shared" si="28"/>
        <v>878</v>
      </c>
      <c r="J67" s="6">
        <f t="shared" si="29"/>
        <v>1371.5147928994083</v>
      </c>
      <c r="K67" s="15">
        <f t="shared" si="30"/>
        <v>1880.9402788605314</v>
      </c>
      <c r="L67" s="6">
        <f t="shared" si="31"/>
        <v>2913.219515552511</v>
      </c>
      <c r="M67" s="6">
        <f t="shared" si="32"/>
        <v>3954.7660395823086</v>
      </c>
      <c r="N67" s="6">
        <f t="shared" si="33"/>
        <v>19.111111111111111</v>
      </c>
      <c r="O67" s="6">
        <f t="shared" si="40"/>
        <v>43.555555555555557</v>
      </c>
      <c r="P67" s="6">
        <f t="shared" si="41"/>
        <v>97.555555555555557</v>
      </c>
      <c r="Q67" s="6">
        <f t="shared" si="42"/>
        <v>152.39053254437871</v>
      </c>
      <c r="R67" s="6">
        <f t="shared" si="43"/>
        <v>208.99336431783684</v>
      </c>
      <c r="S67" s="6">
        <f t="shared" si="44"/>
        <v>323.69105728361234</v>
      </c>
      <c r="T67" s="6">
        <f t="shared" si="45"/>
        <v>439.41844884247871</v>
      </c>
      <c r="U67" s="16">
        <f>ROUND(M$6*$N67*[1]战斗预期!C$4,0)</f>
        <v>956</v>
      </c>
      <c r="V67" s="16">
        <f>ROUND(N$6*$N67*[1]战斗预期!D$4,0)</f>
        <v>96</v>
      </c>
      <c r="W67" s="16">
        <f>ROUND(O$6*$N67*[1]战斗预期!E$4,0)</f>
        <v>0</v>
      </c>
      <c r="X67" s="16">
        <f>ROUND(P$6*$N67*[1]战斗预期!F$4,0)</f>
        <v>0</v>
      </c>
      <c r="Y67" s="16">
        <f>ROUND(Q$6*$N67*[1]战斗预期!G$4,0)</f>
        <v>0</v>
      </c>
      <c r="Z67" s="17">
        <f>ROUND(M$7*$N67*[1]战斗预期!C$4,0)</f>
        <v>956</v>
      </c>
      <c r="AA67" s="17">
        <f>ROUND(N$7*$N67*[1]战斗预期!D$4,0)</f>
        <v>0</v>
      </c>
      <c r="AB67" s="17">
        <f>ROUND(O$7*$N67*[1]战斗预期!E$4,0)</f>
        <v>48</v>
      </c>
      <c r="AC67" s="17">
        <f>ROUND(P$7*$N67*[1]战斗预期!F$4,0)</f>
        <v>0</v>
      </c>
      <c r="AD67" s="17">
        <f>ROUND(Q$7*$N67*[1]战斗预期!G$4,0)</f>
        <v>0</v>
      </c>
      <c r="AE67" s="18">
        <f>ROUND(M$8*$N67*[1]战斗预期!C$4,0)</f>
        <v>0</v>
      </c>
      <c r="AF67" s="18">
        <f>ROUND(N$8*$N67*[1]战斗预期!D$4,0)</f>
        <v>0</v>
      </c>
      <c r="AG67" s="18">
        <f>ROUND(O$8*$N67*[1]战斗预期!E$4,0)</f>
        <v>48</v>
      </c>
      <c r="AH67" s="18">
        <f>ROUND(P$8*$N67*[1]战斗预期!F$4,0)</f>
        <v>0</v>
      </c>
      <c r="AI67" s="18">
        <f>ROUND(Q$8*$N67*[1]战斗预期!G$4,0)</f>
        <v>38</v>
      </c>
      <c r="AJ67" s="19">
        <f>ROUND(M$9*$N67*[1]战斗预期!C$4,0)</f>
        <v>0</v>
      </c>
      <c r="AK67" s="19">
        <f>ROUND(N$9*$N67*[1]战斗预期!D$4,0)</f>
        <v>0</v>
      </c>
      <c r="AL67" s="19">
        <f>ROUND(O$9*$N67*[1]战斗预期!E$4,0)</f>
        <v>0</v>
      </c>
      <c r="AM67" s="19">
        <f>ROUND(P$9*$N67*[1]战斗预期!F$4,0)</f>
        <v>38</v>
      </c>
      <c r="AN67" s="19">
        <f>ROUND(Q$9*$N67*[1]战斗预期!G$4,0)</f>
        <v>38</v>
      </c>
      <c r="AO67" s="20">
        <f>ROUND(M$10*$N67*[1]战斗预期!C$4,0)</f>
        <v>0</v>
      </c>
      <c r="AP67" s="20">
        <f>ROUND(N$10*$N67*[1]战斗预期!D$4,0)</f>
        <v>96</v>
      </c>
      <c r="AQ67" s="20">
        <f>ROUND(O$10*$N67*[1]战斗预期!E$4,0)</f>
        <v>0</v>
      </c>
      <c r="AR67" s="20">
        <f>ROUND(P$10*$N67*[1]战斗预期!F$4,0)</f>
        <v>38</v>
      </c>
      <c r="AS67" s="20">
        <f>ROUND(Q$10*$N67*[1]战斗预期!G$4,0)</f>
        <v>0</v>
      </c>
      <c r="AT67" s="21">
        <f>ROUND(M$11*$N67*[1]战斗预期!C$4,0)</f>
        <v>1529</v>
      </c>
      <c r="AU67" s="21">
        <f>ROUND(N$11*$N67*[1]战斗预期!D$4,0)</f>
        <v>0</v>
      </c>
      <c r="AV67" s="21">
        <f>ROUND(O$11*$N67*[1]战斗预期!E$4,0)</f>
        <v>0</v>
      </c>
      <c r="AW67" s="21">
        <f>ROUND(P$11*$N67*[1]战斗预期!F$4,0)</f>
        <v>31</v>
      </c>
      <c r="AX67" s="21">
        <f>ROUND(Q$11*$N67*[1]战斗预期!G$4,0)</f>
        <v>61</v>
      </c>
      <c r="AY67" s="22">
        <f>ROUND(M$12*$N67*[1]战斗预期!C$4,0)</f>
        <v>0</v>
      </c>
      <c r="AZ67" s="22">
        <f>ROUND(N$12*$N67*[1]战斗预期!D$4,0)</f>
        <v>153</v>
      </c>
      <c r="BA67" s="22">
        <f>ROUND(O$12*$N67*[1]战斗预期!E$4,0)</f>
        <v>76</v>
      </c>
      <c r="BB67" s="22">
        <f>ROUND(P$12*$N67*[1]战斗预期!F$4,0)</f>
        <v>31</v>
      </c>
      <c r="BC67" s="22">
        <f>ROUND(Q$12*$N67*[1]战斗预期!G$4,0)</f>
        <v>0</v>
      </c>
      <c r="BD67" s="16">
        <f>M$6*$O67*[1]战斗预期!C$4</f>
        <v>2177.7777777777778</v>
      </c>
      <c r="BE67" s="16">
        <f>N$6*$O67*[1]战斗预期!D$4</f>
        <v>217.77777777777777</v>
      </c>
      <c r="BF67" s="16">
        <f>O$6*$O67*[1]战斗预期!E$4</f>
        <v>0</v>
      </c>
      <c r="BG67" s="16">
        <f>P$6*$O67*[1]战斗预期!F$4</f>
        <v>0</v>
      </c>
      <c r="BH67" s="16">
        <f>Q$6*$O67*[1]战斗预期!G$4</f>
        <v>0</v>
      </c>
      <c r="BI67" s="17">
        <f>M$7*$O67*[1]战斗预期!C$4</f>
        <v>2177.7777777777778</v>
      </c>
      <c r="BJ67" s="17">
        <f>N$7*$O67*[1]战斗预期!D$4</f>
        <v>0</v>
      </c>
      <c r="BK67" s="17">
        <f>O$7*$O67*[1]战斗预期!E$4</f>
        <v>108.88888888888889</v>
      </c>
      <c r="BL67" s="17">
        <f>P$7*$O67*[1]战斗预期!F$4</f>
        <v>0</v>
      </c>
      <c r="BM67" s="17">
        <f>Q$7*$O67*[1]战斗预期!G$4</f>
        <v>0</v>
      </c>
      <c r="BN67" s="18">
        <f>M$8*$O67*[1]战斗预期!C$4</f>
        <v>0</v>
      </c>
      <c r="BO67" s="18">
        <f>N$8*$O67*[1]战斗预期!D$4</f>
        <v>0</v>
      </c>
      <c r="BP67" s="18">
        <f>O$8*$O67*[1]战斗预期!E$4</f>
        <v>108.88888888888889</v>
      </c>
      <c r="BQ67" s="18">
        <f>P$8*$O67*[1]战斗预期!F$4</f>
        <v>0</v>
      </c>
      <c r="BR67" s="18">
        <f>Q$8*$O67*[1]战斗预期!G$4</f>
        <v>87.111111111111114</v>
      </c>
      <c r="BS67" s="19">
        <f>M$9*$O67*[1]战斗预期!C$4</f>
        <v>0</v>
      </c>
      <c r="BT67" s="19">
        <f>N$9*$O67*[1]战斗预期!D$4</f>
        <v>0</v>
      </c>
      <c r="BU67" s="19">
        <f>O$9*$O67*[1]战斗预期!E$4</f>
        <v>0</v>
      </c>
      <c r="BV67" s="19">
        <f>P$9*$O67*[1]战斗预期!F$4</f>
        <v>87.111111111111114</v>
      </c>
      <c r="BW67" s="19">
        <f>Q$9*$O67*[1]战斗预期!G$4</f>
        <v>87.111111111111114</v>
      </c>
      <c r="BX67" s="20">
        <f>M$10*$O67*[1]战斗预期!C$4</f>
        <v>0</v>
      </c>
      <c r="BY67" s="20">
        <f>N$10*$O67*[1]战斗预期!D$4</f>
        <v>217.77777777777777</v>
      </c>
      <c r="BZ67" s="20">
        <f>O$10*$O67*[1]战斗预期!E$4</f>
        <v>0</v>
      </c>
      <c r="CA67" s="20">
        <f>P$10*$O67*[1]战斗预期!F$4</f>
        <v>87.111111111111114</v>
      </c>
      <c r="CB67" s="20">
        <f>Q$10*$O67*[1]战斗预期!G$4</f>
        <v>0</v>
      </c>
      <c r="CC67" s="21">
        <f>M$11*$O67*[1]战斗预期!C$4</f>
        <v>3484.4444444444448</v>
      </c>
      <c r="CD67" s="21">
        <f>N$11*$O67*[1]战斗预期!D$4</f>
        <v>0</v>
      </c>
      <c r="CE67" s="21">
        <f>O$11*$O67*[1]战斗预期!E$4</f>
        <v>0</v>
      </c>
      <c r="CF67" s="21">
        <f>P$11*$O67*[1]战斗预期!F$4</f>
        <v>69.688888888888897</v>
      </c>
      <c r="CG67" s="21">
        <f>Q$11*$O67*[1]战斗预期!G$4</f>
        <v>139.37777777777779</v>
      </c>
      <c r="CH67" s="22">
        <f>M$12*$O67*[1]战斗预期!C$4</f>
        <v>0</v>
      </c>
      <c r="CI67" s="22">
        <f>N$12*$O67*[1]战斗预期!D$4</f>
        <v>348.44444444444446</v>
      </c>
      <c r="CJ67" s="22">
        <f>O$12*$O67*[1]战斗预期!E$4</f>
        <v>174.22222222222223</v>
      </c>
      <c r="CK67" s="22">
        <f>P$12*$O67*[1]战斗预期!F$4</f>
        <v>69.688888888888897</v>
      </c>
      <c r="CL67" s="22">
        <f>Q$12*$O67*[1]战斗预期!G$4</f>
        <v>0</v>
      </c>
      <c r="CM67" s="16">
        <f>M$6*$P67*[1]战斗预期!C$4</f>
        <v>4877.7777777777783</v>
      </c>
      <c r="CN67" s="16">
        <f>N$6*$P67*[1]战斗预期!D$4</f>
        <v>487.77777777777777</v>
      </c>
      <c r="CO67" s="16">
        <f>O$6*$P67*[1]战斗预期!E$4</f>
        <v>0</v>
      </c>
      <c r="CP67" s="16">
        <f>P$6*$P67*[1]战斗预期!F$4</f>
        <v>0</v>
      </c>
      <c r="CQ67" s="16">
        <f>Q$6*$P67*[1]战斗预期!G$4</f>
        <v>0</v>
      </c>
      <c r="CR67" s="17">
        <f>M$7*$P67*[1]战斗预期!C$4</f>
        <v>4877.7777777777783</v>
      </c>
      <c r="CS67" s="17">
        <f>N$7*$P67*[1]战斗预期!D$4</f>
        <v>0</v>
      </c>
      <c r="CT67" s="17">
        <f>O$7*$P67*[1]战斗预期!E$4</f>
        <v>243.88888888888889</v>
      </c>
      <c r="CU67" s="17">
        <f>P$7*$P67*[1]战斗预期!F$4</f>
        <v>0</v>
      </c>
      <c r="CV67" s="17">
        <f>Q$7*$P67*[1]战斗预期!G$4</f>
        <v>0</v>
      </c>
      <c r="CW67" s="18">
        <f>M$8*$P67*[1]战斗预期!C$4</f>
        <v>0</v>
      </c>
      <c r="CX67" s="18">
        <f>N$8*$P67*[1]战斗预期!D$4</f>
        <v>0</v>
      </c>
      <c r="CY67" s="18">
        <f>O$8*$P67*[1]战斗预期!E$4</f>
        <v>243.88888888888889</v>
      </c>
      <c r="CZ67" s="18">
        <f>P$8*$P67*[1]战斗预期!F$4</f>
        <v>0</v>
      </c>
      <c r="DA67" s="18">
        <f>Q$8*$P67*[1]战斗预期!G$4</f>
        <v>195.11111111111111</v>
      </c>
      <c r="DB67" s="19">
        <f>M$9*$P67*[1]战斗预期!C$4</f>
        <v>0</v>
      </c>
      <c r="DC67" s="19">
        <f>N$9*$P67*[1]战斗预期!D$4</f>
        <v>0</v>
      </c>
      <c r="DD67" s="19">
        <f>O$9*$P67*[1]战斗预期!E$4</f>
        <v>0</v>
      </c>
      <c r="DE67" s="19">
        <f>P$9*$P67*[1]战斗预期!F$4</f>
        <v>195.11111111111111</v>
      </c>
      <c r="DF67" s="19">
        <f>Q$9*$P67*[1]战斗预期!G$4</f>
        <v>195.11111111111111</v>
      </c>
      <c r="DG67" s="20">
        <f>M$10*$P67*[1]战斗预期!C$4</f>
        <v>0</v>
      </c>
      <c r="DH67" s="20">
        <f>N$10*$P67*[1]战斗预期!D$4</f>
        <v>487.77777777777777</v>
      </c>
      <c r="DI67" s="20">
        <f>O$10*$P67*[1]战斗预期!E$4</f>
        <v>0</v>
      </c>
      <c r="DJ67" s="20">
        <f>P$10*$P67*[1]战斗预期!F$4</f>
        <v>195.11111111111111</v>
      </c>
      <c r="DK67" s="20">
        <f>Q$10*$P67*[1]战斗预期!G$4</f>
        <v>0</v>
      </c>
      <c r="DL67" s="21">
        <f>M$11*$P67*[1]战斗预期!C$4</f>
        <v>7804.4444444444453</v>
      </c>
      <c r="DM67" s="21">
        <f>N$11*$P67*[1]战斗预期!D$4</f>
        <v>0</v>
      </c>
      <c r="DN67" s="21">
        <f>O$11*$P67*[1]战斗预期!E$4</f>
        <v>0</v>
      </c>
      <c r="DO67" s="21">
        <f>P$11*$P67*[1]战斗预期!F$4</f>
        <v>156.0888888888889</v>
      </c>
      <c r="DP67" s="21">
        <f>Q$11*$P67*[1]战斗预期!G$4</f>
        <v>312.17777777777781</v>
      </c>
      <c r="DQ67" s="22">
        <f>M$12*$P67*[1]战斗预期!C$4</f>
        <v>0</v>
      </c>
      <c r="DR67" s="22">
        <f>N$12*$P67*[1]战斗预期!D$4</f>
        <v>780.44444444444457</v>
      </c>
      <c r="DS67" s="22">
        <f>O$12*$P67*[1]战斗预期!E$4</f>
        <v>390.22222222222229</v>
      </c>
      <c r="DT67" s="22">
        <f>P$12*$P67*[1]战斗预期!F$4</f>
        <v>156.0888888888889</v>
      </c>
      <c r="DU67" s="22">
        <f>Q$12*$P67*[1]战斗预期!G$4</f>
        <v>0</v>
      </c>
    </row>
    <row r="68" spans="2:125" x14ac:dyDescent="0.15">
      <c r="C68" s="23">
        <f t="shared" si="25"/>
        <v>25.142857142857142</v>
      </c>
      <c r="D68" s="14">
        <f>(C$1/SUM($R$6:$R$12)*N$6*[1]战斗预期!$D$4+F68*C$2/C$3/SUM($R$6:$R$12)*N$6*[1]战斗预期!$D$4)*(1+$D$8)</f>
        <v>195.55555555555554</v>
      </c>
      <c r="E68" s="4">
        <v>38</v>
      </c>
      <c r="F68" s="4">
        <f>[1]属性成长!$D45</f>
        <v>190</v>
      </c>
      <c r="G68" s="6">
        <f t="shared" si="26"/>
        <v>176</v>
      </c>
      <c r="H68" s="6">
        <f t="shared" si="27"/>
        <v>400</v>
      </c>
      <c r="I68" s="6">
        <f t="shared" si="28"/>
        <v>892</v>
      </c>
      <c r="J68" s="6">
        <f t="shared" si="29"/>
        <v>1389.5147928994083</v>
      </c>
      <c r="K68" s="15">
        <f t="shared" si="30"/>
        <v>1902.9402788605314</v>
      </c>
      <c r="L68" s="6">
        <f t="shared" si="31"/>
        <v>2943.219515552511</v>
      </c>
      <c r="M68" s="6">
        <f t="shared" si="32"/>
        <v>3992.7660395823086</v>
      </c>
      <c r="N68" s="6">
        <f t="shared" si="33"/>
        <v>19.555555555555557</v>
      </c>
      <c r="O68" s="6">
        <f t="shared" si="40"/>
        <v>44.444444444444443</v>
      </c>
      <c r="P68" s="6">
        <f t="shared" si="41"/>
        <v>99.111111111111114</v>
      </c>
      <c r="Q68" s="6">
        <f t="shared" si="42"/>
        <v>154.39053254437871</v>
      </c>
      <c r="R68" s="6">
        <f t="shared" si="43"/>
        <v>211.43780876228126</v>
      </c>
      <c r="S68" s="6">
        <f t="shared" si="44"/>
        <v>327.02439061694565</v>
      </c>
      <c r="T68" s="6">
        <f t="shared" si="45"/>
        <v>443.64067106470094</v>
      </c>
      <c r="U68" s="16">
        <f>ROUND(M$6*$N68*[1]战斗预期!C$4,0)</f>
        <v>978</v>
      </c>
      <c r="V68" s="16">
        <f>ROUND(N$6*$N68*[1]战斗预期!D$4,0)</f>
        <v>98</v>
      </c>
      <c r="W68" s="16">
        <f>ROUND(O$6*$N68*[1]战斗预期!E$4,0)</f>
        <v>0</v>
      </c>
      <c r="X68" s="16">
        <f>ROUND(P$6*$N68*[1]战斗预期!F$4,0)</f>
        <v>0</v>
      </c>
      <c r="Y68" s="16">
        <f>ROUND(Q$6*$N68*[1]战斗预期!G$4,0)</f>
        <v>0</v>
      </c>
      <c r="Z68" s="17">
        <f>ROUND(M$7*$N68*[1]战斗预期!C$4,0)</f>
        <v>978</v>
      </c>
      <c r="AA68" s="17">
        <f>ROUND(N$7*$N68*[1]战斗预期!D$4,0)</f>
        <v>0</v>
      </c>
      <c r="AB68" s="17">
        <f>ROUND(O$7*$N68*[1]战斗预期!E$4,0)</f>
        <v>49</v>
      </c>
      <c r="AC68" s="17">
        <f>ROUND(P$7*$N68*[1]战斗预期!F$4,0)</f>
        <v>0</v>
      </c>
      <c r="AD68" s="17">
        <f>ROUND(Q$7*$N68*[1]战斗预期!G$4,0)</f>
        <v>0</v>
      </c>
      <c r="AE68" s="18">
        <f>ROUND(M$8*$N68*[1]战斗预期!C$4,0)</f>
        <v>0</v>
      </c>
      <c r="AF68" s="18">
        <f>ROUND(N$8*$N68*[1]战斗预期!D$4,0)</f>
        <v>0</v>
      </c>
      <c r="AG68" s="18">
        <f>ROUND(O$8*$N68*[1]战斗预期!E$4,0)</f>
        <v>49</v>
      </c>
      <c r="AH68" s="18">
        <f>ROUND(P$8*$N68*[1]战斗预期!F$4,0)</f>
        <v>0</v>
      </c>
      <c r="AI68" s="18">
        <f>ROUND(Q$8*$N68*[1]战斗预期!G$4,0)</f>
        <v>39</v>
      </c>
      <c r="AJ68" s="19">
        <f>ROUND(M$9*$N68*[1]战斗预期!C$4,0)</f>
        <v>0</v>
      </c>
      <c r="AK68" s="19">
        <f>ROUND(N$9*$N68*[1]战斗预期!D$4,0)</f>
        <v>0</v>
      </c>
      <c r="AL68" s="19">
        <f>ROUND(O$9*$N68*[1]战斗预期!E$4,0)</f>
        <v>0</v>
      </c>
      <c r="AM68" s="19">
        <f>ROUND(P$9*$N68*[1]战斗预期!F$4,0)</f>
        <v>39</v>
      </c>
      <c r="AN68" s="19">
        <f>ROUND(Q$9*$N68*[1]战斗预期!G$4,0)</f>
        <v>39</v>
      </c>
      <c r="AO68" s="20">
        <f>ROUND(M$10*$N68*[1]战斗预期!C$4,0)</f>
        <v>0</v>
      </c>
      <c r="AP68" s="20">
        <f>ROUND(N$10*$N68*[1]战斗预期!D$4,0)</f>
        <v>98</v>
      </c>
      <c r="AQ68" s="20">
        <f>ROUND(O$10*$N68*[1]战斗预期!E$4,0)</f>
        <v>0</v>
      </c>
      <c r="AR68" s="20">
        <f>ROUND(P$10*$N68*[1]战斗预期!F$4,0)</f>
        <v>39</v>
      </c>
      <c r="AS68" s="20">
        <f>ROUND(Q$10*$N68*[1]战斗预期!G$4,0)</f>
        <v>0</v>
      </c>
      <c r="AT68" s="21">
        <f>ROUND(M$11*$N68*[1]战斗预期!C$4,0)</f>
        <v>1564</v>
      </c>
      <c r="AU68" s="21">
        <f>ROUND(N$11*$N68*[1]战斗预期!D$4,0)</f>
        <v>0</v>
      </c>
      <c r="AV68" s="21">
        <f>ROUND(O$11*$N68*[1]战斗预期!E$4,0)</f>
        <v>0</v>
      </c>
      <c r="AW68" s="21">
        <f>ROUND(P$11*$N68*[1]战斗预期!F$4,0)</f>
        <v>31</v>
      </c>
      <c r="AX68" s="21">
        <f>ROUND(Q$11*$N68*[1]战斗预期!G$4,0)</f>
        <v>63</v>
      </c>
      <c r="AY68" s="22">
        <f>ROUND(M$12*$N68*[1]战斗预期!C$4,0)</f>
        <v>0</v>
      </c>
      <c r="AZ68" s="22">
        <f>ROUND(N$12*$N68*[1]战斗预期!D$4,0)</f>
        <v>156</v>
      </c>
      <c r="BA68" s="22">
        <f>ROUND(O$12*$N68*[1]战斗预期!E$4,0)</f>
        <v>78</v>
      </c>
      <c r="BB68" s="22">
        <f>ROUND(P$12*$N68*[1]战斗预期!F$4,0)</f>
        <v>31</v>
      </c>
      <c r="BC68" s="22">
        <f>ROUND(Q$12*$N68*[1]战斗预期!G$4,0)</f>
        <v>0</v>
      </c>
      <c r="BD68" s="16">
        <f>M$6*$O68*[1]战斗预期!C$4</f>
        <v>2222.2222222222222</v>
      </c>
      <c r="BE68" s="16">
        <f>N$6*$O68*[1]战斗预期!D$4</f>
        <v>222.22222222222223</v>
      </c>
      <c r="BF68" s="16">
        <f>O$6*$O68*[1]战斗预期!E$4</f>
        <v>0</v>
      </c>
      <c r="BG68" s="16">
        <f>P$6*$O68*[1]战斗预期!F$4</f>
        <v>0</v>
      </c>
      <c r="BH68" s="16">
        <f>Q$6*$O68*[1]战斗预期!G$4</f>
        <v>0</v>
      </c>
      <c r="BI68" s="17">
        <f>M$7*$O68*[1]战斗预期!C$4</f>
        <v>2222.2222222222222</v>
      </c>
      <c r="BJ68" s="17">
        <f>N$7*$O68*[1]战斗预期!D$4</f>
        <v>0</v>
      </c>
      <c r="BK68" s="17">
        <f>O$7*$O68*[1]战斗预期!E$4</f>
        <v>111.11111111111111</v>
      </c>
      <c r="BL68" s="17">
        <f>P$7*$O68*[1]战斗预期!F$4</f>
        <v>0</v>
      </c>
      <c r="BM68" s="17">
        <f>Q$7*$O68*[1]战斗预期!G$4</f>
        <v>0</v>
      </c>
      <c r="BN68" s="18">
        <f>M$8*$O68*[1]战斗预期!C$4</f>
        <v>0</v>
      </c>
      <c r="BO68" s="18">
        <f>N$8*$O68*[1]战斗预期!D$4</f>
        <v>0</v>
      </c>
      <c r="BP68" s="18">
        <f>O$8*$O68*[1]战斗预期!E$4</f>
        <v>111.11111111111111</v>
      </c>
      <c r="BQ68" s="18">
        <f>P$8*$O68*[1]战斗预期!F$4</f>
        <v>0</v>
      </c>
      <c r="BR68" s="18">
        <f>Q$8*$O68*[1]战斗预期!G$4</f>
        <v>88.888888888888886</v>
      </c>
      <c r="BS68" s="19">
        <f>M$9*$O68*[1]战斗预期!C$4</f>
        <v>0</v>
      </c>
      <c r="BT68" s="19">
        <f>N$9*$O68*[1]战斗预期!D$4</f>
        <v>0</v>
      </c>
      <c r="BU68" s="19">
        <f>O$9*$O68*[1]战斗预期!E$4</f>
        <v>0</v>
      </c>
      <c r="BV68" s="19">
        <f>P$9*$O68*[1]战斗预期!F$4</f>
        <v>88.888888888888886</v>
      </c>
      <c r="BW68" s="19">
        <f>Q$9*$O68*[1]战斗预期!G$4</f>
        <v>88.888888888888886</v>
      </c>
      <c r="BX68" s="20">
        <f>M$10*$O68*[1]战斗预期!C$4</f>
        <v>0</v>
      </c>
      <c r="BY68" s="20">
        <f>N$10*$O68*[1]战斗预期!D$4</f>
        <v>222.22222222222223</v>
      </c>
      <c r="BZ68" s="20">
        <f>O$10*$O68*[1]战斗预期!E$4</f>
        <v>0</v>
      </c>
      <c r="CA68" s="20">
        <f>P$10*$O68*[1]战斗预期!F$4</f>
        <v>88.888888888888886</v>
      </c>
      <c r="CB68" s="20">
        <f>Q$10*$O68*[1]战斗预期!G$4</f>
        <v>0</v>
      </c>
      <c r="CC68" s="21">
        <f>M$11*$O68*[1]战斗预期!C$4</f>
        <v>3555.5555555555557</v>
      </c>
      <c r="CD68" s="21">
        <f>N$11*$O68*[1]战斗预期!D$4</f>
        <v>0</v>
      </c>
      <c r="CE68" s="21">
        <f>O$11*$O68*[1]战斗预期!E$4</f>
        <v>0</v>
      </c>
      <c r="CF68" s="21">
        <f>P$11*$O68*[1]战斗预期!F$4</f>
        <v>71.111111111111114</v>
      </c>
      <c r="CG68" s="21">
        <f>Q$11*$O68*[1]战斗预期!G$4</f>
        <v>142.22222222222223</v>
      </c>
      <c r="CH68" s="22">
        <f>M$12*$O68*[1]战斗预期!C$4</f>
        <v>0</v>
      </c>
      <c r="CI68" s="22">
        <f>N$12*$O68*[1]战斗预期!D$4</f>
        <v>355.55555555555554</v>
      </c>
      <c r="CJ68" s="22">
        <f>O$12*$O68*[1]战斗预期!E$4</f>
        <v>177.77777777777777</v>
      </c>
      <c r="CK68" s="22">
        <f>P$12*$O68*[1]战斗预期!F$4</f>
        <v>71.111111111111114</v>
      </c>
      <c r="CL68" s="22">
        <f>Q$12*$O68*[1]战斗预期!G$4</f>
        <v>0</v>
      </c>
      <c r="CM68" s="16">
        <f>M$6*$P68*[1]战斗预期!C$4</f>
        <v>4955.5555555555557</v>
      </c>
      <c r="CN68" s="16">
        <f>N$6*$P68*[1]战斗预期!D$4</f>
        <v>495.55555555555554</v>
      </c>
      <c r="CO68" s="16">
        <f>O$6*$P68*[1]战斗预期!E$4</f>
        <v>0</v>
      </c>
      <c r="CP68" s="16">
        <f>P$6*$P68*[1]战斗预期!F$4</f>
        <v>0</v>
      </c>
      <c r="CQ68" s="16">
        <f>Q$6*$P68*[1]战斗预期!G$4</f>
        <v>0</v>
      </c>
      <c r="CR68" s="17">
        <f>M$7*$P68*[1]战斗预期!C$4</f>
        <v>4955.5555555555557</v>
      </c>
      <c r="CS68" s="17">
        <f>N$7*$P68*[1]战斗预期!D$4</f>
        <v>0</v>
      </c>
      <c r="CT68" s="17">
        <f>O$7*$P68*[1]战斗预期!E$4</f>
        <v>247.77777777777777</v>
      </c>
      <c r="CU68" s="17">
        <f>P$7*$P68*[1]战斗预期!F$4</f>
        <v>0</v>
      </c>
      <c r="CV68" s="17">
        <f>Q$7*$P68*[1]战斗预期!G$4</f>
        <v>0</v>
      </c>
      <c r="CW68" s="18">
        <f>M$8*$P68*[1]战斗预期!C$4</f>
        <v>0</v>
      </c>
      <c r="CX68" s="18">
        <f>N$8*$P68*[1]战斗预期!D$4</f>
        <v>0</v>
      </c>
      <c r="CY68" s="18">
        <f>O$8*$P68*[1]战斗预期!E$4</f>
        <v>247.77777777777777</v>
      </c>
      <c r="CZ68" s="18">
        <f>P$8*$P68*[1]战斗预期!F$4</f>
        <v>0</v>
      </c>
      <c r="DA68" s="18">
        <f>Q$8*$P68*[1]战斗预期!G$4</f>
        <v>198.22222222222223</v>
      </c>
      <c r="DB68" s="19">
        <f>M$9*$P68*[1]战斗预期!C$4</f>
        <v>0</v>
      </c>
      <c r="DC68" s="19">
        <f>N$9*$P68*[1]战斗预期!D$4</f>
        <v>0</v>
      </c>
      <c r="DD68" s="19">
        <f>O$9*$P68*[1]战斗预期!E$4</f>
        <v>0</v>
      </c>
      <c r="DE68" s="19">
        <f>P$9*$P68*[1]战斗预期!F$4</f>
        <v>198.22222222222223</v>
      </c>
      <c r="DF68" s="19">
        <f>Q$9*$P68*[1]战斗预期!G$4</f>
        <v>198.22222222222223</v>
      </c>
      <c r="DG68" s="20">
        <f>M$10*$P68*[1]战斗预期!C$4</f>
        <v>0</v>
      </c>
      <c r="DH68" s="20">
        <f>N$10*$P68*[1]战斗预期!D$4</f>
        <v>495.55555555555554</v>
      </c>
      <c r="DI68" s="20">
        <f>O$10*$P68*[1]战斗预期!E$4</f>
        <v>0</v>
      </c>
      <c r="DJ68" s="20">
        <f>P$10*$P68*[1]战斗预期!F$4</f>
        <v>198.22222222222223</v>
      </c>
      <c r="DK68" s="20">
        <f>Q$10*$P68*[1]战斗预期!G$4</f>
        <v>0</v>
      </c>
      <c r="DL68" s="21">
        <f>M$11*$P68*[1]战斗预期!C$4</f>
        <v>7928.8888888888887</v>
      </c>
      <c r="DM68" s="21">
        <f>N$11*$P68*[1]战斗预期!D$4</f>
        <v>0</v>
      </c>
      <c r="DN68" s="21">
        <f>O$11*$P68*[1]战斗预期!E$4</f>
        <v>0</v>
      </c>
      <c r="DO68" s="21">
        <f>P$11*$P68*[1]战斗预期!F$4</f>
        <v>158.57777777777778</v>
      </c>
      <c r="DP68" s="21">
        <f>Q$11*$P68*[1]战斗预期!G$4</f>
        <v>317.15555555555557</v>
      </c>
      <c r="DQ68" s="22">
        <f>M$12*$P68*[1]战斗预期!C$4</f>
        <v>0</v>
      </c>
      <c r="DR68" s="22">
        <f>N$12*$P68*[1]战斗预期!D$4</f>
        <v>792.88888888888891</v>
      </c>
      <c r="DS68" s="22">
        <f>O$12*$P68*[1]战斗预期!E$4</f>
        <v>396.44444444444446</v>
      </c>
      <c r="DT68" s="22">
        <f>P$12*$P68*[1]战斗预期!F$4</f>
        <v>158.57777777777778</v>
      </c>
      <c r="DU68" s="22">
        <f>Q$12*$P68*[1]战斗预期!G$4</f>
        <v>0</v>
      </c>
    </row>
    <row r="69" spans="2:125" x14ac:dyDescent="0.15">
      <c r="C69" s="23">
        <f t="shared" si="25"/>
        <v>25.714285714285715</v>
      </c>
      <c r="D69" s="14">
        <f>(C$1/SUM($R$6:$R$12)*N$6*[1]战斗预期!$D$4+F69*C$2/C$3/SUM($R$6:$R$12)*N$6*[1]战斗预期!$D$4)*(1+$D$8)</f>
        <v>199.99999999999997</v>
      </c>
      <c r="E69" s="4">
        <v>39</v>
      </c>
      <c r="F69" s="4">
        <f>[1]属性成长!$D46</f>
        <v>195</v>
      </c>
      <c r="G69" s="6">
        <f t="shared" si="26"/>
        <v>180</v>
      </c>
      <c r="H69" s="6">
        <f t="shared" si="27"/>
        <v>408</v>
      </c>
      <c r="I69" s="6">
        <f t="shared" si="28"/>
        <v>906</v>
      </c>
      <c r="J69" s="6">
        <f t="shared" si="29"/>
        <v>1407.5147928994083</v>
      </c>
      <c r="K69" s="15">
        <f t="shared" si="30"/>
        <v>1924.9402788605314</v>
      </c>
      <c r="L69" s="6">
        <f t="shared" si="31"/>
        <v>2973.219515552511</v>
      </c>
      <c r="M69" s="6">
        <f t="shared" si="32"/>
        <v>4030.7660395823086</v>
      </c>
      <c r="N69" s="6">
        <f t="shared" si="33"/>
        <v>20</v>
      </c>
      <c r="O69" s="6">
        <f t="shared" si="40"/>
        <v>45.333333333333336</v>
      </c>
      <c r="P69" s="6">
        <f t="shared" si="41"/>
        <v>100.66666666666667</v>
      </c>
      <c r="Q69" s="6">
        <f t="shared" si="42"/>
        <v>156.39053254437871</v>
      </c>
      <c r="R69" s="6">
        <f t="shared" si="43"/>
        <v>213.88225320672572</v>
      </c>
      <c r="S69" s="6">
        <f t="shared" si="44"/>
        <v>330.35772395027902</v>
      </c>
      <c r="T69" s="6">
        <f t="shared" si="45"/>
        <v>447.86289328692317</v>
      </c>
      <c r="U69" s="16">
        <f>ROUND(M$6*$N69*[1]战斗预期!C$4,0)</f>
        <v>1000</v>
      </c>
      <c r="V69" s="16">
        <f>ROUND(N$6*$N69*[1]战斗预期!D$4,0)</f>
        <v>100</v>
      </c>
      <c r="W69" s="16">
        <f>ROUND(O$6*$N69*[1]战斗预期!E$4,0)</f>
        <v>0</v>
      </c>
      <c r="X69" s="16">
        <f>ROUND(P$6*$N69*[1]战斗预期!F$4,0)</f>
        <v>0</v>
      </c>
      <c r="Y69" s="16">
        <f>ROUND(Q$6*$N69*[1]战斗预期!G$4,0)</f>
        <v>0</v>
      </c>
      <c r="Z69" s="17">
        <f>ROUND(M$7*$N69*[1]战斗预期!C$4,0)</f>
        <v>1000</v>
      </c>
      <c r="AA69" s="17">
        <f>ROUND(N$7*$N69*[1]战斗预期!D$4,0)</f>
        <v>0</v>
      </c>
      <c r="AB69" s="17">
        <f>ROUND(O$7*$N69*[1]战斗预期!E$4,0)</f>
        <v>50</v>
      </c>
      <c r="AC69" s="17">
        <f>ROUND(P$7*$N69*[1]战斗预期!F$4,0)</f>
        <v>0</v>
      </c>
      <c r="AD69" s="17">
        <f>ROUND(Q$7*$N69*[1]战斗预期!G$4,0)</f>
        <v>0</v>
      </c>
      <c r="AE69" s="18">
        <f>ROUND(M$8*$N69*[1]战斗预期!C$4,0)</f>
        <v>0</v>
      </c>
      <c r="AF69" s="18">
        <f>ROUND(N$8*$N69*[1]战斗预期!D$4,0)</f>
        <v>0</v>
      </c>
      <c r="AG69" s="18">
        <f>ROUND(O$8*$N69*[1]战斗预期!E$4,0)</f>
        <v>50</v>
      </c>
      <c r="AH69" s="18">
        <f>ROUND(P$8*$N69*[1]战斗预期!F$4,0)</f>
        <v>0</v>
      </c>
      <c r="AI69" s="18">
        <f>ROUND(Q$8*$N69*[1]战斗预期!G$4,0)</f>
        <v>40</v>
      </c>
      <c r="AJ69" s="19">
        <f>ROUND(M$9*$N69*[1]战斗预期!C$4,0)</f>
        <v>0</v>
      </c>
      <c r="AK69" s="19">
        <f>ROUND(N$9*$N69*[1]战斗预期!D$4,0)</f>
        <v>0</v>
      </c>
      <c r="AL69" s="19">
        <f>ROUND(O$9*$N69*[1]战斗预期!E$4,0)</f>
        <v>0</v>
      </c>
      <c r="AM69" s="19">
        <f>ROUND(P$9*$N69*[1]战斗预期!F$4,0)</f>
        <v>40</v>
      </c>
      <c r="AN69" s="19">
        <f>ROUND(Q$9*$N69*[1]战斗预期!G$4,0)</f>
        <v>40</v>
      </c>
      <c r="AO69" s="20">
        <f>ROUND(M$10*$N69*[1]战斗预期!C$4,0)</f>
        <v>0</v>
      </c>
      <c r="AP69" s="20">
        <f>ROUND(N$10*$N69*[1]战斗预期!D$4,0)</f>
        <v>100</v>
      </c>
      <c r="AQ69" s="20">
        <f>ROUND(O$10*$N69*[1]战斗预期!E$4,0)</f>
        <v>0</v>
      </c>
      <c r="AR69" s="20">
        <f>ROUND(P$10*$N69*[1]战斗预期!F$4,0)</f>
        <v>40</v>
      </c>
      <c r="AS69" s="20">
        <f>ROUND(Q$10*$N69*[1]战斗预期!G$4,0)</f>
        <v>0</v>
      </c>
      <c r="AT69" s="21">
        <f>ROUND(M$11*$N69*[1]战斗预期!C$4,0)</f>
        <v>1600</v>
      </c>
      <c r="AU69" s="21">
        <f>ROUND(N$11*$N69*[1]战斗预期!D$4,0)</f>
        <v>0</v>
      </c>
      <c r="AV69" s="21">
        <f>ROUND(O$11*$N69*[1]战斗预期!E$4,0)</f>
        <v>0</v>
      </c>
      <c r="AW69" s="21">
        <f>ROUND(P$11*$N69*[1]战斗预期!F$4,0)</f>
        <v>32</v>
      </c>
      <c r="AX69" s="21">
        <f>ROUND(Q$11*$N69*[1]战斗预期!G$4,0)</f>
        <v>64</v>
      </c>
      <c r="AY69" s="22">
        <f>ROUND(M$12*$N69*[1]战斗预期!C$4,0)</f>
        <v>0</v>
      </c>
      <c r="AZ69" s="22">
        <f>ROUND(N$12*$N69*[1]战斗预期!D$4,0)</f>
        <v>160</v>
      </c>
      <c r="BA69" s="22">
        <f>ROUND(O$12*$N69*[1]战斗预期!E$4,0)</f>
        <v>80</v>
      </c>
      <c r="BB69" s="22">
        <f>ROUND(P$12*$N69*[1]战斗预期!F$4,0)</f>
        <v>32</v>
      </c>
      <c r="BC69" s="22">
        <f>ROUND(Q$12*$N69*[1]战斗预期!G$4,0)</f>
        <v>0</v>
      </c>
      <c r="BD69" s="16">
        <f>M$6*$O69*[1]战斗预期!C$4</f>
        <v>2266.666666666667</v>
      </c>
      <c r="BE69" s="16">
        <f>N$6*$O69*[1]战斗预期!D$4</f>
        <v>226.66666666666669</v>
      </c>
      <c r="BF69" s="16">
        <f>O$6*$O69*[1]战斗预期!E$4</f>
        <v>0</v>
      </c>
      <c r="BG69" s="16">
        <f>P$6*$O69*[1]战斗预期!F$4</f>
        <v>0</v>
      </c>
      <c r="BH69" s="16">
        <f>Q$6*$O69*[1]战斗预期!G$4</f>
        <v>0</v>
      </c>
      <c r="BI69" s="17">
        <f>M$7*$O69*[1]战斗预期!C$4</f>
        <v>2266.666666666667</v>
      </c>
      <c r="BJ69" s="17">
        <f>N$7*$O69*[1]战斗预期!D$4</f>
        <v>0</v>
      </c>
      <c r="BK69" s="17">
        <f>O$7*$O69*[1]战斗预期!E$4</f>
        <v>113.33333333333334</v>
      </c>
      <c r="BL69" s="17">
        <f>P$7*$O69*[1]战斗预期!F$4</f>
        <v>0</v>
      </c>
      <c r="BM69" s="17">
        <f>Q$7*$O69*[1]战斗预期!G$4</f>
        <v>0</v>
      </c>
      <c r="BN69" s="18">
        <f>M$8*$O69*[1]战斗预期!C$4</f>
        <v>0</v>
      </c>
      <c r="BO69" s="18">
        <f>N$8*$O69*[1]战斗预期!D$4</f>
        <v>0</v>
      </c>
      <c r="BP69" s="18">
        <f>O$8*$O69*[1]战斗预期!E$4</f>
        <v>113.33333333333334</v>
      </c>
      <c r="BQ69" s="18">
        <f>P$8*$O69*[1]战斗预期!F$4</f>
        <v>0</v>
      </c>
      <c r="BR69" s="18">
        <f>Q$8*$O69*[1]战斗预期!G$4</f>
        <v>90.666666666666671</v>
      </c>
      <c r="BS69" s="19">
        <f>M$9*$O69*[1]战斗预期!C$4</f>
        <v>0</v>
      </c>
      <c r="BT69" s="19">
        <f>N$9*$O69*[1]战斗预期!D$4</f>
        <v>0</v>
      </c>
      <c r="BU69" s="19">
        <f>O$9*$O69*[1]战斗预期!E$4</f>
        <v>0</v>
      </c>
      <c r="BV69" s="19">
        <f>P$9*$O69*[1]战斗预期!F$4</f>
        <v>90.666666666666671</v>
      </c>
      <c r="BW69" s="19">
        <f>Q$9*$O69*[1]战斗预期!G$4</f>
        <v>90.666666666666671</v>
      </c>
      <c r="BX69" s="20">
        <f>M$10*$O69*[1]战斗预期!C$4</f>
        <v>0</v>
      </c>
      <c r="BY69" s="20">
        <f>N$10*$O69*[1]战斗预期!D$4</f>
        <v>226.66666666666669</v>
      </c>
      <c r="BZ69" s="20">
        <f>O$10*$O69*[1]战斗预期!E$4</f>
        <v>0</v>
      </c>
      <c r="CA69" s="20">
        <f>P$10*$O69*[1]战斗预期!F$4</f>
        <v>90.666666666666671</v>
      </c>
      <c r="CB69" s="20">
        <f>Q$10*$O69*[1]战斗预期!G$4</f>
        <v>0</v>
      </c>
      <c r="CC69" s="21">
        <f>M$11*$O69*[1]战斗预期!C$4</f>
        <v>3626.6666666666674</v>
      </c>
      <c r="CD69" s="21">
        <f>N$11*$O69*[1]战斗预期!D$4</f>
        <v>0</v>
      </c>
      <c r="CE69" s="21">
        <f>O$11*$O69*[1]战斗预期!E$4</f>
        <v>0</v>
      </c>
      <c r="CF69" s="21">
        <f>P$11*$O69*[1]战斗预期!F$4</f>
        <v>72.533333333333346</v>
      </c>
      <c r="CG69" s="21">
        <f>Q$11*$O69*[1]战斗预期!G$4</f>
        <v>145.06666666666669</v>
      </c>
      <c r="CH69" s="22">
        <f>M$12*$O69*[1]战斗预期!C$4</f>
        <v>0</v>
      </c>
      <c r="CI69" s="22">
        <f>N$12*$O69*[1]战斗预期!D$4</f>
        <v>362.66666666666674</v>
      </c>
      <c r="CJ69" s="22">
        <f>O$12*$O69*[1]战斗预期!E$4</f>
        <v>181.33333333333337</v>
      </c>
      <c r="CK69" s="22">
        <f>P$12*$O69*[1]战斗预期!F$4</f>
        <v>72.533333333333346</v>
      </c>
      <c r="CL69" s="22">
        <f>Q$12*$O69*[1]战斗预期!G$4</f>
        <v>0</v>
      </c>
      <c r="CM69" s="16">
        <f>M$6*$P69*[1]战斗预期!C$4</f>
        <v>5033.3333333333339</v>
      </c>
      <c r="CN69" s="16">
        <f>N$6*$P69*[1]战斗预期!D$4</f>
        <v>503.33333333333337</v>
      </c>
      <c r="CO69" s="16">
        <f>O$6*$P69*[1]战斗预期!E$4</f>
        <v>0</v>
      </c>
      <c r="CP69" s="16">
        <f>P$6*$P69*[1]战斗预期!F$4</f>
        <v>0</v>
      </c>
      <c r="CQ69" s="16">
        <f>Q$6*$P69*[1]战斗预期!G$4</f>
        <v>0</v>
      </c>
      <c r="CR69" s="17">
        <f>M$7*$P69*[1]战斗预期!C$4</f>
        <v>5033.3333333333339</v>
      </c>
      <c r="CS69" s="17">
        <f>N$7*$P69*[1]战斗预期!D$4</f>
        <v>0</v>
      </c>
      <c r="CT69" s="17">
        <f>O$7*$P69*[1]战斗预期!E$4</f>
        <v>251.66666666666669</v>
      </c>
      <c r="CU69" s="17">
        <f>P$7*$P69*[1]战斗预期!F$4</f>
        <v>0</v>
      </c>
      <c r="CV69" s="17">
        <f>Q$7*$P69*[1]战斗预期!G$4</f>
        <v>0</v>
      </c>
      <c r="CW69" s="18">
        <f>M$8*$P69*[1]战斗预期!C$4</f>
        <v>0</v>
      </c>
      <c r="CX69" s="18">
        <f>N$8*$P69*[1]战斗预期!D$4</f>
        <v>0</v>
      </c>
      <c r="CY69" s="18">
        <f>O$8*$P69*[1]战斗预期!E$4</f>
        <v>251.66666666666669</v>
      </c>
      <c r="CZ69" s="18">
        <f>P$8*$P69*[1]战斗预期!F$4</f>
        <v>0</v>
      </c>
      <c r="DA69" s="18">
        <f>Q$8*$P69*[1]战斗预期!G$4</f>
        <v>201.33333333333334</v>
      </c>
      <c r="DB69" s="19">
        <f>M$9*$P69*[1]战斗预期!C$4</f>
        <v>0</v>
      </c>
      <c r="DC69" s="19">
        <f>N$9*$P69*[1]战斗预期!D$4</f>
        <v>0</v>
      </c>
      <c r="DD69" s="19">
        <f>O$9*$P69*[1]战斗预期!E$4</f>
        <v>0</v>
      </c>
      <c r="DE69" s="19">
        <f>P$9*$P69*[1]战斗预期!F$4</f>
        <v>201.33333333333334</v>
      </c>
      <c r="DF69" s="19">
        <f>Q$9*$P69*[1]战斗预期!G$4</f>
        <v>201.33333333333334</v>
      </c>
      <c r="DG69" s="20">
        <f>M$10*$P69*[1]战斗预期!C$4</f>
        <v>0</v>
      </c>
      <c r="DH69" s="20">
        <f>N$10*$P69*[1]战斗预期!D$4</f>
        <v>503.33333333333337</v>
      </c>
      <c r="DI69" s="20">
        <f>O$10*$P69*[1]战斗预期!E$4</f>
        <v>0</v>
      </c>
      <c r="DJ69" s="20">
        <f>P$10*$P69*[1]战斗预期!F$4</f>
        <v>201.33333333333334</v>
      </c>
      <c r="DK69" s="20">
        <f>Q$10*$P69*[1]战斗预期!G$4</f>
        <v>0</v>
      </c>
      <c r="DL69" s="21">
        <f>M$11*$P69*[1]战斗预期!C$4</f>
        <v>8053.3333333333348</v>
      </c>
      <c r="DM69" s="21">
        <f>N$11*$P69*[1]战斗预期!D$4</f>
        <v>0</v>
      </c>
      <c r="DN69" s="21">
        <f>O$11*$P69*[1]战斗预期!E$4</f>
        <v>0</v>
      </c>
      <c r="DO69" s="21">
        <f>P$11*$P69*[1]战斗预期!F$4</f>
        <v>161.06666666666669</v>
      </c>
      <c r="DP69" s="21">
        <f>Q$11*$P69*[1]战斗预期!G$4</f>
        <v>322.13333333333338</v>
      </c>
      <c r="DQ69" s="22">
        <f>M$12*$P69*[1]战斗预期!C$4</f>
        <v>0</v>
      </c>
      <c r="DR69" s="22">
        <f>N$12*$P69*[1]战斗预期!D$4</f>
        <v>805.33333333333348</v>
      </c>
      <c r="DS69" s="22">
        <f>O$12*$P69*[1]战斗预期!E$4</f>
        <v>402.66666666666674</v>
      </c>
      <c r="DT69" s="22">
        <f>P$12*$P69*[1]战斗预期!F$4</f>
        <v>161.06666666666669</v>
      </c>
      <c r="DU69" s="22">
        <f>Q$12*$P69*[1]战斗预期!G$4</f>
        <v>0</v>
      </c>
    </row>
    <row r="70" spans="2:125" x14ac:dyDescent="0.15">
      <c r="B70" s="24">
        <f>ROUND(C70-C60,1)</f>
        <v>5.7</v>
      </c>
      <c r="C70" s="23">
        <f t="shared" si="25"/>
        <v>26.285714285714285</v>
      </c>
      <c r="D70" s="14">
        <f>(C$1/SUM($R$6:$R$12)*N$6*[1]战斗预期!$D$4+F70*C$2/C$3/SUM($R$6:$R$12)*N$6*[1]战斗预期!$D$4)*(1+$D$8)</f>
        <v>204.44444444444443</v>
      </c>
      <c r="E70" s="4">
        <v>40</v>
      </c>
      <c r="F70" s="4">
        <f>[1]属性成长!$D47</f>
        <v>200</v>
      </c>
      <c r="G70" s="6">
        <f t="shared" si="26"/>
        <v>184</v>
      </c>
      <c r="H70" s="6">
        <f t="shared" si="27"/>
        <v>416</v>
      </c>
      <c r="I70" s="6">
        <f t="shared" si="28"/>
        <v>920</v>
      </c>
      <c r="J70" s="6">
        <f t="shared" si="29"/>
        <v>1425.5147928994083</v>
      </c>
      <c r="K70" s="15">
        <f t="shared" si="30"/>
        <v>1946.9402788605314</v>
      </c>
      <c r="L70" s="6">
        <f t="shared" si="31"/>
        <v>3003.219515552511</v>
      </c>
      <c r="M70" s="6">
        <f t="shared" si="32"/>
        <v>4068.7660395823086</v>
      </c>
      <c r="N70" s="6">
        <f t="shared" si="33"/>
        <v>20.444444444444443</v>
      </c>
      <c r="O70" s="6">
        <f t="shared" si="40"/>
        <v>46.222222222222221</v>
      </c>
      <c r="P70" s="6">
        <f t="shared" si="41"/>
        <v>102.22222222222223</v>
      </c>
      <c r="Q70" s="6">
        <f t="shared" si="42"/>
        <v>158.39053254437871</v>
      </c>
      <c r="R70" s="6">
        <f t="shared" si="43"/>
        <v>216.32669765117015</v>
      </c>
      <c r="S70" s="6">
        <f t="shared" si="44"/>
        <v>333.69105728361234</v>
      </c>
      <c r="T70" s="6">
        <f t="shared" si="45"/>
        <v>452.0851155091454</v>
      </c>
      <c r="U70" s="16">
        <f>ROUND(M$6*$N70*[1]战斗预期!C$4,0)</f>
        <v>1022</v>
      </c>
      <c r="V70" s="16">
        <f>ROUND(N$6*$N70*[1]战斗预期!D$4,0)</f>
        <v>102</v>
      </c>
      <c r="W70" s="16">
        <f>ROUND(O$6*$N70*[1]战斗预期!E$4,0)</f>
        <v>0</v>
      </c>
      <c r="X70" s="16">
        <f>ROUND(P$6*$N70*[1]战斗预期!F$4,0)</f>
        <v>0</v>
      </c>
      <c r="Y70" s="16">
        <f>ROUND(Q$6*$N70*[1]战斗预期!G$4,0)</f>
        <v>0</v>
      </c>
      <c r="Z70" s="17">
        <f>ROUND(M$7*$N70*[1]战斗预期!C$4,0)</f>
        <v>1022</v>
      </c>
      <c r="AA70" s="17">
        <f>ROUND(N$7*$N70*[1]战斗预期!D$4,0)</f>
        <v>0</v>
      </c>
      <c r="AB70" s="17">
        <f>ROUND(O$7*$N70*[1]战斗预期!E$4,0)</f>
        <v>51</v>
      </c>
      <c r="AC70" s="17">
        <f>ROUND(P$7*$N70*[1]战斗预期!F$4,0)</f>
        <v>0</v>
      </c>
      <c r="AD70" s="17">
        <f>ROUND(Q$7*$N70*[1]战斗预期!G$4,0)</f>
        <v>0</v>
      </c>
      <c r="AE70" s="18">
        <f>ROUND(M$8*$N70*[1]战斗预期!C$4,0)</f>
        <v>0</v>
      </c>
      <c r="AF70" s="18">
        <f>ROUND(N$8*$N70*[1]战斗预期!D$4,0)</f>
        <v>0</v>
      </c>
      <c r="AG70" s="18">
        <f>ROUND(O$8*$N70*[1]战斗预期!E$4,0)</f>
        <v>51</v>
      </c>
      <c r="AH70" s="18">
        <f>ROUND(P$8*$N70*[1]战斗预期!F$4,0)</f>
        <v>0</v>
      </c>
      <c r="AI70" s="18">
        <f>ROUND(Q$8*$N70*[1]战斗预期!G$4,0)</f>
        <v>41</v>
      </c>
      <c r="AJ70" s="19">
        <f>ROUND(M$9*$N70*[1]战斗预期!C$4,0)</f>
        <v>0</v>
      </c>
      <c r="AK70" s="19">
        <f>ROUND(N$9*$N70*[1]战斗预期!D$4,0)</f>
        <v>0</v>
      </c>
      <c r="AL70" s="19">
        <f>ROUND(O$9*$N70*[1]战斗预期!E$4,0)</f>
        <v>0</v>
      </c>
      <c r="AM70" s="19">
        <f>ROUND(P$9*$N70*[1]战斗预期!F$4,0)</f>
        <v>41</v>
      </c>
      <c r="AN70" s="19">
        <f>ROUND(Q$9*$N70*[1]战斗预期!G$4,0)</f>
        <v>41</v>
      </c>
      <c r="AO70" s="20">
        <f>ROUND(M$10*$N70*[1]战斗预期!C$4,0)</f>
        <v>0</v>
      </c>
      <c r="AP70" s="20">
        <f>ROUND(N$10*$N70*[1]战斗预期!D$4,0)</f>
        <v>102</v>
      </c>
      <c r="AQ70" s="20">
        <f>ROUND(O$10*$N70*[1]战斗预期!E$4,0)</f>
        <v>0</v>
      </c>
      <c r="AR70" s="20">
        <f>ROUND(P$10*$N70*[1]战斗预期!F$4,0)</f>
        <v>41</v>
      </c>
      <c r="AS70" s="20">
        <f>ROUND(Q$10*$N70*[1]战斗预期!G$4,0)</f>
        <v>0</v>
      </c>
      <c r="AT70" s="21">
        <f>ROUND(M$11*$N70*[1]战斗预期!C$4,0)</f>
        <v>1636</v>
      </c>
      <c r="AU70" s="21">
        <f>ROUND(N$11*$N70*[1]战斗预期!D$4,0)</f>
        <v>0</v>
      </c>
      <c r="AV70" s="21">
        <f>ROUND(O$11*$N70*[1]战斗预期!E$4,0)</f>
        <v>0</v>
      </c>
      <c r="AW70" s="21">
        <f>ROUND(P$11*$N70*[1]战斗预期!F$4,0)</f>
        <v>33</v>
      </c>
      <c r="AX70" s="21">
        <f>ROUND(Q$11*$N70*[1]战斗预期!G$4,0)</f>
        <v>65</v>
      </c>
      <c r="AY70" s="22">
        <f>ROUND(M$12*$N70*[1]战斗预期!C$4,0)</f>
        <v>0</v>
      </c>
      <c r="AZ70" s="22">
        <f>ROUND(N$12*$N70*[1]战斗预期!D$4,0)</f>
        <v>164</v>
      </c>
      <c r="BA70" s="22">
        <f>ROUND(O$12*$N70*[1]战斗预期!E$4,0)</f>
        <v>82</v>
      </c>
      <c r="BB70" s="22">
        <f>ROUND(P$12*$N70*[1]战斗预期!F$4,0)</f>
        <v>33</v>
      </c>
      <c r="BC70" s="22">
        <f>ROUND(Q$12*$N70*[1]战斗预期!G$4,0)</f>
        <v>0</v>
      </c>
      <c r="BD70" s="16">
        <f>M$6*$O70*[1]战斗预期!C$4</f>
        <v>2311.1111111111109</v>
      </c>
      <c r="BE70" s="16">
        <f>N$6*$O70*[1]战斗预期!D$4</f>
        <v>231.11111111111111</v>
      </c>
      <c r="BF70" s="16">
        <f>O$6*$O70*[1]战斗预期!E$4</f>
        <v>0</v>
      </c>
      <c r="BG70" s="16">
        <f>P$6*$O70*[1]战斗预期!F$4</f>
        <v>0</v>
      </c>
      <c r="BH70" s="16">
        <f>Q$6*$O70*[1]战斗预期!G$4</f>
        <v>0</v>
      </c>
      <c r="BI70" s="17">
        <f>M$7*$O70*[1]战斗预期!C$4</f>
        <v>2311.1111111111109</v>
      </c>
      <c r="BJ70" s="17">
        <f>N$7*$O70*[1]战斗预期!D$4</f>
        <v>0</v>
      </c>
      <c r="BK70" s="17">
        <f>O$7*$O70*[1]战斗预期!E$4</f>
        <v>115.55555555555556</v>
      </c>
      <c r="BL70" s="17">
        <f>P$7*$O70*[1]战斗预期!F$4</f>
        <v>0</v>
      </c>
      <c r="BM70" s="17">
        <f>Q$7*$O70*[1]战斗预期!G$4</f>
        <v>0</v>
      </c>
      <c r="BN70" s="18">
        <f>M$8*$O70*[1]战斗预期!C$4</f>
        <v>0</v>
      </c>
      <c r="BO70" s="18">
        <f>N$8*$O70*[1]战斗预期!D$4</f>
        <v>0</v>
      </c>
      <c r="BP70" s="18">
        <f>O$8*$O70*[1]战斗预期!E$4</f>
        <v>115.55555555555556</v>
      </c>
      <c r="BQ70" s="18">
        <f>P$8*$O70*[1]战斗预期!F$4</f>
        <v>0</v>
      </c>
      <c r="BR70" s="18">
        <f>Q$8*$O70*[1]战斗预期!G$4</f>
        <v>92.444444444444443</v>
      </c>
      <c r="BS70" s="19">
        <f>M$9*$O70*[1]战斗预期!C$4</f>
        <v>0</v>
      </c>
      <c r="BT70" s="19">
        <f>N$9*$O70*[1]战斗预期!D$4</f>
        <v>0</v>
      </c>
      <c r="BU70" s="19">
        <f>O$9*$O70*[1]战斗预期!E$4</f>
        <v>0</v>
      </c>
      <c r="BV70" s="19">
        <f>P$9*$O70*[1]战斗预期!F$4</f>
        <v>92.444444444444443</v>
      </c>
      <c r="BW70" s="19">
        <f>Q$9*$O70*[1]战斗预期!G$4</f>
        <v>92.444444444444443</v>
      </c>
      <c r="BX70" s="20">
        <f>M$10*$O70*[1]战斗预期!C$4</f>
        <v>0</v>
      </c>
      <c r="BY70" s="20">
        <f>N$10*$O70*[1]战斗预期!D$4</f>
        <v>231.11111111111111</v>
      </c>
      <c r="BZ70" s="20">
        <f>O$10*$O70*[1]战斗预期!E$4</f>
        <v>0</v>
      </c>
      <c r="CA70" s="20">
        <f>P$10*$O70*[1]战斗预期!F$4</f>
        <v>92.444444444444443</v>
      </c>
      <c r="CB70" s="20">
        <f>Q$10*$O70*[1]战斗预期!G$4</f>
        <v>0</v>
      </c>
      <c r="CC70" s="21">
        <f>M$11*$O70*[1]战斗预期!C$4</f>
        <v>3697.7777777777783</v>
      </c>
      <c r="CD70" s="21">
        <f>N$11*$O70*[1]战斗预期!D$4</f>
        <v>0</v>
      </c>
      <c r="CE70" s="21">
        <f>O$11*$O70*[1]战斗预期!E$4</f>
        <v>0</v>
      </c>
      <c r="CF70" s="21">
        <f>P$11*$O70*[1]战斗预期!F$4</f>
        <v>73.955555555555563</v>
      </c>
      <c r="CG70" s="21">
        <f>Q$11*$O70*[1]战斗预期!G$4</f>
        <v>147.91111111111113</v>
      </c>
      <c r="CH70" s="22">
        <f>M$12*$O70*[1]战斗预期!C$4</f>
        <v>0</v>
      </c>
      <c r="CI70" s="22">
        <f>N$12*$O70*[1]战斗预期!D$4</f>
        <v>369.77777777777783</v>
      </c>
      <c r="CJ70" s="22">
        <f>O$12*$O70*[1]战斗预期!E$4</f>
        <v>184.88888888888891</v>
      </c>
      <c r="CK70" s="22">
        <f>P$12*$O70*[1]战斗预期!F$4</f>
        <v>73.955555555555563</v>
      </c>
      <c r="CL70" s="22">
        <f>Q$12*$O70*[1]战斗预期!G$4</f>
        <v>0</v>
      </c>
      <c r="CM70" s="16">
        <f>M$6*$P70*[1]战斗预期!C$4</f>
        <v>5111.1111111111113</v>
      </c>
      <c r="CN70" s="16">
        <f>N$6*$P70*[1]战斗预期!D$4</f>
        <v>511.11111111111114</v>
      </c>
      <c r="CO70" s="16">
        <f>O$6*$P70*[1]战斗预期!E$4</f>
        <v>0</v>
      </c>
      <c r="CP70" s="16">
        <f>P$6*$P70*[1]战斗预期!F$4</f>
        <v>0</v>
      </c>
      <c r="CQ70" s="16">
        <f>Q$6*$P70*[1]战斗预期!G$4</f>
        <v>0</v>
      </c>
      <c r="CR70" s="17">
        <f>M$7*$P70*[1]战斗预期!C$4</f>
        <v>5111.1111111111113</v>
      </c>
      <c r="CS70" s="17">
        <f>N$7*$P70*[1]战斗预期!D$4</f>
        <v>0</v>
      </c>
      <c r="CT70" s="17">
        <f>O$7*$P70*[1]战斗预期!E$4</f>
        <v>255.55555555555557</v>
      </c>
      <c r="CU70" s="17">
        <f>P$7*$P70*[1]战斗预期!F$4</f>
        <v>0</v>
      </c>
      <c r="CV70" s="17">
        <f>Q$7*$P70*[1]战斗预期!G$4</f>
        <v>0</v>
      </c>
      <c r="CW70" s="18">
        <f>M$8*$P70*[1]战斗预期!C$4</f>
        <v>0</v>
      </c>
      <c r="CX70" s="18">
        <f>N$8*$P70*[1]战斗预期!D$4</f>
        <v>0</v>
      </c>
      <c r="CY70" s="18">
        <f>O$8*$P70*[1]战斗预期!E$4</f>
        <v>255.55555555555557</v>
      </c>
      <c r="CZ70" s="18">
        <f>P$8*$P70*[1]战斗预期!F$4</f>
        <v>0</v>
      </c>
      <c r="DA70" s="18">
        <f>Q$8*$P70*[1]战斗预期!G$4</f>
        <v>204.44444444444446</v>
      </c>
      <c r="DB70" s="19">
        <f>M$9*$P70*[1]战斗预期!C$4</f>
        <v>0</v>
      </c>
      <c r="DC70" s="19">
        <f>N$9*$P70*[1]战斗预期!D$4</f>
        <v>0</v>
      </c>
      <c r="DD70" s="19">
        <f>O$9*$P70*[1]战斗预期!E$4</f>
        <v>0</v>
      </c>
      <c r="DE70" s="19">
        <f>P$9*$P70*[1]战斗预期!F$4</f>
        <v>204.44444444444446</v>
      </c>
      <c r="DF70" s="19">
        <f>Q$9*$P70*[1]战斗预期!G$4</f>
        <v>204.44444444444446</v>
      </c>
      <c r="DG70" s="20">
        <f>M$10*$P70*[1]战斗预期!C$4</f>
        <v>0</v>
      </c>
      <c r="DH70" s="20">
        <f>N$10*$P70*[1]战斗预期!D$4</f>
        <v>511.11111111111114</v>
      </c>
      <c r="DI70" s="20">
        <f>O$10*$P70*[1]战斗预期!E$4</f>
        <v>0</v>
      </c>
      <c r="DJ70" s="20">
        <f>P$10*$P70*[1]战斗预期!F$4</f>
        <v>204.44444444444446</v>
      </c>
      <c r="DK70" s="20">
        <f>Q$10*$P70*[1]战斗预期!G$4</f>
        <v>0</v>
      </c>
      <c r="DL70" s="21">
        <f>M$11*$P70*[1]战斗预期!C$4</f>
        <v>8177.7777777777783</v>
      </c>
      <c r="DM70" s="21">
        <f>N$11*$P70*[1]战斗预期!D$4</f>
        <v>0</v>
      </c>
      <c r="DN70" s="21">
        <f>O$11*$P70*[1]战斗预期!E$4</f>
        <v>0</v>
      </c>
      <c r="DO70" s="21">
        <f>P$11*$P70*[1]战斗预期!F$4</f>
        <v>163.55555555555557</v>
      </c>
      <c r="DP70" s="21">
        <f>Q$11*$P70*[1]战斗预期!G$4</f>
        <v>327.11111111111114</v>
      </c>
      <c r="DQ70" s="22">
        <f>M$12*$P70*[1]战斗预期!C$4</f>
        <v>0</v>
      </c>
      <c r="DR70" s="22">
        <f>N$12*$P70*[1]战斗预期!D$4</f>
        <v>817.77777777777783</v>
      </c>
      <c r="DS70" s="22">
        <f>O$12*$P70*[1]战斗预期!E$4</f>
        <v>408.88888888888891</v>
      </c>
      <c r="DT70" s="22">
        <f>P$12*$P70*[1]战斗预期!F$4</f>
        <v>163.55555555555557</v>
      </c>
      <c r="DU70" s="22">
        <f>Q$12*$P70*[1]战斗预期!G$4</f>
        <v>0</v>
      </c>
    </row>
    <row r="71" spans="2:125" x14ac:dyDescent="0.15">
      <c r="C71" s="23">
        <f t="shared" si="25"/>
        <v>26.857142857142858</v>
      </c>
      <c r="D71" s="14">
        <f>(C$1/SUM($R$6:$R$12)*N$6*[1]战斗预期!$D$4+F71*C$2/C$3/SUM($R$6:$R$12)*N$6*[1]战斗预期!$D$4)*(1+$D$8)</f>
        <v>208.88888888888889</v>
      </c>
      <c r="E71" s="4">
        <v>41</v>
      </c>
      <c r="F71" s="4">
        <f>[1]属性成长!$D48</f>
        <v>205</v>
      </c>
      <c r="G71" s="6">
        <f t="shared" si="26"/>
        <v>188</v>
      </c>
      <c r="H71" s="6">
        <f t="shared" si="27"/>
        <v>424</v>
      </c>
      <c r="I71" s="6">
        <f t="shared" si="28"/>
        <v>934</v>
      </c>
      <c r="J71" s="6">
        <f t="shared" si="29"/>
        <v>1443.5147928994083</v>
      </c>
      <c r="K71" s="15">
        <f t="shared" si="30"/>
        <v>1968.9402788605314</v>
      </c>
      <c r="L71" s="6">
        <f t="shared" si="31"/>
        <v>3033.219515552511</v>
      </c>
      <c r="M71" s="6">
        <f t="shared" si="32"/>
        <v>4106.7660395823086</v>
      </c>
      <c r="N71" s="6">
        <f t="shared" si="33"/>
        <v>20.888888888888889</v>
      </c>
      <c r="O71" s="6">
        <f t="shared" si="40"/>
        <v>47.111111111111114</v>
      </c>
      <c r="P71" s="6">
        <f t="shared" si="41"/>
        <v>103.77777777777777</v>
      </c>
      <c r="Q71" s="6">
        <f t="shared" si="42"/>
        <v>160.39053254437871</v>
      </c>
      <c r="R71" s="6">
        <f t="shared" si="43"/>
        <v>218.77114209561461</v>
      </c>
      <c r="S71" s="6">
        <f t="shared" si="44"/>
        <v>337.02439061694565</v>
      </c>
      <c r="T71" s="6">
        <f t="shared" si="45"/>
        <v>456.30733773136762</v>
      </c>
      <c r="U71" s="16">
        <f>ROUND(M$6*$N71*[1]战斗预期!C$4,0)</f>
        <v>1044</v>
      </c>
      <c r="V71" s="16">
        <f>ROUND(N$6*$N71*[1]战斗预期!D$4,0)</f>
        <v>104</v>
      </c>
      <c r="W71" s="16">
        <f>ROUND(O$6*$N71*[1]战斗预期!E$4,0)</f>
        <v>0</v>
      </c>
      <c r="X71" s="16">
        <f>ROUND(P$6*$N71*[1]战斗预期!F$4,0)</f>
        <v>0</v>
      </c>
      <c r="Y71" s="16">
        <f>ROUND(Q$6*$N71*[1]战斗预期!G$4,0)</f>
        <v>0</v>
      </c>
      <c r="Z71" s="17">
        <f>ROUND(M$7*$N71*[1]战斗预期!C$4,0)</f>
        <v>1044</v>
      </c>
      <c r="AA71" s="17">
        <f>ROUND(N$7*$N71*[1]战斗预期!D$4,0)</f>
        <v>0</v>
      </c>
      <c r="AB71" s="17">
        <f>ROUND(O$7*$N71*[1]战斗预期!E$4,0)</f>
        <v>52</v>
      </c>
      <c r="AC71" s="17">
        <f>ROUND(P$7*$N71*[1]战斗预期!F$4,0)</f>
        <v>0</v>
      </c>
      <c r="AD71" s="17">
        <f>ROUND(Q$7*$N71*[1]战斗预期!G$4,0)</f>
        <v>0</v>
      </c>
      <c r="AE71" s="18">
        <f>ROUND(M$8*$N71*[1]战斗预期!C$4,0)</f>
        <v>0</v>
      </c>
      <c r="AF71" s="18">
        <f>ROUND(N$8*$N71*[1]战斗预期!D$4,0)</f>
        <v>0</v>
      </c>
      <c r="AG71" s="18">
        <f>ROUND(O$8*$N71*[1]战斗预期!E$4,0)</f>
        <v>52</v>
      </c>
      <c r="AH71" s="18">
        <f>ROUND(P$8*$N71*[1]战斗预期!F$4,0)</f>
        <v>0</v>
      </c>
      <c r="AI71" s="18">
        <f>ROUND(Q$8*$N71*[1]战斗预期!G$4,0)</f>
        <v>42</v>
      </c>
      <c r="AJ71" s="19">
        <f>ROUND(M$9*$N71*[1]战斗预期!C$4,0)</f>
        <v>0</v>
      </c>
      <c r="AK71" s="19">
        <f>ROUND(N$9*$N71*[1]战斗预期!D$4,0)</f>
        <v>0</v>
      </c>
      <c r="AL71" s="19">
        <f>ROUND(O$9*$N71*[1]战斗预期!E$4,0)</f>
        <v>0</v>
      </c>
      <c r="AM71" s="19">
        <f>ROUND(P$9*$N71*[1]战斗预期!F$4,0)</f>
        <v>42</v>
      </c>
      <c r="AN71" s="19">
        <f>ROUND(Q$9*$N71*[1]战斗预期!G$4,0)</f>
        <v>42</v>
      </c>
      <c r="AO71" s="20">
        <f>ROUND(M$10*$N71*[1]战斗预期!C$4,0)</f>
        <v>0</v>
      </c>
      <c r="AP71" s="20">
        <f>ROUND(N$10*$N71*[1]战斗预期!D$4,0)</f>
        <v>104</v>
      </c>
      <c r="AQ71" s="20">
        <f>ROUND(O$10*$N71*[1]战斗预期!E$4,0)</f>
        <v>0</v>
      </c>
      <c r="AR71" s="20">
        <f>ROUND(P$10*$N71*[1]战斗预期!F$4,0)</f>
        <v>42</v>
      </c>
      <c r="AS71" s="20">
        <f>ROUND(Q$10*$N71*[1]战斗预期!G$4,0)</f>
        <v>0</v>
      </c>
      <c r="AT71" s="21">
        <f>ROUND(M$11*$N71*[1]战斗预期!C$4,0)</f>
        <v>1671</v>
      </c>
      <c r="AU71" s="21">
        <f>ROUND(N$11*$N71*[1]战斗预期!D$4,0)</f>
        <v>0</v>
      </c>
      <c r="AV71" s="21">
        <f>ROUND(O$11*$N71*[1]战斗预期!E$4,0)</f>
        <v>0</v>
      </c>
      <c r="AW71" s="21">
        <f>ROUND(P$11*$N71*[1]战斗预期!F$4,0)</f>
        <v>33</v>
      </c>
      <c r="AX71" s="21">
        <f>ROUND(Q$11*$N71*[1]战斗预期!G$4,0)</f>
        <v>67</v>
      </c>
      <c r="AY71" s="22">
        <f>ROUND(M$12*$N71*[1]战斗预期!C$4,0)</f>
        <v>0</v>
      </c>
      <c r="AZ71" s="22">
        <f>ROUND(N$12*$N71*[1]战斗预期!D$4,0)</f>
        <v>167</v>
      </c>
      <c r="BA71" s="22">
        <f>ROUND(O$12*$N71*[1]战斗预期!E$4,0)</f>
        <v>84</v>
      </c>
      <c r="BB71" s="22">
        <f>ROUND(P$12*$N71*[1]战斗预期!F$4,0)</f>
        <v>33</v>
      </c>
      <c r="BC71" s="22">
        <f>ROUND(Q$12*$N71*[1]战斗预期!G$4,0)</f>
        <v>0</v>
      </c>
      <c r="BD71" s="16">
        <f>M$6*$O71*[1]战斗预期!C$4</f>
        <v>2355.5555555555557</v>
      </c>
      <c r="BE71" s="16">
        <f>N$6*$O71*[1]战斗预期!D$4</f>
        <v>235.55555555555557</v>
      </c>
      <c r="BF71" s="16">
        <f>O$6*$O71*[1]战斗预期!E$4</f>
        <v>0</v>
      </c>
      <c r="BG71" s="16">
        <f>P$6*$O71*[1]战斗预期!F$4</f>
        <v>0</v>
      </c>
      <c r="BH71" s="16">
        <f>Q$6*$O71*[1]战斗预期!G$4</f>
        <v>0</v>
      </c>
      <c r="BI71" s="17">
        <f>M$7*$O71*[1]战斗预期!C$4</f>
        <v>2355.5555555555557</v>
      </c>
      <c r="BJ71" s="17">
        <f>N$7*$O71*[1]战斗预期!D$4</f>
        <v>0</v>
      </c>
      <c r="BK71" s="17">
        <f>O$7*$O71*[1]战斗预期!E$4</f>
        <v>117.77777777777779</v>
      </c>
      <c r="BL71" s="17">
        <f>P$7*$O71*[1]战斗预期!F$4</f>
        <v>0</v>
      </c>
      <c r="BM71" s="17">
        <f>Q$7*$O71*[1]战斗预期!G$4</f>
        <v>0</v>
      </c>
      <c r="BN71" s="18">
        <f>M$8*$O71*[1]战斗预期!C$4</f>
        <v>0</v>
      </c>
      <c r="BO71" s="18">
        <f>N$8*$O71*[1]战斗预期!D$4</f>
        <v>0</v>
      </c>
      <c r="BP71" s="18">
        <f>O$8*$O71*[1]战斗预期!E$4</f>
        <v>117.77777777777779</v>
      </c>
      <c r="BQ71" s="18">
        <f>P$8*$O71*[1]战斗预期!F$4</f>
        <v>0</v>
      </c>
      <c r="BR71" s="18">
        <f>Q$8*$O71*[1]战斗预期!G$4</f>
        <v>94.222222222222229</v>
      </c>
      <c r="BS71" s="19">
        <f>M$9*$O71*[1]战斗预期!C$4</f>
        <v>0</v>
      </c>
      <c r="BT71" s="19">
        <f>N$9*$O71*[1]战斗预期!D$4</f>
        <v>0</v>
      </c>
      <c r="BU71" s="19">
        <f>O$9*$O71*[1]战斗预期!E$4</f>
        <v>0</v>
      </c>
      <c r="BV71" s="19">
        <f>P$9*$O71*[1]战斗预期!F$4</f>
        <v>94.222222222222229</v>
      </c>
      <c r="BW71" s="19">
        <f>Q$9*$O71*[1]战斗预期!G$4</f>
        <v>94.222222222222229</v>
      </c>
      <c r="BX71" s="20">
        <f>M$10*$O71*[1]战斗预期!C$4</f>
        <v>0</v>
      </c>
      <c r="BY71" s="20">
        <f>N$10*$O71*[1]战斗预期!D$4</f>
        <v>235.55555555555557</v>
      </c>
      <c r="BZ71" s="20">
        <f>O$10*$O71*[1]战斗预期!E$4</f>
        <v>0</v>
      </c>
      <c r="CA71" s="20">
        <f>P$10*$O71*[1]战斗预期!F$4</f>
        <v>94.222222222222229</v>
      </c>
      <c r="CB71" s="20">
        <f>Q$10*$O71*[1]战斗预期!G$4</f>
        <v>0</v>
      </c>
      <c r="CC71" s="21">
        <f>M$11*$O71*[1]战斗预期!C$4</f>
        <v>3768.8888888888891</v>
      </c>
      <c r="CD71" s="21">
        <f>N$11*$O71*[1]战斗预期!D$4</f>
        <v>0</v>
      </c>
      <c r="CE71" s="21">
        <f>O$11*$O71*[1]战斗预期!E$4</f>
        <v>0</v>
      </c>
      <c r="CF71" s="21">
        <f>P$11*$O71*[1]战斗预期!F$4</f>
        <v>75.37777777777778</v>
      </c>
      <c r="CG71" s="21">
        <f>Q$11*$O71*[1]战斗预期!G$4</f>
        <v>150.75555555555556</v>
      </c>
      <c r="CH71" s="22">
        <f>M$12*$O71*[1]战斗预期!C$4</f>
        <v>0</v>
      </c>
      <c r="CI71" s="22">
        <f>N$12*$O71*[1]战斗预期!D$4</f>
        <v>376.88888888888891</v>
      </c>
      <c r="CJ71" s="22">
        <f>O$12*$O71*[1]战斗预期!E$4</f>
        <v>188.44444444444446</v>
      </c>
      <c r="CK71" s="22">
        <f>P$12*$O71*[1]战斗预期!F$4</f>
        <v>75.37777777777778</v>
      </c>
      <c r="CL71" s="22">
        <f>Q$12*$O71*[1]战斗预期!G$4</f>
        <v>0</v>
      </c>
      <c r="CM71" s="16">
        <f>M$6*$P71*[1]战斗预期!C$4</f>
        <v>5188.8888888888887</v>
      </c>
      <c r="CN71" s="16">
        <f>N$6*$P71*[1]战斗预期!D$4</f>
        <v>518.88888888888891</v>
      </c>
      <c r="CO71" s="16">
        <f>O$6*$P71*[1]战斗预期!E$4</f>
        <v>0</v>
      </c>
      <c r="CP71" s="16">
        <f>P$6*$P71*[1]战斗预期!F$4</f>
        <v>0</v>
      </c>
      <c r="CQ71" s="16">
        <f>Q$6*$P71*[1]战斗预期!G$4</f>
        <v>0</v>
      </c>
      <c r="CR71" s="17">
        <f>M$7*$P71*[1]战斗预期!C$4</f>
        <v>5188.8888888888887</v>
      </c>
      <c r="CS71" s="17">
        <f>N$7*$P71*[1]战斗预期!D$4</f>
        <v>0</v>
      </c>
      <c r="CT71" s="17">
        <f>O$7*$P71*[1]战斗预期!E$4</f>
        <v>259.44444444444446</v>
      </c>
      <c r="CU71" s="17">
        <f>P$7*$P71*[1]战斗预期!F$4</f>
        <v>0</v>
      </c>
      <c r="CV71" s="17">
        <f>Q$7*$P71*[1]战斗预期!G$4</f>
        <v>0</v>
      </c>
      <c r="CW71" s="18">
        <f>M$8*$P71*[1]战斗预期!C$4</f>
        <v>0</v>
      </c>
      <c r="CX71" s="18">
        <f>N$8*$P71*[1]战斗预期!D$4</f>
        <v>0</v>
      </c>
      <c r="CY71" s="18">
        <f>O$8*$P71*[1]战斗预期!E$4</f>
        <v>259.44444444444446</v>
      </c>
      <c r="CZ71" s="18">
        <f>P$8*$P71*[1]战斗预期!F$4</f>
        <v>0</v>
      </c>
      <c r="DA71" s="18">
        <f>Q$8*$P71*[1]战斗预期!G$4</f>
        <v>207.55555555555554</v>
      </c>
      <c r="DB71" s="19">
        <f>M$9*$P71*[1]战斗预期!C$4</f>
        <v>0</v>
      </c>
      <c r="DC71" s="19">
        <f>N$9*$P71*[1]战斗预期!D$4</f>
        <v>0</v>
      </c>
      <c r="DD71" s="19">
        <f>O$9*$P71*[1]战斗预期!E$4</f>
        <v>0</v>
      </c>
      <c r="DE71" s="19">
        <f>P$9*$P71*[1]战斗预期!F$4</f>
        <v>207.55555555555554</v>
      </c>
      <c r="DF71" s="19">
        <f>Q$9*$P71*[1]战斗预期!G$4</f>
        <v>207.55555555555554</v>
      </c>
      <c r="DG71" s="20">
        <f>M$10*$P71*[1]战斗预期!C$4</f>
        <v>0</v>
      </c>
      <c r="DH71" s="20">
        <f>N$10*$P71*[1]战斗预期!D$4</f>
        <v>518.88888888888891</v>
      </c>
      <c r="DI71" s="20">
        <f>O$10*$P71*[1]战斗预期!E$4</f>
        <v>0</v>
      </c>
      <c r="DJ71" s="20">
        <f>P$10*$P71*[1]战斗预期!F$4</f>
        <v>207.55555555555554</v>
      </c>
      <c r="DK71" s="20">
        <f>Q$10*$P71*[1]战斗预期!G$4</f>
        <v>0</v>
      </c>
      <c r="DL71" s="21">
        <f>M$11*$P71*[1]战斗预期!C$4</f>
        <v>8302.2222222222226</v>
      </c>
      <c r="DM71" s="21">
        <f>N$11*$P71*[1]战斗预期!D$4</f>
        <v>0</v>
      </c>
      <c r="DN71" s="21">
        <f>O$11*$P71*[1]战斗预期!E$4</f>
        <v>0</v>
      </c>
      <c r="DO71" s="21">
        <f>P$11*$P71*[1]战斗预期!F$4</f>
        <v>166.04444444444445</v>
      </c>
      <c r="DP71" s="21">
        <f>Q$11*$P71*[1]战斗预期!G$4</f>
        <v>332.0888888888889</v>
      </c>
      <c r="DQ71" s="22">
        <f>M$12*$P71*[1]战斗预期!C$4</f>
        <v>0</v>
      </c>
      <c r="DR71" s="22">
        <f>N$12*$P71*[1]战斗预期!D$4</f>
        <v>830.22222222222229</v>
      </c>
      <c r="DS71" s="22">
        <f>O$12*$P71*[1]战斗预期!E$4</f>
        <v>415.11111111111114</v>
      </c>
      <c r="DT71" s="22">
        <f>P$12*$P71*[1]战斗预期!F$4</f>
        <v>166.04444444444445</v>
      </c>
      <c r="DU71" s="22">
        <f>Q$12*$P71*[1]战斗预期!G$4</f>
        <v>0</v>
      </c>
    </row>
    <row r="72" spans="2:125" x14ac:dyDescent="0.15">
      <c r="C72" s="23">
        <f t="shared" si="25"/>
        <v>27.428571428571427</v>
      </c>
      <c r="D72" s="14">
        <f>(C$1/SUM($R$6:$R$12)*N$6*[1]战斗预期!$D$4+F72*C$2/C$3/SUM($R$6:$R$12)*N$6*[1]战斗预期!$D$4)*(1+$D$8)</f>
        <v>213.33333333333334</v>
      </c>
      <c r="E72" s="4">
        <v>42</v>
      </c>
      <c r="F72" s="4">
        <f>[1]属性成长!$D49</f>
        <v>210</v>
      </c>
      <c r="G72" s="6">
        <f t="shared" si="26"/>
        <v>192</v>
      </c>
      <c r="H72" s="6">
        <f t="shared" si="27"/>
        <v>432</v>
      </c>
      <c r="I72" s="6">
        <f t="shared" si="28"/>
        <v>948</v>
      </c>
      <c r="J72" s="6">
        <f t="shared" si="29"/>
        <v>1461.5147928994083</v>
      </c>
      <c r="K72" s="15">
        <f t="shared" si="30"/>
        <v>1990.9402788605314</v>
      </c>
      <c r="L72" s="6">
        <f t="shared" si="31"/>
        <v>3063.219515552511</v>
      </c>
      <c r="M72" s="6">
        <f t="shared" si="32"/>
        <v>4144.7660395823086</v>
      </c>
      <c r="N72" s="6">
        <f t="shared" si="33"/>
        <v>21.333333333333332</v>
      </c>
      <c r="O72" s="6">
        <f t="shared" si="40"/>
        <v>48</v>
      </c>
      <c r="P72" s="6">
        <f t="shared" si="41"/>
        <v>105.33333333333333</v>
      </c>
      <c r="Q72" s="6">
        <f t="shared" si="42"/>
        <v>162.39053254437871</v>
      </c>
      <c r="R72" s="6">
        <f t="shared" si="43"/>
        <v>221.21558654005904</v>
      </c>
      <c r="S72" s="6">
        <f t="shared" si="44"/>
        <v>340.35772395027902</v>
      </c>
      <c r="T72" s="6">
        <f t="shared" si="45"/>
        <v>460.52955995358985</v>
      </c>
      <c r="U72" s="16">
        <f>ROUND(M$6*$N72*[1]战斗预期!C$4,0)</f>
        <v>1067</v>
      </c>
      <c r="V72" s="16">
        <f>ROUND(N$6*$N72*[1]战斗预期!D$4,0)</f>
        <v>107</v>
      </c>
      <c r="W72" s="16">
        <f>ROUND(O$6*$N72*[1]战斗预期!E$4,0)</f>
        <v>0</v>
      </c>
      <c r="X72" s="16">
        <f>ROUND(P$6*$N72*[1]战斗预期!F$4,0)</f>
        <v>0</v>
      </c>
      <c r="Y72" s="16">
        <f>ROUND(Q$6*$N72*[1]战斗预期!G$4,0)</f>
        <v>0</v>
      </c>
      <c r="Z72" s="17">
        <f>ROUND(M$7*$N72*[1]战斗预期!C$4,0)</f>
        <v>1067</v>
      </c>
      <c r="AA72" s="17">
        <f>ROUND(N$7*$N72*[1]战斗预期!D$4,0)</f>
        <v>0</v>
      </c>
      <c r="AB72" s="17">
        <f>ROUND(O$7*$N72*[1]战斗预期!E$4,0)</f>
        <v>53</v>
      </c>
      <c r="AC72" s="17">
        <f>ROUND(P$7*$N72*[1]战斗预期!F$4,0)</f>
        <v>0</v>
      </c>
      <c r="AD72" s="17">
        <f>ROUND(Q$7*$N72*[1]战斗预期!G$4,0)</f>
        <v>0</v>
      </c>
      <c r="AE72" s="18">
        <f>ROUND(M$8*$N72*[1]战斗预期!C$4,0)</f>
        <v>0</v>
      </c>
      <c r="AF72" s="18">
        <f>ROUND(N$8*$N72*[1]战斗预期!D$4,0)</f>
        <v>0</v>
      </c>
      <c r="AG72" s="18">
        <f>ROUND(O$8*$N72*[1]战斗预期!E$4,0)</f>
        <v>53</v>
      </c>
      <c r="AH72" s="18">
        <f>ROUND(P$8*$N72*[1]战斗预期!F$4,0)</f>
        <v>0</v>
      </c>
      <c r="AI72" s="18">
        <f>ROUND(Q$8*$N72*[1]战斗预期!G$4,0)</f>
        <v>43</v>
      </c>
      <c r="AJ72" s="19">
        <f>ROUND(M$9*$N72*[1]战斗预期!C$4,0)</f>
        <v>0</v>
      </c>
      <c r="AK72" s="19">
        <f>ROUND(N$9*$N72*[1]战斗预期!D$4,0)</f>
        <v>0</v>
      </c>
      <c r="AL72" s="19">
        <f>ROUND(O$9*$N72*[1]战斗预期!E$4,0)</f>
        <v>0</v>
      </c>
      <c r="AM72" s="19">
        <f>ROUND(P$9*$N72*[1]战斗预期!F$4,0)</f>
        <v>43</v>
      </c>
      <c r="AN72" s="19">
        <f>ROUND(Q$9*$N72*[1]战斗预期!G$4,0)</f>
        <v>43</v>
      </c>
      <c r="AO72" s="20">
        <f>ROUND(M$10*$N72*[1]战斗预期!C$4,0)</f>
        <v>0</v>
      </c>
      <c r="AP72" s="20">
        <f>ROUND(N$10*$N72*[1]战斗预期!D$4,0)</f>
        <v>107</v>
      </c>
      <c r="AQ72" s="20">
        <f>ROUND(O$10*$N72*[1]战斗预期!E$4,0)</f>
        <v>0</v>
      </c>
      <c r="AR72" s="20">
        <f>ROUND(P$10*$N72*[1]战斗预期!F$4,0)</f>
        <v>43</v>
      </c>
      <c r="AS72" s="20">
        <f>ROUND(Q$10*$N72*[1]战斗预期!G$4,0)</f>
        <v>0</v>
      </c>
      <c r="AT72" s="21">
        <f>ROUND(M$11*$N72*[1]战斗预期!C$4,0)</f>
        <v>1707</v>
      </c>
      <c r="AU72" s="21">
        <f>ROUND(N$11*$N72*[1]战斗预期!D$4,0)</f>
        <v>0</v>
      </c>
      <c r="AV72" s="21">
        <f>ROUND(O$11*$N72*[1]战斗预期!E$4,0)</f>
        <v>0</v>
      </c>
      <c r="AW72" s="21">
        <f>ROUND(P$11*$N72*[1]战斗预期!F$4,0)</f>
        <v>34</v>
      </c>
      <c r="AX72" s="21">
        <f>ROUND(Q$11*$N72*[1]战斗预期!G$4,0)</f>
        <v>68</v>
      </c>
      <c r="AY72" s="22">
        <f>ROUND(M$12*$N72*[1]战斗预期!C$4,0)</f>
        <v>0</v>
      </c>
      <c r="AZ72" s="22">
        <f>ROUND(N$12*$N72*[1]战斗预期!D$4,0)</f>
        <v>171</v>
      </c>
      <c r="BA72" s="22">
        <f>ROUND(O$12*$N72*[1]战斗预期!E$4,0)</f>
        <v>85</v>
      </c>
      <c r="BB72" s="22">
        <f>ROUND(P$12*$N72*[1]战斗预期!F$4,0)</f>
        <v>34</v>
      </c>
      <c r="BC72" s="22">
        <f>ROUND(Q$12*$N72*[1]战斗预期!G$4,0)</f>
        <v>0</v>
      </c>
      <c r="BD72" s="16">
        <f>M$6*$O72*[1]战斗预期!C$4</f>
        <v>2400</v>
      </c>
      <c r="BE72" s="16">
        <f>N$6*$O72*[1]战斗预期!D$4</f>
        <v>240</v>
      </c>
      <c r="BF72" s="16">
        <f>O$6*$O72*[1]战斗预期!E$4</f>
        <v>0</v>
      </c>
      <c r="BG72" s="16">
        <f>P$6*$O72*[1]战斗预期!F$4</f>
        <v>0</v>
      </c>
      <c r="BH72" s="16">
        <f>Q$6*$O72*[1]战斗预期!G$4</f>
        <v>0</v>
      </c>
      <c r="BI72" s="17">
        <f>M$7*$O72*[1]战斗预期!C$4</f>
        <v>2400</v>
      </c>
      <c r="BJ72" s="17">
        <f>N$7*$O72*[1]战斗预期!D$4</f>
        <v>0</v>
      </c>
      <c r="BK72" s="17">
        <f>O$7*$O72*[1]战斗预期!E$4</f>
        <v>120</v>
      </c>
      <c r="BL72" s="17">
        <f>P$7*$O72*[1]战斗预期!F$4</f>
        <v>0</v>
      </c>
      <c r="BM72" s="17">
        <f>Q$7*$O72*[1]战斗预期!G$4</f>
        <v>0</v>
      </c>
      <c r="BN72" s="18">
        <f>M$8*$O72*[1]战斗预期!C$4</f>
        <v>0</v>
      </c>
      <c r="BO72" s="18">
        <f>N$8*$O72*[1]战斗预期!D$4</f>
        <v>0</v>
      </c>
      <c r="BP72" s="18">
        <f>O$8*$O72*[1]战斗预期!E$4</f>
        <v>120</v>
      </c>
      <c r="BQ72" s="18">
        <f>P$8*$O72*[1]战斗预期!F$4</f>
        <v>0</v>
      </c>
      <c r="BR72" s="18">
        <f>Q$8*$O72*[1]战斗预期!G$4</f>
        <v>96</v>
      </c>
      <c r="BS72" s="19">
        <f>M$9*$O72*[1]战斗预期!C$4</f>
        <v>0</v>
      </c>
      <c r="BT72" s="19">
        <f>N$9*$O72*[1]战斗预期!D$4</f>
        <v>0</v>
      </c>
      <c r="BU72" s="19">
        <f>O$9*$O72*[1]战斗预期!E$4</f>
        <v>0</v>
      </c>
      <c r="BV72" s="19">
        <f>P$9*$O72*[1]战斗预期!F$4</f>
        <v>96</v>
      </c>
      <c r="BW72" s="19">
        <f>Q$9*$O72*[1]战斗预期!G$4</f>
        <v>96</v>
      </c>
      <c r="BX72" s="20">
        <f>M$10*$O72*[1]战斗预期!C$4</f>
        <v>0</v>
      </c>
      <c r="BY72" s="20">
        <f>N$10*$O72*[1]战斗预期!D$4</f>
        <v>240</v>
      </c>
      <c r="BZ72" s="20">
        <f>O$10*$O72*[1]战斗预期!E$4</f>
        <v>0</v>
      </c>
      <c r="CA72" s="20">
        <f>P$10*$O72*[1]战斗预期!F$4</f>
        <v>96</v>
      </c>
      <c r="CB72" s="20">
        <f>Q$10*$O72*[1]战斗预期!G$4</f>
        <v>0</v>
      </c>
      <c r="CC72" s="21">
        <f>M$11*$O72*[1]战斗预期!C$4</f>
        <v>3840.0000000000005</v>
      </c>
      <c r="CD72" s="21">
        <f>N$11*$O72*[1]战斗预期!D$4</f>
        <v>0</v>
      </c>
      <c r="CE72" s="21">
        <f>O$11*$O72*[1]战斗预期!E$4</f>
        <v>0</v>
      </c>
      <c r="CF72" s="21">
        <f>P$11*$O72*[1]战斗预期!F$4</f>
        <v>76.800000000000011</v>
      </c>
      <c r="CG72" s="21">
        <f>Q$11*$O72*[1]战斗预期!G$4</f>
        <v>153.60000000000002</v>
      </c>
      <c r="CH72" s="22">
        <f>M$12*$O72*[1]战斗预期!C$4</f>
        <v>0</v>
      </c>
      <c r="CI72" s="22">
        <f>N$12*$O72*[1]战斗预期!D$4</f>
        <v>384.00000000000006</v>
      </c>
      <c r="CJ72" s="22">
        <f>O$12*$O72*[1]战斗预期!E$4</f>
        <v>192.00000000000003</v>
      </c>
      <c r="CK72" s="22">
        <f>P$12*$O72*[1]战斗预期!F$4</f>
        <v>76.800000000000011</v>
      </c>
      <c r="CL72" s="22">
        <f>Q$12*$O72*[1]战斗预期!G$4</f>
        <v>0</v>
      </c>
      <c r="CM72" s="16">
        <f>M$6*$P72*[1]战斗预期!C$4</f>
        <v>5266.6666666666661</v>
      </c>
      <c r="CN72" s="16">
        <f>N$6*$P72*[1]战斗预期!D$4</f>
        <v>526.66666666666663</v>
      </c>
      <c r="CO72" s="16">
        <f>O$6*$P72*[1]战斗预期!E$4</f>
        <v>0</v>
      </c>
      <c r="CP72" s="16">
        <f>P$6*$P72*[1]战斗预期!F$4</f>
        <v>0</v>
      </c>
      <c r="CQ72" s="16">
        <f>Q$6*$P72*[1]战斗预期!G$4</f>
        <v>0</v>
      </c>
      <c r="CR72" s="17">
        <f>M$7*$P72*[1]战斗预期!C$4</f>
        <v>5266.6666666666661</v>
      </c>
      <c r="CS72" s="17">
        <f>N$7*$P72*[1]战斗预期!D$4</f>
        <v>0</v>
      </c>
      <c r="CT72" s="17">
        <f>O$7*$P72*[1]战斗预期!E$4</f>
        <v>263.33333333333331</v>
      </c>
      <c r="CU72" s="17">
        <f>P$7*$P72*[1]战斗预期!F$4</f>
        <v>0</v>
      </c>
      <c r="CV72" s="17">
        <f>Q$7*$P72*[1]战斗预期!G$4</f>
        <v>0</v>
      </c>
      <c r="CW72" s="18">
        <f>M$8*$P72*[1]战斗预期!C$4</f>
        <v>0</v>
      </c>
      <c r="CX72" s="18">
        <f>N$8*$P72*[1]战斗预期!D$4</f>
        <v>0</v>
      </c>
      <c r="CY72" s="18">
        <f>O$8*$P72*[1]战斗预期!E$4</f>
        <v>263.33333333333331</v>
      </c>
      <c r="CZ72" s="18">
        <f>P$8*$P72*[1]战斗预期!F$4</f>
        <v>0</v>
      </c>
      <c r="DA72" s="18">
        <f>Q$8*$P72*[1]战斗预期!G$4</f>
        <v>210.66666666666666</v>
      </c>
      <c r="DB72" s="19">
        <f>M$9*$P72*[1]战斗预期!C$4</f>
        <v>0</v>
      </c>
      <c r="DC72" s="19">
        <f>N$9*$P72*[1]战斗预期!D$4</f>
        <v>0</v>
      </c>
      <c r="DD72" s="19">
        <f>O$9*$P72*[1]战斗预期!E$4</f>
        <v>0</v>
      </c>
      <c r="DE72" s="19">
        <f>P$9*$P72*[1]战斗预期!F$4</f>
        <v>210.66666666666666</v>
      </c>
      <c r="DF72" s="19">
        <f>Q$9*$P72*[1]战斗预期!G$4</f>
        <v>210.66666666666666</v>
      </c>
      <c r="DG72" s="20">
        <f>M$10*$P72*[1]战斗预期!C$4</f>
        <v>0</v>
      </c>
      <c r="DH72" s="20">
        <f>N$10*$P72*[1]战斗预期!D$4</f>
        <v>526.66666666666663</v>
      </c>
      <c r="DI72" s="20">
        <f>O$10*$P72*[1]战斗预期!E$4</f>
        <v>0</v>
      </c>
      <c r="DJ72" s="20">
        <f>P$10*$P72*[1]战斗预期!F$4</f>
        <v>210.66666666666666</v>
      </c>
      <c r="DK72" s="20">
        <f>Q$10*$P72*[1]战斗预期!G$4</f>
        <v>0</v>
      </c>
      <c r="DL72" s="21">
        <f>M$11*$P72*[1]战斗预期!C$4</f>
        <v>8426.6666666666661</v>
      </c>
      <c r="DM72" s="21">
        <f>N$11*$P72*[1]战斗预期!D$4</f>
        <v>0</v>
      </c>
      <c r="DN72" s="21">
        <f>O$11*$P72*[1]战斗预期!E$4</f>
        <v>0</v>
      </c>
      <c r="DO72" s="21">
        <f>P$11*$P72*[1]战斗预期!F$4</f>
        <v>168.53333333333333</v>
      </c>
      <c r="DP72" s="21">
        <f>Q$11*$P72*[1]战斗预期!G$4</f>
        <v>337.06666666666666</v>
      </c>
      <c r="DQ72" s="22">
        <f>M$12*$P72*[1]战斗预期!C$4</f>
        <v>0</v>
      </c>
      <c r="DR72" s="22">
        <f>N$12*$P72*[1]战斗预期!D$4</f>
        <v>842.66666666666663</v>
      </c>
      <c r="DS72" s="22">
        <f>O$12*$P72*[1]战斗预期!E$4</f>
        <v>421.33333333333331</v>
      </c>
      <c r="DT72" s="22">
        <f>P$12*$P72*[1]战斗预期!F$4</f>
        <v>168.53333333333333</v>
      </c>
      <c r="DU72" s="22">
        <f>Q$12*$P72*[1]战斗预期!G$4</f>
        <v>0</v>
      </c>
    </row>
    <row r="73" spans="2:125" x14ac:dyDescent="0.15">
      <c r="C73" s="23">
        <f t="shared" si="25"/>
        <v>28</v>
      </c>
      <c r="D73" s="14">
        <f>(C$1/SUM($R$6:$R$12)*N$6*[1]战斗预期!$D$4+F73*C$2/C$3/SUM($R$6:$R$12)*N$6*[1]战斗预期!$D$4)*(1+$D$8)</f>
        <v>217.77777777777777</v>
      </c>
      <c r="E73" s="4">
        <v>43</v>
      </c>
      <c r="F73" s="4">
        <f>[1]属性成长!$D50</f>
        <v>215</v>
      </c>
      <c r="G73" s="6">
        <f t="shared" si="26"/>
        <v>196</v>
      </c>
      <c r="H73" s="6">
        <f t="shared" si="27"/>
        <v>440</v>
      </c>
      <c r="I73" s="6">
        <f t="shared" si="28"/>
        <v>962</v>
      </c>
      <c r="J73" s="6">
        <f t="shared" si="29"/>
        <v>1479.5147928994083</v>
      </c>
      <c r="K73" s="15">
        <f t="shared" si="30"/>
        <v>2012.9402788605314</v>
      </c>
      <c r="L73" s="6">
        <f t="shared" si="31"/>
        <v>3093.219515552511</v>
      </c>
      <c r="M73" s="6">
        <f t="shared" si="32"/>
        <v>4182.7660395823086</v>
      </c>
      <c r="N73" s="6">
        <f t="shared" si="33"/>
        <v>21.777777777777779</v>
      </c>
      <c r="O73" s="6">
        <f t="shared" si="40"/>
        <v>48.888888888888886</v>
      </c>
      <c r="P73" s="6">
        <f t="shared" si="41"/>
        <v>106.88888888888889</v>
      </c>
      <c r="Q73" s="6">
        <f t="shared" si="42"/>
        <v>164.39053254437871</v>
      </c>
      <c r="R73" s="6">
        <f t="shared" si="43"/>
        <v>223.66003098450349</v>
      </c>
      <c r="S73" s="6">
        <f t="shared" si="44"/>
        <v>343.69105728361234</v>
      </c>
      <c r="T73" s="6">
        <f t="shared" si="45"/>
        <v>464.75178217581208</v>
      </c>
      <c r="U73" s="16">
        <f>ROUND(M$6*$N73*[1]战斗预期!C$4,0)</f>
        <v>1089</v>
      </c>
      <c r="V73" s="16">
        <f>ROUND(N$6*$N73*[1]战斗预期!D$4,0)</f>
        <v>109</v>
      </c>
      <c r="W73" s="16">
        <f>ROUND(O$6*$N73*[1]战斗预期!E$4,0)</f>
        <v>0</v>
      </c>
      <c r="X73" s="16">
        <f>ROUND(P$6*$N73*[1]战斗预期!F$4,0)</f>
        <v>0</v>
      </c>
      <c r="Y73" s="16">
        <f>ROUND(Q$6*$N73*[1]战斗预期!G$4,0)</f>
        <v>0</v>
      </c>
      <c r="Z73" s="17">
        <f>ROUND(M$7*$N73*[1]战斗预期!C$4,0)</f>
        <v>1089</v>
      </c>
      <c r="AA73" s="17">
        <f>ROUND(N$7*$N73*[1]战斗预期!D$4,0)</f>
        <v>0</v>
      </c>
      <c r="AB73" s="17">
        <f>ROUND(O$7*$N73*[1]战斗预期!E$4,0)</f>
        <v>54</v>
      </c>
      <c r="AC73" s="17">
        <f>ROUND(P$7*$N73*[1]战斗预期!F$4,0)</f>
        <v>0</v>
      </c>
      <c r="AD73" s="17">
        <f>ROUND(Q$7*$N73*[1]战斗预期!G$4,0)</f>
        <v>0</v>
      </c>
      <c r="AE73" s="18">
        <f>ROUND(M$8*$N73*[1]战斗预期!C$4,0)</f>
        <v>0</v>
      </c>
      <c r="AF73" s="18">
        <f>ROUND(N$8*$N73*[1]战斗预期!D$4,0)</f>
        <v>0</v>
      </c>
      <c r="AG73" s="18">
        <f>ROUND(O$8*$N73*[1]战斗预期!E$4,0)</f>
        <v>54</v>
      </c>
      <c r="AH73" s="18">
        <f>ROUND(P$8*$N73*[1]战斗预期!F$4,0)</f>
        <v>0</v>
      </c>
      <c r="AI73" s="18">
        <f>ROUND(Q$8*$N73*[1]战斗预期!G$4,0)</f>
        <v>44</v>
      </c>
      <c r="AJ73" s="19">
        <f>ROUND(M$9*$N73*[1]战斗预期!C$4,0)</f>
        <v>0</v>
      </c>
      <c r="AK73" s="19">
        <f>ROUND(N$9*$N73*[1]战斗预期!D$4,0)</f>
        <v>0</v>
      </c>
      <c r="AL73" s="19">
        <f>ROUND(O$9*$N73*[1]战斗预期!E$4,0)</f>
        <v>0</v>
      </c>
      <c r="AM73" s="19">
        <f>ROUND(P$9*$N73*[1]战斗预期!F$4,0)</f>
        <v>44</v>
      </c>
      <c r="AN73" s="19">
        <f>ROUND(Q$9*$N73*[1]战斗预期!G$4,0)</f>
        <v>44</v>
      </c>
      <c r="AO73" s="20">
        <f>ROUND(M$10*$N73*[1]战斗预期!C$4,0)</f>
        <v>0</v>
      </c>
      <c r="AP73" s="20">
        <f>ROUND(N$10*$N73*[1]战斗预期!D$4,0)</f>
        <v>109</v>
      </c>
      <c r="AQ73" s="20">
        <f>ROUND(O$10*$N73*[1]战斗预期!E$4,0)</f>
        <v>0</v>
      </c>
      <c r="AR73" s="20">
        <f>ROUND(P$10*$N73*[1]战斗预期!F$4,0)</f>
        <v>44</v>
      </c>
      <c r="AS73" s="20">
        <f>ROUND(Q$10*$N73*[1]战斗预期!G$4,0)</f>
        <v>0</v>
      </c>
      <c r="AT73" s="21">
        <f>ROUND(M$11*$N73*[1]战斗预期!C$4,0)</f>
        <v>1742</v>
      </c>
      <c r="AU73" s="21">
        <f>ROUND(N$11*$N73*[1]战斗预期!D$4,0)</f>
        <v>0</v>
      </c>
      <c r="AV73" s="21">
        <f>ROUND(O$11*$N73*[1]战斗预期!E$4,0)</f>
        <v>0</v>
      </c>
      <c r="AW73" s="21">
        <f>ROUND(P$11*$N73*[1]战斗预期!F$4,0)</f>
        <v>35</v>
      </c>
      <c r="AX73" s="21">
        <f>ROUND(Q$11*$N73*[1]战斗预期!G$4,0)</f>
        <v>70</v>
      </c>
      <c r="AY73" s="22">
        <f>ROUND(M$12*$N73*[1]战斗预期!C$4,0)</f>
        <v>0</v>
      </c>
      <c r="AZ73" s="22">
        <f>ROUND(N$12*$N73*[1]战斗预期!D$4,0)</f>
        <v>174</v>
      </c>
      <c r="BA73" s="22">
        <f>ROUND(O$12*$N73*[1]战斗预期!E$4,0)</f>
        <v>87</v>
      </c>
      <c r="BB73" s="22">
        <f>ROUND(P$12*$N73*[1]战斗预期!F$4,0)</f>
        <v>35</v>
      </c>
      <c r="BC73" s="22">
        <f>ROUND(Q$12*$N73*[1]战斗预期!G$4,0)</f>
        <v>0</v>
      </c>
      <c r="BD73" s="16">
        <f>M$6*$O73*[1]战斗预期!C$4</f>
        <v>2444.4444444444443</v>
      </c>
      <c r="BE73" s="16">
        <f>N$6*$O73*[1]战斗预期!D$4</f>
        <v>244.44444444444443</v>
      </c>
      <c r="BF73" s="16">
        <f>O$6*$O73*[1]战斗预期!E$4</f>
        <v>0</v>
      </c>
      <c r="BG73" s="16">
        <f>P$6*$O73*[1]战斗预期!F$4</f>
        <v>0</v>
      </c>
      <c r="BH73" s="16">
        <f>Q$6*$O73*[1]战斗预期!G$4</f>
        <v>0</v>
      </c>
      <c r="BI73" s="17">
        <f>M$7*$O73*[1]战斗预期!C$4</f>
        <v>2444.4444444444443</v>
      </c>
      <c r="BJ73" s="17">
        <f>N$7*$O73*[1]战斗预期!D$4</f>
        <v>0</v>
      </c>
      <c r="BK73" s="17">
        <f>O$7*$O73*[1]战斗预期!E$4</f>
        <v>122.22222222222221</v>
      </c>
      <c r="BL73" s="17">
        <f>P$7*$O73*[1]战斗预期!F$4</f>
        <v>0</v>
      </c>
      <c r="BM73" s="17">
        <f>Q$7*$O73*[1]战斗预期!G$4</f>
        <v>0</v>
      </c>
      <c r="BN73" s="18">
        <f>M$8*$O73*[1]战斗预期!C$4</f>
        <v>0</v>
      </c>
      <c r="BO73" s="18">
        <f>N$8*$O73*[1]战斗预期!D$4</f>
        <v>0</v>
      </c>
      <c r="BP73" s="18">
        <f>O$8*$O73*[1]战斗预期!E$4</f>
        <v>122.22222222222221</v>
      </c>
      <c r="BQ73" s="18">
        <f>P$8*$O73*[1]战斗预期!F$4</f>
        <v>0</v>
      </c>
      <c r="BR73" s="18">
        <f>Q$8*$O73*[1]战斗预期!G$4</f>
        <v>97.777777777777771</v>
      </c>
      <c r="BS73" s="19">
        <f>M$9*$O73*[1]战斗预期!C$4</f>
        <v>0</v>
      </c>
      <c r="BT73" s="19">
        <f>N$9*$O73*[1]战斗预期!D$4</f>
        <v>0</v>
      </c>
      <c r="BU73" s="19">
        <f>O$9*$O73*[1]战斗预期!E$4</f>
        <v>0</v>
      </c>
      <c r="BV73" s="19">
        <f>P$9*$O73*[1]战斗预期!F$4</f>
        <v>97.777777777777771</v>
      </c>
      <c r="BW73" s="19">
        <f>Q$9*$O73*[1]战斗预期!G$4</f>
        <v>97.777777777777771</v>
      </c>
      <c r="BX73" s="20">
        <f>M$10*$O73*[1]战斗预期!C$4</f>
        <v>0</v>
      </c>
      <c r="BY73" s="20">
        <f>N$10*$O73*[1]战斗预期!D$4</f>
        <v>244.44444444444443</v>
      </c>
      <c r="BZ73" s="20">
        <f>O$10*$O73*[1]战斗预期!E$4</f>
        <v>0</v>
      </c>
      <c r="CA73" s="20">
        <f>P$10*$O73*[1]战斗预期!F$4</f>
        <v>97.777777777777771</v>
      </c>
      <c r="CB73" s="20">
        <f>Q$10*$O73*[1]战斗预期!G$4</f>
        <v>0</v>
      </c>
      <c r="CC73" s="21">
        <f>M$11*$O73*[1]战斗预期!C$4</f>
        <v>3911.1111111111113</v>
      </c>
      <c r="CD73" s="21">
        <f>N$11*$O73*[1]战斗预期!D$4</f>
        <v>0</v>
      </c>
      <c r="CE73" s="21">
        <f>O$11*$O73*[1]战斗预期!E$4</f>
        <v>0</v>
      </c>
      <c r="CF73" s="21">
        <f>P$11*$O73*[1]战斗预期!F$4</f>
        <v>78.222222222222229</v>
      </c>
      <c r="CG73" s="21">
        <f>Q$11*$O73*[1]战斗预期!G$4</f>
        <v>156.44444444444446</v>
      </c>
      <c r="CH73" s="22">
        <f>M$12*$O73*[1]战斗预期!C$4</f>
        <v>0</v>
      </c>
      <c r="CI73" s="22">
        <f>N$12*$O73*[1]战斗预期!D$4</f>
        <v>391.11111111111114</v>
      </c>
      <c r="CJ73" s="22">
        <f>O$12*$O73*[1]战斗预期!E$4</f>
        <v>195.55555555555557</v>
      </c>
      <c r="CK73" s="22">
        <f>P$12*$O73*[1]战斗预期!F$4</f>
        <v>78.222222222222229</v>
      </c>
      <c r="CL73" s="22">
        <f>Q$12*$O73*[1]战斗预期!G$4</f>
        <v>0</v>
      </c>
      <c r="CM73" s="16">
        <f>M$6*$P73*[1]战斗预期!C$4</f>
        <v>5344.4444444444443</v>
      </c>
      <c r="CN73" s="16">
        <f>N$6*$P73*[1]战斗预期!D$4</f>
        <v>534.44444444444446</v>
      </c>
      <c r="CO73" s="16">
        <f>O$6*$P73*[1]战斗预期!E$4</f>
        <v>0</v>
      </c>
      <c r="CP73" s="16">
        <f>P$6*$P73*[1]战斗预期!F$4</f>
        <v>0</v>
      </c>
      <c r="CQ73" s="16">
        <f>Q$6*$P73*[1]战斗预期!G$4</f>
        <v>0</v>
      </c>
      <c r="CR73" s="17">
        <f>M$7*$P73*[1]战斗预期!C$4</f>
        <v>5344.4444444444443</v>
      </c>
      <c r="CS73" s="17">
        <f>N$7*$P73*[1]战斗预期!D$4</f>
        <v>0</v>
      </c>
      <c r="CT73" s="17">
        <f>O$7*$P73*[1]战斗预期!E$4</f>
        <v>267.22222222222223</v>
      </c>
      <c r="CU73" s="17">
        <f>P$7*$P73*[1]战斗预期!F$4</f>
        <v>0</v>
      </c>
      <c r="CV73" s="17">
        <f>Q$7*$P73*[1]战斗预期!G$4</f>
        <v>0</v>
      </c>
      <c r="CW73" s="18">
        <f>M$8*$P73*[1]战斗预期!C$4</f>
        <v>0</v>
      </c>
      <c r="CX73" s="18">
        <f>N$8*$P73*[1]战斗预期!D$4</f>
        <v>0</v>
      </c>
      <c r="CY73" s="18">
        <f>O$8*$P73*[1]战斗预期!E$4</f>
        <v>267.22222222222223</v>
      </c>
      <c r="CZ73" s="18">
        <f>P$8*$P73*[1]战斗预期!F$4</f>
        <v>0</v>
      </c>
      <c r="DA73" s="18">
        <f>Q$8*$P73*[1]战斗预期!G$4</f>
        <v>213.77777777777777</v>
      </c>
      <c r="DB73" s="19">
        <f>M$9*$P73*[1]战斗预期!C$4</f>
        <v>0</v>
      </c>
      <c r="DC73" s="19">
        <f>N$9*$P73*[1]战斗预期!D$4</f>
        <v>0</v>
      </c>
      <c r="DD73" s="19">
        <f>O$9*$P73*[1]战斗预期!E$4</f>
        <v>0</v>
      </c>
      <c r="DE73" s="19">
        <f>P$9*$P73*[1]战斗预期!F$4</f>
        <v>213.77777777777777</v>
      </c>
      <c r="DF73" s="19">
        <f>Q$9*$P73*[1]战斗预期!G$4</f>
        <v>213.77777777777777</v>
      </c>
      <c r="DG73" s="20">
        <f>M$10*$P73*[1]战斗预期!C$4</f>
        <v>0</v>
      </c>
      <c r="DH73" s="20">
        <f>N$10*$P73*[1]战斗预期!D$4</f>
        <v>534.44444444444446</v>
      </c>
      <c r="DI73" s="20">
        <f>O$10*$P73*[1]战斗预期!E$4</f>
        <v>0</v>
      </c>
      <c r="DJ73" s="20">
        <f>P$10*$P73*[1]战斗预期!F$4</f>
        <v>213.77777777777777</v>
      </c>
      <c r="DK73" s="20">
        <f>Q$10*$P73*[1]战斗预期!G$4</f>
        <v>0</v>
      </c>
      <c r="DL73" s="21">
        <f>M$11*$P73*[1]战斗预期!C$4</f>
        <v>8551.1111111111113</v>
      </c>
      <c r="DM73" s="21">
        <f>N$11*$P73*[1]战斗预期!D$4</f>
        <v>0</v>
      </c>
      <c r="DN73" s="21">
        <f>O$11*$P73*[1]战斗预期!E$4</f>
        <v>0</v>
      </c>
      <c r="DO73" s="21">
        <f>P$11*$P73*[1]战斗预期!F$4</f>
        <v>171.02222222222224</v>
      </c>
      <c r="DP73" s="21">
        <f>Q$11*$P73*[1]战斗预期!G$4</f>
        <v>342.04444444444448</v>
      </c>
      <c r="DQ73" s="22">
        <f>M$12*$P73*[1]战斗预期!C$4</f>
        <v>0</v>
      </c>
      <c r="DR73" s="22">
        <f>N$12*$P73*[1]战斗预期!D$4</f>
        <v>855.1111111111112</v>
      </c>
      <c r="DS73" s="22">
        <f>O$12*$P73*[1]战斗预期!E$4</f>
        <v>427.5555555555556</v>
      </c>
      <c r="DT73" s="22">
        <f>P$12*$P73*[1]战斗预期!F$4</f>
        <v>171.02222222222224</v>
      </c>
      <c r="DU73" s="22">
        <f>Q$12*$P73*[1]战斗预期!G$4</f>
        <v>0</v>
      </c>
    </row>
    <row r="74" spans="2:125" x14ac:dyDescent="0.15">
      <c r="C74" s="23">
        <f t="shared" si="25"/>
        <v>28.571428571428573</v>
      </c>
      <c r="D74" s="14">
        <f>(C$1/SUM($R$6:$R$12)*N$6*[1]战斗预期!$D$4+F74*C$2/C$3/SUM($R$6:$R$12)*N$6*[1]战斗预期!$D$4)*(1+$D$8)</f>
        <v>222.22222222222223</v>
      </c>
      <c r="E74" s="4">
        <v>44</v>
      </c>
      <c r="F74" s="4">
        <f>[1]属性成长!$D51</f>
        <v>220</v>
      </c>
      <c r="G74" s="6">
        <f t="shared" si="26"/>
        <v>200</v>
      </c>
      <c r="H74" s="6">
        <f t="shared" si="27"/>
        <v>448</v>
      </c>
      <c r="I74" s="6">
        <f t="shared" si="28"/>
        <v>976</v>
      </c>
      <c r="J74" s="6">
        <f t="shared" si="29"/>
        <v>1497.5147928994083</v>
      </c>
      <c r="K74" s="15">
        <f t="shared" si="30"/>
        <v>2034.9402788605314</v>
      </c>
      <c r="L74" s="6">
        <f t="shared" si="31"/>
        <v>3123.219515552511</v>
      </c>
      <c r="M74" s="6">
        <f t="shared" si="32"/>
        <v>4220.7660395823086</v>
      </c>
      <c r="N74" s="6">
        <f t="shared" si="33"/>
        <v>22.222222222222221</v>
      </c>
      <c r="O74" s="6">
        <f t="shared" si="40"/>
        <v>49.777777777777779</v>
      </c>
      <c r="P74" s="6">
        <f t="shared" si="41"/>
        <v>108.44444444444444</v>
      </c>
      <c r="Q74" s="6">
        <f t="shared" si="42"/>
        <v>166.39053254437871</v>
      </c>
      <c r="R74" s="6">
        <f t="shared" si="43"/>
        <v>226.10447542894792</v>
      </c>
      <c r="S74" s="6">
        <f t="shared" si="44"/>
        <v>347.02439061694565</v>
      </c>
      <c r="T74" s="6">
        <f t="shared" si="45"/>
        <v>468.97400439803431</v>
      </c>
      <c r="U74" s="16">
        <f>ROUND(M$6*$N74*[1]战斗预期!C$4,0)</f>
        <v>1111</v>
      </c>
      <c r="V74" s="16">
        <f>ROUND(N$6*$N74*[1]战斗预期!D$4,0)</f>
        <v>111</v>
      </c>
      <c r="W74" s="16">
        <f>ROUND(O$6*$N74*[1]战斗预期!E$4,0)</f>
        <v>0</v>
      </c>
      <c r="X74" s="16">
        <f>ROUND(P$6*$N74*[1]战斗预期!F$4,0)</f>
        <v>0</v>
      </c>
      <c r="Y74" s="16">
        <f>ROUND(Q$6*$N74*[1]战斗预期!G$4,0)</f>
        <v>0</v>
      </c>
      <c r="Z74" s="17">
        <f>ROUND(M$7*$N74*[1]战斗预期!C$4,0)</f>
        <v>1111</v>
      </c>
      <c r="AA74" s="17">
        <f>ROUND(N$7*$N74*[1]战斗预期!D$4,0)</f>
        <v>0</v>
      </c>
      <c r="AB74" s="17">
        <f>ROUND(O$7*$N74*[1]战斗预期!E$4,0)</f>
        <v>56</v>
      </c>
      <c r="AC74" s="17">
        <f>ROUND(P$7*$N74*[1]战斗预期!F$4,0)</f>
        <v>0</v>
      </c>
      <c r="AD74" s="17">
        <f>ROUND(Q$7*$N74*[1]战斗预期!G$4,0)</f>
        <v>0</v>
      </c>
      <c r="AE74" s="18">
        <f>ROUND(M$8*$N74*[1]战斗预期!C$4,0)</f>
        <v>0</v>
      </c>
      <c r="AF74" s="18">
        <f>ROUND(N$8*$N74*[1]战斗预期!D$4,0)</f>
        <v>0</v>
      </c>
      <c r="AG74" s="18">
        <f>ROUND(O$8*$N74*[1]战斗预期!E$4,0)</f>
        <v>56</v>
      </c>
      <c r="AH74" s="18">
        <f>ROUND(P$8*$N74*[1]战斗预期!F$4,0)</f>
        <v>0</v>
      </c>
      <c r="AI74" s="18">
        <f>ROUND(Q$8*$N74*[1]战斗预期!G$4,0)</f>
        <v>44</v>
      </c>
      <c r="AJ74" s="19">
        <f>ROUND(M$9*$N74*[1]战斗预期!C$4,0)</f>
        <v>0</v>
      </c>
      <c r="AK74" s="19">
        <f>ROUND(N$9*$N74*[1]战斗预期!D$4,0)</f>
        <v>0</v>
      </c>
      <c r="AL74" s="19">
        <f>ROUND(O$9*$N74*[1]战斗预期!E$4,0)</f>
        <v>0</v>
      </c>
      <c r="AM74" s="19">
        <f>ROUND(P$9*$N74*[1]战斗预期!F$4,0)</f>
        <v>44</v>
      </c>
      <c r="AN74" s="19">
        <f>ROUND(Q$9*$N74*[1]战斗预期!G$4,0)</f>
        <v>44</v>
      </c>
      <c r="AO74" s="20">
        <f>ROUND(M$10*$N74*[1]战斗预期!C$4,0)</f>
        <v>0</v>
      </c>
      <c r="AP74" s="20">
        <f>ROUND(N$10*$N74*[1]战斗预期!D$4,0)</f>
        <v>111</v>
      </c>
      <c r="AQ74" s="20">
        <f>ROUND(O$10*$N74*[1]战斗预期!E$4,0)</f>
        <v>0</v>
      </c>
      <c r="AR74" s="20">
        <f>ROUND(P$10*$N74*[1]战斗预期!F$4,0)</f>
        <v>44</v>
      </c>
      <c r="AS74" s="20">
        <f>ROUND(Q$10*$N74*[1]战斗预期!G$4,0)</f>
        <v>0</v>
      </c>
      <c r="AT74" s="21">
        <f>ROUND(M$11*$N74*[1]战斗预期!C$4,0)</f>
        <v>1778</v>
      </c>
      <c r="AU74" s="21">
        <f>ROUND(N$11*$N74*[1]战斗预期!D$4,0)</f>
        <v>0</v>
      </c>
      <c r="AV74" s="21">
        <f>ROUND(O$11*$N74*[1]战斗预期!E$4,0)</f>
        <v>0</v>
      </c>
      <c r="AW74" s="21">
        <f>ROUND(P$11*$N74*[1]战斗预期!F$4,0)</f>
        <v>36</v>
      </c>
      <c r="AX74" s="21">
        <f>ROUND(Q$11*$N74*[1]战斗预期!G$4,0)</f>
        <v>71</v>
      </c>
      <c r="AY74" s="22">
        <f>ROUND(M$12*$N74*[1]战斗预期!C$4,0)</f>
        <v>0</v>
      </c>
      <c r="AZ74" s="22">
        <f>ROUND(N$12*$N74*[1]战斗预期!D$4,0)</f>
        <v>178</v>
      </c>
      <c r="BA74" s="22">
        <f>ROUND(O$12*$N74*[1]战斗预期!E$4,0)</f>
        <v>89</v>
      </c>
      <c r="BB74" s="22">
        <f>ROUND(P$12*$N74*[1]战斗预期!F$4,0)</f>
        <v>36</v>
      </c>
      <c r="BC74" s="22">
        <f>ROUND(Q$12*$N74*[1]战斗预期!G$4,0)</f>
        <v>0</v>
      </c>
      <c r="BD74" s="16">
        <f>M$6*$O74*[1]战斗预期!C$4</f>
        <v>2488.8888888888891</v>
      </c>
      <c r="BE74" s="16">
        <f>N$6*$O74*[1]战斗预期!D$4</f>
        <v>248.88888888888889</v>
      </c>
      <c r="BF74" s="16">
        <f>O$6*$O74*[1]战斗预期!E$4</f>
        <v>0</v>
      </c>
      <c r="BG74" s="16">
        <f>P$6*$O74*[1]战斗预期!F$4</f>
        <v>0</v>
      </c>
      <c r="BH74" s="16">
        <f>Q$6*$O74*[1]战斗预期!G$4</f>
        <v>0</v>
      </c>
      <c r="BI74" s="17">
        <f>M$7*$O74*[1]战斗预期!C$4</f>
        <v>2488.8888888888891</v>
      </c>
      <c r="BJ74" s="17">
        <f>N$7*$O74*[1]战斗预期!D$4</f>
        <v>0</v>
      </c>
      <c r="BK74" s="17">
        <f>O$7*$O74*[1]战斗预期!E$4</f>
        <v>124.44444444444444</v>
      </c>
      <c r="BL74" s="17">
        <f>P$7*$O74*[1]战斗预期!F$4</f>
        <v>0</v>
      </c>
      <c r="BM74" s="17">
        <f>Q$7*$O74*[1]战斗预期!G$4</f>
        <v>0</v>
      </c>
      <c r="BN74" s="18">
        <f>M$8*$O74*[1]战斗预期!C$4</f>
        <v>0</v>
      </c>
      <c r="BO74" s="18">
        <f>N$8*$O74*[1]战斗预期!D$4</f>
        <v>0</v>
      </c>
      <c r="BP74" s="18">
        <f>O$8*$O74*[1]战斗预期!E$4</f>
        <v>124.44444444444444</v>
      </c>
      <c r="BQ74" s="18">
        <f>P$8*$O74*[1]战斗预期!F$4</f>
        <v>0</v>
      </c>
      <c r="BR74" s="18">
        <f>Q$8*$O74*[1]战斗预期!G$4</f>
        <v>99.555555555555557</v>
      </c>
      <c r="BS74" s="19">
        <f>M$9*$O74*[1]战斗预期!C$4</f>
        <v>0</v>
      </c>
      <c r="BT74" s="19">
        <f>N$9*$O74*[1]战斗预期!D$4</f>
        <v>0</v>
      </c>
      <c r="BU74" s="19">
        <f>O$9*$O74*[1]战斗预期!E$4</f>
        <v>0</v>
      </c>
      <c r="BV74" s="19">
        <f>P$9*$O74*[1]战斗预期!F$4</f>
        <v>99.555555555555557</v>
      </c>
      <c r="BW74" s="19">
        <f>Q$9*$O74*[1]战斗预期!G$4</f>
        <v>99.555555555555557</v>
      </c>
      <c r="BX74" s="20">
        <f>M$10*$O74*[1]战斗预期!C$4</f>
        <v>0</v>
      </c>
      <c r="BY74" s="20">
        <f>N$10*$O74*[1]战斗预期!D$4</f>
        <v>248.88888888888889</v>
      </c>
      <c r="BZ74" s="20">
        <f>O$10*$O74*[1]战斗预期!E$4</f>
        <v>0</v>
      </c>
      <c r="CA74" s="20">
        <f>P$10*$O74*[1]战斗预期!F$4</f>
        <v>99.555555555555557</v>
      </c>
      <c r="CB74" s="20">
        <f>Q$10*$O74*[1]战斗预期!G$4</f>
        <v>0</v>
      </c>
      <c r="CC74" s="21">
        <f>M$11*$O74*[1]战斗预期!C$4</f>
        <v>3982.2222222222222</v>
      </c>
      <c r="CD74" s="21">
        <f>N$11*$O74*[1]战斗预期!D$4</f>
        <v>0</v>
      </c>
      <c r="CE74" s="21">
        <f>O$11*$O74*[1]战斗预期!E$4</f>
        <v>0</v>
      </c>
      <c r="CF74" s="21">
        <f>P$11*$O74*[1]战斗预期!F$4</f>
        <v>79.644444444444446</v>
      </c>
      <c r="CG74" s="21">
        <f>Q$11*$O74*[1]战斗预期!G$4</f>
        <v>159.28888888888889</v>
      </c>
      <c r="CH74" s="22">
        <f>M$12*$O74*[1]战斗预期!C$4</f>
        <v>0</v>
      </c>
      <c r="CI74" s="22">
        <f>N$12*$O74*[1]战斗预期!D$4</f>
        <v>398.22222222222223</v>
      </c>
      <c r="CJ74" s="22">
        <f>O$12*$O74*[1]战斗预期!E$4</f>
        <v>199.11111111111111</v>
      </c>
      <c r="CK74" s="22">
        <f>P$12*$O74*[1]战斗预期!F$4</f>
        <v>79.644444444444446</v>
      </c>
      <c r="CL74" s="22">
        <f>Q$12*$O74*[1]战斗预期!G$4</f>
        <v>0</v>
      </c>
      <c r="CM74" s="16">
        <f>M$6*$P74*[1]战斗预期!C$4</f>
        <v>5422.2222222222217</v>
      </c>
      <c r="CN74" s="16">
        <f>N$6*$P74*[1]战斗预期!D$4</f>
        <v>542.22222222222217</v>
      </c>
      <c r="CO74" s="16">
        <f>O$6*$P74*[1]战斗预期!E$4</f>
        <v>0</v>
      </c>
      <c r="CP74" s="16">
        <f>P$6*$P74*[1]战斗预期!F$4</f>
        <v>0</v>
      </c>
      <c r="CQ74" s="16">
        <f>Q$6*$P74*[1]战斗预期!G$4</f>
        <v>0</v>
      </c>
      <c r="CR74" s="17">
        <f>M$7*$P74*[1]战斗预期!C$4</f>
        <v>5422.2222222222217</v>
      </c>
      <c r="CS74" s="17">
        <f>N$7*$P74*[1]战斗预期!D$4</f>
        <v>0</v>
      </c>
      <c r="CT74" s="17">
        <f>O$7*$P74*[1]战斗预期!E$4</f>
        <v>271.11111111111109</v>
      </c>
      <c r="CU74" s="17">
        <f>P$7*$P74*[1]战斗预期!F$4</f>
        <v>0</v>
      </c>
      <c r="CV74" s="17">
        <f>Q$7*$P74*[1]战斗预期!G$4</f>
        <v>0</v>
      </c>
      <c r="CW74" s="18">
        <f>M$8*$P74*[1]战斗预期!C$4</f>
        <v>0</v>
      </c>
      <c r="CX74" s="18">
        <f>N$8*$P74*[1]战斗预期!D$4</f>
        <v>0</v>
      </c>
      <c r="CY74" s="18">
        <f>O$8*$P74*[1]战斗预期!E$4</f>
        <v>271.11111111111109</v>
      </c>
      <c r="CZ74" s="18">
        <f>P$8*$P74*[1]战斗预期!F$4</f>
        <v>0</v>
      </c>
      <c r="DA74" s="18">
        <f>Q$8*$P74*[1]战斗预期!G$4</f>
        <v>216.88888888888889</v>
      </c>
      <c r="DB74" s="19">
        <f>M$9*$P74*[1]战斗预期!C$4</f>
        <v>0</v>
      </c>
      <c r="DC74" s="19">
        <f>N$9*$P74*[1]战斗预期!D$4</f>
        <v>0</v>
      </c>
      <c r="DD74" s="19">
        <f>O$9*$P74*[1]战斗预期!E$4</f>
        <v>0</v>
      </c>
      <c r="DE74" s="19">
        <f>P$9*$P74*[1]战斗预期!F$4</f>
        <v>216.88888888888889</v>
      </c>
      <c r="DF74" s="19">
        <f>Q$9*$P74*[1]战斗预期!G$4</f>
        <v>216.88888888888889</v>
      </c>
      <c r="DG74" s="20">
        <f>M$10*$P74*[1]战斗预期!C$4</f>
        <v>0</v>
      </c>
      <c r="DH74" s="20">
        <f>N$10*$P74*[1]战斗预期!D$4</f>
        <v>542.22222222222217</v>
      </c>
      <c r="DI74" s="20">
        <f>O$10*$P74*[1]战斗预期!E$4</f>
        <v>0</v>
      </c>
      <c r="DJ74" s="20">
        <f>P$10*$P74*[1]战斗预期!F$4</f>
        <v>216.88888888888889</v>
      </c>
      <c r="DK74" s="20">
        <f>Q$10*$P74*[1]战斗预期!G$4</f>
        <v>0</v>
      </c>
      <c r="DL74" s="21">
        <f>M$11*$P74*[1]战斗预期!C$4</f>
        <v>8675.5555555555566</v>
      </c>
      <c r="DM74" s="21">
        <f>N$11*$P74*[1]战斗预期!D$4</f>
        <v>0</v>
      </c>
      <c r="DN74" s="21">
        <f>O$11*$P74*[1]战斗预期!E$4</f>
        <v>0</v>
      </c>
      <c r="DO74" s="21">
        <f>P$11*$P74*[1]战斗预期!F$4</f>
        <v>173.51111111111112</v>
      </c>
      <c r="DP74" s="21">
        <f>Q$11*$P74*[1]战斗预期!G$4</f>
        <v>347.02222222222224</v>
      </c>
      <c r="DQ74" s="22">
        <f>M$12*$P74*[1]战斗预期!C$4</f>
        <v>0</v>
      </c>
      <c r="DR74" s="22">
        <f>N$12*$P74*[1]战斗预期!D$4</f>
        <v>867.55555555555566</v>
      </c>
      <c r="DS74" s="22">
        <f>O$12*$P74*[1]战斗预期!E$4</f>
        <v>433.77777777777783</v>
      </c>
      <c r="DT74" s="22">
        <f>P$12*$P74*[1]战斗预期!F$4</f>
        <v>173.51111111111112</v>
      </c>
      <c r="DU74" s="22">
        <f>Q$12*$P74*[1]战斗预期!G$4</f>
        <v>0</v>
      </c>
    </row>
    <row r="75" spans="2:125" x14ac:dyDescent="0.15">
      <c r="C75" s="23">
        <f t="shared" si="25"/>
        <v>29.142857142857142</v>
      </c>
      <c r="D75" s="14">
        <f>(C$1/SUM($R$6:$R$12)*N$6*[1]战斗预期!$D$4+F75*C$2/C$3/SUM($R$6:$R$12)*N$6*[1]战斗预期!$D$4)*(1+$D$8)</f>
        <v>226.66666666666666</v>
      </c>
      <c r="E75" s="4">
        <v>45</v>
      </c>
      <c r="F75" s="4">
        <f>[1]属性成长!$D52</f>
        <v>225</v>
      </c>
      <c r="G75" s="6">
        <f t="shared" si="26"/>
        <v>204</v>
      </c>
      <c r="H75" s="6">
        <f t="shared" si="27"/>
        <v>456</v>
      </c>
      <c r="I75" s="6">
        <f t="shared" si="28"/>
        <v>990</v>
      </c>
      <c r="J75" s="6">
        <f t="shared" si="29"/>
        <v>1515.5147928994083</v>
      </c>
      <c r="K75" s="15">
        <f t="shared" si="30"/>
        <v>2056.9402788605312</v>
      </c>
      <c r="L75" s="6">
        <f t="shared" si="31"/>
        <v>3153.219515552511</v>
      </c>
      <c r="M75" s="6">
        <f t="shared" si="32"/>
        <v>4258.7660395823086</v>
      </c>
      <c r="N75" s="6">
        <f t="shared" si="33"/>
        <v>22.666666666666668</v>
      </c>
      <c r="O75" s="6">
        <f t="shared" si="40"/>
        <v>50.666666666666664</v>
      </c>
      <c r="P75" s="6">
        <f t="shared" si="41"/>
        <v>110</v>
      </c>
      <c r="Q75" s="6">
        <f t="shared" si="42"/>
        <v>168.39053254437871</v>
      </c>
      <c r="R75" s="6">
        <f t="shared" si="43"/>
        <v>228.54891987339235</v>
      </c>
      <c r="S75" s="6">
        <f t="shared" si="44"/>
        <v>350.35772395027902</v>
      </c>
      <c r="T75" s="6">
        <f t="shared" si="45"/>
        <v>473.19622662025654</v>
      </c>
      <c r="U75" s="16">
        <f>ROUND(M$6*$N75*[1]战斗预期!C$4,0)</f>
        <v>1133</v>
      </c>
      <c r="V75" s="16">
        <f>ROUND(N$6*$N75*[1]战斗预期!D$4,0)</f>
        <v>113</v>
      </c>
      <c r="W75" s="16">
        <f>ROUND(O$6*$N75*[1]战斗预期!E$4,0)</f>
        <v>0</v>
      </c>
      <c r="X75" s="16">
        <f>ROUND(P$6*$N75*[1]战斗预期!F$4,0)</f>
        <v>0</v>
      </c>
      <c r="Y75" s="16">
        <f>ROUND(Q$6*$N75*[1]战斗预期!G$4,0)</f>
        <v>0</v>
      </c>
      <c r="Z75" s="17">
        <f>ROUND(M$7*$N75*[1]战斗预期!C$4,0)</f>
        <v>1133</v>
      </c>
      <c r="AA75" s="17">
        <f>ROUND(N$7*$N75*[1]战斗预期!D$4,0)</f>
        <v>0</v>
      </c>
      <c r="AB75" s="17">
        <f>ROUND(O$7*$N75*[1]战斗预期!E$4,0)</f>
        <v>57</v>
      </c>
      <c r="AC75" s="17">
        <f>ROUND(P$7*$N75*[1]战斗预期!F$4,0)</f>
        <v>0</v>
      </c>
      <c r="AD75" s="17">
        <f>ROUND(Q$7*$N75*[1]战斗预期!G$4,0)</f>
        <v>0</v>
      </c>
      <c r="AE75" s="18">
        <f>ROUND(M$8*$N75*[1]战斗预期!C$4,0)</f>
        <v>0</v>
      </c>
      <c r="AF75" s="18">
        <f>ROUND(N$8*$N75*[1]战斗预期!D$4,0)</f>
        <v>0</v>
      </c>
      <c r="AG75" s="18">
        <f>ROUND(O$8*$N75*[1]战斗预期!E$4,0)</f>
        <v>57</v>
      </c>
      <c r="AH75" s="18">
        <f>ROUND(P$8*$N75*[1]战斗预期!F$4,0)</f>
        <v>0</v>
      </c>
      <c r="AI75" s="18">
        <f>ROUND(Q$8*$N75*[1]战斗预期!G$4,0)</f>
        <v>45</v>
      </c>
      <c r="AJ75" s="19">
        <f>ROUND(M$9*$N75*[1]战斗预期!C$4,0)</f>
        <v>0</v>
      </c>
      <c r="AK75" s="19">
        <f>ROUND(N$9*$N75*[1]战斗预期!D$4,0)</f>
        <v>0</v>
      </c>
      <c r="AL75" s="19">
        <f>ROUND(O$9*$N75*[1]战斗预期!E$4,0)</f>
        <v>0</v>
      </c>
      <c r="AM75" s="19">
        <f>ROUND(P$9*$N75*[1]战斗预期!F$4,0)</f>
        <v>45</v>
      </c>
      <c r="AN75" s="19">
        <f>ROUND(Q$9*$N75*[1]战斗预期!G$4,0)</f>
        <v>45</v>
      </c>
      <c r="AO75" s="20">
        <f>ROUND(M$10*$N75*[1]战斗预期!C$4,0)</f>
        <v>0</v>
      </c>
      <c r="AP75" s="20">
        <f>ROUND(N$10*$N75*[1]战斗预期!D$4,0)</f>
        <v>113</v>
      </c>
      <c r="AQ75" s="20">
        <f>ROUND(O$10*$N75*[1]战斗预期!E$4,0)</f>
        <v>0</v>
      </c>
      <c r="AR75" s="20">
        <f>ROUND(P$10*$N75*[1]战斗预期!F$4,0)</f>
        <v>45</v>
      </c>
      <c r="AS75" s="20">
        <f>ROUND(Q$10*$N75*[1]战斗预期!G$4,0)</f>
        <v>0</v>
      </c>
      <c r="AT75" s="21">
        <f>ROUND(M$11*$N75*[1]战斗预期!C$4,0)</f>
        <v>1813</v>
      </c>
      <c r="AU75" s="21">
        <f>ROUND(N$11*$N75*[1]战斗预期!D$4,0)</f>
        <v>0</v>
      </c>
      <c r="AV75" s="21">
        <f>ROUND(O$11*$N75*[1]战斗预期!E$4,0)</f>
        <v>0</v>
      </c>
      <c r="AW75" s="21">
        <f>ROUND(P$11*$N75*[1]战斗预期!F$4,0)</f>
        <v>36</v>
      </c>
      <c r="AX75" s="21">
        <f>ROUND(Q$11*$N75*[1]战斗预期!G$4,0)</f>
        <v>73</v>
      </c>
      <c r="AY75" s="22">
        <f>ROUND(M$12*$N75*[1]战斗预期!C$4,0)</f>
        <v>0</v>
      </c>
      <c r="AZ75" s="22">
        <f>ROUND(N$12*$N75*[1]战斗预期!D$4,0)</f>
        <v>181</v>
      </c>
      <c r="BA75" s="22">
        <f>ROUND(O$12*$N75*[1]战斗预期!E$4,0)</f>
        <v>91</v>
      </c>
      <c r="BB75" s="22">
        <f>ROUND(P$12*$N75*[1]战斗预期!F$4,0)</f>
        <v>36</v>
      </c>
      <c r="BC75" s="22">
        <f>ROUND(Q$12*$N75*[1]战斗预期!G$4,0)</f>
        <v>0</v>
      </c>
      <c r="BD75" s="16">
        <f>M$6*$O75*[1]战斗预期!C$4</f>
        <v>2533.333333333333</v>
      </c>
      <c r="BE75" s="16">
        <f>N$6*$O75*[1]战斗预期!D$4</f>
        <v>253.33333333333331</v>
      </c>
      <c r="BF75" s="16">
        <f>O$6*$O75*[1]战斗预期!E$4</f>
        <v>0</v>
      </c>
      <c r="BG75" s="16">
        <f>P$6*$O75*[1]战斗预期!F$4</f>
        <v>0</v>
      </c>
      <c r="BH75" s="16">
        <f>Q$6*$O75*[1]战斗预期!G$4</f>
        <v>0</v>
      </c>
      <c r="BI75" s="17">
        <f>M$7*$O75*[1]战斗预期!C$4</f>
        <v>2533.333333333333</v>
      </c>
      <c r="BJ75" s="17">
        <f>N$7*$O75*[1]战斗预期!D$4</f>
        <v>0</v>
      </c>
      <c r="BK75" s="17">
        <f>O$7*$O75*[1]战斗预期!E$4</f>
        <v>126.66666666666666</v>
      </c>
      <c r="BL75" s="17">
        <f>P$7*$O75*[1]战斗预期!F$4</f>
        <v>0</v>
      </c>
      <c r="BM75" s="17">
        <f>Q$7*$O75*[1]战斗预期!G$4</f>
        <v>0</v>
      </c>
      <c r="BN75" s="18">
        <f>M$8*$O75*[1]战斗预期!C$4</f>
        <v>0</v>
      </c>
      <c r="BO75" s="18">
        <f>N$8*$O75*[1]战斗预期!D$4</f>
        <v>0</v>
      </c>
      <c r="BP75" s="18">
        <f>O$8*$O75*[1]战斗预期!E$4</f>
        <v>126.66666666666666</v>
      </c>
      <c r="BQ75" s="18">
        <f>P$8*$O75*[1]战斗预期!F$4</f>
        <v>0</v>
      </c>
      <c r="BR75" s="18">
        <f>Q$8*$O75*[1]战斗预期!G$4</f>
        <v>101.33333333333333</v>
      </c>
      <c r="BS75" s="19">
        <f>M$9*$O75*[1]战斗预期!C$4</f>
        <v>0</v>
      </c>
      <c r="BT75" s="19">
        <f>N$9*$O75*[1]战斗预期!D$4</f>
        <v>0</v>
      </c>
      <c r="BU75" s="19">
        <f>O$9*$O75*[1]战斗预期!E$4</f>
        <v>0</v>
      </c>
      <c r="BV75" s="19">
        <f>P$9*$O75*[1]战斗预期!F$4</f>
        <v>101.33333333333333</v>
      </c>
      <c r="BW75" s="19">
        <f>Q$9*$O75*[1]战斗预期!G$4</f>
        <v>101.33333333333333</v>
      </c>
      <c r="BX75" s="20">
        <f>M$10*$O75*[1]战斗预期!C$4</f>
        <v>0</v>
      </c>
      <c r="BY75" s="20">
        <f>N$10*$O75*[1]战斗预期!D$4</f>
        <v>253.33333333333331</v>
      </c>
      <c r="BZ75" s="20">
        <f>O$10*$O75*[1]战斗预期!E$4</f>
        <v>0</v>
      </c>
      <c r="CA75" s="20">
        <f>P$10*$O75*[1]战斗预期!F$4</f>
        <v>101.33333333333333</v>
      </c>
      <c r="CB75" s="20">
        <f>Q$10*$O75*[1]战斗预期!G$4</f>
        <v>0</v>
      </c>
      <c r="CC75" s="21">
        <f>M$11*$O75*[1]战斗预期!C$4</f>
        <v>4053.333333333333</v>
      </c>
      <c r="CD75" s="21">
        <f>N$11*$O75*[1]战斗预期!D$4</f>
        <v>0</v>
      </c>
      <c r="CE75" s="21">
        <f>O$11*$O75*[1]战斗预期!E$4</f>
        <v>0</v>
      </c>
      <c r="CF75" s="21">
        <f>P$11*$O75*[1]战斗预期!F$4</f>
        <v>81.066666666666663</v>
      </c>
      <c r="CG75" s="21">
        <f>Q$11*$O75*[1]战斗预期!G$4</f>
        <v>162.13333333333333</v>
      </c>
      <c r="CH75" s="22">
        <f>M$12*$O75*[1]战斗预期!C$4</f>
        <v>0</v>
      </c>
      <c r="CI75" s="22">
        <f>N$12*$O75*[1]战斗预期!D$4</f>
        <v>405.33333333333331</v>
      </c>
      <c r="CJ75" s="22">
        <f>O$12*$O75*[1]战斗预期!E$4</f>
        <v>202.66666666666666</v>
      </c>
      <c r="CK75" s="22">
        <f>P$12*$O75*[1]战斗预期!F$4</f>
        <v>81.066666666666663</v>
      </c>
      <c r="CL75" s="22">
        <f>Q$12*$O75*[1]战斗预期!G$4</f>
        <v>0</v>
      </c>
      <c r="CM75" s="16">
        <f>M$6*$P75*[1]战斗预期!C$4</f>
        <v>5500</v>
      </c>
      <c r="CN75" s="16">
        <f>N$6*$P75*[1]战斗预期!D$4</f>
        <v>550</v>
      </c>
      <c r="CO75" s="16">
        <f>O$6*$P75*[1]战斗预期!E$4</f>
        <v>0</v>
      </c>
      <c r="CP75" s="16">
        <f>P$6*$P75*[1]战斗预期!F$4</f>
        <v>0</v>
      </c>
      <c r="CQ75" s="16">
        <f>Q$6*$P75*[1]战斗预期!G$4</f>
        <v>0</v>
      </c>
      <c r="CR75" s="17">
        <f>M$7*$P75*[1]战斗预期!C$4</f>
        <v>5500</v>
      </c>
      <c r="CS75" s="17">
        <f>N$7*$P75*[1]战斗预期!D$4</f>
        <v>0</v>
      </c>
      <c r="CT75" s="17">
        <f>O$7*$P75*[1]战斗预期!E$4</f>
        <v>275</v>
      </c>
      <c r="CU75" s="17">
        <f>P$7*$P75*[1]战斗预期!F$4</f>
        <v>0</v>
      </c>
      <c r="CV75" s="17">
        <f>Q$7*$P75*[1]战斗预期!G$4</f>
        <v>0</v>
      </c>
      <c r="CW75" s="18">
        <f>M$8*$P75*[1]战斗预期!C$4</f>
        <v>0</v>
      </c>
      <c r="CX75" s="18">
        <f>N$8*$P75*[1]战斗预期!D$4</f>
        <v>0</v>
      </c>
      <c r="CY75" s="18">
        <f>O$8*$P75*[1]战斗预期!E$4</f>
        <v>275</v>
      </c>
      <c r="CZ75" s="18">
        <f>P$8*$P75*[1]战斗预期!F$4</f>
        <v>0</v>
      </c>
      <c r="DA75" s="18">
        <f>Q$8*$P75*[1]战斗预期!G$4</f>
        <v>220</v>
      </c>
      <c r="DB75" s="19">
        <f>M$9*$P75*[1]战斗预期!C$4</f>
        <v>0</v>
      </c>
      <c r="DC75" s="19">
        <f>N$9*$P75*[1]战斗预期!D$4</f>
        <v>0</v>
      </c>
      <c r="DD75" s="19">
        <f>O$9*$P75*[1]战斗预期!E$4</f>
        <v>0</v>
      </c>
      <c r="DE75" s="19">
        <f>P$9*$P75*[1]战斗预期!F$4</f>
        <v>220</v>
      </c>
      <c r="DF75" s="19">
        <f>Q$9*$P75*[1]战斗预期!G$4</f>
        <v>220</v>
      </c>
      <c r="DG75" s="20">
        <f>M$10*$P75*[1]战斗预期!C$4</f>
        <v>0</v>
      </c>
      <c r="DH75" s="20">
        <f>N$10*$P75*[1]战斗预期!D$4</f>
        <v>550</v>
      </c>
      <c r="DI75" s="20">
        <f>O$10*$P75*[1]战斗预期!E$4</f>
        <v>0</v>
      </c>
      <c r="DJ75" s="20">
        <f>P$10*$P75*[1]战斗预期!F$4</f>
        <v>220</v>
      </c>
      <c r="DK75" s="20">
        <f>Q$10*$P75*[1]战斗预期!G$4</f>
        <v>0</v>
      </c>
      <c r="DL75" s="21">
        <f>M$11*$P75*[1]战斗预期!C$4</f>
        <v>8800</v>
      </c>
      <c r="DM75" s="21">
        <f>N$11*$P75*[1]战斗预期!D$4</f>
        <v>0</v>
      </c>
      <c r="DN75" s="21">
        <f>O$11*$P75*[1]战斗预期!E$4</f>
        <v>0</v>
      </c>
      <c r="DO75" s="21">
        <f>P$11*$P75*[1]战斗预期!F$4</f>
        <v>176</v>
      </c>
      <c r="DP75" s="21">
        <f>Q$11*$P75*[1]战斗预期!G$4</f>
        <v>352</v>
      </c>
      <c r="DQ75" s="22">
        <f>M$12*$P75*[1]战斗预期!C$4</f>
        <v>0</v>
      </c>
      <c r="DR75" s="22">
        <f>N$12*$P75*[1]战斗预期!D$4</f>
        <v>880</v>
      </c>
      <c r="DS75" s="22">
        <f>O$12*$P75*[1]战斗预期!E$4</f>
        <v>440</v>
      </c>
      <c r="DT75" s="22">
        <f>P$12*$P75*[1]战斗预期!F$4</f>
        <v>176</v>
      </c>
      <c r="DU75" s="22">
        <f>Q$12*$P75*[1]战斗预期!G$4</f>
        <v>0</v>
      </c>
    </row>
    <row r="76" spans="2:125" x14ac:dyDescent="0.15">
      <c r="C76" s="23">
        <f t="shared" si="25"/>
        <v>29.714285714285715</v>
      </c>
      <c r="D76" s="14">
        <f>(C$1/SUM($R$6:$R$12)*N$6*[1]战斗预期!$D$4+F76*C$2/C$3/SUM($R$6:$R$12)*N$6*[1]战斗预期!$D$4)*(1+$D$8)</f>
        <v>231.11111111111109</v>
      </c>
      <c r="E76" s="4">
        <v>46</v>
      </c>
      <c r="F76" s="4">
        <f>[1]属性成长!$D53</f>
        <v>230</v>
      </c>
      <c r="G76" s="6">
        <f t="shared" si="26"/>
        <v>208</v>
      </c>
      <c r="H76" s="6">
        <f t="shared" si="27"/>
        <v>464</v>
      </c>
      <c r="I76" s="6">
        <f t="shared" si="28"/>
        <v>1004</v>
      </c>
      <c r="J76" s="6">
        <f t="shared" si="29"/>
        <v>1533.5147928994083</v>
      </c>
      <c r="K76" s="15">
        <f t="shared" si="30"/>
        <v>2078.9402788605312</v>
      </c>
      <c r="L76" s="6">
        <f t="shared" si="31"/>
        <v>3183.219515552511</v>
      </c>
      <c r="M76" s="6">
        <f t="shared" si="32"/>
        <v>4296.7660395823086</v>
      </c>
      <c r="N76" s="6">
        <f t="shared" si="33"/>
        <v>23.111111111111111</v>
      </c>
      <c r="O76" s="6">
        <f t="shared" si="40"/>
        <v>51.555555555555557</v>
      </c>
      <c r="P76" s="6">
        <f t="shared" si="41"/>
        <v>111.55555555555556</v>
      </c>
      <c r="Q76" s="6">
        <f t="shared" si="42"/>
        <v>170.39053254437871</v>
      </c>
      <c r="R76" s="6">
        <f t="shared" si="43"/>
        <v>230.99336431783681</v>
      </c>
      <c r="S76" s="6">
        <f t="shared" si="44"/>
        <v>353.69105728361234</v>
      </c>
      <c r="T76" s="6">
        <f t="shared" si="45"/>
        <v>477.41844884247871</v>
      </c>
      <c r="U76" s="16">
        <f>ROUND(M$6*$N76*[1]战斗预期!C$4,0)</f>
        <v>1156</v>
      </c>
      <c r="V76" s="16">
        <f>ROUND(N$6*$N76*[1]战斗预期!D$4,0)</f>
        <v>116</v>
      </c>
      <c r="W76" s="16">
        <f>ROUND(O$6*$N76*[1]战斗预期!E$4,0)</f>
        <v>0</v>
      </c>
      <c r="X76" s="16">
        <f>ROUND(P$6*$N76*[1]战斗预期!F$4,0)</f>
        <v>0</v>
      </c>
      <c r="Y76" s="16">
        <f>ROUND(Q$6*$N76*[1]战斗预期!G$4,0)</f>
        <v>0</v>
      </c>
      <c r="Z76" s="17">
        <f>ROUND(M$7*$N76*[1]战斗预期!C$4,0)</f>
        <v>1156</v>
      </c>
      <c r="AA76" s="17">
        <f>ROUND(N$7*$N76*[1]战斗预期!D$4,0)</f>
        <v>0</v>
      </c>
      <c r="AB76" s="17">
        <f>ROUND(O$7*$N76*[1]战斗预期!E$4,0)</f>
        <v>58</v>
      </c>
      <c r="AC76" s="17">
        <f>ROUND(P$7*$N76*[1]战斗预期!F$4,0)</f>
        <v>0</v>
      </c>
      <c r="AD76" s="17">
        <f>ROUND(Q$7*$N76*[1]战斗预期!G$4,0)</f>
        <v>0</v>
      </c>
      <c r="AE76" s="18">
        <f>ROUND(M$8*$N76*[1]战斗预期!C$4,0)</f>
        <v>0</v>
      </c>
      <c r="AF76" s="18">
        <f>ROUND(N$8*$N76*[1]战斗预期!D$4,0)</f>
        <v>0</v>
      </c>
      <c r="AG76" s="18">
        <f>ROUND(O$8*$N76*[1]战斗预期!E$4,0)</f>
        <v>58</v>
      </c>
      <c r="AH76" s="18">
        <f>ROUND(P$8*$N76*[1]战斗预期!F$4,0)</f>
        <v>0</v>
      </c>
      <c r="AI76" s="18">
        <f>ROUND(Q$8*$N76*[1]战斗预期!G$4,0)</f>
        <v>46</v>
      </c>
      <c r="AJ76" s="19">
        <f>ROUND(M$9*$N76*[1]战斗预期!C$4,0)</f>
        <v>0</v>
      </c>
      <c r="AK76" s="19">
        <f>ROUND(N$9*$N76*[1]战斗预期!D$4,0)</f>
        <v>0</v>
      </c>
      <c r="AL76" s="19">
        <f>ROUND(O$9*$N76*[1]战斗预期!E$4,0)</f>
        <v>0</v>
      </c>
      <c r="AM76" s="19">
        <f>ROUND(P$9*$N76*[1]战斗预期!F$4,0)</f>
        <v>46</v>
      </c>
      <c r="AN76" s="19">
        <f>ROUND(Q$9*$N76*[1]战斗预期!G$4,0)</f>
        <v>46</v>
      </c>
      <c r="AO76" s="20">
        <f>ROUND(M$10*$N76*[1]战斗预期!C$4,0)</f>
        <v>0</v>
      </c>
      <c r="AP76" s="20">
        <f>ROUND(N$10*$N76*[1]战斗预期!D$4,0)</f>
        <v>116</v>
      </c>
      <c r="AQ76" s="20">
        <f>ROUND(O$10*$N76*[1]战斗预期!E$4,0)</f>
        <v>0</v>
      </c>
      <c r="AR76" s="20">
        <f>ROUND(P$10*$N76*[1]战斗预期!F$4,0)</f>
        <v>46</v>
      </c>
      <c r="AS76" s="20">
        <f>ROUND(Q$10*$N76*[1]战斗预期!G$4,0)</f>
        <v>0</v>
      </c>
      <c r="AT76" s="21">
        <f>ROUND(M$11*$N76*[1]战斗预期!C$4,0)</f>
        <v>1849</v>
      </c>
      <c r="AU76" s="21">
        <f>ROUND(N$11*$N76*[1]战斗预期!D$4,0)</f>
        <v>0</v>
      </c>
      <c r="AV76" s="21">
        <f>ROUND(O$11*$N76*[1]战斗预期!E$4,0)</f>
        <v>0</v>
      </c>
      <c r="AW76" s="21">
        <f>ROUND(P$11*$N76*[1]战斗预期!F$4,0)</f>
        <v>37</v>
      </c>
      <c r="AX76" s="21">
        <f>ROUND(Q$11*$N76*[1]战斗预期!G$4,0)</f>
        <v>74</v>
      </c>
      <c r="AY76" s="22">
        <f>ROUND(M$12*$N76*[1]战斗预期!C$4,0)</f>
        <v>0</v>
      </c>
      <c r="AZ76" s="22">
        <f>ROUND(N$12*$N76*[1]战斗预期!D$4,0)</f>
        <v>185</v>
      </c>
      <c r="BA76" s="22">
        <f>ROUND(O$12*$N76*[1]战斗预期!E$4,0)</f>
        <v>92</v>
      </c>
      <c r="BB76" s="22">
        <f>ROUND(P$12*$N76*[1]战斗预期!F$4,0)</f>
        <v>37</v>
      </c>
      <c r="BC76" s="22">
        <f>ROUND(Q$12*$N76*[1]战斗预期!G$4,0)</f>
        <v>0</v>
      </c>
      <c r="BD76" s="16">
        <f>M$6*$O76*[1]战斗预期!C$4</f>
        <v>2577.7777777777778</v>
      </c>
      <c r="BE76" s="16">
        <f>N$6*$O76*[1]战斗预期!D$4</f>
        <v>257.77777777777777</v>
      </c>
      <c r="BF76" s="16">
        <f>O$6*$O76*[1]战斗预期!E$4</f>
        <v>0</v>
      </c>
      <c r="BG76" s="16">
        <f>P$6*$O76*[1]战斗预期!F$4</f>
        <v>0</v>
      </c>
      <c r="BH76" s="16">
        <f>Q$6*$O76*[1]战斗预期!G$4</f>
        <v>0</v>
      </c>
      <c r="BI76" s="17">
        <f>M$7*$O76*[1]战斗预期!C$4</f>
        <v>2577.7777777777778</v>
      </c>
      <c r="BJ76" s="17">
        <f>N$7*$O76*[1]战斗预期!D$4</f>
        <v>0</v>
      </c>
      <c r="BK76" s="17">
        <f>O$7*$O76*[1]战斗预期!E$4</f>
        <v>128.88888888888889</v>
      </c>
      <c r="BL76" s="17">
        <f>P$7*$O76*[1]战斗预期!F$4</f>
        <v>0</v>
      </c>
      <c r="BM76" s="17">
        <f>Q$7*$O76*[1]战斗预期!G$4</f>
        <v>0</v>
      </c>
      <c r="BN76" s="18">
        <f>M$8*$O76*[1]战斗预期!C$4</f>
        <v>0</v>
      </c>
      <c r="BO76" s="18">
        <f>N$8*$O76*[1]战斗预期!D$4</f>
        <v>0</v>
      </c>
      <c r="BP76" s="18">
        <f>O$8*$O76*[1]战斗预期!E$4</f>
        <v>128.88888888888889</v>
      </c>
      <c r="BQ76" s="18">
        <f>P$8*$O76*[1]战斗预期!F$4</f>
        <v>0</v>
      </c>
      <c r="BR76" s="18">
        <f>Q$8*$O76*[1]战斗预期!G$4</f>
        <v>103.11111111111111</v>
      </c>
      <c r="BS76" s="19">
        <f>M$9*$O76*[1]战斗预期!C$4</f>
        <v>0</v>
      </c>
      <c r="BT76" s="19">
        <f>N$9*$O76*[1]战斗预期!D$4</f>
        <v>0</v>
      </c>
      <c r="BU76" s="19">
        <f>O$9*$O76*[1]战斗预期!E$4</f>
        <v>0</v>
      </c>
      <c r="BV76" s="19">
        <f>P$9*$O76*[1]战斗预期!F$4</f>
        <v>103.11111111111111</v>
      </c>
      <c r="BW76" s="19">
        <f>Q$9*$O76*[1]战斗预期!G$4</f>
        <v>103.11111111111111</v>
      </c>
      <c r="BX76" s="20">
        <f>M$10*$O76*[1]战斗预期!C$4</f>
        <v>0</v>
      </c>
      <c r="BY76" s="20">
        <f>N$10*$O76*[1]战斗预期!D$4</f>
        <v>257.77777777777777</v>
      </c>
      <c r="BZ76" s="20">
        <f>O$10*$O76*[1]战斗预期!E$4</f>
        <v>0</v>
      </c>
      <c r="CA76" s="20">
        <f>P$10*$O76*[1]战斗预期!F$4</f>
        <v>103.11111111111111</v>
      </c>
      <c r="CB76" s="20">
        <f>Q$10*$O76*[1]战斗预期!G$4</f>
        <v>0</v>
      </c>
      <c r="CC76" s="21">
        <f>M$11*$O76*[1]战斗预期!C$4</f>
        <v>4124.4444444444443</v>
      </c>
      <c r="CD76" s="21">
        <f>N$11*$O76*[1]战斗预期!D$4</f>
        <v>0</v>
      </c>
      <c r="CE76" s="21">
        <f>O$11*$O76*[1]战斗预期!E$4</f>
        <v>0</v>
      </c>
      <c r="CF76" s="21">
        <f>P$11*$O76*[1]战斗预期!F$4</f>
        <v>82.488888888888894</v>
      </c>
      <c r="CG76" s="21">
        <f>Q$11*$O76*[1]战斗预期!G$4</f>
        <v>164.97777777777779</v>
      </c>
      <c r="CH76" s="22">
        <f>M$12*$O76*[1]战斗预期!C$4</f>
        <v>0</v>
      </c>
      <c r="CI76" s="22">
        <f>N$12*$O76*[1]战斗预期!D$4</f>
        <v>412.44444444444446</v>
      </c>
      <c r="CJ76" s="22">
        <f>O$12*$O76*[1]战斗预期!E$4</f>
        <v>206.22222222222223</v>
      </c>
      <c r="CK76" s="22">
        <f>P$12*$O76*[1]战斗预期!F$4</f>
        <v>82.488888888888894</v>
      </c>
      <c r="CL76" s="22">
        <f>Q$12*$O76*[1]战斗预期!G$4</f>
        <v>0</v>
      </c>
      <c r="CM76" s="16">
        <f>M$6*$P76*[1]战斗预期!C$4</f>
        <v>5577.7777777777783</v>
      </c>
      <c r="CN76" s="16">
        <f>N$6*$P76*[1]战斗预期!D$4</f>
        <v>557.77777777777783</v>
      </c>
      <c r="CO76" s="16">
        <f>O$6*$P76*[1]战斗预期!E$4</f>
        <v>0</v>
      </c>
      <c r="CP76" s="16">
        <f>P$6*$P76*[1]战斗预期!F$4</f>
        <v>0</v>
      </c>
      <c r="CQ76" s="16">
        <f>Q$6*$P76*[1]战斗预期!G$4</f>
        <v>0</v>
      </c>
      <c r="CR76" s="17">
        <f>M$7*$P76*[1]战斗预期!C$4</f>
        <v>5577.7777777777783</v>
      </c>
      <c r="CS76" s="17">
        <f>N$7*$P76*[1]战斗预期!D$4</f>
        <v>0</v>
      </c>
      <c r="CT76" s="17">
        <f>O$7*$P76*[1]战斗预期!E$4</f>
        <v>278.88888888888891</v>
      </c>
      <c r="CU76" s="17">
        <f>P$7*$P76*[1]战斗预期!F$4</f>
        <v>0</v>
      </c>
      <c r="CV76" s="17">
        <f>Q$7*$P76*[1]战斗预期!G$4</f>
        <v>0</v>
      </c>
      <c r="CW76" s="18">
        <f>M$8*$P76*[1]战斗预期!C$4</f>
        <v>0</v>
      </c>
      <c r="CX76" s="18">
        <f>N$8*$P76*[1]战斗预期!D$4</f>
        <v>0</v>
      </c>
      <c r="CY76" s="18">
        <f>O$8*$P76*[1]战斗预期!E$4</f>
        <v>278.88888888888891</v>
      </c>
      <c r="CZ76" s="18">
        <f>P$8*$P76*[1]战斗预期!F$4</f>
        <v>0</v>
      </c>
      <c r="DA76" s="18">
        <f>Q$8*$P76*[1]战斗预期!G$4</f>
        <v>223.11111111111111</v>
      </c>
      <c r="DB76" s="19">
        <f>M$9*$P76*[1]战斗预期!C$4</f>
        <v>0</v>
      </c>
      <c r="DC76" s="19">
        <f>N$9*$P76*[1]战斗预期!D$4</f>
        <v>0</v>
      </c>
      <c r="DD76" s="19">
        <f>O$9*$P76*[1]战斗预期!E$4</f>
        <v>0</v>
      </c>
      <c r="DE76" s="19">
        <f>P$9*$P76*[1]战斗预期!F$4</f>
        <v>223.11111111111111</v>
      </c>
      <c r="DF76" s="19">
        <f>Q$9*$P76*[1]战斗预期!G$4</f>
        <v>223.11111111111111</v>
      </c>
      <c r="DG76" s="20">
        <f>M$10*$P76*[1]战斗预期!C$4</f>
        <v>0</v>
      </c>
      <c r="DH76" s="20">
        <f>N$10*$P76*[1]战斗预期!D$4</f>
        <v>557.77777777777783</v>
      </c>
      <c r="DI76" s="20">
        <f>O$10*$P76*[1]战斗预期!E$4</f>
        <v>0</v>
      </c>
      <c r="DJ76" s="20">
        <f>P$10*$P76*[1]战斗预期!F$4</f>
        <v>223.11111111111111</v>
      </c>
      <c r="DK76" s="20">
        <f>Q$10*$P76*[1]战斗预期!G$4</f>
        <v>0</v>
      </c>
      <c r="DL76" s="21">
        <f>M$11*$P76*[1]战斗预期!C$4</f>
        <v>8924.4444444444453</v>
      </c>
      <c r="DM76" s="21">
        <f>N$11*$P76*[1]战斗预期!D$4</f>
        <v>0</v>
      </c>
      <c r="DN76" s="21">
        <f>O$11*$P76*[1]战斗预期!E$4</f>
        <v>0</v>
      </c>
      <c r="DO76" s="21">
        <f>P$11*$P76*[1]战斗预期!F$4</f>
        <v>178.48888888888891</v>
      </c>
      <c r="DP76" s="21">
        <f>Q$11*$P76*[1]战斗预期!G$4</f>
        <v>356.97777777777782</v>
      </c>
      <c r="DQ76" s="22">
        <f>M$12*$P76*[1]战斗预期!C$4</f>
        <v>0</v>
      </c>
      <c r="DR76" s="22">
        <f>N$12*$P76*[1]战斗预期!D$4</f>
        <v>892.44444444444457</v>
      </c>
      <c r="DS76" s="22">
        <f>O$12*$P76*[1]战斗预期!E$4</f>
        <v>446.22222222222229</v>
      </c>
      <c r="DT76" s="22">
        <f>P$12*$P76*[1]战斗预期!F$4</f>
        <v>178.48888888888891</v>
      </c>
      <c r="DU76" s="22">
        <f>Q$12*$P76*[1]战斗预期!G$4</f>
        <v>0</v>
      </c>
    </row>
    <row r="77" spans="2:125" x14ac:dyDescent="0.15">
      <c r="C77" s="23">
        <f t="shared" si="25"/>
        <v>30.285714285714285</v>
      </c>
      <c r="D77" s="14">
        <f>(C$1/SUM($R$6:$R$12)*N$6*[1]战斗预期!$D$4+F77*C$2/C$3/SUM($R$6:$R$12)*N$6*[1]战斗预期!$D$4)*(1+$D$8)</f>
        <v>235.55555555555554</v>
      </c>
      <c r="E77" s="4">
        <v>47</v>
      </c>
      <c r="F77" s="4">
        <f>[1]属性成长!$D54</f>
        <v>235</v>
      </c>
      <c r="G77" s="6">
        <f t="shared" si="26"/>
        <v>212</v>
      </c>
      <c r="H77" s="6">
        <f t="shared" si="27"/>
        <v>472</v>
      </c>
      <c r="I77" s="6">
        <f t="shared" si="28"/>
        <v>1018</v>
      </c>
      <c r="J77" s="6">
        <f t="shared" si="29"/>
        <v>1551.5147928994083</v>
      </c>
      <c r="K77" s="15">
        <f t="shared" si="30"/>
        <v>2100.9402788605312</v>
      </c>
      <c r="L77" s="6">
        <f t="shared" si="31"/>
        <v>3213.219515552511</v>
      </c>
      <c r="M77" s="6">
        <f t="shared" si="32"/>
        <v>4334.7660395823086</v>
      </c>
      <c r="N77" s="6">
        <f t="shared" si="33"/>
        <v>23.555555555555557</v>
      </c>
      <c r="O77" s="6">
        <f t="shared" si="40"/>
        <v>52.444444444444443</v>
      </c>
      <c r="P77" s="6">
        <f t="shared" si="41"/>
        <v>113.11111111111111</v>
      </c>
      <c r="Q77" s="6">
        <f t="shared" si="42"/>
        <v>172.39053254437871</v>
      </c>
      <c r="R77" s="6">
        <f t="shared" si="43"/>
        <v>233.43780876228124</v>
      </c>
      <c r="S77" s="6">
        <f t="shared" si="44"/>
        <v>357.02439061694565</v>
      </c>
      <c r="T77" s="6">
        <f t="shared" si="45"/>
        <v>481.64067106470094</v>
      </c>
      <c r="U77" s="16">
        <f>ROUND(M$6*$N77*[1]战斗预期!C$4,0)</f>
        <v>1178</v>
      </c>
      <c r="V77" s="16">
        <f>ROUND(N$6*$N77*[1]战斗预期!D$4,0)</f>
        <v>118</v>
      </c>
      <c r="W77" s="16">
        <f>ROUND(O$6*$N77*[1]战斗预期!E$4,0)</f>
        <v>0</v>
      </c>
      <c r="X77" s="16">
        <f>ROUND(P$6*$N77*[1]战斗预期!F$4,0)</f>
        <v>0</v>
      </c>
      <c r="Y77" s="16">
        <f>ROUND(Q$6*$N77*[1]战斗预期!G$4,0)</f>
        <v>0</v>
      </c>
      <c r="Z77" s="17">
        <f>ROUND(M$7*$N77*[1]战斗预期!C$4,0)</f>
        <v>1178</v>
      </c>
      <c r="AA77" s="17">
        <f>ROUND(N$7*$N77*[1]战斗预期!D$4,0)</f>
        <v>0</v>
      </c>
      <c r="AB77" s="17">
        <f>ROUND(O$7*$N77*[1]战斗预期!E$4,0)</f>
        <v>59</v>
      </c>
      <c r="AC77" s="17">
        <f>ROUND(P$7*$N77*[1]战斗预期!F$4,0)</f>
        <v>0</v>
      </c>
      <c r="AD77" s="17">
        <f>ROUND(Q$7*$N77*[1]战斗预期!G$4,0)</f>
        <v>0</v>
      </c>
      <c r="AE77" s="18">
        <f>ROUND(M$8*$N77*[1]战斗预期!C$4,0)</f>
        <v>0</v>
      </c>
      <c r="AF77" s="18">
        <f>ROUND(N$8*$N77*[1]战斗预期!D$4,0)</f>
        <v>0</v>
      </c>
      <c r="AG77" s="18">
        <f>ROUND(O$8*$N77*[1]战斗预期!E$4,0)</f>
        <v>59</v>
      </c>
      <c r="AH77" s="18">
        <f>ROUND(P$8*$N77*[1]战斗预期!F$4,0)</f>
        <v>0</v>
      </c>
      <c r="AI77" s="18">
        <f>ROUND(Q$8*$N77*[1]战斗预期!G$4,0)</f>
        <v>47</v>
      </c>
      <c r="AJ77" s="19">
        <f>ROUND(M$9*$N77*[1]战斗预期!C$4,0)</f>
        <v>0</v>
      </c>
      <c r="AK77" s="19">
        <f>ROUND(N$9*$N77*[1]战斗预期!D$4,0)</f>
        <v>0</v>
      </c>
      <c r="AL77" s="19">
        <f>ROUND(O$9*$N77*[1]战斗预期!E$4,0)</f>
        <v>0</v>
      </c>
      <c r="AM77" s="19">
        <f>ROUND(P$9*$N77*[1]战斗预期!F$4,0)</f>
        <v>47</v>
      </c>
      <c r="AN77" s="19">
        <f>ROUND(Q$9*$N77*[1]战斗预期!G$4,0)</f>
        <v>47</v>
      </c>
      <c r="AO77" s="20">
        <f>ROUND(M$10*$N77*[1]战斗预期!C$4,0)</f>
        <v>0</v>
      </c>
      <c r="AP77" s="20">
        <f>ROUND(N$10*$N77*[1]战斗预期!D$4,0)</f>
        <v>118</v>
      </c>
      <c r="AQ77" s="20">
        <f>ROUND(O$10*$N77*[1]战斗预期!E$4,0)</f>
        <v>0</v>
      </c>
      <c r="AR77" s="20">
        <f>ROUND(P$10*$N77*[1]战斗预期!F$4,0)</f>
        <v>47</v>
      </c>
      <c r="AS77" s="20">
        <f>ROUND(Q$10*$N77*[1]战斗预期!G$4,0)</f>
        <v>0</v>
      </c>
      <c r="AT77" s="21">
        <f>ROUND(M$11*$N77*[1]战斗预期!C$4,0)</f>
        <v>1884</v>
      </c>
      <c r="AU77" s="21">
        <f>ROUND(N$11*$N77*[1]战斗预期!D$4,0)</f>
        <v>0</v>
      </c>
      <c r="AV77" s="21">
        <f>ROUND(O$11*$N77*[1]战斗预期!E$4,0)</f>
        <v>0</v>
      </c>
      <c r="AW77" s="21">
        <f>ROUND(P$11*$N77*[1]战斗预期!F$4,0)</f>
        <v>38</v>
      </c>
      <c r="AX77" s="21">
        <f>ROUND(Q$11*$N77*[1]战斗预期!G$4,0)</f>
        <v>75</v>
      </c>
      <c r="AY77" s="22">
        <f>ROUND(M$12*$N77*[1]战斗预期!C$4,0)</f>
        <v>0</v>
      </c>
      <c r="AZ77" s="22">
        <f>ROUND(N$12*$N77*[1]战斗预期!D$4,0)</f>
        <v>188</v>
      </c>
      <c r="BA77" s="22">
        <f>ROUND(O$12*$N77*[1]战斗预期!E$4,0)</f>
        <v>94</v>
      </c>
      <c r="BB77" s="22">
        <f>ROUND(P$12*$N77*[1]战斗预期!F$4,0)</f>
        <v>38</v>
      </c>
      <c r="BC77" s="22">
        <f>ROUND(Q$12*$N77*[1]战斗预期!G$4,0)</f>
        <v>0</v>
      </c>
      <c r="BD77" s="16">
        <f>M$6*$O77*[1]战斗预期!C$4</f>
        <v>2622.2222222222222</v>
      </c>
      <c r="BE77" s="16">
        <f>N$6*$O77*[1]战斗预期!D$4</f>
        <v>262.22222222222223</v>
      </c>
      <c r="BF77" s="16">
        <f>O$6*$O77*[1]战斗预期!E$4</f>
        <v>0</v>
      </c>
      <c r="BG77" s="16">
        <f>P$6*$O77*[1]战斗预期!F$4</f>
        <v>0</v>
      </c>
      <c r="BH77" s="16">
        <f>Q$6*$O77*[1]战斗预期!G$4</f>
        <v>0</v>
      </c>
      <c r="BI77" s="17">
        <f>M$7*$O77*[1]战斗预期!C$4</f>
        <v>2622.2222222222222</v>
      </c>
      <c r="BJ77" s="17">
        <f>N$7*$O77*[1]战斗预期!D$4</f>
        <v>0</v>
      </c>
      <c r="BK77" s="17">
        <f>O$7*$O77*[1]战斗预期!E$4</f>
        <v>131.11111111111111</v>
      </c>
      <c r="BL77" s="17">
        <f>P$7*$O77*[1]战斗预期!F$4</f>
        <v>0</v>
      </c>
      <c r="BM77" s="17">
        <f>Q$7*$O77*[1]战斗预期!G$4</f>
        <v>0</v>
      </c>
      <c r="BN77" s="18">
        <f>M$8*$O77*[1]战斗预期!C$4</f>
        <v>0</v>
      </c>
      <c r="BO77" s="18">
        <f>N$8*$O77*[1]战斗预期!D$4</f>
        <v>0</v>
      </c>
      <c r="BP77" s="18">
        <f>O$8*$O77*[1]战斗预期!E$4</f>
        <v>131.11111111111111</v>
      </c>
      <c r="BQ77" s="18">
        <f>P$8*$O77*[1]战斗预期!F$4</f>
        <v>0</v>
      </c>
      <c r="BR77" s="18">
        <f>Q$8*$O77*[1]战斗预期!G$4</f>
        <v>104.88888888888889</v>
      </c>
      <c r="BS77" s="19">
        <f>M$9*$O77*[1]战斗预期!C$4</f>
        <v>0</v>
      </c>
      <c r="BT77" s="19">
        <f>N$9*$O77*[1]战斗预期!D$4</f>
        <v>0</v>
      </c>
      <c r="BU77" s="19">
        <f>O$9*$O77*[1]战斗预期!E$4</f>
        <v>0</v>
      </c>
      <c r="BV77" s="19">
        <f>P$9*$O77*[1]战斗预期!F$4</f>
        <v>104.88888888888889</v>
      </c>
      <c r="BW77" s="19">
        <f>Q$9*$O77*[1]战斗预期!G$4</f>
        <v>104.88888888888889</v>
      </c>
      <c r="BX77" s="20">
        <f>M$10*$O77*[1]战斗预期!C$4</f>
        <v>0</v>
      </c>
      <c r="BY77" s="20">
        <f>N$10*$O77*[1]战斗预期!D$4</f>
        <v>262.22222222222223</v>
      </c>
      <c r="BZ77" s="20">
        <f>O$10*$O77*[1]战斗预期!E$4</f>
        <v>0</v>
      </c>
      <c r="CA77" s="20">
        <f>P$10*$O77*[1]战斗预期!F$4</f>
        <v>104.88888888888889</v>
      </c>
      <c r="CB77" s="20">
        <f>Q$10*$O77*[1]战斗预期!G$4</f>
        <v>0</v>
      </c>
      <c r="CC77" s="21">
        <f>M$11*$O77*[1]战斗预期!C$4</f>
        <v>4195.5555555555557</v>
      </c>
      <c r="CD77" s="21">
        <f>N$11*$O77*[1]战斗预期!D$4</f>
        <v>0</v>
      </c>
      <c r="CE77" s="21">
        <f>O$11*$O77*[1]战斗预期!E$4</f>
        <v>0</v>
      </c>
      <c r="CF77" s="21">
        <f>P$11*$O77*[1]战斗预期!F$4</f>
        <v>83.911111111111111</v>
      </c>
      <c r="CG77" s="21">
        <f>Q$11*$O77*[1]战斗预期!G$4</f>
        <v>167.82222222222222</v>
      </c>
      <c r="CH77" s="22">
        <f>M$12*$O77*[1]战斗预期!C$4</f>
        <v>0</v>
      </c>
      <c r="CI77" s="22">
        <f>N$12*$O77*[1]战斗预期!D$4</f>
        <v>419.55555555555554</v>
      </c>
      <c r="CJ77" s="22">
        <f>O$12*$O77*[1]战斗预期!E$4</f>
        <v>209.77777777777777</v>
      </c>
      <c r="CK77" s="22">
        <f>P$12*$O77*[1]战斗预期!F$4</f>
        <v>83.911111111111111</v>
      </c>
      <c r="CL77" s="22">
        <f>Q$12*$O77*[1]战斗预期!G$4</f>
        <v>0</v>
      </c>
      <c r="CM77" s="16">
        <f>M$6*$P77*[1]战斗预期!C$4</f>
        <v>5655.5555555555557</v>
      </c>
      <c r="CN77" s="16">
        <f>N$6*$P77*[1]战斗预期!D$4</f>
        <v>565.55555555555554</v>
      </c>
      <c r="CO77" s="16">
        <f>O$6*$P77*[1]战斗预期!E$4</f>
        <v>0</v>
      </c>
      <c r="CP77" s="16">
        <f>P$6*$P77*[1]战斗预期!F$4</f>
        <v>0</v>
      </c>
      <c r="CQ77" s="16">
        <f>Q$6*$P77*[1]战斗预期!G$4</f>
        <v>0</v>
      </c>
      <c r="CR77" s="17">
        <f>M$7*$P77*[1]战斗预期!C$4</f>
        <v>5655.5555555555557</v>
      </c>
      <c r="CS77" s="17">
        <f>N$7*$P77*[1]战斗预期!D$4</f>
        <v>0</v>
      </c>
      <c r="CT77" s="17">
        <f>O$7*$P77*[1]战斗预期!E$4</f>
        <v>282.77777777777777</v>
      </c>
      <c r="CU77" s="17">
        <f>P$7*$P77*[1]战斗预期!F$4</f>
        <v>0</v>
      </c>
      <c r="CV77" s="17">
        <f>Q$7*$P77*[1]战斗预期!G$4</f>
        <v>0</v>
      </c>
      <c r="CW77" s="18">
        <f>M$8*$P77*[1]战斗预期!C$4</f>
        <v>0</v>
      </c>
      <c r="CX77" s="18">
        <f>N$8*$P77*[1]战斗预期!D$4</f>
        <v>0</v>
      </c>
      <c r="CY77" s="18">
        <f>O$8*$P77*[1]战斗预期!E$4</f>
        <v>282.77777777777777</v>
      </c>
      <c r="CZ77" s="18">
        <f>P$8*$P77*[1]战斗预期!F$4</f>
        <v>0</v>
      </c>
      <c r="DA77" s="18">
        <f>Q$8*$P77*[1]战斗预期!G$4</f>
        <v>226.22222222222223</v>
      </c>
      <c r="DB77" s="19">
        <f>M$9*$P77*[1]战斗预期!C$4</f>
        <v>0</v>
      </c>
      <c r="DC77" s="19">
        <f>N$9*$P77*[1]战斗预期!D$4</f>
        <v>0</v>
      </c>
      <c r="DD77" s="19">
        <f>O$9*$P77*[1]战斗预期!E$4</f>
        <v>0</v>
      </c>
      <c r="DE77" s="19">
        <f>P$9*$P77*[1]战斗预期!F$4</f>
        <v>226.22222222222223</v>
      </c>
      <c r="DF77" s="19">
        <f>Q$9*$P77*[1]战斗预期!G$4</f>
        <v>226.22222222222223</v>
      </c>
      <c r="DG77" s="20">
        <f>M$10*$P77*[1]战斗预期!C$4</f>
        <v>0</v>
      </c>
      <c r="DH77" s="20">
        <f>N$10*$P77*[1]战斗预期!D$4</f>
        <v>565.55555555555554</v>
      </c>
      <c r="DI77" s="20">
        <f>O$10*$P77*[1]战斗预期!E$4</f>
        <v>0</v>
      </c>
      <c r="DJ77" s="20">
        <f>P$10*$P77*[1]战斗预期!F$4</f>
        <v>226.22222222222223</v>
      </c>
      <c r="DK77" s="20">
        <f>Q$10*$P77*[1]战斗预期!G$4</f>
        <v>0</v>
      </c>
      <c r="DL77" s="21">
        <f>M$11*$P77*[1]战斗预期!C$4</f>
        <v>9048.8888888888887</v>
      </c>
      <c r="DM77" s="21">
        <f>N$11*$P77*[1]战斗预期!D$4</f>
        <v>0</v>
      </c>
      <c r="DN77" s="21">
        <f>O$11*$P77*[1]战斗预期!E$4</f>
        <v>0</v>
      </c>
      <c r="DO77" s="21">
        <f>P$11*$P77*[1]战斗预期!F$4</f>
        <v>180.97777777777779</v>
      </c>
      <c r="DP77" s="21">
        <f>Q$11*$P77*[1]战斗预期!G$4</f>
        <v>361.95555555555558</v>
      </c>
      <c r="DQ77" s="22">
        <f>M$12*$P77*[1]战斗预期!C$4</f>
        <v>0</v>
      </c>
      <c r="DR77" s="22">
        <f>N$12*$P77*[1]战斗预期!D$4</f>
        <v>904.88888888888891</v>
      </c>
      <c r="DS77" s="22">
        <f>O$12*$P77*[1]战斗预期!E$4</f>
        <v>452.44444444444446</v>
      </c>
      <c r="DT77" s="22">
        <f>P$12*$P77*[1]战斗预期!F$4</f>
        <v>180.97777777777779</v>
      </c>
      <c r="DU77" s="22">
        <f>Q$12*$P77*[1]战斗预期!G$4</f>
        <v>0</v>
      </c>
    </row>
    <row r="78" spans="2:125" x14ac:dyDescent="0.15">
      <c r="C78" s="23">
        <f t="shared" si="25"/>
        <v>30.857142857142858</v>
      </c>
      <c r="D78" s="14">
        <f>(C$1/SUM($R$6:$R$12)*N$6*[1]战斗预期!$D$4+F78*C$2/C$3/SUM($R$6:$R$12)*N$6*[1]战斗预期!$D$4)*(1+$D$8)</f>
        <v>239.99999999999997</v>
      </c>
      <c r="E78" s="4">
        <v>48</v>
      </c>
      <c r="F78" s="4">
        <f>[1]属性成长!$D55</f>
        <v>240</v>
      </c>
      <c r="G78" s="6">
        <f t="shared" si="26"/>
        <v>216</v>
      </c>
      <c r="H78" s="6">
        <f t="shared" si="27"/>
        <v>480</v>
      </c>
      <c r="I78" s="6">
        <f t="shared" si="28"/>
        <v>1032</v>
      </c>
      <c r="J78" s="6">
        <f t="shared" si="29"/>
        <v>1569.5147928994083</v>
      </c>
      <c r="K78" s="15">
        <f t="shared" si="30"/>
        <v>2122.9402788605312</v>
      </c>
      <c r="L78" s="6">
        <f t="shared" si="31"/>
        <v>3243.219515552511</v>
      </c>
      <c r="M78" s="6">
        <f t="shared" si="32"/>
        <v>4372.7660395823086</v>
      </c>
      <c r="N78" s="6">
        <f t="shared" si="33"/>
        <v>24</v>
      </c>
      <c r="O78" s="6">
        <f t="shared" si="40"/>
        <v>53.333333333333336</v>
      </c>
      <c r="P78" s="6">
        <f t="shared" si="41"/>
        <v>114.66666666666667</v>
      </c>
      <c r="Q78" s="6">
        <f t="shared" si="42"/>
        <v>174.39053254437871</v>
      </c>
      <c r="R78" s="6">
        <f t="shared" si="43"/>
        <v>235.88225320672569</v>
      </c>
      <c r="S78" s="6">
        <f t="shared" si="44"/>
        <v>360.35772395027902</v>
      </c>
      <c r="T78" s="6">
        <f t="shared" si="45"/>
        <v>485.86289328692317</v>
      </c>
      <c r="U78" s="16">
        <f>ROUND(M$6*$N78*[1]战斗预期!C$4,0)</f>
        <v>1200</v>
      </c>
      <c r="V78" s="16">
        <f>ROUND(N$6*$N78*[1]战斗预期!D$4,0)</f>
        <v>120</v>
      </c>
      <c r="W78" s="16">
        <f>ROUND(O$6*$N78*[1]战斗预期!E$4,0)</f>
        <v>0</v>
      </c>
      <c r="X78" s="16">
        <f>ROUND(P$6*$N78*[1]战斗预期!F$4,0)</f>
        <v>0</v>
      </c>
      <c r="Y78" s="16">
        <f>ROUND(Q$6*$N78*[1]战斗预期!G$4,0)</f>
        <v>0</v>
      </c>
      <c r="Z78" s="17">
        <f>ROUND(M$7*$N78*[1]战斗预期!C$4,0)</f>
        <v>1200</v>
      </c>
      <c r="AA78" s="17">
        <f>ROUND(N$7*$N78*[1]战斗预期!D$4,0)</f>
        <v>0</v>
      </c>
      <c r="AB78" s="17">
        <f>ROUND(O$7*$N78*[1]战斗预期!E$4,0)</f>
        <v>60</v>
      </c>
      <c r="AC78" s="17">
        <f>ROUND(P$7*$N78*[1]战斗预期!F$4,0)</f>
        <v>0</v>
      </c>
      <c r="AD78" s="17">
        <f>ROUND(Q$7*$N78*[1]战斗预期!G$4,0)</f>
        <v>0</v>
      </c>
      <c r="AE78" s="18">
        <f>ROUND(M$8*$N78*[1]战斗预期!C$4,0)</f>
        <v>0</v>
      </c>
      <c r="AF78" s="18">
        <f>ROUND(N$8*$N78*[1]战斗预期!D$4,0)</f>
        <v>0</v>
      </c>
      <c r="AG78" s="18">
        <f>ROUND(O$8*$N78*[1]战斗预期!E$4,0)</f>
        <v>60</v>
      </c>
      <c r="AH78" s="18">
        <f>ROUND(P$8*$N78*[1]战斗预期!F$4,0)</f>
        <v>0</v>
      </c>
      <c r="AI78" s="18">
        <f>ROUND(Q$8*$N78*[1]战斗预期!G$4,0)</f>
        <v>48</v>
      </c>
      <c r="AJ78" s="19">
        <f>ROUND(M$9*$N78*[1]战斗预期!C$4,0)</f>
        <v>0</v>
      </c>
      <c r="AK78" s="19">
        <f>ROUND(N$9*$N78*[1]战斗预期!D$4,0)</f>
        <v>0</v>
      </c>
      <c r="AL78" s="19">
        <f>ROUND(O$9*$N78*[1]战斗预期!E$4,0)</f>
        <v>0</v>
      </c>
      <c r="AM78" s="19">
        <f>ROUND(P$9*$N78*[1]战斗预期!F$4,0)</f>
        <v>48</v>
      </c>
      <c r="AN78" s="19">
        <f>ROUND(Q$9*$N78*[1]战斗预期!G$4,0)</f>
        <v>48</v>
      </c>
      <c r="AO78" s="20">
        <f>ROUND(M$10*$N78*[1]战斗预期!C$4,0)</f>
        <v>0</v>
      </c>
      <c r="AP78" s="20">
        <f>ROUND(N$10*$N78*[1]战斗预期!D$4,0)</f>
        <v>120</v>
      </c>
      <c r="AQ78" s="20">
        <f>ROUND(O$10*$N78*[1]战斗预期!E$4,0)</f>
        <v>0</v>
      </c>
      <c r="AR78" s="20">
        <f>ROUND(P$10*$N78*[1]战斗预期!F$4,0)</f>
        <v>48</v>
      </c>
      <c r="AS78" s="20">
        <f>ROUND(Q$10*$N78*[1]战斗预期!G$4,0)</f>
        <v>0</v>
      </c>
      <c r="AT78" s="21">
        <f>ROUND(M$11*$N78*[1]战斗预期!C$4,0)</f>
        <v>1920</v>
      </c>
      <c r="AU78" s="21">
        <f>ROUND(N$11*$N78*[1]战斗预期!D$4,0)</f>
        <v>0</v>
      </c>
      <c r="AV78" s="21">
        <f>ROUND(O$11*$N78*[1]战斗预期!E$4,0)</f>
        <v>0</v>
      </c>
      <c r="AW78" s="21">
        <f>ROUND(P$11*$N78*[1]战斗预期!F$4,0)</f>
        <v>38</v>
      </c>
      <c r="AX78" s="21">
        <f>ROUND(Q$11*$N78*[1]战斗预期!G$4,0)</f>
        <v>77</v>
      </c>
      <c r="AY78" s="22">
        <f>ROUND(M$12*$N78*[1]战斗预期!C$4,0)</f>
        <v>0</v>
      </c>
      <c r="AZ78" s="22">
        <f>ROUND(N$12*$N78*[1]战斗预期!D$4,0)</f>
        <v>192</v>
      </c>
      <c r="BA78" s="22">
        <f>ROUND(O$12*$N78*[1]战斗预期!E$4,0)</f>
        <v>96</v>
      </c>
      <c r="BB78" s="22">
        <f>ROUND(P$12*$N78*[1]战斗预期!F$4,0)</f>
        <v>38</v>
      </c>
      <c r="BC78" s="22">
        <f>ROUND(Q$12*$N78*[1]战斗预期!G$4,0)</f>
        <v>0</v>
      </c>
      <c r="BD78" s="16">
        <f>M$6*$O78*[1]战斗预期!C$4</f>
        <v>2666.666666666667</v>
      </c>
      <c r="BE78" s="16">
        <f>N$6*$O78*[1]战斗预期!D$4</f>
        <v>266.66666666666669</v>
      </c>
      <c r="BF78" s="16">
        <f>O$6*$O78*[1]战斗预期!E$4</f>
        <v>0</v>
      </c>
      <c r="BG78" s="16">
        <f>P$6*$O78*[1]战斗预期!F$4</f>
        <v>0</v>
      </c>
      <c r="BH78" s="16">
        <f>Q$6*$O78*[1]战斗预期!G$4</f>
        <v>0</v>
      </c>
      <c r="BI78" s="17">
        <f>M$7*$O78*[1]战斗预期!C$4</f>
        <v>2666.666666666667</v>
      </c>
      <c r="BJ78" s="17">
        <f>N$7*$O78*[1]战斗预期!D$4</f>
        <v>0</v>
      </c>
      <c r="BK78" s="17">
        <f>O$7*$O78*[1]战斗预期!E$4</f>
        <v>133.33333333333334</v>
      </c>
      <c r="BL78" s="17">
        <f>P$7*$O78*[1]战斗预期!F$4</f>
        <v>0</v>
      </c>
      <c r="BM78" s="17">
        <f>Q$7*$O78*[1]战斗预期!G$4</f>
        <v>0</v>
      </c>
      <c r="BN78" s="18">
        <f>M$8*$O78*[1]战斗预期!C$4</f>
        <v>0</v>
      </c>
      <c r="BO78" s="18">
        <f>N$8*$O78*[1]战斗预期!D$4</f>
        <v>0</v>
      </c>
      <c r="BP78" s="18">
        <f>O$8*$O78*[1]战斗预期!E$4</f>
        <v>133.33333333333334</v>
      </c>
      <c r="BQ78" s="18">
        <f>P$8*$O78*[1]战斗预期!F$4</f>
        <v>0</v>
      </c>
      <c r="BR78" s="18">
        <f>Q$8*$O78*[1]战斗预期!G$4</f>
        <v>106.66666666666667</v>
      </c>
      <c r="BS78" s="19">
        <f>M$9*$O78*[1]战斗预期!C$4</f>
        <v>0</v>
      </c>
      <c r="BT78" s="19">
        <f>N$9*$O78*[1]战斗预期!D$4</f>
        <v>0</v>
      </c>
      <c r="BU78" s="19">
        <f>O$9*$O78*[1]战斗预期!E$4</f>
        <v>0</v>
      </c>
      <c r="BV78" s="19">
        <f>P$9*$O78*[1]战斗预期!F$4</f>
        <v>106.66666666666667</v>
      </c>
      <c r="BW78" s="19">
        <f>Q$9*$O78*[1]战斗预期!G$4</f>
        <v>106.66666666666667</v>
      </c>
      <c r="BX78" s="20">
        <f>M$10*$O78*[1]战斗预期!C$4</f>
        <v>0</v>
      </c>
      <c r="BY78" s="20">
        <f>N$10*$O78*[1]战斗预期!D$4</f>
        <v>266.66666666666669</v>
      </c>
      <c r="BZ78" s="20">
        <f>O$10*$O78*[1]战斗预期!E$4</f>
        <v>0</v>
      </c>
      <c r="CA78" s="20">
        <f>P$10*$O78*[1]战斗预期!F$4</f>
        <v>106.66666666666667</v>
      </c>
      <c r="CB78" s="20">
        <f>Q$10*$O78*[1]战斗预期!G$4</f>
        <v>0</v>
      </c>
      <c r="CC78" s="21">
        <f>M$11*$O78*[1]战斗预期!C$4</f>
        <v>4266.666666666667</v>
      </c>
      <c r="CD78" s="21">
        <f>N$11*$O78*[1]战斗预期!D$4</f>
        <v>0</v>
      </c>
      <c r="CE78" s="21">
        <f>O$11*$O78*[1]战斗预期!E$4</f>
        <v>0</v>
      </c>
      <c r="CF78" s="21">
        <f>P$11*$O78*[1]战斗预期!F$4</f>
        <v>85.333333333333343</v>
      </c>
      <c r="CG78" s="21">
        <f>Q$11*$O78*[1]战斗预期!G$4</f>
        <v>170.66666666666669</v>
      </c>
      <c r="CH78" s="22">
        <f>M$12*$O78*[1]战斗预期!C$4</f>
        <v>0</v>
      </c>
      <c r="CI78" s="22">
        <f>N$12*$O78*[1]战斗预期!D$4</f>
        <v>426.66666666666674</v>
      </c>
      <c r="CJ78" s="22">
        <f>O$12*$O78*[1]战斗预期!E$4</f>
        <v>213.33333333333337</v>
      </c>
      <c r="CK78" s="22">
        <f>P$12*$O78*[1]战斗预期!F$4</f>
        <v>85.333333333333343</v>
      </c>
      <c r="CL78" s="22">
        <f>Q$12*$O78*[1]战斗预期!G$4</f>
        <v>0</v>
      </c>
      <c r="CM78" s="16">
        <f>M$6*$P78*[1]战斗预期!C$4</f>
        <v>5733.3333333333339</v>
      </c>
      <c r="CN78" s="16">
        <f>N$6*$P78*[1]战斗预期!D$4</f>
        <v>573.33333333333337</v>
      </c>
      <c r="CO78" s="16">
        <f>O$6*$P78*[1]战斗预期!E$4</f>
        <v>0</v>
      </c>
      <c r="CP78" s="16">
        <f>P$6*$P78*[1]战斗预期!F$4</f>
        <v>0</v>
      </c>
      <c r="CQ78" s="16">
        <f>Q$6*$P78*[1]战斗预期!G$4</f>
        <v>0</v>
      </c>
      <c r="CR78" s="17">
        <f>M$7*$P78*[1]战斗预期!C$4</f>
        <v>5733.3333333333339</v>
      </c>
      <c r="CS78" s="17">
        <f>N$7*$P78*[1]战斗预期!D$4</f>
        <v>0</v>
      </c>
      <c r="CT78" s="17">
        <f>O$7*$P78*[1]战斗预期!E$4</f>
        <v>286.66666666666669</v>
      </c>
      <c r="CU78" s="17">
        <f>P$7*$P78*[1]战斗预期!F$4</f>
        <v>0</v>
      </c>
      <c r="CV78" s="17">
        <f>Q$7*$P78*[1]战斗预期!G$4</f>
        <v>0</v>
      </c>
      <c r="CW78" s="18">
        <f>M$8*$P78*[1]战斗预期!C$4</f>
        <v>0</v>
      </c>
      <c r="CX78" s="18">
        <f>N$8*$P78*[1]战斗预期!D$4</f>
        <v>0</v>
      </c>
      <c r="CY78" s="18">
        <f>O$8*$P78*[1]战斗预期!E$4</f>
        <v>286.66666666666669</v>
      </c>
      <c r="CZ78" s="18">
        <f>P$8*$P78*[1]战斗预期!F$4</f>
        <v>0</v>
      </c>
      <c r="DA78" s="18">
        <f>Q$8*$P78*[1]战斗预期!G$4</f>
        <v>229.33333333333334</v>
      </c>
      <c r="DB78" s="19">
        <f>M$9*$P78*[1]战斗预期!C$4</f>
        <v>0</v>
      </c>
      <c r="DC78" s="19">
        <f>N$9*$P78*[1]战斗预期!D$4</f>
        <v>0</v>
      </c>
      <c r="DD78" s="19">
        <f>O$9*$P78*[1]战斗预期!E$4</f>
        <v>0</v>
      </c>
      <c r="DE78" s="19">
        <f>P$9*$P78*[1]战斗预期!F$4</f>
        <v>229.33333333333334</v>
      </c>
      <c r="DF78" s="19">
        <f>Q$9*$P78*[1]战斗预期!G$4</f>
        <v>229.33333333333334</v>
      </c>
      <c r="DG78" s="20">
        <f>M$10*$P78*[1]战斗预期!C$4</f>
        <v>0</v>
      </c>
      <c r="DH78" s="20">
        <f>N$10*$P78*[1]战斗预期!D$4</f>
        <v>573.33333333333337</v>
      </c>
      <c r="DI78" s="20">
        <f>O$10*$P78*[1]战斗预期!E$4</f>
        <v>0</v>
      </c>
      <c r="DJ78" s="20">
        <f>P$10*$P78*[1]战斗预期!F$4</f>
        <v>229.33333333333334</v>
      </c>
      <c r="DK78" s="20">
        <f>Q$10*$P78*[1]战斗预期!G$4</f>
        <v>0</v>
      </c>
      <c r="DL78" s="21">
        <f>M$11*$P78*[1]战斗预期!C$4</f>
        <v>9173.3333333333358</v>
      </c>
      <c r="DM78" s="21">
        <f>N$11*$P78*[1]战斗预期!D$4</f>
        <v>0</v>
      </c>
      <c r="DN78" s="21">
        <f>O$11*$P78*[1]战斗预期!E$4</f>
        <v>0</v>
      </c>
      <c r="DO78" s="21">
        <f>P$11*$P78*[1]战斗预期!F$4</f>
        <v>183.4666666666667</v>
      </c>
      <c r="DP78" s="21">
        <f>Q$11*$P78*[1]战斗预期!G$4</f>
        <v>366.93333333333339</v>
      </c>
      <c r="DQ78" s="22">
        <f>M$12*$P78*[1]战斗预期!C$4</f>
        <v>0</v>
      </c>
      <c r="DR78" s="22">
        <f>N$12*$P78*[1]战斗预期!D$4</f>
        <v>917.33333333333348</v>
      </c>
      <c r="DS78" s="22">
        <f>O$12*$P78*[1]战斗预期!E$4</f>
        <v>458.66666666666674</v>
      </c>
      <c r="DT78" s="22">
        <f>P$12*$P78*[1]战斗预期!F$4</f>
        <v>183.4666666666667</v>
      </c>
      <c r="DU78" s="22">
        <f>Q$12*$P78*[1]战斗预期!G$4</f>
        <v>0</v>
      </c>
    </row>
    <row r="79" spans="2:125" x14ac:dyDescent="0.15">
      <c r="C79" s="23">
        <f t="shared" si="25"/>
        <v>31.428571428571427</v>
      </c>
      <c r="D79" s="14">
        <f>(C$1/SUM($R$6:$R$12)*N$6*[1]战斗预期!$D$4+F79*C$2/C$3/SUM($R$6:$R$12)*N$6*[1]战斗预期!$D$4)*(1+$D$8)</f>
        <v>244.44444444444443</v>
      </c>
      <c r="E79" s="4">
        <v>49</v>
      </c>
      <c r="F79" s="4">
        <f>[1]属性成长!$D56</f>
        <v>245</v>
      </c>
      <c r="G79" s="6">
        <f t="shared" si="26"/>
        <v>220</v>
      </c>
      <c r="H79" s="6">
        <f t="shared" si="27"/>
        <v>488</v>
      </c>
      <c r="I79" s="6">
        <f t="shared" si="28"/>
        <v>1046</v>
      </c>
      <c r="J79" s="6">
        <f t="shared" si="29"/>
        <v>1587.5147928994083</v>
      </c>
      <c r="K79" s="15">
        <f t="shared" si="30"/>
        <v>2144.9402788605312</v>
      </c>
      <c r="L79" s="6">
        <f t="shared" si="31"/>
        <v>3273.219515552511</v>
      </c>
      <c r="M79" s="6">
        <f t="shared" si="32"/>
        <v>4410.7660395823086</v>
      </c>
      <c r="N79" s="6">
        <f t="shared" si="33"/>
        <v>24.444444444444443</v>
      </c>
      <c r="O79" s="6">
        <f t="shared" si="40"/>
        <v>54.222222222222221</v>
      </c>
      <c r="P79" s="6">
        <f t="shared" si="41"/>
        <v>116.22222222222223</v>
      </c>
      <c r="Q79" s="6">
        <f t="shared" si="42"/>
        <v>176.39053254437871</v>
      </c>
      <c r="R79" s="6">
        <f t="shared" si="43"/>
        <v>238.32669765117012</v>
      </c>
      <c r="S79" s="6">
        <f t="shared" si="44"/>
        <v>363.69105728361234</v>
      </c>
      <c r="T79" s="6">
        <f t="shared" si="45"/>
        <v>490.0851155091454</v>
      </c>
      <c r="U79" s="16">
        <f>ROUND(M$6*$N79*[1]战斗预期!C$4,0)</f>
        <v>1222</v>
      </c>
      <c r="V79" s="16">
        <f>ROUND(N$6*$N79*[1]战斗预期!D$4,0)</f>
        <v>122</v>
      </c>
      <c r="W79" s="16">
        <f>ROUND(O$6*$N79*[1]战斗预期!E$4,0)</f>
        <v>0</v>
      </c>
      <c r="X79" s="16">
        <f>ROUND(P$6*$N79*[1]战斗预期!F$4,0)</f>
        <v>0</v>
      </c>
      <c r="Y79" s="16">
        <f>ROUND(Q$6*$N79*[1]战斗预期!G$4,0)</f>
        <v>0</v>
      </c>
      <c r="Z79" s="17">
        <f>ROUND(M$7*$N79*[1]战斗预期!C$4,0)</f>
        <v>1222</v>
      </c>
      <c r="AA79" s="17">
        <f>ROUND(N$7*$N79*[1]战斗预期!D$4,0)</f>
        <v>0</v>
      </c>
      <c r="AB79" s="17">
        <f>ROUND(O$7*$N79*[1]战斗预期!E$4,0)</f>
        <v>61</v>
      </c>
      <c r="AC79" s="17">
        <f>ROUND(P$7*$N79*[1]战斗预期!F$4,0)</f>
        <v>0</v>
      </c>
      <c r="AD79" s="17">
        <f>ROUND(Q$7*$N79*[1]战斗预期!G$4,0)</f>
        <v>0</v>
      </c>
      <c r="AE79" s="18">
        <f>ROUND(M$8*$N79*[1]战斗预期!C$4,0)</f>
        <v>0</v>
      </c>
      <c r="AF79" s="18">
        <f>ROUND(N$8*$N79*[1]战斗预期!D$4,0)</f>
        <v>0</v>
      </c>
      <c r="AG79" s="18">
        <f>ROUND(O$8*$N79*[1]战斗预期!E$4,0)</f>
        <v>61</v>
      </c>
      <c r="AH79" s="18">
        <f>ROUND(P$8*$N79*[1]战斗预期!F$4,0)</f>
        <v>0</v>
      </c>
      <c r="AI79" s="18">
        <f>ROUND(Q$8*$N79*[1]战斗预期!G$4,0)</f>
        <v>49</v>
      </c>
      <c r="AJ79" s="19">
        <f>ROUND(M$9*$N79*[1]战斗预期!C$4,0)</f>
        <v>0</v>
      </c>
      <c r="AK79" s="19">
        <f>ROUND(N$9*$N79*[1]战斗预期!D$4,0)</f>
        <v>0</v>
      </c>
      <c r="AL79" s="19">
        <f>ROUND(O$9*$N79*[1]战斗预期!E$4,0)</f>
        <v>0</v>
      </c>
      <c r="AM79" s="19">
        <f>ROUND(P$9*$N79*[1]战斗预期!F$4,0)</f>
        <v>49</v>
      </c>
      <c r="AN79" s="19">
        <f>ROUND(Q$9*$N79*[1]战斗预期!G$4,0)</f>
        <v>49</v>
      </c>
      <c r="AO79" s="20">
        <f>ROUND(M$10*$N79*[1]战斗预期!C$4,0)</f>
        <v>0</v>
      </c>
      <c r="AP79" s="20">
        <f>ROUND(N$10*$N79*[1]战斗预期!D$4,0)</f>
        <v>122</v>
      </c>
      <c r="AQ79" s="20">
        <f>ROUND(O$10*$N79*[1]战斗预期!E$4,0)</f>
        <v>0</v>
      </c>
      <c r="AR79" s="20">
        <f>ROUND(P$10*$N79*[1]战斗预期!F$4,0)</f>
        <v>49</v>
      </c>
      <c r="AS79" s="20">
        <f>ROUND(Q$10*$N79*[1]战斗预期!G$4,0)</f>
        <v>0</v>
      </c>
      <c r="AT79" s="21">
        <f>ROUND(M$11*$N79*[1]战斗预期!C$4,0)</f>
        <v>1956</v>
      </c>
      <c r="AU79" s="21">
        <f>ROUND(N$11*$N79*[1]战斗预期!D$4,0)</f>
        <v>0</v>
      </c>
      <c r="AV79" s="21">
        <f>ROUND(O$11*$N79*[1]战斗预期!E$4,0)</f>
        <v>0</v>
      </c>
      <c r="AW79" s="21">
        <f>ROUND(P$11*$N79*[1]战斗预期!F$4,0)</f>
        <v>39</v>
      </c>
      <c r="AX79" s="21">
        <f>ROUND(Q$11*$N79*[1]战斗预期!G$4,0)</f>
        <v>78</v>
      </c>
      <c r="AY79" s="22">
        <f>ROUND(M$12*$N79*[1]战斗预期!C$4,0)</f>
        <v>0</v>
      </c>
      <c r="AZ79" s="22">
        <f>ROUND(N$12*$N79*[1]战斗预期!D$4,0)</f>
        <v>196</v>
      </c>
      <c r="BA79" s="22">
        <f>ROUND(O$12*$N79*[1]战斗预期!E$4,0)</f>
        <v>98</v>
      </c>
      <c r="BB79" s="22">
        <f>ROUND(P$12*$N79*[1]战斗预期!F$4,0)</f>
        <v>39</v>
      </c>
      <c r="BC79" s="22">
        <f>ROUND(Q$12*$N79*[1]战斗预期!G$4,0)</f>
        <v>0</v>
      </c>
      <c r="BD79" s="16">
        <f>M$6*$O79*[1]战斗预期!C$4</f>
        <v>2711.1111111111109</v>
      </c>
      <c r="BE79" s="16">
        <f>N$6*$O79*[1]战斗预期!D$4</f>
        <v>271.11111111111109</v>
      </c>
      <c r="BF79" s="16">
        <f>O$6*$O79*[1]战斗预期!E$4</f>
        <v>0</v>
      </c>
      <c r="BG79" s="16">
        <f>P$6*$O79*[1]战斗预期!F$4</f>
        <v>0</v>
      </c>
      <c r="BH79" s="16">
        <f>Q$6*$O79*[1]战斗预期!G$4</f>
        <v>0</v>
      </c>
      <c r="BI79" s="17">
        <f>M$7*$O79*[1]战斗预期!C$4</f>
        <v>2711.1111111111109</v>
      </c>
      <c r="BJ79" s="17">
        <f>N$7*$O79*[1]战斗预期!D$4</f>
        <v>0</v>
      </c>
      <c r="BK79" s="17">
        <f>O$7*$O79*[1]战斗预期!E$4</f>
        <v>135.55555555555554</v>
      </c>
      <c r="BL79" s="17">
        <f>P$7*$O79*[1]战斗预期!F$4</f>
        <v>0</v>
      </c>
      <c r="BM79" s="17">
        <f>Q$7*$O79*[1]战斗预期!G$4</f>
        <v>0</v>
      </c>
      <c r="BN79" s="18">
        <f>M$8*$O79*[1]战斗预期!C$4</f>
        <v>0</v>
      </c>
      <c r="BO79" s="18">
        <f>N$8*$O79*[1]战斗预期!D$4</f>
        <v>0</v>
      </c>
      <c r="BP79" s="18">
        <f>O$8*$O79*[1]战斗预期!E$4</f>
        <v>135.55555555555554</v>
      </c>
      <c r="BQ79" s="18">
        <f>P$8*$O79*[1]战斗预期!F$4</f>
        <v>0</v>
      </c>
      <c r="BR79" s="18">
        <f>Q$8*$O79*[1]战斗预期!G$4</f>
        <v>108.44444444444444</v>
      </c>
      <c r="BS79" s="19">
        <f>M$9*$O79*[1]战斗预期!C$4</f>
        <v>0</v>
      </c>
      <c r="BT79" s="19">
        <f>N$9*$O79*[1]战斗预期!D$4</f>
        <v>0</v>
      </c>
      <c r="BU79" s="19">
        <f>O$9*$O79*[1]战斗预期!E$4</f>
        <v>0</v>
      </c>
      <c r="BV79" s="19">
        <f>P$9*$O79*[1]战斗预期!F$4</f>
        <v>108.44444444444444</v>
      </c>
      <c r="BW79" s="19">
        <f>Q$9*$O79*[1]战斗预期!G$4</f>
        <v>108.44444444444444</v>
      </c>
      <c r="BX79" s="20">
        <f>M$10*$O79*[1]战斗预期!C$4</f>
        <v>0</v>
      </c>
      <c r="BY79" s="20">
        <f>N$10*$O79*[1]战斗预期!D$4</f>
        <v>271.11111111111109</v>
      </c>
      <c r="BZ79" s="20">
        <f>O$10*$O79*[1]战斗预期!E$4</f>
        <v>0</v>
      </c>
      <c r="CA79" s="20">
        <f>P$10*$O79*[1]战斗预期!F$4</f>
        <v>108.44444444444444</v>
      </c>
      <c r="CB79" s="20">
        <f>Q$10*$O79*[1]战斗预期!G$4</f>
        <v>0</v>
      </c>
      <c r="CC79" s="21">
        <f>M$11*$O79*[1]战斗预期!C$4</f>
        <v>4337.7777777777783</v>
      </c>
      <c r="CD79" s="21">
        <f>N$11*$O79*[1]战斗预期!D$4</f>
        <v>0</v>
      </c>
      <c r="CE79" s="21">
        <f>O$11*$O79*[1]战斗预期!E$4</f>
        <v>0</v>
      </c>
      <c r="CF79" s="21">
        <f>P$11*$O79*[1]战斗预期!F$4</f>
        <v>86.75555555555556</v>
      </c>
      <c r="CG79" s="21">
        <f>Q$11*$O79*[1]战斗预期!G$4</f>
        <v>173.51111111111112</v>
      </c>
      <c r="CH79" s="22">
        <f>M$12*$O79*[1]战斗预期!C$4</f>
        <v>0</v>
      </c>
      <c r="CI79" s="22">
        <f>N$12*$O79*[1]战斗预期!D$4</f>
        <v>433.77777777777783</v>
      </c>
      <c r="CJ79" s="22">
        <f>O$12*$O79*[1]战斗预期!E$4</f>
        <v>216.88888888888891</v>
      </c>
      <c r="CK79" s="22">
        <f>P$12*$O79*[1]战斗预期!F$4</f>
        <v>86.75555555555556</v>
      </c>
      <c r="CL79" s="22">
        <f>Q$12*$O79*[1]战斗预期!G$4</f>
        <v>0</v>
      </c>
      <c r="CM79" s="16">
        <f>M$6*$P79*[1]战斗预期!C$4</f>
        <v>5811.1111111111113</v>
      </c>
      <c r="CN79" s="16">
        <f>N$6*$P79*[1]战斗预期!D$4</f>
        <v>581.11111111111109</v>
      </c>
      <c r="CO79" s="16">
        <f>O$6*$P79*[1]战斗预期!E$4</f>
        <v>0</v>
      </c>
      <c r="CP79" s="16">
        <f>P$6*$P79*[1]战斗预期!F$4</f>
        <v>0</v>
      </c>
      <c r="CQ79" s="16">
        <f>Q$6*$P79*[1]战斗预期!G$4</f>
        <v>0</v>
      </c>
      <c r="CR79" s="17">
        <f>M$7*$P79*[1]战斗预期!C$4</f>
        <v>5811.1111111111113</v>
      </c>
      <c r="CS79" s="17">
        <f>N$7*$P79*[1]战斗预期!D$4</f>
        <v>0</v>
      </c>
      <c r="CT79" s="17">
        <f>O$7*$P79*[1]战斗预期!E$4</f>
        <v>290.55555555555554</v>
      </c>
      <c r="CU79" s="17">
        <f>P$7*$P79*[1]战斗预期!F$4</f>
        <v>0</v>
      </c>
      <c r="CV79" s="17">
        <f>Q$7*$P79*[1]战斗预期!G$4</f>
        <v>0</v>
      </c>
      <c r="CW79" s="18">
        <f>M$8*$P79*[1]战斗预期!C$4</f>
        <v>0</v>
      </c>
      <c r="CX79" s="18">
        <f>N$8*$P79*[1]战斗预期!D$4</f>
        <v>0</v>
      </c>
      <c r="CY79" s="18">
        <f>O$8*$P79*[1]战斗预期!E$4</f>
        <v>290.55555555555554</v>
      </c>
      <c r="CZ79" s="18">
        <f>P$8*$P79*[1]战斗预期!F$4</f>
        <v>0</v>
      </c>
      <c r="DA79" s="18">
        <f>Q$8*$P79*[1]战斗预期!G$4</f>
        <v>232.44444444444446</v>
      </c>
      <c r="DB79" s="19">
        <f>M$9*$P79*[1]战斗预期!C$4</f>
        <v>0</v>
      </c>
      <c r="DC79" s="19">
        <f>N$9*$P79*[1]战斗预期!D$4</f>
        <v>0</v>
      </c>
      <c r="DD79" s="19">
        <f>O$9*$P79*[1]战斗预期!E$4</f>
        <v>0</v>
      </c>
      <c r="DE79" s="19">
        <f>P$9*$P79*[1]战斗预期!F$4</f>
        <v>232.44444444444446</v>
      </c>
      <c r="DF79" s="19">
        <f>Q$9*$P79*[1]战斗预期!G$4</f>
        <v>232.44444444444446</v>
      </c>
      <c r="DG79" s="20">
        <f>M$10*$P79*[1]战斗预期!C$4</f>
        <v>0</v>
      </c>
      <c r="DH79" s="20">
        <f>N$10*$P79*[1]战斗预期!D$4</f>
        <v>581.11111111111109</v>
      </c>
      <c r="DI79" s="20">
        <f>O$10*$P79*[1]战斗预期!E$4</f>
        <v>0</v>
      </c>
      <c r="DJ79" s="20">
        <f>P$10*$P79*[1]战斗预期!F$4</f>
        <v>232.44444444444446</v>
      </c>
      <c r="DK79" s="20">
        <f>Q$10*$P79*[1]战斗预期!G$4</f>
        <v>0</v>
      </c>
      <c r="DL79" s="21">
        <f>M$11*$P79*[1]战斗预期!C$4</f>
        <v>9297.7777777777792</v>
      </c>
      <c r="DM79" s="21">
        <f>N$11*$P79*[1]战斗预期!D$4</f>
        <v>0</v>
      </c>
      <c r="DN79" s="21">
        <f>O$11*$P79*[1]战斗预期!E$4</f>
        <v>0</v>
      </c>
      <c r="DO79" s="21">
        <f>P$11*$P79*[1]战斗预期!F$4</f>
        <v>185.95555555555558</v>
      </c>
      <c r="DP79" s="21">
        <f>Q$11*$P79*[1]战斗预期!G$4</f>
        <v>371.91111111111115</v>
      </c>
      <c r="DQ79" s="22">
        <f>M$12*$P79*[1]战斗预期!C$4</f>
        <v>0</v>
      </c>
      <c r="DR79" s="22">
        <f>N$12*$P79*[1]战斗预期!D$4</f>
        <v>929.77777777777783</v>
      </c>
      <c r="DS79" s="22">
        <f>O$12*$P79*[1]战斗预期!E$4</f>
        <v>464.88888888888891</v>
      </c>
      <c r="DT79" s="22">
        <f>P$12*$P79*[1]战斗预期!F$4</f>
        <v>185.95555555555558</v>
      </c>
      <c r="DU79" s="22">
        <f>Q$12*$P79*[1]战斗预期!G$4</f>
        <v>0</v>
      </c>
    </row>
    <row r="80" spans="2:125" x14ac:dyDescent="0.15">
      <c r="B80" s="24">
        <f>ROUND(C80-C70,1)</f>
        <v>5.7</v>
      </c>
      <c r="C80" s="23">
        <f t="shared" si="25"/>
        <v>32</v>
      </c>
      <c r="D80" s="14">
        <f>(C$1/SUM($R$6:$R$12)*N$6*[1]战斗预期!$D$4+F80*C$2/C$3/SUM($R$6:$R$12)*N$6*[1]战斗预期!$D$4)*(1+$D$8)</f>
        <v>248.88888888888889</v>
      </c>
      <c r="E80" s="4">
        <v>50</v>
      </c>
      <c r="F80" s="4">
        <f>[1]属性成长!$D57</f>
        <v>250</v>
      </c>
      <c r="G80" s="6">
        <f t="shared" si="26"/>
        <v>224</v>
      </c>
      <c r="H80" s="6">
        <f t="shared" si="27"/>
        <v>496</v>
      </c>
      <c r="I80" s="6">
        <f t="shared" si="28"/>
        <v>1060</v>
      </c>
      <c r="J80" s="6">
        <f t="shared" si="29"/>
        <v>1605.5147928994083</v>
      </c>
      <c r="K80" s="15">
        <f t="shared" si="30"/>
        <v>2166.9402788605312</v>
      </c>
      <c r="L80" s="6">
        <f t="shared" si="31"/>
        <v>3303.219515552511</v>
      </c>
      <c r="M80" s="6">
        <f t="shared" si="32"/>
        <v>4448.7660395823086</v>
      </c>
      <c r="N80" s="6">
        <f t="shared" si="33"/>
        <v>24.888888888888889</v>
      </c>
      <c r="O80" s="6">
        <f t="shared" si="40"/>
        <v>55.111111111111114</v>
      </c>
      <c r="P80" s="6">
        <f t="shared" si="41"/>
        <v>117.77777777777777</v>
      </c>
      <c r="Q80" s="6">
        <f t="shared" si="42"/>
        <v>178.39053254437871</v>
      </c>
      <c r="R80" s="6">
        <f t="shared" si="43"/>
        <v>240.77114209561458</v>
      </c>
      <c r="S80" s="6">
        <f t="shared" si="44"/>
        <v>367.02439061694565</v>
      </c>
      <c r="T80" s="6">
        <f t="shared" si="45"/>
        <v>494.30733773136762</v>
      </c>
      <c r="U80" s="16">
        <f>ROUND(M$6*$N80*[1]战斗预期!C$4,0)</f>
        <v>1244</v>
      </c>
      <c r="V80" s="16">
        <f>ROUND(N$6*$N80*[1]战斗预期!D$4,0)</f>
        <v>124</v>
      </c>
      <c r="W80" s="16">
        <f>ROUND(O$6*$N80*[1]战斗预期!E$4,0)</f>
        <v>0</v>
      </c>
      <c r="X80" s="16">
        <f>ROUND(P$6*$N80*[1]战斗预期!F$4,0)</f>
        <v>0</v>
      </c>
      <c r="Y80" s="16">
        <f>ROUND(Q$6*$N80*[1]战斗预期!G$4,0)</f>
        <v>0</v>
      </c>
      <c r="Z80" s="17">
        <f>ROUND(M$7*$N80*[1]战斗预期!C$4,0)</f>
        <v>1244</v>
      </c>
      <c r="AA80" s="17">
        <f>ROUND(N$7*$N80*[1]战斗预期!D$4,0)</f>
        <v>0</v>
      </c>
      <c r="AB80" s="17">
        <f>ROUND(O$7*$N80*[1]战斗预期!E$4,0)</f>
        <v>62</v>
      </c>
      <c r="AC80" s="17">
        <f>ROUND(P$7*$N80*[1]战斗预期!F$4,0)</f>
        <v>0</v>
      </c>
      <c r="AD80" s="17">
        <f>ROUND(Q$7*$N80*[1]战斗预期!G$4,0)</f>
        <v>0</v>
      </c>
      <c r="AE80" s="18">
        <f>ROUND(M$8*$N80*[1]战斗预期!C$4,0)</f>
        <v>0</v>
      </c>
      <c r="AF80" s="18">
        <f>ROUND(N$8*$N80*[1]战斗预期!D$4,0)</f>
        <v>0</v>
      </c>
      <c r="AG80" s="18">
        <f>ROUND(O$8*$N80*[1]战斗预期!E$4,0)</f>
        <v>62</v>
      </c>
      <c r="AH80" s="18">
        <f>ROUND(P$8*$N80*[1]战斗预期!F$4,0)</f>
        <v>0</v>
      </c>
      <c r="AI80" s="18">
        <f>ROUND(Q$8*$N80*[1]战斗预期!G$4,0)</f>
        <v>50</v>
      </c>
      <c r="AJ80" s="19">
        <f>ROUND(M$9*$N80*[1]战斗预期!C$4,0)</f>
        <v>0</v>
      </c>
      <c r="AK80" s="19">
        <f>ROUND(N$9*$N80*[1]战斗预期!D$4,0)</f>
        <v>0</v>
      </c>
      <c r="AL80" s="19">
        <f>ROUND(O$9*$N80*[1]战斗预期!E$4,0)</f>
        <v>0</v>
      </c>
      <c r="AM80" s="19">
        <f>ROUND(P$9*$N80*[1]战斗预期!F$4,0)</f>
        <v>50</v>
      </c>
      <c r="AN80" s="19">
        <f>ROUND(Q$9*$N80*[1]战斗预期!G$4,0)</f>
        <v>50</v>
      </c>
      <c r="AO80" s="20">
        <f>ROUND(M$10*$N80*[1]战斗预期!C$4,0)</f>
        <v>0</v>
      </c>
      <c r="AP80" s="20">
        <f>ROUND(N$10*$N80*[1]战斗预期!D$4,0)</f>
        <v>124</v>
      </c>
      <c r="AQ80" s="20">
        <f>ROUND(O$10*$N80*[1]战斗预期!E$4,0)</f>
        <v>0</v>
      </c>
      <c r="AR80" s="20">
        <f>ROUND(P$10*$N80*[1]战斗预期!F$4,0)</f>
        <v>50</v>
      </c>
      <c r="AS80" s="20">
        <f>ROUND(Q$10*$N80*[1]战斗预期!G$4,0)</f>
        <v>0</v>
      </c>
      <c r="AT80" s="21">
        <f>ROUND(M$11*$N80*[1]战斗预期!C$4,0)</f>
        <v>1991</v>
      </c>
      <c r="AU80" s="21">
        <f>ROUND(N$11*$N80*[1]战斗预期!D$4,0)</f>
        <v>0</v>
      </c>
      <c r="AV80" s="21">
        <f>ROUND(O$11*$N80*[1]战斗预期!E$4,0)</f>
        <v>0</v>
      </c>
      <c r="AW80" s="21">
        <f>ROUND(P$11*$N80*[1]战斗预期!F$4,0)</f>
        <v>40</v>
      </c>
      <c r="AX80" s="21">
        <f>ROUND(Q$11*$N80*[1]战斗预期!G$4,0)</f>
        <v>80</v>
      </c>
      <c r="AY80" s="22">
        <f>ROUND(M$12*$N80*[1]战斗预期!C$4,0)</f>
        <v>0</v>
      </c>
      <c r="AZ80" s="22">
        <f>ROUND(N$12*$N80*[1]战斗预期!D$4,0)</f>
        <v>199</v>
      </c>
      <c r="BA80" s="22">
        <f>ROUND(O$12*$N80*[1]战斗预期!E$4,0)</f>
        <v>100</v>
      </c>
      <c r="BB80" s="22">
        <f>ROUND(P$12*$N80*[1]战斗预期!F$4,0)</f>
        <v>40</v>
      </c>
      <c r="BC80" s="22">
        <f>ROUND(Q$12*$N80*[1]战斗预期!G$4,0)</f>
        <v>0</v>
      </c>
      <c r="BD80" s="16">
        <f>M$6*$O80*[1]战斗预期!C$4</f>
        <v>2755.5555555555557</v>
      </c>
      <c r="BE80" s="16">
        <f>N$6*$O80*[1]战斗预期!D$4</f>
        <v>275.55555555555554</v>
      </c>
      <c r="BF80" s="16">
        <f>O$6*$O80*[1]战斗预期!E$4</f>
        <v>0</v>
      </c>
      <c r="BG80" s="16">
        <f>P$6*$O80*[1]战斗预期!F$4</f>
        <v>0</v>
      </c>
      <c r="BH80" s="16">
        <f>Q$6*$O80*[1]战斗预期!G$4</f>
        <v>0</v>
      </c>
      <c r="BI80" s="17">
        <f>M$7*$O80*[1]战斗预期!C$4</f>
        <v>2755.5555555555557</v>
      </c>
      <c r="BJ80" s="17">
        <f>N$7*$O80*[1]战斗预期!D$4</f>
        <v>0</v>
      </c>
      <c r="BK80" s="17">
        <f>O$7*$O80*[1]战斗预期!E$4</f>
        <v>137.77777777777777</v>
      </c>
      <c r="BL80" s="17">
        <f>P$7*$O80*[1]战斗预期!F$4</f>
        <v>0</v>
      </c>
      <c r="BM80" s="17">
        <f>Q$7*$O80*[1]战斗预期!G$4</f>
        <v>0</v>
      </c>
      <c r="BN80" s="18">
        <f>M$8*$O80*[1]战斗预期!C$4</f>
        <v>0</v>
      </c>
      <c r="BO80" s="18">
        <f>N$8*$O80*[1]战斗预期!D$4</f>
        <v>0</v>
      </c>
      <c r="BP80" s="18">
        <f>O$8*$O80*[1]战斗预期!E$4</f>
        <v>137.77777777777777</v>
      </c>
      <c r="BQ80" s="18">
        <f>P$8*$O80*[1]战斗预期!F$4</f>
        <v>0</v>
      </c>
      <c r="BR80" s="18">
        <f>Q$8*$O80*[1]战斗预期!G$4</f>
        <v>110.22222222222223</v>
      </c>
      <c r="BS80" s="19">
        <f>M$9*$O80*[1]战斗预期!C$4</f>
        <v>0</v>
      </c>
      <c r="BT80" s="19">
        <f>N$9*$O80*[1]战斗预期!D$4</f>
        <v>0</v>
      </c>
      <c r="BU80" s="19">
        <f>O$9*$O80*[1]战斗预期!E$4</f>
        <v>0</v>
      </c>
      <c r="BV80" s="19">
        <f>P$9*$O80*[1]战斗预期!F$4</f>
        <v>110.22222222222223</v>
      </c>
      <c r="BW80" s="19">
        <f>Q$9*$O80*[1]战斗预期!G$4</f>
        <v>110.22222222222223</v>
      </c>
      <c r="BX80" s="20">
        <f>M$10*$O80*[1]战斗预期!C$4</f>
        <v>0</v>
      </c>
      <c r="BY80" s="20">
        <f>N$10*$O80*[1]战斗预期!D$4</f>
        <v>275.55555555555554</v>
      </c>
      <c r="BZ80" s="20">
        <f>O$10*$O80*[1]战斗预期!E$4</f>
        <v>0</v>
      </c>
      <c r="CA80" s="20">
        <f>P$10*$O80*[1]战斗预期!F$4</f>
        <v>110.22222222222223</v>
      </c>
      <c r="CB80" s="20">
        <f>Q$10*$O80*[1]战斗预期!G$4</f>
        <v>0</v>
      </c>
      <c r="CC80" s="21">
        <f>M$11*$O80*[1]战斗预期!C$4</f>
        <v>4408.8888888888896</v>
      </c>
      <c r="CD80" s="21">
        <f>N$11*$O80*[1]战斗预期!D$4</f>
        <v>0</v>
      </c>
      <c r="CE80" s="21">
        <f>O$11*$O80*[1]战斗预期!E$4</f>
        <v>0</v>
      </c>
      <c r="CF80" s="21">
        <f>P$11*$O80*[1]战斗预期!F$4</f>
        <v>88.177777777777791</v>
      </c>
      <c r="CG80" s="21">
        <f>Q$11*$O80*[1]战斗预期!G$4</f>
        <v>176.35555555555558</v>
      </c>
      <c r="CH80" s="22">
        <f>M$12*$O80*[1]战斗预期!C$4</f>
        <v>0</v>
      </c>
      <c r="CI80" s="22">
        <f>N$12*$O80*[1]战斗预期!D$4</f>
        <v>440.88888888888897</v>
      </c>
      <c r="CJ80" s="22">
        <f>O$12*$O80*[1]战斗预期!E$4</f>
        <v>220.44444444444449</v>
      </c>
      <c r="CK80" s="22">
        <f>P$12*$O80*[1]战斗预期!F$4</f>
        <v>88.177777777777791</v>
      </c>
      <c r="CL80" s="22">
        <f>Q$12*$O80*[1]战斗预期!G$4</f>
        <v>0</v>
      </c>
      <c r="CM80" s="16">
        <f>M$6*$P80*[1]战斗预期!C$4</f>
        <v>5888.8888888888887</v>
      </c>
      <c r="CN80" s="16">
        <f>N$6*$P80*[1]战斗预期!D$4</f>
        <v>588.88888888888891</v>
      </c>
      <c r="CO80" s="16">
        <f>O$6*$P80*[1]战斗预期!E$4</f>
        <v>0</v>
      </c>
      <c r="CP80" s="16">
        <f>P$6*$P80*[1]战斗预期!F$4</f>
        <v>0</v>
      </c>
      <c r="CQ80" s="16">
        <f>Q$6*$P80*[1]战斗预期!G$4</f>
        <v>0</v>
      </c>
      <c r="CR80" s="17">
        <f>M$7*$P80*[1]战斗预期!C$4</f>
        <v>5888.8888888888887</v>
      </c>
      <c r="CS80" s="17">
        <f>N$7*$P80*[1]战斗预期!D$4</f>
        <v>0</v>
      </c>
      <c r="CT80" s="17">
        <f>O$7*$P80*[1]战斗预期!E$4</f>
        <v>294.44444444444446</v>
      </c>
      <c r="CU80" s="17">
        <f>P$7*$P80*[1]战斗预期!F$4</f>
        <v>0</v>
      </c>
      <c r="CV80" s="17">
        <f>Q$7*$P80*[1]战斗预期!G$4</f>
        <v>0</v>
      </c>
      <c r="CW80" s="18">
        <f>M$8*$P80*[1]战斗预期!C$4</f>
        <v>0</v>
      </c>
      <c r="CX80" s="18">
        <f>N$8*$P80*[1]战斗预期!D$4</f>
        <v>0</v>
      </c>
      <c r="CY80" s="18">
        <f>O$8*$P80*[1]战斗预期!E$4</f>
        <v>294.44444444444446</v>
      </c>
      <c r="CZ80" s="18">
        <f>P$8*$P80*[1]战斗预期!F$4</f>
        <v>0</v>
      </c>
      <c r="DA80" s="18">
        <f>Q$8*$P80*[1]战斗预期!G$4</f>
        <v>235.55555555555554</v>
      </c>
      <c r="DB80" s="19">
        <f>M$9*$P80*[1]战斗预期!C$4</f>
        <v>0</v>
      </c>
      <c r="DC80" s="19">
        <f>N$9*$P80*[1]战斗预期!D$4</f>
        <v>0</v>
      </c>
      <c r="DD80" s="19">
        <f>O$9*$P80*[1]战斗预期!E$4</f>
        <v>0</v>
      </c>
      <c r="DE80" s="19">
        <f>P$9*$P80*[1]战斗预期!F$4</f>
        <v>235.55555555555554</v>
      </c>
      <c r="DF80" s="19">
        <f>Q$9*$P80*[1]战斗预期!G$4</f>
        <v>235.55555555555554</v>
      </c>
      <c r="DG80" s="20">
        <f>M$10*$P80*[1]战斗预期!C$4</f>
        <v>0</v>
      </c>
      <c r="DH80" s="20">
        <f>N$10*$P80*[1]战斗预期!D$4</f>
        <v>588.88888888888891</v>
      </c>
      <c r="DI80" s="20">
        <f>O$10*$P80*[1]战斗预期!E$4</f>
        <v>0</v>
      </c>
      <c r="DJ80" s="20">
        <f>P$10*$P80*[1]战斗预期!F$4</f>
        <v>235.55555555555554</v>
      </c>
      <c r="DK80" s="20">
        <f>Q$10*$P80*[1]战斗预期!G$4</f>
        <v>0</v>
      </c>
      <c r="DL80" s="21">
        <f>M$11*$P80*[1]战斗预期!C$4</f>
        <v>9422.2222222222226</v>
      </c>
      <c r="DM80" s="21">
        <f>N$11*$P80*[1]战斗预期!D$4</f>
        <v>0</v>
      </c>
      <c r="DN80" s="21">
        <f>O$11*$P80*[1]战斗预期!E$4</f>
        <v>0</v>
      </c>
      <c r="DO80" s="21">
        <f>P$11*$P80*[1]战斗预期!F$4</f>
        <v>188.44444444444446</v>
      </c>
      <c r="DP80" s="21">
        <f>Q$11*$P80*[1]战斗预期!G$4</f>
        <v>376.88888888888891</v>
      </c>
      <c r="DQ80" s="22">
        <f>M$12*$P80*[1]战斗预期!C$4</f>
        <v>0</v>
      </c>
      <c r="DR80" s="22">
        <f>N$12*$P80*[1]战斗预期!D$4</f>
        <v>942.22222222222229</v>
      </c>
      <c r="DS80" s="22">
        <f>O$12*$P80*[1]战斗预期!E$4</f>
        <v>471.11111111111114</v>
      </c>
      <c r="DT80" s="22">
        <f>P$12*$P80*[1]战斗预期!F$4</f>
        <v>188.44444444444446</v>
      </c>
      <c r="DU80" s="22">
        <f>Q$12*$P80*[1]战斗预期!G$4</f>
        <v>0</v>
      </c>
    </row>
    <row r="81" spans="2:125" x14ac:dyDescent="0.15">
      <c r="C81" s="23">
        <f t="shared" si="25"/>
        <v>32.571428571428569</v>
      </c>
      <c r="D81" s="14">
        <f>(C$1/SUM($R$6:$R$12)*N$6*[1]战斗预期!$D$4+F81*C$2/C$3/SUM($R$6:$R$12)*N$6*[1]战斗预期!$D$4)*(1+$D$8)</f>
        <v>253.33333333333334</v>
      </c>
      <c r="E81" s="4">
        <v>51</v>
      </c>
      <c r="F81" s="4">
        <f>[1]属性成长!$D58</f>
        <v>255</v>
      </c>
      <c r="G81" s="6">
        <f t="shared" si="26"/>
        <v>228</v>
      </c>
      <c r="H81" s="6">
        <f t="shared" si="27"/>
        <v>504</v>
      </c>
      <c r="I81" s="6">
        <f t="shared" si="28"/>
        <v>1074</v>
      </c>
      <c r="J81" s="6">
        <f t="shared" si="29"/>
        <v>1623.5147928994083</v>
      </c>
      <c r="K81" s="15">
        <f t="shared" si="30"/>
        <v>2188.9402788605312</v>
      </c>
      <c r="L81" s="6">
        <f t="shared" si="31"/>
        <v>3333.219515552511</v>
      </c>
      <c r="M81" s="6">
        <f t="shared" si="32"/>
        <v>4486.7660395823086</v>
      </c>
      <c r="N81" s="6">
        <f t="shared" si="33"/>
        <v>25.333333333333332</v>
      </c>
      <c r="O81" s="6">
        <f t="shared" si="40"/>
        <v>56</v>
      </c>
      <c r="P81" s="6">
        <f t="shared" si="41"/>
        <v>119.33333333333333</v>
      </c>
      <c r="Q81" s="6">
        <f t="shared" si="42"/>
        <v>180.39053254437871</v>
      </c>
      <c r="R81" s="6">
        <f t="shared" si="43"/>
        <v>243.21558654005901</v>
      </c>
      <c r="S81" s="6">
        <f t="shared" si="44"/>
        <v>370.35772395027902</v>
      </c>
      <c r="T81" s="6">
        <f t="shared" si="45"/>
        <v>498.52955995358985</v>
      </c>
      <c r="U81" s="16">
        <f>ROUND(M$6*$N81*[1]战斗预期!C$4,0)</f>
        <v>1267</v>
      </c>
      <c r="V81" s="16">
        <f>ROUND(N$6*$N81*[1]战斗预期!D$4,0)</f>
        <v>127</v>
      </c>
      <c r="W81" s="16">
        <f>ROUND(O$6*$N81*[1]战斗预期!E$4,0)</f>
        <v>0</v>
      </c>
      <c r="X81" s="16">
        <f>ROUND(P$6*$N81*[1]战斗预期!F$4,0)</f>
        <v>0</v>
      </c>
      <c r="Y81" s="16">
        <f>ROUND(Q$6*$N81*[1]战斗预期!G$4,0)</f>
        <v>0</v>
      </c>
      <c r="Z81" s="17">
        <f>ROUND(M$7*$N81*[1]战斗预期!C$4,0)</f>
        <v>1267</v>
      </c>
      <c r="AA81" s="17">
        <f>ROUND(N$7*$N81*[1]战斗预期!D$4,0)</f>
        <v>0</v>
      </c>
      <c r="AB81" s="17">
        <f>ROUND(O$7*$N81*[1]战斗预期!E$4,0)</f>
        <v>63</v>
      </c>
      <c r="AC81" s="17">
        <f>ROUND(P$7*$N81*[1]战斗预期!F$4,0)</f>
        <v>0</v>
      </c>
      <c r="AD81" s="17">
        <f>ROUND(Q$7*$N81*[1]战斗预期!G$4,0)</f>
        <v>0</v>
      </c>
      <c r="AE81" s="18">
        <f>ROUND(M$8*$N81*[1]战斗预期!C$4,0)</f>
        <v>0</v>
      </c>
      <c r="AF81" s="18">
        <f>ROUND(N$8*$N81*[1]战斗预期!D$4,0)</f>
        <v>0</v>
      </c>
      <c r="AG81" s="18">
        <f>ROUND(O$8*$N81*[1]战斗预期!E$4,0)</f>
        <v>63</v>
      </c>
      <c r="AH81" s="18">
        <f>ROUND(P$8*$N81*[1]战斗预期!F$4,0)</f>
        <v>0</v>
      </c>
      <c r="AI81" s="18">
        <f>ROUND(Q$8*$N81*[1]战斗预期!G$4,0)</f>
        <v>51</v>
      </c>
      <c r="AJ81" s="19">
        <f>ROUND(M$9*$N81*[1]战斗预期!C$4,0)</f>
        <v>0</v>
      </c>
      <c r="AK81" s="19">
        <f>ROUND(N$9*$N81*[1]战斗预期!D$4,0)</f>
        <v>0</v>
      </c>
      <c r="AL81" s="19">
        <f>ROUND(O$9*$N81*[1]战斗预期!E$4,0)</f>
        <v>0</v>
      </c>
      <c r="AM81" s="19">
        <f>ROUND(P$9*$N81*[1]战斗预期!F$4,0)</f>
        <v>51</v>
      </c>
      <c r="AN81" s="19">
        <f>ROUND(Q$9*$N81*[1]战斗预期!G$4,0)</f>
        <v>51</v>
      </c>
      <c r="AO81" s="20">
        <f>ROUND(M$10*$N81*[1]战斗预期!C$4,0)</f>
        <v>0</v>
      </c>
      <c r="AP81" s="20">
        <f>ROUND(N$10*$N81*[1]战斗预期!D$4,0)</f>
        <v>127</v>
      </c>
      <c r="AQ81" s="20">
        <f>ROUND(O$10*$N81*[1]战斗预期!E$4,0)</f>
        <v>0</v>
      </c>
      <c r="AR81" s="20">
        <f>ROUND(P$10*$N81*[1]战斗预期!F$4,0)</f>
        <v>51</v>
      </c>
      <c r="AS81" s="20">
        <f>ROUND(Q$10*$N81*[1]战斗预期!G$4,0)</f>
        <v>0</v>
      </c>
      <c r="AT81" s="21">
        <f>ROUND(M$11*$N81*[1]战斗预期!C$4,0)</f>
        <v>2027</v>
      </c>
      <c r="AU81" s="21">
        <f>ROUND(N$11*$N81*[1]战斗预期!D$4,0)</f>
        <v>0</v>
      </c>
      <c r="AV81" s="21">
        <f>ROUND(O$11*$N81*[1]战斗预期!E$4,0)</f>
        <v>0</v>
      </c>
      <c r="AW81" s="21">
        <f>ROUND(P$11*$N81*[1]战斗预期!F$4,0)</f>
        <v>41</v>
      </c>
      <c r="AX81" s="21">
        <f>ROUND(Q$11*$N81*[1]战斗预期!G$4,0)</f>
        <v>81</v>
      </c>
      <c r="AY81" s="22">
        <f>ROUND(M$12*$N81*[1]战斗预期!C$4,0)</f>
        <v>0</v>
      </c>
      <c r="AZ81" s="22">
        <f>ROUND(N$12*$N81*[1]战斗预期!D$4,0)</f>
        <v>203</v>
      </c>
      <c r="BA81" s="22">
        <f>ROUND(O$12*$N81*[1]战斗预期!E$4,0)</f>
        <v>101</v>
      </c>
      <c r="BB81" s="22">
        <f>ROUND(P$12*$N81*[1]战斗预期!F$4,0)</f>
        <v>41</v>
      </c>
      <c r="BC81" s="22">
        <f>ROUND(Q$12*$N81*[1]战斗预期!G$4,0)</f>
        <v>0</v>
      </c>
      <c r="BD81" s="16">
        <f>M$6*$O81*[1]战斗预期!C$4</f>
        <v>2800</v>
      </c>
      <c r="BE81" s="16">
        <f>N$6*$O81*[1]战斗预期!D$4</f>
        <v>280</v>
      </c>
      <c r="BF81" s="16">
        <f>O$6*$O81*[1]战斗预期!E$4</f>
        <v>0</v>
      </c>
      <c r="BG81" s="16">
        <f>P$6*$O81*[1]战斗预期!F$4</f>
        <v>0</v>
      </c>
      <c r="BH81" s="16">
        <f>Q$6*$O81*[1]战斗预期!G$4</f>
        <v>0</v>
      </c>
      <c r="BI81" s="17">
        <f>M$7*$O81*[1]战斗预期!C$4</f>
        <v>2800</v>
      </c>
      <c r="BJ81" s="17">
        <f>N$7*$O81*[1]战斗预期!D$4</f>
        <v>0</v>
      </c>
      <c r="BK81" s="17">
        <f>O$7*$O81*[1]战斗预期!E$4</f>
        <v>140</v>
      </c>
      <c r="BL81" s="17">
        <f>P$7*$O81*[1]战斗预期!F$4</f>
        <v>0</v>
      </c>
      <c r="BM81" s="17">
        <f>Q$7*$O81*[1]战斗预期!G$4</f>
        <v>0</v>
      </c>
      <c r="BN81" s="18">
        <f>M$8*$O81*[1]战斗预期!C$4</f>
        <v>0</v>
      </c>
      <c r="BO81" s="18">
        <f>N$8*$O81*[1]战斗预期!D$4</f>
        <v>0</v>
      </c>
      <c r="BP81" s="18">
        <f>O$8*$O81*[1]战斗预期!E$4</f>
        <v>140</v>
      </c>
      <c r="BQ81" s="18">
        <f>P$8*$O81*[1]战斗预期!F$4</f>
        <v>0</v>
      </c>
      <c r="BR81" s="18">
        <f>Q$8*$O81*[1]战斗预期!G$4</f>
        <v>112</v>
      </c>
      <c r="BS81" s="19">
        <f>M$9*$O81*[1]战斗预期!C$4</f>
        <v>0</v>
      </c>
      <c r="BT81" s="19">
        <f>N$9*$O81*[1]战斗预期!D$4</f>
        <v>0</v>
      </c>
      <c r="BU81" s="19">
        <f>O$9*$O81*[1]战斗预期!E$4</f>
        <v>0</v>
      </c>
      <c r="BV81" s="19">
        <f>P$9*$O81*[1]战斗预期!F$4</f>
        <v>112</v>
      </c>
      <c r="BW81" s="19">
        <f>Q$9*$O81*[1]战斗预期!G$4</f>
        <v>112</v>
      </c>
      <c r="BX81" s="20">
        <f>M$10*$O81*[1]战斗预期!C$4</f>
        <v>0</v>
      </c>
      <c r="BY81" s="20">
        <f>N$10*$O81*[1]战斗预期!D$4</f>
        <v>280</v>
      </c>
      <c r="BZ81" s="20">
        <f>O$10*$O81*[1]战斗预期!E$4</f>
        <v>0</v>
      </c>
      <c r="CA81" s="20">
        <f>P$10*$O81*[1]战斗预期!F$4</f>
        <v>112</v>
      </c>
      <c r="CB81" s="20">
        <f>Q$10*$O81*[1]战斗预期!G$4</f>
        <v>0</v>
      </c>
      <c r="CC81" s="21">
        <f>M$11*$O81*[1]战斗预期!C$4</f>
        <v>4480</v>
      </c>
      <c r="CD81" s="21">
        <f>N$11*$O81*[1]战斗预期!D$4</f>
        <v>0</v>
      </c>
      <c r="CE81" s="21">
        <f>O$11*$O81*[1]战斗预期!E$4</f>
        <v>0</v>
      </c>
      <c r="CF81" s="21">
        <f>P$11*$O81*[1]战斗预期!F$4</f>
        <v>89.600000000000009</v>
      </c>
      <c r="CG81" s="21">
        <f>Q$11*$O81*[1]战斗预期!G$4</f>
        <v>179.20000000000002</v>
      </c>
      <c r="CH81" s="22">
        <f>M$12*$O81*[1]战斗预期!C$4</f>
        <v>0</v>
      </c>
      <c r="CI81" s="22">
        <f>N$12*$O81*[1]战斗预期!D$4</f>
        <v>448.00000000000006</v>
      </c>
      <c r="CJ81" s="22">
        <f>O$12*$O81*[1]战斗预期!E$4</f>
        <v>224.00000000000003</v>
      </c>
      <c r="CK81" s="22">
        <f>P$12*$O81*[1]战斗预期!F$4</f>
        <v>89.600000000000009</v>
      </c>
      <c r="CL81" s="22">
        <f>Q$12*$O81*[1]战斗预期!G$4</f>
        <v>0</v>
      </c>
      <c r="CM81" s="16">
        <f>M$6*$P81*[1]战斗预期!C$4</f>
        <v>5966.6666666666661</v>
      </c>
      <c r="CN81" s="16">
        <f>N$6*$P81*[1]战斗预期!D$4</f>
        <v>596.66666666666663</v>
      </c>
      <c r="CO81" s="16">
        <f>O$6*$P81*[1]战斗预期!E$4</f>
        <v>0</v>
      </c>
      <c r="CP81" s="16">
        <f>P$6*$P81*[1]战斗预期!F$4</f>
        <v>0</v>
      </c>
      <c r="CQ81" s="16">
        <f>Q$6*$P81*[1]战斗预期!G$4</f>
        <v>0</v>
      </c>
      <c r="CR81" s="17">
        <f>M$7*$P81*[1]战斗预期!C$4</f>
        <v>5966.6666666666661</v>
      </c>
      <c r="CS81" s="17">
        <f>N$7*$P81*[1]战斗预期!D$4</f>
        <v>0</v>
      </c>
      <c r="CT81" s="17">
        <f>O$7*$P81*[1]战斗预期!E$4</f>
        <v>298.33333333333331</v>
      </c>
      <c r="CU81" s="17">
        <f>P$7*$P81*[1]战斗预期!F$4</f>
        <v>0</v>
      </c>
      <c r="CV81" s="17">
        <f>Q$7*$P81*[1]战斗预期!G$4</f>
        <v>0</v>
      </c>
      <c r="CW81" s="18">
        <f>M$8*$P81*[1]战斗预期!C$4</f>
        <v>0</v>
      </c>
      <c r="CX81" s="18">
        <f>N$8*$P81*[1]战斗预期!D$4</f>
        <v>0</v>
      </c>
      <c r="CY81" s="18">
        <f>O$8*$P81*[1]战斗预期!E$4</f>
        <v>298.33333333333331</v>
      </c>
      <c r="CZ81" s="18">
        <f>P$8*$P81*[1]战斗预期!F$4</f>
        <v>0</v>
      </c>
      <c r="DA81" s="18">
        <f>Q$8*$P81*[1]战斗预期!G$4</f>
        <v>238.66666666666666</v>
      </c>
      <c r="DB81" s="19">
        <f>M$9*$P81*[1]战斗预期!C$4</f>
        <v>0</v>
      </c>
      <c r="DC81" s="19">
        <f>N$9*$P81*[1]战斗预期!D$4</f>
        <v>0</v>
      </c>
      <c r="DD81" s="19">
        <f>O$9*$P81*[1]战斗预期!E$4</f>
        <v>0</v>
      </c>
      <c r="DE81" s="19">
        <f>P$9*$P81*[1]战斗预期!F$4</f>
        <v>238.66666666666666</v>
      </c>
      <c r="DF81" s="19">
        <f>Q$9*$P81*[1]战斗预期!G$4</f>
        <v>238.66666666666666</v>
      </c>
      <c r="DG81" s="20">
        <f>M$10*$P81*[1]战斗预期!C$4</f>
        <v>0</v>
      </c>
      <c r="DH81" s="20">
        <f>N$10*$P81*[1]战斗预期!D$4</f>
        <v>596.66666666666663</v>
      </c>
      <c r="DI81" s="20">
        <f>O$10*$P81*[1]战斗预期!E$4</f>
        <v>0</v>
      </c>
      <c r="DJ81" s="20">
        <f>P$10*$P81*[1]战斗预期!F$4</f>
        <v>238.66666666666666</v>
      </c>
      <c r="DK81" s="20">
        <f>Q$10*$P81*[1]战斗预期!G$4</f>
        <v>0</v>
      </c>
      <c r="DL81" s="21">
        <f>M$11*$P81*[1]战斗预期!C$4</f>
        <v>9546.6666666666661</v>
      </c>
      <c r="DM81" s="21">
        <f>N$11*$P81*[1]战斗预期!D$4</f>
        <v>0</v>
      </c>
      <c r="DN81" s="21">
        <f>O$11*$P81*[1]战斗预期!E$4</f>
        <v>0</v>
      </c>
      <c r="DO81" s="21">
        <f>P$11*$P81*[1]战斗预期!F$4</f>
        <v>190.93333333333334</v>
      </c>
      <c r="DP81" s="21">
        <f>Q$11*$P81*[1]战斗预期!G$4</f>
        <v>381.86666666666667</v>
      </c>
      <c r="DQ81" s="22">
        <f>M$12*$P81*[1]战斗预期!C$4</f>
        <v>0</v>
      </c>
      <c r="DR81" s="22">
        <f>N$12*$P81*[1]战斗预期!D$4</f>
        <v>954.66666666666674</v>
      </c>
      <c r="DS81" s="22">
        <f>O$12*$P81*[1]战斗预期!E$4</f>
        <v>477.33333333333337</v>
      </c>
      <c r="DT81" s="22">
        <f>P$12*$P81*[1]战斗预期!F$4</f>
        <v>190.93333333333334</v>
      </c>
      <c r="DU81" s="22">
        <f>Q$12*$P81*[1]战斗预期!G$4</f>
        <v>0</v>
      </c>
    </row>
    <row r="82" spans="2:125" x14ac:dyDescent="0.15">
      <c r="C82" s="23">
        <f t="shared" si="25"/>
        <v>33.142857142857146</v>
      </c>
      <c r="D82" s="14">
        <f>(C$1/SUM($R$6:$R$12)*N$6*[1]战斗预期!$D$4+F82*C$2/C$3/SUM($R$6:$R$12)*N$6*[1]战斗预期!$D$4)*(1+$D$8)</f>
        <v>257.77777777777777</v>
      </c>
      <c r="E82" s="4">
        <v>52</v>
      </c>
      <c r="F82" s="4">
        <f>[1]属性成长!$D59</f>
        <v>260</v>
      </c>
      <c r="G82" s="6">
        <f t="shared" si="26"/>
        <v>232</v>
      </c>
      <c r="H82" s="6">
        <f t="shared" si="27"/>
        <v>512</v>
      </c>
      <c r="I82" s="6">
        <f t="shared" si="28"/>
        <v>1088</v>
      </c>
      <c r="J82" s="6">
        <f t="shared" si="29"/>
        <v>1641.5147928994083</v>
      </c>
      <c r="K82" s="15">
        <f t="shared" si="30"/>
        <v>2210.9402788605312</v>
      </c>
      <c r="L82" s="6">
        <f t="shared" si="31"/>
        <v>3363.219515552511</v>
      </c>
      <c r="M82" s="6">
        <f t="shared" si="32"/>
        <v>4524.7660395823086</v>
      </c>
      <c r="N82" s="6">
        <f t="shared" si="33"/>
        <v>25.777777777777779</v>
      </c>
      <c r="O82" s="6">
        <f t="shared" si="40"/>
        <v>56.888888888888886</v>
      </c>
      <c r="P82" s="6">
        <f t="shared" si="41"/>
        <v>120.88888888888889</v>
      </c>
      <c r="Q82" s="6">
        <f t="shared" si="42"/>
        <v>182.39053254437871</v>
      </c>
      <c r="R82" s="6">
        <f t="shared" si="43"/>
        <v>245.66003098450346</v>
      </c>
      <c r="S82" s="6">
        <f t="shared" si="44"/>
        <v>373.69105728361234</v>
      </c>
      <c r="T82" s="6">
        <f t="shared" si="45"/>
        <v>502.75178217581208</v>
      </c>
      <c r="U82" s="16">
        <f>ROUND(M$6*$N82*[1]战斗预期!C$4,0)</f>
        <v>1289</v>
      </c>
      <c r="V82" s="16">
        <f>ROUND(N$6*$N82*[1]战斗预期!D$4,0)</f>
        <v>129</v>
      </c>
      <c r="W82" s="16">
        <f>ROUND(O$6*$N82*[1]战斗预期!E$4,0)</f>
        <v>0</v>
      </c>
      <c r="X82" s="16">
        <f>ROUND(P$6*$N82*[1]战斗预期!F$4,0)</f>
        <v>0</v>
      </c>
      <c r="Y82" s="16">
        <f>ROUND(Q$6*$N82*[1]战斗预期!G$4,0)</f>
        <v>0</v>
      </c>
      <c r="Z82" s="17">
        <f>ROUND(M$7*$N82*[1]战斗预期!C$4,0)</f>
        <v>1289</v>
      </c>
      <c r="AA82" s="17">
        <f>ROUND(N$7*$N82*[1]战斗预期!D$4,0)</f>
        <v>0</v>
      </c>
      <c r="AB82" s="17">
        <f>ROUND(O$7*$N82*[1]战斗预期!E$4,0)</f>
        <v>64</v>
      </c>
      <c r="AC82" s="17">
        <f>ROUND(P$7*$N82*[1]战斗预期!F$4,0)</f>
        <v>0</v>
      </c>
      <c r="AD82" s="17">
        <f>ROUND(Q$7*$N82*[1]战斗预期!G$4,0)</f>
        <v>0</v>
      </c>
      <c r="AE82" s="18">
        <f>ROUND(M$8*$N82*[1]战斗预期!C$4,0)</f>
        <v>0</v>
      </c>
      <c r="AF82" s="18">
        <f>ROUND(N$8*$N82*[1]战斗预期!D$4,0)</f>
        <v>0</v>
      </c>
      <c r="AG82" s="18">
        <f>ROUND(O$8*$N82*[1]战斗预期!E$4,0)</f>
        <v>64</v>
      </c>
      <c r="AH82" s="18">
        <f>ROUND(P$8*$N82*[1]战斗预期!F$4,0)</f>
        <v>0</v>
      </c>
      <c r="AI82" s="18">
        <f>ROUND(Q$8*$N82*[1]战斗预期!G$4,0)</f>
        <v>52</v>
      </c>
      <c r="AJ82" s="19">
        <f>ROUND(M$9*$N82*[1]战斗预期!C$4,0)</f>
        <v>0</v>
      </c>
      <c r="AK82" s="19">
        <f>ROUND(N$9*$N82*[1]战斗预期!D$4,0)</f>
        <v>0</v>
      </c>
      <c r="AL82" s="19">
        <f>ROUND(O$9*$N82*[1]战斗预期!E$4,0)</f>
        <v>0</v>
      </c>
      <c r="AM82" s="19">
        <f>ROUND(P$9*$N82*[1]战斗预期!F$4,0)</f>
        <v>52</v>
      </c>
      <c r="AN82" s="19">
        <f>ROUND(Q$9*$N82*[1]战斗预期!G$4,0)</f>
        <v>52</v>
      </c>
      <c r="AO82" s="20">
        <f>ROUND(M$10*$N82*[1]战斗预期!C$4,0)</f>
        <v>0</v>
      </c>
      <c r="AP82" s="20">
        <f>ROUND(N$10*$N82*[1]战斗预期!D$4,0)</f>
        <v>129</v>
      </c>
      <c r="AQ82" s="20">
        <f>ROUND(O$10*$N82*[1]战斗预期!E$4,0)</f>
        <v>0</v>
      </c>
      <c r="AR82" s="20">
        <f>ROUND(P$10*$N82*[1]战斗预期!F$4,0)</f>
        <v>52</v>
      </c>
      <c r="AS82" s="20">
        <f>ROUND(Q$10*$N82*[1]战斗预期!G$4,0)</f>
        <v>0</v>
      </c>
      <c r="AT82" s="21">
        <f>ROUND(M$11*$N82*[1]战斗预期!C$4,0)</f>
        <v>2062</v>
      </c>
      <c r="AU82" s="21">
        <f>ROUND(N$11*$N82*[1]战斗预期!D$4,0)</f>
        <v>0</v>
      </c>
      <c r="AV82" s="21">
        <f>ROUND(O$11*$N82*[1]战斗预期!E$4,0)</f>
        <v>0</v>
      </c>
      <c r="AW82" s="21">
        <f>ROUND(P$11*$N82*[1]战斗预期!F$4,0)</f>
        <v>41</v>
      </c>
      <c r="AX82" s="21">
        <f>ROUND(Q$11*$N82*[1]战斗预期!G$4,0)</f>
        <v>82</v>
      </c>
      <c r="AY82" s="22">
        <f>ROUND(M$12*$N82*[1]战斗预期!C$4,0)</f>
        <v>0</v>
      </c>
      <c r="AZ82" s="22">
        <f>ROUND(N$12*$N82*[1]战斗预期!D$4,0)</f>
        <v>206</v>
      </c>
      <c r="BA82" s="22">
        <f>ROUND(O$12*$N82*[1]战斗预期!E$4,0)</f>
        <v>103</v>
      </c>
      <c r="BB82" s="22">
        <f>ROUND(P$12*$N82*[1]战斗预期!F$4,0)</f>
        <v>41</v>
      </c>
      <c r="BC82" s="22">
        <f>ROUND(Q$12*$N82*[1]战斗预期!G$4,0)</f>
        <v>0</v>
      </c>
      <c r="BD82" s="16">
        <f>M$6*$O82*[1]战斗预期!C$4</f>
        <v>2844.4444444444443</v>
      </c>
      <c r="BE82" s="16">
        <f>N$6*$O82*[1]战斗预期!D$4</f>
        <v>284.44444444444446</v>
      </c>
      <c r="BF82" s="16">
        <f>O$6*$O82*[1]战斗预期!E$4</f>
        <v>0</v>
      </c>
      <c r="BG82" s="16">
        <f>P$6*$O82*[1]战斗预期!F$4</f>
        <v>0</v>
      </c>
      <c r="BH82" s="16">
        <f>Q$6*$O82*[1]战斗预期!G$4</f>
        <v>0</v>
      </c>
      <c r="BI82" s="17">
        <f>M$7*$O82*[1]战斗预期!C$4</f>
        <v>2844.4444444444443</v>
      </c>
      <c r="BJ82" s="17">
        <f>N$7*$O82*[1]战斗预期!D$4</f>
        <v>0</v>
      </c>
      <c r="BK82" s="17">
        <f>O$7*$O82*[1]战斗预期!E$4</f>
        <v>142.22222222222223</v>
      </c>
      <c r="BL82" s="17">
        <f>P$7*$O82*[1]战斗预期!F$4</f>
        <v>0</v>
      </c>
      <c r="BM82" s="17">
        <f>Q$7*$O82*[1]战斗预期!G$4</f>
        <v>0</v>
      </c>
      <c r="BN82" s="18">
        <f>M$8*$O82*[1]战斗预期!C$4</f>
        <v>0</v>
      </c>
      <c r="BO82" s="18">
        <f>N$8*$O82*[1]战斗预期!D$4</f>
        <v>0</v>
      </c>
      <c r="BP82" s="18">
        <f>O$8*$O82*[1]战斗预期!E$4</f>
        <v>142.22222222222223</v>
      </c>
      <c r="BQ82" s="18">
        <f>P$8*$O82*[1]战斗预期!F$4</f>
        <v>0</v>
      </c>
      <c r="BR82" s="18">
        <f>Q$8*$O82*[1]战斗预期!G$4</f>
        <v>113.77777777777777</v>
      </c>
      <c r="BS82" s="19">
        <f>M$9*$O82*[1]战斗预期!C$4</f>
        <v>0</v>
      </c>
      <c r="BT82" s="19">
        <f>N$9*$O82*[1]战斗预期!D$4</f>
        <v>0</v>
      </c>
      <c r="BU82" s="19">
        <f>O$9*$O82*[1]战斗预期!E$4</f>
        <v>0</v>
      </c>
      <c r="BV82" s="19">
        <f>P$9*$O82*[1]战斗预期!F$4</f>
        <v>113.77777777777777</v>
      </c>
      <c r="BW82" s="19">
        <f>Q$9*$O82*[1]战斗预期!G$4</f>
        <v>113.77777777777777</v>
      </c>
      <c r="BX82" s="20">
        <f>M$10*$O82*[1]战斗预期!C$4</f>
        <v>0</v>
      </c>
      <c r="BY82" s="20">
        <f>N$10*$O82*[1]战斗预期!D$4</f>
        <v>284.44444444444446</v>
      </c>
      <c r="BZ82" s="20">
        <f>O$10*$O82*[1]战斗预期!E$4</f>
        <v>0</v>
      </c>
      <c r="CA82" s="20">
        <f>P$10*$O82*[1]战斗预期!F$4</f>
        <v>113.77777777777777</v>
      </c>
      <c r="CB82" s="20">
        <f>Q$10*$O82*[1]战斗预期!G$4</f>
        <v>0</v>
      </c>
      <c r="CC82" s="21">
        <f>M$11*$O82*[1]战斗预期!C$4</f>
        <v>4551.1111111111113</v>
      </c>
      <c r="CD82" s="21">
        <f>N$11*$O82*[1]战斗预期!D$4</f>
        <v>0</v>
      </c>
      <c r="CE82" s="21">
        <f>O$11*$O82*[1]战斗预期!E$4</f>
        <v>0</v>
      </c>
      <c r="CF82" s="21">
        <f>P$11*$O82*[1]战斗预期!F$4</f>
        <v>91.022222222222226</v>
      </c>
      <c r="CG82" s="21">
        <f>Q$11*$O82*[1]战斗预期!G$4</f>
        <v>182.04444444444445</v>
      </c>
      <c r="CH82" s="22">
        <f>M$12*$O82*[1]战斗预期!C$4</f>
        <v>0</v>
      </c>
      <c r="CI82" s="22">
        <f>N$12*$O82*[1]战斗预期!D$4</f>
        <v>455.11111111111114</v>
      </c>
      <c r="CJ82" s="22">
        <f>O$12*$O82*[1]战斗预期!E$4</f>
        <v>227.55555555555557</v>
      </c>
      <c r="CK82" s="22">
        <f>P$12*$O82*[1]战斗预期!F$4</f>
        <v>91.022222222222226</v>
      </c>
      <c r="CL82" s="22">
        <f>Q$12*$O82*[1]战斗预期!G$4</f>
        <v>0</v>
      </c>
      <c r="CM82" s="16">
        <f>M$6*$P82*[1]战斗预期!C$4</f>
        <v>6044.4444444444443</v>
      </c>
      <c r="CN82" s="16">
        <f>N$6*$P82*[1]战斗预期!D$4</f>
        <v>604.44444444444446</v>
      </c>
      <c r="CO82" s="16">
        <f>O$6*$P82*[1]战斗预期!E$4</f>
        <v>0</v>
      </c>
      <c r="CP82" s="16">
        <f>P$6*$P82*[1]战斗预期!F$4</f>
        <v>0</v>
      </c>
      <c r="CQ82" s="16">
        <f>Q$6*$P82*[1]战斗预期!G$4</f>
        <v>0</v>
      </c>
      <c r="CR82" s="17">
        <f>M$7*$P82*[1]战斗预期!C$4</f>
        <v>6044.4444444444443</v>
      </c>
      <c r="CS82" s="17">
        <f>N$7*$P82*[1]战斗预期!D$4</f>
        <v>0</v>
      </c>
      <c r="CT82" s="17">
        <f>O$7*$P82*[1]战斗预期!E$4</f>
        <v>302.22222222222223</v>
      </c>
      <c r="CU82" s="17">
        <f>P$7*$P82*[1]战斗预期!F$4</f>
        <v>0</v>
      </c>
      <c r="CV82" s="17">
        <f>Q$7*$P82*[1]战斗预期!G$4</f>
        <v>0</v>
      </c>
      <c r="CW82" s="18">
        <f>M$8*$P82*[1]战斗预期!C$4</f>
        <v>0</v>
      </c>
      <c r="CX82" s="18">
        <f>N$8*$P82*[1]战斗预期!D$4</f>
        <v>0</v>
      </c>
      <c r="CY82" s="18">
        <f>O$8*$P82*[1]战斗预期!E$4</f>
        <v>302.22222222222223</v>
      </c>
      <c r="CZ82" s="18">
        <f>P$8*$P82*[1]战斗预期!F$4</f>
        <v>0</v>
      </c>
      <c r="DA82" s="18">
        <f>Q$8*$P82*[1]战斗预期!G$4</f>
        <v>241.77777777777777</v>
      </c>
      <c r="DB82" s="19">
        <f>M$9*$P82*[1]战斗预期!C$4</f>
        <v>0</v>
      </c>
      <c r="DC82" s="19">
        <f>N$9*$P82*[1]战斗预期!D$4</f>
        <v>0</v>
      </c>
      <c r="DD82" s="19">
        <f>O$9*$P82*[1]战斗预期!E$4</f>
        <v>0</v>
      </c>
      <c r="DE82" s="19">
        <f>P$9*$P82*[1]战斗预期!F$4</f>
        <v>241.77777777777777</v>
      </c>
      <c r="DF82" s="19">
        <f>Q$9*$P82*[1]战斗预期!G$4</f>
        <v>241.77777777777777</v>
      </c>
      <c r="DG82" s="20">
        <f>M$10*$P82*[1]战斗预期!C$4</f>
        <v>0</v>
      </c>
      <c r="DH82" s="20">
        <f>N$10*$P82*[1]战斗预期!D$4</f>
        <v>604.44444444444446</v>
      </c>
      <c r="DI82" s="20">
        <f>O$10*$P82*[1]战斗预期!E$4</f>
        <v>0</v>
      </c>
      <c r="DJ82" s="20">
        <f>P$10*$P82*[1]战斗预期!F$4</f>
        <v>241.77777777777777</v>
      </c>
      <c r="DK82" s="20">
        <f>Q$10*$P82*[1]战斗预期!G$4</f>
        <v>0</v>
      </c>
      <c r="DL82" s="21">
        <f>M$11*$P82*[1]战斗预期!C$4</f>
        <v>9671.1111111111113</v>
      </c>
      <c r="DM82" s="21">
        <f>N$11*$P82*[1]战斗预期!D$4</f>
        <v>0</v>
      </c>
      <c r="DN82" s="21">
        <f>O$11*$P82*[1]战斗预期!E$4</f>
        <v>0</v>
      </c>
      <c r="DO82" s="21">
        <f>P$11*$P82*[1]战斗预期!F$4</f>
        <v>193.42222222222222</v>
      </c>
      <c r="DP82" s="21">
        <f>Q$11*$P82*[1]战斗预期!G$4</f>
        <v>386.84444444444443</v>
      </c>
      <c r="DQ82" s="22">
        <f>M$12*$P82*[1]战斗预期!C$4</f>
        <v>0</v>
      </c>
      <c r="DR82" s="22">
        <f>N$12*$P82*[1]战斗预期!D$4</f>
        <v>967.11111111111109</v>
      </c>
      <c r="DS82" s="22">
        <f>O$12*$P82*[1]战斗预期!E$4</f>
        <v>483.55555555555554</v>
      </c>
      <c r="DT82" s="22">
        <f>P$12*$P82*[1]战斗预期!F$4</f>
        <v>193.42222222222222</v>
      </c>
      <c r="DU82" s="22">
        <f>Q$12*$P82*[1]战斗预期!G$4</f>
        <v>0</v>
      </c>
    </row>
    <row r="83" spans="2:125" x14ac:dyDescent="0.15">
      <c r="C83" s="23">
        <f t="shared" si="25"/>
        <v>33.714285714285715</v>
      </c>
      <c r="D83" s="14">
        <f>(C$1/SUM($R$6:$R$12)*N$6*[1]战斗预期!$D$4+F83*C$2/C$3/SUM($R$6:$R$12)*N$6*[1]战斗预期!$D$4)*(1+$D$8)</f>
        <v>262.22222222222223</v>
      </c>
      <c r="E83" s="4">
        <v>53</v>
      </c>
      <c r="F83" s="4">
        <f>[1]属性成长!$D60</f>
        <v>265</v>
      </c>
      <c r="G83" s="6">
        <f t="shared" si="26"/>
        <v>236</v>
      </c>
      <c r="H83" s="6">
        <f t="shared" si="27"/>
        <v>520</v>
      </c>
      <c r="I83" s="6">
        <f t="shared" si="28"/>
        <v>1102</v>
      </c>
      <c r="J83" s="6">
        <f t="shared" si="29"/>
        <v>1659.5147928994083</v>
      </c>
      <c r="K83" s="15">
        <f t="shared" si="30"/>
        <v>2232.9402788605312</v>
      </c>
      <c r="L83" s="6">
        <f t="shared" si="31"/>
        <v>3393.219515552511</v>
      </c>
      <c r="M83" s="6">
        <f t="shared" si="32"/>
        <v>4562.7660395823086</v>
      </c>
      <c r="N83" s="6">
        <f t="shared" si="33"/>
        <v>26.222222222222221</v>
      </c>
      <c r="O83" s="6">
        <f t="shared" si="40"/>
        <v>57.777777777777779</v>
      </c>
      <c r="P83" s="6">
        <f t="shared" si="41"/>
        <v>122.44444444444444</v>
      </c>
      <c r="Q83" s="6">
        <f t="shared" si="42"/>
        <v>184.39053254437871</v>
      </c>
      <c r="R83" s="6">
        <f t="shared" si="43"/>
        <v>248.10447542894792</v>
      </c>
      <c r="S83" s="6">
        <f t="shared" si="44"/>
        <v>377.02439061694565</v>
      </c>
      <c r="T83" s="6">
        <f t="shared" si="45"/>
        <v>506.97400439803431</v>
      </c>
      <c r="U83" s="16">
        <f>ROUND(M$6*$N83*[1]战斗预期!C$4,0)</f>
        <v>1311</v>
      </c>
      <c r="V83" s="16">
        <f>ROUND(N$6*$N83*[1]战斗预期!D$4,0)</f>
        <v>131</v>
      </c>
      <c r="W83" s="16">
        <f>ROUND(O$6*$N83*[1]战斗预期!E$4,0)</f>
        <v>0</v>
      </c>
      <c r="X83" s="16">
        <f>ROUND(P$6*$N83*[1]战斗预期!F$4,0)</f>
        <v>0</v>
      </c>
      <c r="Y83" s="16">
        <f>ROUND(Q$6*$N83*[1]战斗预期!G$4,0)</f>
        <v>0</v>
      </c>
      <c r="Z83" s="17">
        <f>ROUND(M$7*$N83*[1]战斗预期!C$4,0)</f>
        <v>1311</v>
      </c>
      <c r="AA83" s="17">
        <f>ROUND(N$7*$N83*[1]战斗预期!D$4,0)</f>
        <v>0</v>
      </c>
      <c r="AB83" s="17">
        <f>ROUND(O$7*$N83*[1]战斗预期!E$4,0)</f>
        <v>66</v>
      </c>
      <c r="AC83" s="17">
        <f>ROUND(P$7*$N83*[1]战斗预期!F$4,0)</f>
        <v>0</v>
      </c>
      <c r="AD83" s="17">
        <f>ROUND(Q$7*$N83*[1]战斗预期!G$4,0)</f>
        <v>0</v>
      </c>
      <c r="AE83" s="18">
        <f>ROUND(M$8*$N83*[1]战斗预期!C$4,0)</f>
        <v>0</v>
      </c>
      <c r="AF83" s="18">
        <f>ROUND(N$8*$N83*[1]战斗预期!D$4,0)</f>
        <v>0</v>
      </c>
      <c r="AG83" s="18">
        <f>ROUND(O$8*$N83*[1]战斗预期!E$4,0)</f>
        <v>66</v>
      </c>
      <c r="AH83" s="18">
        <f>ROUND(P$8*$N83*[1]战斗预期!F$4,0)</f>
        <v>0</v>
      </c>
      <c r="AI83" s="18">
        <f>ROUND(Q$8*$N83*[1]战斗预期!G$4,0)</f>
        <v>52</v>
      </c>
      <c r="AJ83" s="19">
        <f>ROUND(M$9*$N83*[1]战斗预期!C$4,0)</f>
        <v>0</v>
      </c>
      <c r="AK83" s="19">
        <f>ROUND(N$9*$N83*[1]战斗预期!D$4,0)</f>
        <v>0</v>
      </c>
      <c r="AL83" s="19">
        <f>ROUND(O$9*$N83*[1]战斗预期!E$4,0)</f>
        <v>0</v>
      </c>
      <c r="AM83" s="19">
        <f>ROUND(P$9*$N83*[1]战斗预期!F$4,0)</f>
        <v>52</v>
      </c>
      <c r="AN83" s="19">
        <f>ROUND(Q$9*$N83*[1]战斗预期!G$4,0)</f>
        <v>52</v>
      </c>
      <c r="AO83" s="20">
        <f>ROUND(M$10*$N83*[1]战斗预期!C$4,0)</f>
        <v>0</v>
      </c>
      <c r="AP83" s="20">
        <f>ROUND(N$10*$N83*[1]战斗预期!D$4,0)</f>
        <v>131</v>
      </c>
      <c r="AQ83" s="20">
        <f>ROUND(O$10*$N83*[1]战斗预期!E$4,0)</f>
        <v>0</v>
      </c>
      <c r="AR83" s="20">
        <f>ROUND(P$10*$N83*[1]战斗预期!F$4,0)</f>
        <v>52</v>
      </c>
      <c r="AS83" s="20">
        <f>ROUND(Q$10*$N83*[1]战斗预期!G$4,0)</f>
        <v>0</v>
      </c>
      <c r="AT83" s="21">
        <f>ROUND(M$11*$N83*[1]战斗预期!C$4,0)</f>
        <v>2098</v>
      </c>
      <c r="AU83" s="21">
        <f>ROUND(N$11*$N83*[1]战斗预期!D$4,0)</f>
        <v>0</v>
      </c>
      <c r="AV83" s="21">
        <f>ROUND(O$11*$N83*[1]战斗预期!E$4,0)</f>
        <v>0</v>
      </c>
      <c r="AW83" s="21">
        <f>ROUND(P$11*$N83*[1]战斗预期!F$4,0)</f>
        <v>42</v>
      </c>
      <c r="AX83" s="21">
        <f>ROUND(Q$11*$N83*[1]战斗预期!G$4,0)</f>
        <v>84</v>
      </c>
      <c r="AY83" s="22">
        <f>ROUND(M$12*$N83*[1]战斗预期!C$4,0)</f>
        <v>0</v>
      </c>
      <c r="AZ83" s="22">
        <f>ROUND(N$12*$N83*[1]战斗预期!D$4,0)</f>
        <v>210</v>
      </c>
      <c r="BA83" s="22">
        <f>ROUND(O$12*$N83*[1]战斗预期!E$4,0)</f>
        <v>105</v>
      </c>
      <c r="BB83" s="22">
        <f>ROUND(P$12*$N83*[1]战斗预期!F$4,0)</f>
        <v>42</v>
      </c>
      <c r="BC83" s="22">
        <f>ROUND(Q$12*$N83*[1]战斗预期!G$4,0)</f>
        <v>0</v>
      </c>
      <c r="BD83" s="16">
        <f>M$6*$O83*[1]战斗预期!C$4</f>
        <v>2888.8888888888891</v>
      </c>
      <c r="BE83" s="16">
        <f>N$6*$O83*[1]战斗预期!D$4</f>
        <v>288.88888888888891</v>
      </c>
      <c r="BF83" s="16">
        <f>O$6*$O83*[1]战斗预期!E$4</f>
        <v>0</v>
      </c>
      <c r="BG83" s="16">
        <f>P$6*$O83*[1]战斗预期!F$4</f>
        <v>0</v>
      </c>
      <c r="BH83" s="16">
        <f>Q$6*$O83*[1]战斗预期!G$4</f>
        <v>0</v>
      </c>
      <c r="BI83" s="17">
        <f>M$7*$O83*[1]战斗预期!C$4</f>
        <v>2888.8888888888891</v>
      </c>
      <c r="BJ83" s="17">
        <f>N$7*$O83*[1]战斗预期!D$4</f>
        <v>0</v>
      </c>
      <c r="BK83" s="17">
        <f>O$7*$O83*[1]战斗预期!E$4</f>
        <v>144.44444444444446</v>
      </c>
      <c r="BL83" s="17">
        <f>P$7*$O83*[1]战斗预期!F$4</f>
        <v>0</v>
      </c>
      <c r="BM83" s="17">
        <f>Q$7*$O83*[1]战斗预期!G$4</f>
        <v>0</v>
      </c>
      <c r="BN83" s="18">
        <f>M$8*$O83*[1]战斗预期!C$4</f>
        <v>0</v>
      </c>
      <c r="BO83" s="18">
        <f>N$8*$O83*[1]战斗预期!D$4</f>
        <v>0</v>
      </c>
      <c r="BP83" s="18">
        <f>O$8*$O83*[1]战斗预期!E$4</f>
        <v>144.44444444444446</v>
      </c>
      <c r="BQ83" s="18">
        <f>P$8*$O83*[1]战斗预期!F$4</f>
        <v>0</v>
      </c>
      <c r="BR83" s="18">
        <f>Q$8*$O83*[1]战斗预期!G$4</f>
        <v>115.55555555555556</v>
      </c>
      <c r="BS83" s="19">
        <f>M$9*$O83*[1]战斗预期!C$4</f>
        <v>0</v>
      </c>
      <c r="BT83" s="19">
        <f>N$9*$O83*[1]战斗预期!D$4</f>
        <v>0</v>
      </c>
      <c r="BU83" s="19">
        <f>O$9*$O83*[1]战斗预期!E$4</f>
        <v>0</v>
      </c>
      <c r="BV83" s="19">
        <f>P$9*$O83*[1]战斗预期!F$4</f>
        <v>115.55555555555556</v>
      </c>
      <c r="BW83" s="19">
        <f>Q$9*$O83*[1]战斗预期!G$4</f>
        <v>115.55555555555556</v>
      </c>
      <c r="BX83" s="20">
        <f>M$10*$O83*[1]战斗预期!C$4</f>
        <v>0</v>
      </c>
      <c r="BY83" s="20">
        <f>N$10*$O83*[1]战斗预期!D$4</f>
        <v>288.88888888888891</v>
      </c>
      <c r="BZ83" s="20">
        <f>O$10*$O83*[1]战斗预期!E$4</f>
        <v>0</v>
      </c>
      <c r="CA83" s="20">
        <f>P$10*$O83*[1]战斗预期!F$4</f>
        <v>115.55555555555556</v>
      </c>
      <c r="CB83" s="20">
        <f>Q$10*$O83*[1]战斗预期!G$4</f>
        <v>0</v>
      </c>
      <c r="CC83" s="21">
        <f>M$11*$O83*[1]战斗预期!C$4</f>
        <v>4622.2222222222226</v>
      </c>
      <c r="CD83" s="21">
        <f>N$11*$O83*[1]战斗预期!D$4</f>
        <v>0</v>
      </c>
      <c r="CE83" s="21">
        <f>O$11*$O83*[1]战斗预期!E$4</f>
        <v>0</v>
      </c>
      <c r="CF83" s="21">
        <f>P$11*$O83*[1]战斗预期!F$4</f>
        <v>92.444444444444457</v>
      </c>
      <c r="CG83" s="21">
        <f>Q$11*$O83*[1]战斗预期!G$4</f>
        <v>184.88888888888891</v>
      </c>
      <c r="CH83" s="22">
        <f>M$12*$O83*[1]战斗预期!C$4</f>
        <v>0</v>
      </c>
      <c r="CI83" s="22">
        <f>N$12*$O83*[1]战斗预期!D$4</f>
        <v>462.22222222222229</v>
      </c>
      <c r="CJ83" s="22">
        <f>O$12*$O83*[1]战斗预期!E$4</f>
        <v>231.11111111111114</v>
      </c>
      <c r="CK83" s="22">
        <f>P$12*$O83*[1]战斗预期!F$4</f>
        <v>92.444444444444457</v>
      </c>
      <c r="CL83" s="22">
        <f>Q$12*$O83*[1]战斗预期!G$4</f>
        <v>0</v>
      </c>
      <c r="CM83" s="16">
        <f>M$6*$P83*[1]战斗预期!C$4</f>
        <v>6122.2222222222217</v>
      </c>
      <c r="CN83" s="16">
        <f>N$6*$P83*[1]战斗预期!D$4</f>
        <v>612.22222222222217</v>
      </c>
      <c r="CO83" s="16">
        <f>O$6*$P83*[1]战斗预期!E$4</f>
        <v>0</v>
      </c>
      <c r="CP83" s="16">
        <f>P$6*$P83*[1]战斗预期!F$4</f>
        <v>0</v>
      </c>
      <c r="CQ83" s="16">
        <f>Q$6*$P83*[1]战斗预期!G$4</f>
        <v>0</v>
      </c>
      <c r="CR83" s="17">
        <f>M$7*$P83*[1]战斗预期!C$4</f>
        <v>6122.2222222222217</v>
      </c>
      <c r="CS83" s="17">
        <f>N$7*$P83*[1]战斗预期!D$4</f>
        <v>0</v>
      </c>
      <c r="CT83" s="17">
        <f>O$7*$P83*[1]战斗预期!E$4</f>
        <v>306.11111111111109</v>
      </c>
      <c r="CU83" s="17">
        <f>P$7*$P83*[1]战斗预期!F$4</f>
        <v>0</v>
      </c>
      <c r="CV83" s="17">
        <f>Q$7*$P83*[1]战斗预期!G$4</f>
        <v>0</v>
      </c>
      <c r="CW83" s="18">
        <f>M$8*$P83*[1]战斗预期!C$4</f>
        <v>0</v>
      </c>
      <c r="CX83" s="18">
        <f>N$8*$P83*[1]战斗预期!D$4</f>
        <v>0</v>
      </c>
      <c r="CY83" s="18">
        <f>O$8*$P83*[1]战斗预期!E$4</f>
        <v>306.11111111111109</v>
      </c>
      <c r="CZ83" s="18">
        <f>P$8*$P83*[1]战斗预期!F$4</f>
        <v>0</v>
      </c>
      <c r="DA83" s="18">
        <f>Q$8*$P83*[1]战斗预期!G$4</f>
        <v>244.88888888888889</v>
      </c>
      <c r="DB83" s="19">
        <f>M$9*$P83*[1]战斗预期!C$4</f>
        <v>0</v>
      </c>
      <c r="DC83" s="19">
        <f>N$9*$P83*[1]战斗预期!D$4</f>
        <v>0</v>
      </c>
      <c r="DD83" s="19">
        <f>O$9*$P83*[1]战斗预期!E$4</f>
        <v>0</v>
      </c>
      <c r="DE83" s="19">
        <f>P$9*$P83*[1]战斗预期!F$4</f>
        <v>244.88888888888889</v>
      </c>
      <c r="DF83" s="19">
        <f>Q$9*$P83*[1]战斗预期!G$4</f>
        <v>244.88888888888889</v>
      </c>
      <c r="DG83" s="20">
        <f>M$10*$P83*[1]战斗预期!C$4</f>
        <v>0</v>
      </c>
      <c r="DH83" s="20">
        <f>N$10*$P83*[1]战斗预期!D$4</f>
        <v>612.22222222222217</v>
      </c>
      <c r="DI83" s="20">
        <f>O$10*$P83*[1]战斗预期!E$4</f>
        <v>0</v>
      </c>
      <c r="DJ83" s="20">
        <f>P$10*$P83*[1]战斗预期!F$4</f>
        <v>244.88888888888889</v>
      </c>
      <c r="DK83" s="20">
        <f>Q$10*$P83*[1]战斗预期!G$4</f>
        <v>0</v>
      </c>
      <c r="DL83" s="21">
        <f>M$11*$P83*[1]战斗预期!C$4</f>
        <v>9795.5555555555566</v>
      </c>
      <c r="DM83" s="21">
        <f>N$11*$P83*[1]战斗预期!D$4</f>
        <v>0</v>
      </c>
      <c r="DN83" s="21">
        <f>O$11*$P83*[1]战斗预期!E$4</f>
        <v>0</v>
      </c>
      <c r="DO83" s="21">
        <f>P$11*$P83*[1]战斗预期!F$4</f>
        <v>195.91111111111113</v>
      </c>
      <c r="DP83" s="21">
        <f>Q$11*$P83*[1]战斗预期!G$4</f>
        <v>391.82222222222225</v>
      </c>
      <c r="DQ83" s="22">
        <f>M$12*$P83*[1]战斗预期!C$4</f>
        <v>0</v>
      </c>
      <c r="DR83" s="22">
        <f>N$12*$P83*[1]战斗预期!D$4</f>
        <v>979.55555555555566</v>
      </c>
      <c r="DS83" s="22">
        <f>O$12*$P83*[1]战斗预期!E$4</f>
        <v>489.77777777777783</v>
      </c>
      <c r="DT83" s="22">
        <f>P$12*$P83*[1]战斗预期!F$4</f>
        <v>195.91111111111113</v>
      </c>
      <c r="DU83" s="22">
        <f>Q$12*$P83*[1]战斗预期!G$4</f>
        <v>0</v>
      </c>
    </row>
    <row r="84" spans="2:125" x14ac:dyDescent="0.15">
      <c r="C84" s="23">
        <f t="shared" si="25"/>
        <v>34.285714285714285</v>
      </c>
      <c r="D84" s="14">
        <f>(C$1/SUM($R$6:$R$12)*N$6*[1]战斗预期!$D$4+F84*C$2/C$3/SUM($R$6:$R$12)*N$6*[1]战斗预期!$D$4)*(1+$D$8)</f>
        <v>266.66666666666669</v>
      </c>
      <c r="E84" s="4">
        <v>54</v>
      </c>
      <c r="F84" s="4">
        <f>[1]属性成长!$D61</f>
        <v>270</v>
      </c>
      <c r="G84" s="6">
        <f t="shared" si="26"/>
        <v>240</v>
      </c>
      <c r="H84" s="6">
        <f t="shared" si="27"/>
        <v>528</v>
      </c>
      <c r="I84" s="6">
        <f t="shared" si="28"/>
        <v>1116</v>
      </c>
      <c r="J84" s="6">
        <f t="shared" si="29"/>
        <v>1677.5147928994083</v>
      </c>
      <c r="K84" s="15">
        <f t="shared" si="30"/>
        <v>2254.9402788605312</v>
      </c>
      <c r="L84" s="6">
        <f t="shared" si="31"/>
        <v>3423.219515552511</v>
      </c>
      <c r="M84" s="6">
        <f t="shared" si="32"/>
        <v>4600.7660395823086</v>
      </c>
      <c r="N84" s="6">
        <f t="shared" si="33"/>
        <v>26.666666666666668</v>
      </c>
      <c r="O84" s="6">
        <f t="shared" si="40"/>
        <v>58.666666666666664</v>
      </c>
      <c r="P84" s="6">
        <f t="shared" si="41"/>
        <v>124</v>
      </c>
      <c r="Q84" s="6">
        <f t="shared" si="42"/>
        <v>186.39053254437871</v>
      </c>
      <c r="R84" s="6">
        <f t="shared" si="43"/>
        <v>250.54891987339235</v>
      </c>
      <c r="S84" s="6">
        <f t="shared" si="44"/>
        <v>380.35772395027902</v>
      </c>
      <c r="T84" s="6">
        <f t="shared" si="45"/>
        <v>511.19622662025654</v>
      </c>
      <c r="U84" s="16">
        <f>ROUND(M$6*$N84*[1]战斗预期!C$4,0)</f>
        <v>1333</v>
      </c>
      <c r="V84" s="16">
        <f>ROUND(N$6*$N84*[1]战斗预期!D$4,0)</f>
        <v>133</v>
      </c>
      <c r="W84" s="16">
        <f>ROUND(O$6*$N84*[1]战斗预期!E$4,0)</f>
        <v>0</v>
      </c>
      <c r="X84" s="16">
        <f>ROUND(P$6*$N84*[1]战斗预期!F$4,0)</f>
        <v>0</v>
      </c>
      <c r="Y84" s="16">
        <f>ROUND(Q$6*$N84*[1]战斗预期!G$4,0)</f>
        <v>0</v>
      </c>
      <c r="Z84" s="17">
        <f>ROUND(M$7*$N84*[1]战斗预期!C$4,0)</f>
        <v>1333</v>
      </c>
      <c r="AA84" s="17">
        <f>ROUND(N$7*$N84*[1]战斗预期!D$4,0)</f>
        <v>0</v>
      </c>
      <c r="AB84" s="17">
        <f>ROUND(O$7*$N84*[1]战斗预期!E$4,0)</f>
        <v>67</v>
      </c>
      <c r="AC84" s="17">
        <f>ROUND(P$7*$N84*[1]战斗预期!F$4,0)</f>
        <v>0</v>
      </c>
      <c r="AD84" s="17">
        <f>ROUND(Q$7*$N84*[1]战斗预期!G$4,0)</f>
        <v>0</v>
      </c>
      <c r="AE84" s="18">
        <f>ROUND(M$8*$N84*[1]战斗预期!C$4,0)</f>
        <v>0</v>
      </c>
      <c r="AF84" s="18">
        <f>ROUND(N$8*$N84*[1]战斗预期!D$4,0)</f>
        <v>0</v>
      </c>
      <c r="AG84" s="18">
        <f>ROUND(O$8*$N84*[1]战斗预期!E$4,0)</f>
        <v>67</v>
      </c>
      <c r="AH84" s="18">
        <f>ROUND(P$8*$N84*[1]战斗预期!F$4,0)</f>
        <v>0</v>
      </c>
      <c r="AI84" s="18">
        <f>ROUND(Q$8*$N84*[1]战斗预期!G$4,0)</f>
        <v>53</v>
      </c>
      <c r="AJ84" s="19">
        <f>ROUND(M$9*$N84*[1]战斗预期!C$4,0)</f>
        <v>0</v>
      </c>
      <c r="AK84" s="19">
        <f>ROUND(N$9*$N84*[1]战斗预期!D$4,0)</f>
        <v>0</v>
      </c>
      <c r="AL84" s="19">
        <f>ROUND(O$9*$N84*[1]战斗预期!E$4,0)</f>
        <v>0</v>
      </c>
      <c r="AM84" s="19">
        <f>ROUND(P$9*$N84*[1]战斗预期!F$4,0)</f>
        <v>53</v>
      </c>
      <c r="AN84" s="19">
        <f>ROUND(Q$9*$N84*[1]战斗预期!G$4,0)</f>
        <v>53</v>
      </c>
      <c r="AO84" s="20">
        <f>ROUND(M$10*$N84*[1]战斗预期!C$4,0)</f>
        <v>0</v>
      </c>
      <c r="AP84" s="20">
        <f>ROUND(N$10*$N84*[1]战斗预期!D$4,0)</f>
        <v>133</v>
      </c>
      <c r="AQ84" s="20">
        <f>ROUND(O$10*$N84*[1]战斗预期!E$4,0)</f>
        <v>0</v>
      </c>
      <c r="AR84" s="20">
        <f>ROUND(P$10*$N84*[1]战斗预期!F$4,0)</f>
        <v>53</v>
      </c>
      <c r="AS84" s="20">
        <f>ROUND(Q$10*$N84*[1]战斗预期!G$4,0)</f>
        <v>0</v>
      </c>
      <c r="AT84" s="21">
        <f>ROUND(M$11*$N84*[1]战斗预期!C$4,0)</f>
        <v>2133</v>
      </c>
      <c r="AU84" s="21">
        <f>ROUND(N$11*$N84*[1]战斗预期!D$4,0)</f>
        <v>0</v>
      </c>
      <c r="AV84" s="21">
        <f>ROUND(O$11*$N84*[1]战斗预期!E$4,0)</f>
        <v>0</v>
      </c>
      <c r="AW84" s="21">
        <f>ROUND(P$11*$N84*[1]战斗预期!F$4,0)</f>
        <v>43</v>
      </c>
      <c r="AX84" s="21">
        <f>ROUND(Q$11*$N84*[1]战斗预期!G$4,0)</f>
        <v>85</v>
      </c>
      <c r="AY84" s="22">
        <f>ROUND(M$12*$N84*[1]战斗预期!C$4,0)</f>
        <v>0</v>
      </c>
      <c r="AZ84" s="22">
        <f>ROUND(N$12*$N84*[1]战斗预期!D$4,0)</f>
        <v>213</v>
      </c>
      <c r="BA84" s="22">
        <f>ROUND(O$12*$N84*[1]战斗预期!E$4,0)</f>
        <v>107</v>
      </c>
      <c r="BB84" s="22">
        <f>ROUND(P$12*$N84*[1]战斗预期!F$4,0)</f>
        <v>43</v>
      </c>
      <c r="BC84" s="22">
        <f>ROUND(Q$12*$N84*[1]战斗预期!G$4,0)</f>
        <v>0</v>
      </c>
      <c r="BD84" s="16">
        <f>M$6*$O84*[1]战斗预期!C$4</f>
        <v>2933.333333333333</v>
      </c>
      <c r="BE84" s="16">
        <f>N$6*$O84*[1]战斗预期!D$4</f>
        <v>293.33333333333331</v>
      </c>
      <c r="BF84" s="16">
        <f>O$6*$O84*[1]战斗预期!E$4</f>
        <v>0</v>
      </c>
      <c r="BG84" s="16">
        <f>P$6*$O84*[1]战斗预期!F$4</f>
        <v>0</v>
      </c>
      <c r="BH84" s="16">
        <f>Q$6*$O84*[1]战斗预期!G$4</f>
        <v>0</v>
      </c>
      <c r="BI84" s="17">
        <f>M$7*$O84*[1]战斗预期!C$4</f>
        <v>2933.333333333333</v>
      </c>
      <c r="BJ84" s="17">
        <f>N$7*$O84*[1]战斗预期!D$4</f>
        <v>0</v>
      </c>
      <c r="BK84" s="17">
        <f>O$7*$O84*[1]战斗预期!E$4</f>
        <v>146.66666666666666</v>
      </c>
      <c r="BL84" s="17">
        <f>P$7*$O84*[1]战斗预期!F$4</f>
        <v>0</v>
      </c>
      <c r="BM84" s="17">
        <f>Q$7*$O84*[1]战斗预期!G$4</f>
        <v>0</v>
      </c>
      <c r="BN84" s="18">
        <f>M$8*$O84*[1]战斗预期!C$4</f>
        <v>0</v>
      </c>
      <c r="BO84" s="18">
        <f>N$8*$O84*[1]战斗预期!D$4</f>
        <v>0</v>
      </c>
      <c r="BP84" s="18">
        <f>O$8*$O84*[1]战斗预期!E$4</f>
        <v>146.66666666666666</v>
      </c>
      <c r="BQ84" s="18">
        <f>P$8*$O84*[1]战斗预期!F$4</f>
        <v>0</v>
      </c>
      <c r="BR84" s="18">
        <f>Q$8*$O84*[1]战斗预期!G$4</f>
        <v>117.33333333333333</v>
      </c>
      <c r="BS84" s="19">
        <f>M$9*$O84*[1]战斗预期!C$4</f>
        <v>0</v>
      </c>
      <c r="BT84" s="19">
        <f>N$9*$O84*[1]战斗预期!D$4</f>
        <v>0</v>
      </c>
      <c r="BU84" s="19">
        <f>O$9*$O84*[1]战斗预期!E$4</f>
        <v>0</v>
      </c>
      <c r="BV84" s="19">
        <f>P$9*$O84*[1]战斗预期!F$4</f>
        <v>117.33333333333333</v>
      </c>
      <c r="BW84" s="19">
        <f>Q$9*$O84*[1]战斗预期!G$4</f>
        <v>117.33333333333333</v>
      </c>
      <c r="BX84" s="20">
        <f>M$10*$O84*[1]战斗预期!C$4</f>
        <v>0</v>
      </c>
      <c r="BY84" s="20">
        <f>N$10*$O84*[1]战斗预期!D$4</f>
        <v>293.33333333333331</v>
      </c>
      <c r="BZ84" s="20">
        <f>O$10*$O84*[1]战斗预期!E$4</f>
        <v>0</v>
      </c>
      <c r="CA84" s="20">
        <f>P$10*$O84*[1]战斗预期!F$4</f>
        <v>117.33333333333333</v>
      </c>
      <c r="CB84" s="20">
        <f>Q$10*$O84*[1]战斗预期!G$4</f>
        <v>0</v>
      </c>
      <c r="CC84" s="21">
        <f>M$11*$O84*[1]战斗预期!C$4</f>
        <v>4693.3333333333339</v>
      </c>
      <c r="CD84" s="21">
        <f>N$11*$O84*[1]战斗预期!D$4</f>
        <v>0</v>
      </c>
      <c r="CE84" s="21">
        <f>O$11*$O84*[1]战斗预期!E$4</f>
        <v>0</v>
      </c>
      <c r="CF84" s="21">
        <f>P$11*$O84*[1]战斗预期!F$4</f>
        <v>93.866666666666674</v>
      </c>
      <c r="CG84" s="21">
        <f>Q$11*$O84*[1]战斗预期!G$4</f>
        <v>187.73333333333335</v>
      </c>
      <c r="CH84" s="22">
        <f>M$12*$O84*[1]战斗预期!C$4</f>
        <v>0</v>
      </c>
      <c r="CI84" s="22">
        <f>N$12*$O84*[1]战斗预期!D$4</f>
        <v>469.33333333333337</v>
      </c>
      <c r="CJ84" s="22">
        <f>O$12*$O84*[1]战斗预期!E$4</f>
        <v>234.66666666666669</v>
      </c>
      <c r="CK84" s="22">
        <f>P$12*$O84*[1]战斗预期!F$4</f>
        <v>93.866666666666674</v>
      </c>
      <c r="CL84" s="22">
        <f>Q$12*$O84*[1]战斗预期!G$4</f>
        <v>0</v>
      </c>
      <c r="CM84" s="16">
        <f>M$6*$P84*[1]战斗预期!C$4</f>
        <v>6200</v>
      </c>
      <c r="CN84" s="16">
        <f>N$6*$P84*[1]战斗预期!D$4</f>
        <v>620</v>
      </c>
      <c r="CO84" s="16">
        <f>O$6*$P84*[1]战斗预期!E$4</f>
        <v>0</v>
      </c>
      <c r="CP84" s="16">
        <f>P$6*$P84*[1]战斗预期!F$4</f>
        <v>0</v>
      </c>
      <c r="CQ84" s="16">
        <f>Q$6*$P84*[1]战斗预期!G$4</f>
        <v>0</v>
      </c>
      <c r="CR84" s="17">
        <f>M$7*$P84*[1]战斗预期!C$4</f>
        <v>6200</v>
      </c>
      <c r="CS84" s="17">
        <f>N$7*$P84*[1]战斗预期!D$4</f>
        <v>0</v>
      </c>
      <c r="CT84" s="17">
        <f>O$7*$P84*[1]战斗预期!E$4</f>
        <v>310</v>
      </c>
      <c r="CU84" s="17">
        <f>P$7*$P84*[1]战斗预期!F$4</f>
        <v>0</v>
      </c>
      <c r="CV84" s="17">
        <f>Q$7*$P84*[1]战斗预期!G$4</f>
        <v>0</v>
      </c>
      <c r="CW84" s="18">
        <f>M$8*$P84*[1]战斗预期!C$4</f>
        <v>0</v>
      </c>
      <c r="CX84" s="18">
        <f>N$8*$P84*[1]战斗预期!D$4</f>
        <v>0</v>
      </c>
      <c r="CY84" s="18">
        <f>O$8*$P84*[1]战斗预期!E$4</f>
        <v>310</v>
      </c>
      <c r="CZ84" s="18">
        <f>P$8*$P84*[1]战斗预期!F$4</f>
        <v>0</v>
      </c>
      <c r="DA84" s="18">
        <f>Q$8*$P84*[1]战斗预期!G$4</f>
        <v>248</v>
      </c>
      <c r="DB84" s="19">
        <f>M$9*$P84*[1]战斗预期!C$4</f>
        <v>0</v>
      </c>
      <c r="DC84" s="19">
        <f>N$9*$P84*[1]战斗预期!D$4</f>
        <v>0</v>
      </c>
      <c r="DD84" s="19">
        <f>O$9*$P84*[1]战斗预期!E$4</f>
        <v>0</v>
      </c>
      <c r="DE84" s="19">
        <f>P$9*$P84*[1]战斗预期!F$4</f>
        <v>248</v>
      </c>
      <c r="DF84" s="19">
        <f>Q$9*$P84*[1]战斗预期!G$4</f>
        <v>248</v>
      </c>
      <c r="DG84" s="20">
        <f>M$10*$P84*[1]战斗预期!C$4</f>
        <v>0</v>
      </c>
      <c r="DH84" s="20">
        <f>N$10*$P84*[1]战斗预期!D$4</f>
        <v>620</v>
      </c>
      <c r="DI84" s="20">
        <f>O$10*$P84*[1]战斗预期!E$4</f>
        <v>0</v>
      </c>
      <c r="DJ84" s="20">
        <f>P$10*$P84*[1]战斗预期!F$4</f>
        <v>248</v>
      </c>
      <c r="DK84" s="20">
        <f>Q$10*$P84*[1]战斗预期!G$4</f>
        <v>0</v>
      </c>
      <c r="DL84" s="21">
        <f>M$11*$P84*[1]战斗预期!C$4</f>
        <v>9920</v>
      </c>
      <c r="DM84" s="21">
        <f>N$11*$P84*[1]战斗预期!D$4</f>
        <v>0</v>
      </c>
      <c r="DN84" s="21">
        <f>O$11*$P84*[1]战斗预期!E$4</f>
        <v>0</v>
      </c>
      <c r="DO84" s="21">
        <f>P$11*$P84*[1]战斗预期!F$4</f>
        <v>198.4</v>
      </c>
      <c r="DP84" s="21">
        <f>Q$11*$P84*[1]战斗预期!G$4</f>
        <v>396.8</v>
      </c>
      <c r="DQ84" s="22">
        <f>M$12*$P84*[1]战斗预期!C$4</f>
        <v>0</v>
      </c>
      <c r="DR84" s="22">
        <f>N$12*$P84*[1]战斗预期!D$4</f>
        <v>992</v>
      </c>
      <c r="DS84" s="22">
        <f>O$12*$P84*[1]战斗预期!E$4</f>
        <v>496</v>
      </c>
      <c r="DT84" s="22">
        <f>P$12*$P84*[1]战斗预期!F$4</f>
        <v>198.4</v>
      </c>
      <c r="DU84" s="22">
        <f>Q$12*$P84*[1]战斗预期!G$4</f>
        <v>0</v>
      </c>
    </row>
    <row r="85" spans="2:125" x14ac:dyDescent="0.15">
      <c r="C85" s="23">
        <f t="shared" si="25"/>
        <v>34.857142857142854</v>
      </c>
      <c r="D85" s="14">
        <f>(C$1/SUM($R$6:$R$12)*N$6*[1]战斗预期!$D$4+F85*C$2/C$3/SUM($R$6:$R$12)*N$6*[1]战斗预期!$D$4)*(1+$D$8)</f>
        <v>271.11111111111109</v>
      </c>
      <c r="E85" s="4">
        <v>55</v>
      </c>
      <c r="F85" s="4">
        <f>[1]属性成长!$D62</f>
        <v>275</v>
      </c>
      <c r="G85" s="6">
        <f t="shared" si="26"/>
        <v>244</v>
      </c>
      <c r="H85" s="6">
        <f t="shared" si="27"/>
        <v>536</v>
      </c>
      <c r="I85" s="6">
        <f t="shared" si="28"/>
        <v>1130</v>
      </c>
      <c r="J85" s="6">
        <f t="shared" si="29"/>
        <v>1695.5147928994083</v>
      </c>
      <c r="K85" s="15">
        <f t="shared" si="30"/>
        <v>2276.9402788605312</v>
      </c>
      <c r="L85" s="6">
        <f t="shared" si="31"/>
        <v>3453.219515552511</v>
      </c>
      <c r="M85" s="6">
        <f t="shared" si="32"/>
        <v>4638.7660395823086</v>
      </c>
      <c r="N85" s="6">
        <f t="shared" si="33"/>
        <v>27.111111111111111</v>
      </c>
      <c r="O85" s="6">
        <f t="shared" si="40"/>
        <v>59.555555555555557</v>
      </c>
      <c r="P85" s="6">
        <f t="shared" si="41"/>
        <v>125.55555555555556</v>
      </c>
      <c r="Q85" s="6">
        <f t="shared" si="42"/>
        <v>188.39053254437871</v>
      </c>
      <c r="R85" s="6">
        <f t="shared" si="43"/>
        <v>252.99336431783681</v>
      </c>
      <c r="S85" s="6">
        <f t="shared" si="44"/>
        <v>383.69105728361234</v>
      </c>
      <c r="T85" s="6">
        <f t="shared" si="45"/>
        <v>515.41844884247871</v>
      </c>
      <c r="U85" s="16">
        <f>ROUND(M$6*$N85*[1]战斗预期!C$4,0)</f>
        <v>1356</v>
      </c>
      <c r="V85" s="16">
        <f>ROUND(N$6*$N85*[1]战斗预期!D$4,0)</f>
        <v>136</v>
      </c>
      <c r="W85" s="16">
        <f>ROUND(O$6*$N85*[1]战斗预期!E$4,0)</f>
        <v>0</v>
      </c>
      <c r="X85" s="16">
        <f>ROUND(P$6*$N85*[1]战斗预期!F$4,0)</f>
        <v>0</v>
      </c>
      <c r="Y85" s="16">
        <f>ROUND(Q$6*$N85*[1]战斗预期!G$4,0)</f>
        <v>0</v>
      </c>
      <c r="Z85" s="17">
        <f>ROUND(M$7*$N85*[1]战斗预期!C$4,0)</f>
        <v>1356</v>
      </c>
      <c r="AA85" s="17">
        <f>ROUND(N$7*$N85*[1]战斗预期!D$4,0)</f>
        <v>0</v>
      </c>
      <c r="AB85" s="17">
        <f>ROUND(O$7*$N85*[1]战斗预期!E$4,0)</f>
        <v>68</v>
      </c>
      <c r="AC85" s="17">
        <f>ROUND(P$7*$N85*[1]战斗预期!F$4,0)</f>
        <v>0</v>
      </c>
      <c r="AD85" s="17">
        <f>ROUND(Q$7*$N85*[1]战斗预期!G$4,0)</f>
        <v>0</v>
      </c>
      <c r="AE85" s="18">
        <f>ROUND(M$8*$N85*[1]战斗预期!C$4,0)</f>
        <v>0</v>
      </c>
      <c r="AF85" s="18">
        <f>ROUND(N$8*$N85*[1]战斗预期!D$4,0)</f>
        <v>0</v>
      </c>
      <c r="AG85" s="18">
        <f>ROUND(O$8*$N85*[1]战斗预期!E$4,0)</f>
        <v>68</v>
      </c>
      <c r="AH85" s="18">
        <f>ROUND(P$8*$N85*[1]战斗预期!F$4,0)</f>
        <v>0</v>
      </c>
      <c r="AI85" s="18">
        <f>ROUND(Q$8*$N85*[1]战斗预期!G$4,0)</f>
        <v>54</v>
      </c>
      <c r="AJ85" s="19">
        <f>ROUND(M$9*$N85*[1]战斗预期!C$4,0)</f>
        <v>0</v>
      </c>
      <c r="AK85" s="19">
        <f>ROUND(N$9*$N85*[1]战斗预期!D$4,0)</f>
        <v>0</v>
      </c>
      <c r="AL85" s="19">
        <f>ROUND(O$9*$N85*[1]战斗预期!E$4,0)</f>
        <v>0</v>
      </c>
      <c r="AM85" s="19">
        <f>ROUND(P$9*$N85*[1]战斗预期!F$4,0)</f>
        <v>54</v>
      </c>
      <c r="AN85" s="19">
        <f>ROUND(Q$9*$N85*[1]战斗预期!G$4,0)</f>
        <v>54</v>
      </c>
      <c r="AO85" s="20">
        <f>ROUND(M$10*$N85*[1]战斗预期!C$4,0)</f>
        <v>0</v>
      </c>
      <c r="AP85" s="20">
        <f>ROUND(N$10*$N85*[1]战斗预期!D$4,0)</f>
        <v>136</v>
      </c>
      <c r="AQ85" s="20">
        <f>ROUND(O$10*$N85*[1]战斗预期!E$4,0)</f>
        <v>0</v>
      </c>
      <c r="AR85" s="20">
        <f>ROUND(P$10*$N85*[1]战斗预期!F$4,0)</f>
        <v>54</v>
      </c>
      <c r="AS85" s="20">
        <f>ROUND(Q$10*$N85*[1]战斗预期!G$4,0)</f>
        <v>0</v>
      </c>
      <c r="AT85" s="21">
        <f>ROUND(M$11*$N85*[1]战斗预期!C$4,0)</f>
        <v>2169</v>
      </c>
      <c r="AU85" s="21">
        <f>ROUND(N$11*$N85*[1]战斗预期!D$4,0)</f>
        <v>0</v>
      </c>
      <c r="AV85" s="21">
        <f>ROUND(O$11*$N85*[1]战斗预期!E$4,0)</f>
        <v>0</v>
      </c>
      <c r="AW85" s="21">
        <f>ROUND(P$11*$N85*[1]战斗预期!F$4,0)</f>
        <v>43</v>
      </c>
      <c r="AX85" s="21">
        <f>ROUND(Q$11*$N85*[1]战斗预期!G$4,0)</f>
        <v>87</v>
      </c>
      <c r="AY85" s="22">
        <f>ROUND(M$12*$N85*[1]战斗预期!C$4,0)</f>
        <v>0</v>
      </c>
      <c r="AZ85" s="22">
        <f>ROUND(N$12*$N85*[1]战斗预期!D$4,0)</f>
        <v>217</v>
      </c>
      <c r="BA85" s="22">
        <f>ROUND(O$12*$N85*[1]战斗预期!E$4,0)</f>
        <v>108</v>
      </c>
      <c r="BB85" s="22">
        <f>ROUND(P$12*$N85*[1]战斗预期!F$4,0)</f>
        <v>43</v>
      </c>
      <c r="BC85" s="22">
        <f>ROUND(Q$12*$N85*[1]战斗预期!G$4,0)</f>
        <v>0</v>
      </c>
      <c r="BD85" s="16">
        <f>M$6*$O85*[1]战斗预期!C$4</f>
        <v>2977.7777777777778</v>
      </c>
      <c r="BE85" s="16">
        <f>N$6*$O85*[1]战斗预期!D$4</f>
        <v>297.77777777777777</v>
      </c>
      <c r="BF85" s="16">
        <f>O$6*$O85*[1]战斗预期!E$4</f>
        <v>0</v>
      </c>
      <c r="BG85" s="16">
        <f>P$6*$O85*[1]战斗预期!F$4</f>
        <v>0</v>
      </c>
      <c r="BH85" s="16">
        <f>Q$6*$O85*[1]战斗预期!G$4</f>
        <v>0</v>
      </c>
      <c r="BI85" s="17">
        <f>M$7*$O85*[1]战斗预期!C$4</f>
        <v>2977.7777777777778</v>
      </c>
      <c r="BJ85" s="17">
        <f>N$7*$O85*[1]战斗预期!D$4</f>
        <v>0</v>
      </c>
      <c r="BK85" s="17">
        <f>O$7*$O85*[1]战斗预期!E$4</f>
        <v>148.88888888888889</v>
      </c>
      <c r="BL85" s="17">
        <f>P$7*$O85*[1]战斗预期!F$4</f>
        <v>0</v>
      </c>
      <c r="BM85" s="17">
        <f>Q$7*$O85*[1]战斗预期!G$4</f>
        <v>0</v>
      </c>
      <c r="BN85" s="18">
        <f>M$8*$O85*[1]战斗预期!C$4</f>
        <v>0</v>
      </c>
      <c r="BO85" s="18">
        <f>N$8*$O85*[1]战斗预期!D$4</f>
        <v>0</v>
      </c>
      <c r="BP85" s="18">
        <f>O$8*$O85*[1]战斗预期!E$4</f>
        <v>148.88888888888889</v>
      </c>
      <c r="BQ85" s="18">
        <f>P$8*$O85*[1]战斗预期!F$4</f>
        <v>0</v>
      </c>
      <c r="BR85" s="18">
        <f>Q$8*$O85*[1]战斗预期!G$4</f>
        <v>119.11111111111111</v>
      </c>
      <c r="BS85" s="19">
        <f>M$9*$O85*[1]战斗预期!C$4</f>
        <v>0</v>
      </c>
      <c r="BT85" s="19">
        <f>N$9*$O85*[1]战斗预期!D$4</f>
        <v>0</v>
      </c>
      <c r="BU85" s="19">
        <f>O$9*$O85*[1]战斗预期!E$4</f>
        <v>0</v>
      </c>
      <c r="BV85" s="19">
        <f>P$9*$O85*[1]战斗预期!F$4</f>
        <v>119.11111111111111</v>
      </c>
      <c r="BW85" s="19">
        <f>Q$9*$O85*[1]战斗预期!G$4</f>
        <v>119.11111111111111</v>
      </c>
      <c r="BX85" s="20">
        <f>M$10*$O85*[1]战斗预期!C$4</f>
        <v>0</v>
      </c>
      <c r="BY85" s="20">
        <f>N$10*$O85*[1]战斗预期!D$4</f>
        <v>297.77777777777777</v>
      </c>
      <c r="BZ85" s="20">
        <f>O$10*$O85*[1]战斗预期!E$4</f>
        <v>0</v>
      </c>
      <c r="CA85" s="20">
        <f>P$10*$O85*[1]战斗预期!F$4</f>
        <v>119.11111111111111</v>
      </c>
      <c r="CB85" s="20">
        <f>Q$10*$O85*[1]战斗预期!G$4</f>
        <v>0</v>
      </c>
      <c r="CC85" s="21">
        <f>M$11*$O85*[1]战斗预期!C$4</f>
        <v>4764.4444444444443</v>
      </c>
      <c r="CD85" s="21">
        <f>N$11*$O85*[1]战斗预期!D$4</f>
        <v>0</v>
      </c>
      <c r="CE85" s="21">
        <f>O$11*$O85*[1]战斗预期!E$4</f>
        <v>0</v>
      </c>
      <c r="CF85" s="21">
        <f>P$11*$O85*[1]战斗预期!F$4</f>
        <v>95.288888888888891</v>
      </c>
      <c r="CG85" s="21">
        <f>Q$11*$O85*[1]战斗预期!G$4</f>
        <v>190.57777777777778</v>
      </c>
      <c r="CH85" s="22">
        <f>M$12*$O85*[1]战斗预期!C$4</f>
        <v>0</v>
      </c>
      <c r="CI85" s="22">
        <f>N$12*$O85*[1]战斗预期!D$4</f>
        <v>476.44444444444446</v>
      </c>
      <c r="CJ85" s="22">
        <f>O$12*$O85*[1]战斗预期!E$4</f>
        <v>238.22222222222223</v>
      </c>
      <c r="CK85" s="22">
        <f>P$12*$O85*[1]战斗预期!F$4</f>
        <v>95.288888888888891</v>
      </c>
      <c r="CL85" s="22">
        <f>Q$12*$O85*[1]战斗预期!G$4</f>
        <v>0</v>
      </c>
      <c r="CM85" s="16">
        <f>M$6*$P85*[1]战斗预期!C$4</f>
        <v>6277.7777777777783</v>
      </c>
      <c r="CN85" s="16">
        <f>N$6*$P85*[1]战斗预期!D$4</f>
        <v>627.77777777777783</v>
      </c>
      <c r="CO85" s="16">
        <f>O$6*$P85*[1]战斗预期!E$4</f>
        <v>0</v>
      </c>
      <c r="CP85" s="16">
        <f>P$6*$P85*[1]战斗预期!F$4</f>
        <v>0</v>
      </c>
      <c r="CQ85" s="16">
        <f>Q$6*$P85*[1]战斗预期!G$4</f>
        <v>0</v>
      </c>
      <c r="CR85" s="17">
        <f>M$7*$P85*[1]战斗预期!C$4</f>
        <v>6277.7777777777783</v>
      </c>
      <c r="CS85" s="17">
        <f>N$7*$P85*[1]战斗预期!D$4</f>
        <v>0</v>
      </c>
      <c r="CT85" s="17">
        <f>O$7*$P85*[1]战斗预期!E$4</f>
        <v>313.88888888888891</v>
      </c>
      <c r="CU85" s="17">
        <f>P$7*$P85*[1]战斗预期!F$4</f>
        <v>0</v>
      </c>
      <c r="CV85" s="17">
        <f>Q$7*$P85*[1]战斗预期!G$4</f>
        <v>0</v>
      </c>
      <c r="CW85" s="18">
        <f>M$8*$P85*[1]战斗预期!C$4</f>
        <v>0</v>
      </c>
      <c r="CX85" s="18">
        <f>N$8*$P85*[1]战斗预期!D$4</f>
        <v>0</v>
      </c>
      <c r="CY85" s="18">
        <f>O$8*$P85*[1]战斗预期!E$4</f>
        <v>313.88888888888891</v>
      </c>
      <c r="CZ85" s="18">
        <f>P$8*$P85*[1]战斗预期!F$4</f>
        <v>0</v>
      </c>
      <c r="DA85" s="18">
        <f>Q$8*$P85*[1]战斗预期!G$4</f>
        <v>251.11111111111111</v>
      </c>
      <c r="DB85" s="19">
        <f>M$9*$P85*[1]战斗预期!C$4</f>
        <v>0</v>
      </c>
      <c r="DC85" s="19">
        <f>N$9*$P85*[1]战斗预期!D$4</f>
        <v>0</v>
      </c>
      <c r="DD85" s="19">
        <f>O$9*$P85*[1]战斗预期!E$4</f>
        <v>0</v>
      </c>
      <c r="DE85" s="19">
        <f>P$9*$P85*[1]战斗预期!F$4</f>
        <v>251.11111111111111</v>
      </c>
      <c r="DF85" s="19">
        <f>Q$9*$P85*[1]战斗预期!G$4</f>
        <v>251.11111111111111</v>
      </c>
      <c r="DG85" s="20">
        <f>M$10*$P85*[1]战斗预期!C$4</f>
        <v>0</v>
      </c>
      <c r="DH85" s="20">
        <f>N$10*$P85*[1]战斗预期!D$4</f>
        <v>627.77777777777783</v>
      </c>
      <c r="DI85" s="20">
        <f>O$10*$P85*[1]战斗预期!E$4</f>
        <v>0</v>
      </c>
      <c r="DJ85" s="20">
        <f>P$10*$P85*[1]战斗预期!F$4</f>
        <v>251.11111111111111</v>
      </c>
      <c r="DK85" s="20">
        <f>Q$10*$P85*[1]战斗预期!G$4</f>
        <v>0</v>
      </c>
      <c r="DL85" s="21">
        <f>M$11*$P85*[1]战斗预期!C$4</f>
        <v>10044.444444444445</v>
      </c>
      <c r="DM85" s="21">
        <f>N$11*$P85*[1]战斗预期!D$4</f>
        <v>0</v>
      </c>
      <c r="DN85" s="21">
        <f>O$11*$P85*[1]战斗预期!E$4</f>
        <v>0</v>
      </c>
      <c r="DO85" s="21">
        <f>P$11*$P85*[1]战斗预期!F$4</f>
        <v>200.88888888888891</v>
      </c>
      <c r="DP85" s="21">
        <f>Q$11*$P85*[1]战斗预期!G$4</f>
        <v>401.77777777777783</v>
      </c>
      <c r="DQ85" s="22">
        <f>M$12*$P85*[1]战斗预期!C$4</f>
        <v>0</v>
      </c>
      <c r="DR85" s="22">
        <f>N$12*$P85*[1]战斗预期!D$4</f>
        <v>1004.4444444444446</v>
      </c>
      <c r="DS85" s="22">
        <f>O$12*$P85*[1]战斗预期!E$4</f>
        <v>502.22222222222229</v>
      </c>
      <c r="DT85" s="22">
        <f>P$12*$P85*[1]战斗预期!F$4</f>
        <v>200.88888888888891</v>
      </c>
      <c r="DU85" s="22">
        <f>Q$12*$P85*[1]战斗预期!G$4</f>
        <v>0</v>
      </c>
    </row>
    <row r="86" spans="2:125" x14ac:dyDescent="0.15">
      <c r="C86" s="23">
        <f t="shared" si="25"/>
        <v>35.428571428571431</v>
      </c>
      <c r="D86" s="14">
        <f>(C$1/SUM($R$6:$R$12)*N$6*[1]战斗预期!$D$4+F86*C$2/C$3/SUM($R$6:$R$12)*N$6*[1]战斗预期!$D$4)*(1+$D$8)</f>
        <v>275.55555555555554</v>
      </c>
      <c r="E86" s="4">
        <v>56</v>
      </c>
      <c r="F86" s="4">
        <f>[1]属性成长!$D63</f>
        <v>280</v>
      </c>
      <c r="G86" s="6">
        <f t="shared" si="26"/>
        <v>248</v>
      </c>
      <c r="H86" s="6">
        <f t="shared" si="27"/>
        <v>544</v>
      </c>
      <c r="I86" s="6">
        <f t="shared" si="28"/>
        <v>1144</v>
      </c>
      <c r="J86" s="6">
        <f t="shared" si="29"/>
        <v>1713.5147928994083</v>
      </c>
      <c r="K86" s="15">
        <f t="shared" si="30"/>
        <v>2298.9402788605312</v>
      </c>
      <c r="L86" s="6">
        <f t="shared" si="31"/>
        <v>3483.219515552511</v>
      </c>
      <c r="M86" s="6">
        <f t="shared" si="32"/>
        <v>4676.7660395823086</v>
      </c>
      <c r="N86" s="6">
        <f t="shared" si="33"/>
        <v>27.555555555555557</v>
      </c>
      <c r="O86" s="6">
        <f t="shared" si="40"/>
        <v>60.444444444444443</v>
      </c>
      <c r="P86" s="6">
        <f t="shared" si="41"/>
        <v>127.11111111111111</v>
      </c>
      <c r="Q86" s="6">
        <f t="shared" si="42"/>
        <v>190.39053254437871</v>
      </c>
      <c r="R86" s="6">
        <f t="shared" si="43"/>
        <v>255.43780876228124</v>
      </c>
      <c r="S86" s="6">
        <f t="shared" si="44"/>
        <v>387.02439061694565</v>
      </c>
      <c r="T86" s="6">
        <f t="shared" si="45"/>
        <v>519.640671064701</v>
      </c>
      <c r="U86" s="16">
        <f>ROUND(M$6*$N86*[1]战斗预期!C$4,0)</f>
        <v>1378</v>
      </c>
      <c r="V86" s="16">
        <f>ROUND(N$6*$N86*[1]战斗预期!D$4,0)</f>
        <v>138</v>
      </c>
      <c r="W86" s="16">
        <f>ROUND(O$6*$N86*[1]战斗预期!E$4,0)</f>
        <v>0</v>
      </c>
      <c r="X86" s="16">
        <f>ROUND(P$6*$N86*[1]战斗预期!F$4,0)</f>
        <v>0</v>
      </c>
      <c r="Y86" s="16">
        <f>ROUND(Q$6*$N86*[1]战斗预期!G$4,0)</f>
        <v>0</v>
      </c>
      <c r="Z86" s="17">
        <f>ROUND(M$7*$N86*[1]战斗预期!C$4,0)</f>
        <v>1378</v>
      </c>
      <c r="AA86" s="17">
        <f>ROUND(N$7*$N86*[1]战斗预期!D$4,0)</f>
        <v>0</v>
      </c>
      <c r="AB86" s="17">
        <f>ROUND(O$7*$N86*[1]战斗预期!E$4,0)</f>
        <v>69</v>
      </c>
      <c r="AC86" s="17">
        <f>ROUND(P$7*$N86*[1]战斗预期!F$4,0)</f>
        <v>0</v>
      </c>
      <c r="AD86" s="17">
        <f>ROUND(Q$7*$N86*[1]战斗预期!G$4,0)</f>
        <v>0</v>
      </c>
      <c r="AE86" s="18">
        <f>ROUND(M$8*$N86*[1]战斗预期!C$4,0)</f>
        <v>0</v>
      </c>
      <c r="AF86" s="18">
        <f>ROUND(N$8*$N86*[1]战斗预期!D$4,0)</f>
        <v>0</v>
      </c>
      <c r="AG86" s="18">
        <f>ROUND(O$8*$N86*[1]战斗预期!E$4,0)</f>
        <v>69</v>
      </c>
      <c r="AH86" s="18">
        <f>ROUND(P$8*$N86*[1]战斗预期!F$4,0)</f>
        <v>0</v>
      </c>
      <c r="AI86" s="18">
        <f>ROUND(Q$8*$N86*[1]战斗预期!G$4,0)</f>
        <v>55</v>
      </c>
      <c r="AJ86" s="19">
        <f>ROUND(M$9*$N86*[1]战斗预期!C$4,0)</f>
        <v>0</v>
      </c>
      <c r="AK86" s="19">
        <f>ROUND(N$9*$N86*[1]战斗预期!D$4,0)</f>
        <v>0</v>
      </c>
      <c r="AL86" s="19">
        <f>ROUND(O$9*$N86*[1]战斗预期!E$4,0)</f>
        <v>0</v>
      </c>
      <c r="AM86" s="19">
        <f>ROUND(P$9*$N86*[1]战斗预期!F$4,0)</f>
        <v>55</v>
      </c>
      <c r="AN86" s="19">
        <f>ROUND(Q$9*$N86*[1]战斗预期!G$4,0)</f>
        <v>55</v>
      </c>
      <c r="AO86" s="20">
        <f>ROUND(M$10*$N86*[1]战斗预期!C$4,0)</f>
        <v>0</v>
      </c>
      <c r="AP86" s="20">
        <f>ROUND(N$10*$N86*[1]战斗预期!D$4,0)</f>
        <v>138</v>
      </c>
      <c r="AQ86" s="20">
        <f>ROUND(O$10*$N86*[1]战斗预期!E$4,0)</f>
        <v>0</v>
      </c>
      <c r="AR86" s="20">
        <f>ROUND(P$10*$N86*[1]战斗预期!F$4,0)</f>
        <v>55</v>
      </c>
      <c r="AS86" s="20">
        <f>ROUND(Q$10*$N86*[1]战斗预期!G$4,0)</f>
        <v>0</v>
      </c>
      <c r="AT86" s="21">
        <f>ROUND(M$11*$N86*[1]战斗预期!C$4,0)</f>
        <v>2204</v>
      </c>
      <c r="AU86" s="21">
        <f>ROUND(N$11*$N86*[1]战斗预期!D$4,0)</f>
        <v>0</v>
      </c>
      <c r="AV86" s="21">
        <f>ROUND(O$11*$N86*[1]战斗预期!E$4,0)</f>
        <v>0</v>
      </c>
      <c r="AW86" s="21">
        <f>ROUND(P$11*$N86*[1]战斗预期!F$4,0)</f>
        <v>44</v>
      </c>
      <c r="AX86" s="21">
        <f>ROUND(Q$11*$N86*[1]战斗预期!G$4,0)</f>
        <v>88</v>
      </c>
      <c r="AY86" s="22">
        <f>ROUND(M$12*$N86*[1]战斗预期!C$4,0)</f>
        <v>0</v>
      </c>
      <c r="AZ86" s="22">
        <f>ROUND(N$12*$N86*[1]战斗预期!D$4,0)</f>
        <v>220</v>
      </c>
      <c r="BA86" s="22">
        <f>ROUND(O$12*$N86*[1]战斗预期!E$4,0)</f>
        <v>110</v>
      </c>
      <c r="BB86" s="22">
        <f>ROUND(P$12*$N86*[1]战斗预期!F$4,0)</f>
        <v>44</v>
      </c>
      <c r="BC86" s="22">
        <f>ROUND(Q$12*$N86*[1]战斗预期!G$4,0)</f>
        <v>0</v>
      </c>
      <c r="BD86" s="16">
        <f>M$6*$O86*[1]战斗预期!C$4</f>
        <v>3022.2222222222222</v>
      </c>
      <c r="BE86" s="16">
        <f>N$6*$O86*[1]战斗预期!D$4</f>
        <v>302.22222222222223</v>
      </c>
      <c r="BF86" s="16">
        <f>O$6*$O86*[1]战斗预期!E$4</f>
        <v>0</v>
      </c>
      <c r="BG86" s="16">
        <f>P$6*$O86*[1]战斗预期!F$4</f>
        <v>0</v>
      </c>
      <c r="BH86" s="16">
        <f>Q$6*$O86*[1]战斗预期!G$4</f>
        <v>0</v>
      </c>
      <c r="BI86" s="17">
        <f>M$7*$O86*[1]战斗预期!C$4</f>
        <v>3022.2222222222222</v>
      </c>
      <c r="BJ86" s="17">
        <f>N$7*$O86*[1]战斗预期!D$4</f>
        <v>0</v>
      </c>
      <c r="BK86" s="17">
        <f>O$7*$O86*[1]战斗预期!E$4</f>
        <v>151.11111111111111</v>
      </c>
      <c r="BL86" s="17">
        <f>P$7*$O86*[1]战斗预期!F$4</f>
        <v>0</v>
      </c>
      <c r="BM86" s="17">
        <f>Q$7*$O86*[1]战斗预期!G$4</f>
        <v>0</v>
      </c>
      <c r="BN86" s="18">
        <f>M$8*$O86*[1]战斗预期!C$4</f>
        <v>0</v>
      </c>
      <c r="BO86" s="18">
        <f>N$8*$O86*[1]战斗预期!D$4</f>
        <v>0</v>
      </c>
      <c r="BP86" s="18">
        <f>O$8*$O86*[1]战斗预期!E$4</f>
        <v>151.11111111111111</v>
      </c>
      <c r="BQ86" s="18">
        <f>P$8*$O86*[1]战斗预期!F$4</f>
        <v>0</v>
      </c>
      <c r="BR86" s="18">
        <f>Q$8*$O86*[1]战斗预期!G$4</f>
        <v>120.88888888888889</v>
      </c>
      <c r="BS86" s="19">
        <f>M$9*$O86*[1]战斗预期!C$4</f>
        <v>0</v>
      </c>
      <c r="BT86" s="19">
        <f>N$9*$O86*[1]战斗预期!D$4</f>
        <v>0</v>
      </c>
      <c r="BU86" s="19">
        <f>O$9*$O86*[1]战斗预期!E$4</f>
        <v>0</v>
      </c>
      <c r="BV86" s="19">
        <f>P$9*$O86*[1]战斗预期!F$4</f>
        <v>120.88888888888889</v>
      </c>
      <c r="BW86" s="19">
        <f>Q$9*$O86*[1]战斗预期!G$4</f>
        <v>120.88888888888889</v>
      </c>
      <c r="BX86" s="20">
        <f>M$10*$O86*[1]战斗预期!C$4</f>
        <v>0</v>
      </c>
      <c r="BY86" s="20">
        <f>N$10*$O86*[1]战斗预期!D$4</f>
        <v>302.22222222222223</v>
      </c>
      <c r="BZ86" s="20">
        <f>O$10*$O86*[1]战斗预期!E$4</f>
        <v>0</v>
      </c>
      <c r="CA86" s="20">
        <f>P$10*$O86*[1]战斗预期!F$4</f>
        <v>120.88888888888889</v>
      </c>
      <c r="CB86" s="20">
        <f>Q$10*$O86*[1]战斗预期!G$4</f>
        <v>0</v>
      </c>
      <c r="CC86" s="21">
        <f>M$11*$O86*[1]战斗预期!C$4</f>
        <v>4835.5555555555557</v>
      </c>
      <c r="CD86" s="21">
        <f>N$11*$O86*[1]战斗预期!D$4</f>
        <v>0</v>
      </c>
      <c r="CE86" s="21">
        <f>O$11*$O86*[1]战斗预期!E$4</f>
        <v>0</v>
      </c>
      <c r="CF86" s="21">
        <f>P$11*$O86*[1]战斗预期!F$4</f>
        <v>96.711111111111109</v>
      </c>
      <c r="CG86" s="21">
        <f>Q$11*$O86*[1]战斗预期!G$4</f>
        <v>193.42222222222222</v>
      </c>
      <c r="CH86" s="22">
        <f>M$12*$O86*[1]战斗预期!C$4</f>
        <v>0</v>
      </c>
      <c r="CI86" s="22">
        <f>N$12*$O86*[1]战斗预期!D$4</f>
        <v>483.55555555555554</v>
      </c>
      <c r="CJ86" s="22">
        <f>O$12*$O86*[1]战斗预期!E$4</f>
        <v>241.77777777777777</v>
      </c>
      <c r="CK86" s="22">
        <f>P$12*$O86*[1]战斗预期!F$4</f>
        <v>96.711111111111109</v>
      </c>
      <c r="CL86" s="22">
        <f>Q$12*$O86*[1]战斗预期!G$4</f>
        <v>0</v>
      </c>
      <c r="CM86" s="16">
        <f>M$6*$P86*[1]战斗预期!C$4</f>
        <v>6355.5555555555557</v>
      </c>
      <c r="CN86" s="16">
        <f>N$6*$P86*[1]战斗预期!D$4</f>
        <v>635.55555555555554</v>
      </c>
      <c r="CO86" s="16">
        <f>O$6*$P86*[1]战斗预期!E$4</f>
        <v>0</v>
      </c>
      <c r="CP86" s="16">
        <f>P$6*$P86*[1]战斗预期!F$4</f>
        <v>0</v>
      </c>
      <c r="CQ86" s="16">
        <f>Q$6*$P86*[1]战斗预期!G$4</f>
        <v>0</v>
      </c>
      <c r="CR86" s="17">
        <f>M$7*$P86*[1]战斗预期!C$4</f>
        <v>6355.5555555555557</v>
      </c>
      <c r="CS86" s="17">
        <f>N$7*$P86*[1]战斗预期!D$4</f>
        <v>0</v>
      </c>
      <c r="CT86" s="17">
        <f>O$7*$P86*[1]战斗预期!E$4</f>
        <v>317.77777777777777</v>
      </c>
      <c r="CU86" s="17">
        <f>P$7*$P86*[1]战斗预期!F$4</f>
        <v>0</v>
      </c>
      <c r="CV86" s="17">
        <f>Q$7*$P86*[1]战斗预期!G$4</f>
        <v>0</v>
      </c>
      <c r="CW86" s="18">
        <f>M$8*$P86*[1]战斗预期!C$4</f>
        <v>0</v>
      </c>
      <c r="CX86" s="18">
        <f>N$8*$P86*[1]战斗预期!D$4</f>
        <v>0</v>
      </c>
      <c r="CY86" s="18">
        <f>O$8*$P86*[1]战斗预期!E$4</f>
        <v>317.77777777777777</v>
      </c>
      <c r="CZ86" s="18">
        <f>P$8*$P86*[1]战斗预期!F$4</f>
        <v>0</v>
      </c>
      <c r="DA86" s="18">
        <f>Q$8*$P86*[1]战斗预期!G$4</f>
        <v>254.22222222222223</v>
      </c>
      <c r="DB86" s="19">
        <f>M$9*$P86*[1]战斗预期!C$4</f>
        <v>0</v>
      </c>
      <c r="DC86" s="19">
        <f>N$9*$P86*[1]战斗预期!D$4</f>
        <v>0</v>
      </c>
      <c r="DD86" s="19">
        <f>O$9*$P86*[1]战斗预期!E$4</f>
        <v>0</v>
      </c>
      <c r="DE86" s="19">
        <f>P$9*$P86*[1]战斗预期!F$4</f>
        <v>254.22222222222223</v>
      </c>
      <c r="DF86" s="19">
        <f>Q$9*$P86*[1]战斗预期!G$4</f>
        <v>254.22222222222223</v>
      </c>
      <c r="DG86" s="20">
        <f>M$10*$P86*[1]战斗预期!C$4</f>
        <v>0</v>
      </c>
      <c r="DH86" s="20">
        <f>N$10*$P86*[1]战斗预期!D$4</f>
        <v>635.55555555555554</v>
      </c>
      <c r="DI86" s="20">
        <f>O$10*$P86*[1]战斗预期!E$4</f>
        <v>0</v>
      </c>
      <c r="DJ86" s="20">
        <f>P$10*$P86*[1]战斗预期!F$4</f>
        <v>254.22222222222223</v>
      </c>
      <c r="DK86" s="20">
        <f>Q$10*$P86*[1]战斗预期!G$4</f>
        <v>0</v>
      </c>
      <c r="DL86" s="21">
        <f>M$11*$P86*[1]战斗预期!C$4</f>
        <v>10168.888888888891</v>
      </c>
      <c r="DM86" s="21">
        <f>N$11*$P86*[1]战斗预期!D$4</f>
        <v>0</v>
      </c>
      <c r="DN86" s="21">
        <f>O$11*$P86*[1]战斗预期!E$4</f>
        <v>0</v>
      </c>
      <c r="DO86" s="21">
        <f>P$11*$P86*[1]战斗预期!F$4</f>
        <v>203.37777777777779</v>
      </c>
      <c r="DP86" s="21">
        <f>Q$11*$P86*[1]战斗预期!G$4</f>
        <v>406.75555555555559</v>
      </c>
      <c r="DQ86" s="22">
        <f>M$12*$P86*[1]战斗预期!C$4</f>
        <v>0</v>
      </c>
      <c r="DR86" s="22">
        <f>N$12*$P86*[1]战斗预期!D$4</f>
        <v>1016.8888888888889</v>
      </c>
      <c r="DS86" s="22">
        <f>O$12*$P86*[1]战斗预期!E$4</f>
        <v>508.44444444444446</v>
      </c>
      <c r="DT86" s="22">
        <f>P$12*$P86*[1]战斗预期!F$4</f>
        <v>203.37777777777779</v>
      </c>
      <c r="DU86" s="22">
        <f>Q$12*$P86*[1]战斗预期!G$4</f>
        <v>0</v>
      </c>
    </row>
    <row r="87" spans="2:125" x14ac:dyDescent="0.15">
      <c r="C87" s="23">
        <f t="shared" si="25"/>
        <v>36</v>
      </c>
      <c r="D87" s="14">
        <f>(C$1/SUM($R$6:$R$12)*N$6*[1]战斗预期!$D$4+F87*C$2/C$3/SUM($R$6:$R$12)*N$6*[1]战斗预期!$D$4)*(1+$D$8)</f>
        <v>280</v>
      </c>
      <c r="E87" s="4">
        <v>57</v>
      </c>
      <c r="F87" s="4">
        <f>[1]属性成长!$D64</f>
        <v>285</v>
      </c>
      <c r="G87" s="6">
        <f t="shared" si="26"/>
        <v>252</v>
      </c>
      <c r="H87" s="6">
        <f t="shared" si="27"/>
        <v>552</v>
      </c>
      <c r="I87" s="6">
        <f t="shared" si="28"/>
        <v>1158</v>
      </c>
      <c r="J87" s="6">
        <f t="shared" si="29"/>
        <v>1731.5147928994083</v>
      </c>
      <c r="K87" s="15">
        <f t="shared" si="30"/>
        <v>2320.9402788605312</v>
      </c>
      <c r="L87" s="6">
        <f t="shared" si="31"/>
        <v>3513.219515552511</v>
      </c>
      <c r="M87" s="6">
        <f t="shared" si="32"/>
        <v>4714.7660395823086</v>
      </c>
      <c r="N87" s="6">
        <f t="shared" si="33"/>
        <v>28</v>
      </c>
      <c r="O87" s="6">
        <f t="shared" si="40"/>
        <v>61.333333333333336</v>
      </c>
      <c r="P87" s="6">
        <f t="shared" si="41"/>
        <v>128.66666666666666</v>
      </c>
      <c r="Q87" s="6">
        <f t="shared" si="42"/>
        <v>192.39053254437871</v>
      </c>
      <c r="R87" s="6">
        <f t="shared" si="43"/>
        <v>257.88225320672569</v>
      </c>
      <c r="S87" s="6">
        <f t="shared" si="44"/>
        <v>390.35772395027902</v>
      </c>
      <c r="T87" s="6">
        <f t="shared" si="45"/>
        <v>523.86289328692317</v>
      </c>
      <c r="U87" s="16">
        <f>ROUND(M$6*$N87*[1]战斗预期!C$4,0)</f>
        <v>1400</v>
      </c>
      <c r="V87" s="16">
        <f>ROUND(N$6*$N87*[1]战斗预期!D$4,0)</f>
        <v>140</v>
      </c>
      <c r="W87" s="16">
        <f>ROUND(O$6*$N87*[1]战斗预期!E$4,0)</f>
        <v>0</v>
      </c>
      <c r="X87" s="16">
        <f>ROUND(P$6*$N87*[1]战斗预期!F$4,0)</f>
        <v>0</v>
      </c>
      <c r="Y87" s="16">
        <f>ROUND(Q$6*$N87*[1]战斗预期!G$4,0)</f>
        <v>0</v>
      </c>
      <c r="Z87" s="17">
        <f>ROUND(M$7*$N87*[1]战斗预期!C$4,0)</f>
        <v>1400</v>
      </c>
      <c r="AA87" s="17">
        <f>ROUND(N$7*$N87*[1]战斗预期!D$4,0)</f>
        <v>0</v>
      </c>
      <c r="AB87" s="17">
        <f>ROUND(O$7*$N87*[1]战斗预期!E$4,0)</f>
        <v>70</v>
      </c>
      <c r="AC87" s="17">
        <f>ROUND(P$7*$N87*[1]战斗预期!F$4,0)</f>
        <v>0</v>
      </c>
      <c r="AD87" s="17">
        <f>ROUND(Q$7*$N87*[1]战斗预期!G$4,0)</f>
        <v>0</v>
      </c>
      <c r="AE87" s="18">
        <f>ROUND(M$8*$N87*[1]战斗预期!C$4,0)</f>
        <v>0</v>
      </c>
      <c r="AF87" s="18">
        <f>ROUND(N$8*$N87*[1]战斗预期!D$4,0)</f>
        <v>0</v>
      </c>
      <c r="AG87" s="18">
        <f>ROUND(O$8*$N87*[1]战斗预期!E$4,0)</f>
        <v>70</v>
      </c>
      <c r="AH87" s="18">
        <f>ROUND(P$8*$N87*[1]战斗预期!F$4,0)</f>
        <v>0</v>
      </c>
      <c r="AI87" s="18">
        <f>ROUND(Q$8*$N87*[1]战斗预期!G$4,0)</f>
        <v>56</v>
      </c>
      <c r="AJ87" s="19">
        <f>ROUND(M$9*$N87*[1]战斗预期!C$4,0)</f>
        <v>0</v>
      </c>
      <c r="AK87" s="19">
        <f>ROUND(N$9*$N87*[1]战斗预期!D$4,0)</f>
        <v>0</v>
      </c>
      <c r="AL87" s="19">
        <f>ROUND(O$9*$N87*[1]战斗预期!E$4,0)</f>
        <v>0</v>
      </c>
      <c r="AM87" s="19">
        <f>ROUND(P$9*$N87*[1]战斗预期!F$4,0)</f>
        <v>56</v>
      </c>
      <c r="AN87" s="19">
        <f>ROUND(Q$9*$N87*[1]战斗预期!G$4,0)</f>
        <v>56</v>
      </c>
      <c r="AO87" s="20">
        <f>ROUND(M$10*$N87*[1]战斗预期!C$4,0)</f>
        <v>0</v>
      </c>
      <c r="AP87" s="20">
        <f>ROUND(N$10*$N87*[1]战斗预期!D$4,0)</f>
        <v>140</v>
      </c>
      <c r="AQ87" s="20">
        <f>ROUND(O$10*$N87*[1]战斗预期!E$4,0)</f>
        <v>0</v>
      </c>
      <c r="AR87" s="20">
        <f>ROUND(P$10*$N87*[1]战斗预期!F$4,0)</f>
        <v>56</v>
      </c>
      <c r="AS87" s="20">
        <f>ROUND(Q$10*$N87*[1]战斗预期!G$4,0)</f>
        <v>0</v>
      </c>
      <c r="AT87" s="21">
        <f>ROUND(M$11*$N87*[1]战斗预期!C$4,0)</f>
        <v>2240</v>
      </c>
      <c r="AU87" s="21">
        <f>ROUND(N$11*$N87*[1]战斗预期!D$4,0)</f>
        <v>0</v>
      </c>
      <c r="AV87" s="21">
        <f>ROUND(O$11*$N87*[1]战斗预期!E$4,0)</f>
        <v>0</v>
      </c>
      <c r="AW87" s="21">
        <f>ROUND(P$11*$N87*[1]战斗预期!F$4,0)</f>
        <v>45</v>
      </c>
      <c r="AX87" s="21">
        <f>ROUND(Q$11*$N87*[1]战斗预期!G$4,0)</f>
        <v>90</v>
      </c>
      <c r="AY87" s="22">
        <f>ROUND(M$12*$N87*[1]战斗预期!C$4,0)</f>
        <v>0</v>
      </c>
      <c r="AZ87" s="22">
        <f>ROUND(N$12*$N87*[1]战斗预期!D$4,0)</f>
        <v>224</v>
      </c>
      <c r="BA87" s="22">
        <f>ROUND(O$12*$N87*[1]战斗预期!E$4,0)</f>
        <v>112</v>
      </c>
      <c r="BB87" s="22">
        <f>ROUND(P$12*$N87*[1]战斗预期!F$4,0)</f>
        <v>45</v>
      </c>
      <c r="BC87" s="22">
        <f>ROUND(Q$12*$N87*[1]战斗预期!G$4,0)</f>
        <v>0</v>
      </c>
      <c r="BD87" s="16">
        <f>M$6*$O87*[1]战斗预期!C$4</f>
        <v>3066.666666666667</v>
      </c>
      <c r="BE87" s="16">
        <f>N$6*$O87*[1]战斗预期!D$4</f>
        <v>306.66666666666669</v>
      </c>
      <c r="BF87" s="16">
        <f>O$6*$O87*[1]战斗预期!E$4</f>
        <v>0</v>
      </c>
      <c r="BG87" s="16">
        <f>P$6*$O87*[1]战斗预期!F$4</f>
        <v>0</v>
      </c>
      <c r="BH87" s="16">
        <f>Q$6*$O87*[1]战斗预期!G$4</f>
        <v>0</v>
      </c>
      <c r="BI87" s="17">
        <f>M$7*$O87*[1]战斗预期!C$4</f>
        <v>3066.666666666667</v>
      </c>
      <c r="BJ87" s="17">
        <f>N$7*$O87*[1]战斗预期!D$4</f>
        <v>0</v>
      </c>
      <c r="BK87" s="17">
        <f>O$7*$O87*[1]战斗预期!E$4</f>
        <v>153.33333333333334</v>
      </c>
      <c r="BL87" s="17">
        <f>P$7*$O87*[1]战斗预期!F$4</f>
        <v>0</v>
      </c>
      <c r="BM87" s="17">
        <f>Q$7*$O87*[1]战斗预期!G$4</f>
        <v>0</v>
      </c>
      <c r="BN87" s="18">
        <f>M$8*$O87*[1]战斗预期!C$4</f>
        <v>0</v>
      </c>
      <c r="BO87" s="18">
        <f>N$8*$O87*[1]战斗预期!D$4</f>
        <v>0</v>
      </c>
      <c r="BP87" s="18">
        <f>O$8*$O87*[1]战斗预期!E$4</f>
        <v>153.33333333333334</v>
      </c>
      <c r="BQ87" s="18">
        <f>P$8*$O87*[1]战斗预期!F$4</f>
        <v>0</v>
      </c>
      <c r="BR87" s="18">
        <f>Q$8*$O87*[1]战斗预期!G$4</f>
        <v>122.66666666666667</v>
      </c>
      <c r="BS87" s="19">
        <f>M$9*$O87*[1]战斗预期!C$4</f>
        <v>0</v>
      </c>
      <c r="BT87" s="19">
        <f>N$9*$O87*[1]战斗预期!D$4</f>
        <v>0</v>
      </c>
      <c r="BU87" s="19">
        <f>O$9*$O87*[1]战斗预期!E$4</f>
        <v>0</v>
      </c>
      <c r="BV87" s="19">
        <f>P$9*$O87*[1]战斗预期!F$4</f>
        <v>122.66666666666667</v>
      </c>
      <c r="BW87" s="19">
        <f>Q$9*$O87*[1]战斗预期!G$4</f>
        <v>122.66666666666667</v>
      </c>
      <c r="BX87" s="20">
        <f>M$10*$O87*[1]战斗预期!C$4</f>
        <v>0</v>
      </c>
      <c r="BY87" s="20">
        <f>N$10*$O87*[1]战斗预期!D$4</f>
        <v>306.66666666666669</v>
      </c>
      <c r="BZ87" s="20">
        <f>O$10*$O87*[1]战斗预期!E$4</f>
        <v>0</v>
      </c>
      <c r="CA87" s="20">
        <f>P$10*$O87*[1]战斗预期!F$4</f>
        <v>122.66666666666667</v>
      </c>
      <c r="CB87" s="20">
        <f>Q$10*$O87*[1]战斗预期!G$4</f>
        <v>0</v>
      </c>
      <c r="CC87" s="21">
        <f>M$11*$O87*[1]战斗预期!C$4</f>
        <v>4906.666666666667</v>
      </c>
      <c r="CD87" s="21">
        <f>N$11*$O87*[1]战斗预期!D$4</f>
        <v>0</v>
      </c>
      <c r="CE87" s="21">
        <f>O$11*$O87*[1]战斗预期!E$4</f>
        <v>0</v>
      </c>
      <c r="CF87" s="21">
        <f>P$11*$O87*[1]战斗预期!F$4</f>
        <v>98.13333333333334</v>
      </c>
      <c r="CG87" s="21">
        <f>Q$11*$O87*[1]战斗预期!G$4</f>
        <v>196.26666666666668</v>
      </c>
      <c r="CH87" s="22">
        <f>M$12*$O87*[1]战斗预期!C$4</f>
        <v>0</v>
      </c>
      <c r="CI87" s="22">
        <f>N$12*$O87*[1]战斗预期!D$4</f>
        <v>490.66666666666669</v>
      </c>
      <c r="CJ87" s="22">
        <f>O$12*$O87*[1]战斗预期!E$4</f>
        <v>245.33333333333334</v>
      </c>
      <c r="CK87" s="22">
        <f>P$12*$O87*[1]战斗预期!F$4</f>
        <v>98.13333333333334</v>
      </c>
      <c r="CL87" s="22">
        <f>Q$12*$O87*[1]战斗预期!G$4</f>
        <v>0</v>
      </c>
      <c r="CM87" s="16">
        <f>M$6*$P87*[1]战斗预期!C$4</f>
        <v>6433.333333333333</v>
      </c>
      <c r="CN87" s="16">
        <f>N$6*$P87*[1]战斗预期!D$4</f>
        <v>643.33333333333326</v>
      </c>
      <c r="CO87" s="16">
        <f>O$6*$P87*[1]战斗预期!E$4</f>
        <v>0</v>
      </c>
      <c r="CP87" s="16">
        <f>P$6*$P87*[1]战斗预期!F$4</f>
        <v>0</v>
      </c>
      <c r="CQ87" s="16">
        <f>Q$6*$P87*[1]战斗预期!G$4</f>
        <v>0</v>
      </c>
      <c r="CR87" s="17">
        <f>M$7*$P87*[1]战斗预期!C$4</f>
        <v>6433.333333333333</v>
      </c>
      <c r="CS87" s="17">
        <f>N$7*$P87*[1]战斗预期!D$4</f>
        <v>0</v>
      </c>
      <c r="CT87" s="17">
        <f>O$7*$P87*[1]战斗预期!E$4</f>
        <v>321.66666666666663</v>
      </c>
      <c r="CU87" s="17">
        <f>P$7*$P87*[1]战斗预期!F$4</f>
        <v>0</v>
      </c>
      <c r="CV87" s="17">
        <f>Q$7*$P87*[1]战斗预期!G$4</f>
        <v>0</v>
      </c>
      <c r="CW87" s="18">
        <f>M$8*$P87*[1]战斗预期!C$4</f>
        <v>0</v>
      </c>
      <c r="CX87" s="18">
        <f>N$8*$P87*[1]战斗预期!D$4</f>
        <v>0</v>
      </c>
      <c r="CY87" s="18">
        <f>O$8*$P87*[1]战斗预期!E$4</f>
        <v>321.66666666666663</v>
      </c>
      <c r="CZ87" s="18">
        <f>P$8*$P87*[1]战斗预期!F$4</f>
        <v>0</v>
      </c>
      <c r="DA87" s="18">
        <f>Q$8*$P87*[1]战斗预期!G$4</f>
        <v>257.33333333333331</v>
      </c>
      <c r="DB87" s="19">
        <f>M$9*$P87*[1]战斗预期!C$4</f>
        <v>0</v>
      </c>
      <c r="DC87" s="19">
        <f>N$9*$P87*[1]战斗预期!D$4</f>
        <v>0</v>
      </c>
      <c r="DD87" s="19">
        <f>O$9*$P87*[1]战斗预期!E$4</f>
        <v>0</v>
      </c>
      <c r="DE87" s="19">
        <f>P$9*$P87*[1]战斗预期!F$4</f>
        <v>257.33333333333331</v>
      </c>
      <c r="DF87" s="19">
        <f>Q$9*$P87*[1]战斗预期!G$4</f>
        <v>257.33333333333331</v>
      </c>
      <c r="DG87" s="20">
        <f>M$10*$P87*[1]战斗预期!C$4</f>
        <v>0</v>
      </c>
      <c r="DH87" s="20">
        <f>N$10*$P87*[1]战斗预期!D$4</f>
        <v>643.33333333333326</v>
      </c>
      <c r="DI87" s="20">
        <f>O$10*$P87*[1]战斗预期!E$4</f>
        <v>0</v>
      </c>
      <c r="DJ87" s="20">
        <f>P$10*$P87*[1]战斗预期!F$4</f>
        <v>257.33333333333331</v>
      </c>
      <c r="DK87" s="20">
        <f>Q$10*$P87*[1]战斗预期!G$4</f>
        <v>0</v>
      </c>
      <c r="DL87" s="21">
        <f>M$11*$P87*[1]战斗预期!C$4</f>
        <v>10293.333333333334</v>
      </c>
      <c r="DM87" s="21">
        <f>N$11*$P87*[1]战斗预期!D$4</f>
        <v>0</v>
      </c>
      <c r="DN87" s="21">
        <f>O$11*$P87*[1]战斗预期!E$4</f>
        <v>0</v>
      </c>
      <c r="DO87" s="21">
        <f>P$11*$P87*[1]战斗预期!F$4</f>
        <v>205.86666666666667</v>
      </c>
      <c r="DP87" s="21">
        <f>Q$11*$P87*[1]战斗预期!G$4</f>
        <v>411.73333333333335</v>
      </c>
      <c r="DQ87" s="22">
        <f>M$12*$P87*[1]战斗预期!C$4</f>
        <v>0</v>
      </c>
      <c r="DR87" s="22">
        <f>N$12*$P87*[1]战斗预期!D$4</f>
        <v>1029.3333333333335</v>
      </c>
      <c r="DS87" s="22">
        <f>O$12*$P87*[1]战斗预期!E$4</f>
        <v>514.66666666666674</v>
      </c>
      <c r="DT87" s="22">
        <f>P$12*$P87*[1]战斗预期!F$4</f>
        <v>205.86666666666667</v>
      </c>
      <c r="DU87" s="22">
        <f>Q$12*$P87*[1]战斗预期!G$4</f>
        <v>0</v>
      </c>
    </row>
    <row r="88" spans="2:125" x14ac:dyDescent="0.15">
      <c r="C88" s="23">
        <f t="shared" si="25"/>
        <v>36.571428571428569</v>
      </c>
      <c r="D88" s="14">
        <f>(C$1/SUM($R$6:$R$12)*N$6*[1]战斗预期!$D$4+F88*C$2/C$3/SUM($R$6:$R$12)*N$6*[1]战斗预期!$D$4)*(1+$D$8)</f>
        <v>284.44444444444446</v>
      </c>
      <c r="E88" s="4">
        <v>58</v>
      </c>
      <c r="F88" s="4">
        <f>[1]属性成长!$D65</f>
        <v>290</v>
      </c>
      <c r="G88" s="6">
        <f t="shared" si="26"/>
        <v>256</v>
      </c>
      <c r="H88" s="6">
        <f t="shared" si="27"/>
        <v>560</v>
      </c>
      <c r="I88" s="6">
        <f t="shared" si="28"/>
        <v>1172</v>
      </c>
      <c r="J88" s="6">
        <f t="shared" si="29"/>
        <v>1749.5147928994083</v>
      </c>
      <c r="K88" s="15">
        <f t="shared" si="30"/>
        <v>2342.9402788605312</v>
      </c>
      <c r="L88" s="6">
        <f t="shared" si="31"/>
        <v>3543.219515552511</v>
      </c>
      <c r="M88" s="6">
        <f t="shared" si="32"/>
        <v>4752.7660395823086</v>
      </c>
      <c r="N88" s="6">
        <f t="shared" si="33"/>
        <v>28.444444444444443</v>
      </c>
      <c r="O88" s="6">
        <f t="shared" si="40"/>
        <v>62.222222222222221</v>
      </c>
      <c r="P88" s="6">
        <f t="shared" si="41"/>
        <v>130.22222222222223</v>
      </c>
      <c r="Q88" s="6">
        <f t="shared" si="42"/>
        <v>194.39053254437871</v>
      </c>
      <c r="R88" s="6">
        <f t="shared" si="43"/>
        <v>260.32669765117015</v>
      </c>
      <c r="S88" s="6">
        <f t="shared" si="44"/>
        <v>393.69105728361234</v>
      </c>
      <c r="T88" s="6">
        <f t="shared" si="45"/>
        <v>528.08511550914545</v>
      </c>
      <c r="U88" s="16">
        <f>ROUND(M$6*$N88*[1]战斗预期!C$4,0)</f>
        <v>1422</v>
      </c>
      <c r="V88" s="16">
        <f>ROUND(N$6*$N88*[1]战斗预期!D$4,0)</f>
        <v>142</v>
      </c>
      <c r="W88" s="16">
        <f>ROUND(O$6*$N88*[1]战斗预期!E$4,0)</f>
        <v>0</v>
      </c>
      <c r="X88" s="16">
        <f>ROUND(P$6*$N88*[1]战斗预期!F$4,0)</f>
        <v>0</v>
      </c>
      <c r="Y88" s="16">
        <f>ROUND(Q$6*$N88*[1]战斗预期!G$4,0)</f>
        <v>0</v>
      </c>
      <c r="Z88" s="17">
        <f>ROUND(M$7*$N88*[1]战斗预期!C$4,0)</f>
        <v>1422</v>
      </c>
      <c r="AA88" s="17">
        <f>ROUND(N$7*$N88*[1]战斗预期!D$4,0)</f>
        <v>0</v>
      </c>
      <c r="AB88" s="17">
        <f>ROUND(O$7*$N88*[1]战斗预期!E$4,0)</f>
        <v>71</v>
      </c>
      <c r="AC88" s="17">
        <f>ROUND(P$7*$N88*[1]战斗预期!F$4,0)</f>
        <v>0</v>
      </c>
      <c r="AD88" s="17">
        <f>ROUND(Q$7*$N88*[1]战斗预期!G$4,0)</f>
        <v>0</v>
      </c>
      <c r="AE88" s="18">
        <f>ROUND(M$8*$N88*[1]战斗预期!C$4,0)</f>
        <v>0</v>
      </c>
      <c r="AF88" s="18">
        <f>ROUND(N$8*$N88*[1]战斗预期!D$4,0)</f>
        <v>0</v>
      </c>
      <c r="AG88" s="18">
        <f>ROUND(O$8*$N88*[1]战斗预期!E$4,0)</f>
        <v>71</v>
      </c>
      <c r="AH88" s="18">
        <f>ROUND(P$8*$N88*[1]战斗预期!F$4,0)</f>
        <v>0</v>
      </c>
      <c r="AI88" s="18">
        <f>ROUND(Q$8*$N88*[1]战斗预期!G$4,0)</f>
        <v>57</v>
      </c>
      <c r="AJ88" s="19">
        <f>ROUND(M$9*$N88*[1]战斗预期!C$4,0)</f>
        <v>0</v>
      </c>
      <c r="AK88" s="19">
        <f>ROUND(N$9*$N88*[1]战斗预期!D$4,0)</f>
        <v>0</v>
      </c>
      <c r="AL88" s="19">
        <f>ROUND(O$9*$N88*[1]战斗预期!E$4,0)</f>
        <v>0</v>
      </c>
      <c r="AM88" s="19">
        <f>ROUND(P$9*$N88*[1]战斗预期!F$4,0)</f>
        <v>57</v>
      </c>
      <c r="AN88" s="19">
        <f>ROUND(Q$9*$N88*[1]战斗预期!G$4,0)</f>
        <v>57</v>
      </c>
      <c r="AO88" s="20">
        <f>ROUND(M$10*$N88*[1]战斗预期!C$4,0)</f>
        <v>0</v>
      </c>
      <c r="AP88" s="20">
        <f>ROUND(N$10*$N88*[1]战斗预期!D$4,0)</f>
        <v>142</v>
      </c>
      <c r="AQ88" s="20">
        <f>ROUND(O$10*$N88*[1]战斗预期!E$4,0)</f>
        <v>0</v>
      </c>
      <c r="AR88" s="20">
        <f>ROUND(P$10*$N88*[1]战斗预期!F$4,0)</f>
        <v>57</v>
      </c>
      <c r="AS88" s="20">
        <f>ROUND(Q$10*$N88*[1]战斗预期!G$4,0)</f>
        <v>0</v>
      </c>
      <c r="AT88" s="21">
        <f>ROUND(M$11*$N88*[1]战斗预期!C$4,0)</f>
        <v>2276</v>
      </c>
      <c r="AU88" s="21">
        <f>ROUND(N$11*$N88*[1]战斗预期!D$4,0)</f>
        <v>0</v>
      </c>
      <c r="AV88" s="21">
        <f>ROUND(O$11*$N88*[1]战斗预期!E$4,0)</f>
        <v>0</v>
      </c>
      <c r="AW88" s="21">
        <f>ROUND(P$11*$N88*[1]战斗预期!F$4,0)</f>
        <v>46</v>
      </c>
      <c r="AX88" s="21">
        <f>ROUND(Q$11*$N88*[1]战斗预期!G$4,0)</f>
        <v>91</v>
      </c>
      <c r="AY88" s="22">
        <f>ROUND(M$12*$N88*[1]战斗预期!C$4,0)</f>
        <v>0</v>
      </c>
      <c r="AZ88" s="22">
        <f>ROUND(N$12*$N88*[1]战斗预期!D$4,0)</f>
        <v>228</v>
      </c>
      <c r="BA88" s="22">
        <f>ROUND(O$12*$N88*[1]战斗预期!E$4,0)</f>
        <v>114</v>
      </c>
      <c r="BB88" s="22">
        <f>ROUND(P$12*$N88*[1]战斗预期!F$4,0)</f>
        <v>46</v>
      </c>
      <c r="BC88" s="22">
        <f>ROUND(Q$12*$N88*[1]战斗预期!G$4,0)</f>
        <v>0</v>
      </c>
      <c r="BD88" s="16">
        <f>M$6*$O88*[1]战斗预期!C$4</f>
        <v>3111.1111111111109</v>
      </c>
      <c r="BE88" s="16">
        <f>N$6*$O88*[1]战斗预期!D$4</f>
        <v>311.11111111111109</v>
      </c>
      <c r="BF88" s="16">
        <f>O$6*$O88*[1]战斗预期!E$4</f>
        <v>0</v>
      </c>
      <c r="BG88" s="16">
        <f>P$6*$O88*[1]战斗预期!F$4</f>
        <v>0</v>
      </c>
      <c r="BH88" s="16">
        <f>Q$6*$O88*[1]战斗预期!G$4</f>
        <v>0</v>
      </c>
      <c r="BI88" s="17">
        <f>M$7*$O88*[1]战斗预期!C$4</f>
        <v>3111.1111111111109</v>
      </c>
      <c r="BJ88" s="17">
        <f>N$7*$O88*[1]战斗预期!D$4</f>
        <v>0</v>
      </c>
      <c r="BK88" s="17">
        <f>O$7*$O88*[1]战斗预期!E$4</f>
        <v>155.55555555555554</v>
      </c>
      <c r="BL88" s="17">
        <f>P$7*$O88*[1]战斗预期!F$4</f>
        <v>0</v>
      </c>
      <c r="BM88" s="17">
        <f>Q$7*$O88*[1]战斗预期!G$4</f>
        <v>0</v>
      </c>
      <c r="BN88" s="18">
        <f>M$8*$O88*[1]战斗预期!C$4</f>
        <v>0</v>
      </c>
      <c r="BO88" s="18">
        <f>N$8*$O88*[1]战斗预期!D$4</f>
        <v>0</v>
      </c>
      <c r="BP88" s="18">
        <f>O$8*$O88*[1]战斗预期!E$4</f>
        <v>155.55555555555554</v>
      </c>
      <c r="BQ88" s="18">
        <f>P$8*$O88*[1]战斗预期!F$4</f>
        <v>0</v>
      </c>
      <c r="BR88" s="18">
        <f>Q$8*$O88*[1]战斗预期!G$4</f>
        <v>124.44444444444444</v>
      </c>
      <c r="BS88" s="19">
        <f>M$9*$O88*[1]战斗预期!C$4</f>
        <v>0</v>
      </c>
      <c r="BT88" s="19">
        <f>N$9*$O88*[1]战斗预期!D$4</f>
        <v>0</v>
      </c>
      <c r="BU88" s="19">
        <f>O$9*$O88*[1]战斗预期!E$4</f>
        <v>0</v>
      </c>
      <c r="BV88" s="19">
        <f>P$9*$O88*[1]战斗预期!F$4</f>
        <v>124.44444444444444</v>
      </c>
      <c r="BW88" s="19">
        <f>Q$9*$O88*[1]战斗预期!G$4</f>
        <v>124.44444444444444</v>
      </c>
      <c r="BX88" s="20">
        <f>M$10*$O88*[1]战斗预期!C$4</f>
        <v>0</v>
      </c>
      <c r="BY88" s="20">
        <f>N$10*$O88*[1]战斗预期!D$4</f>
        <v>311.11111111111109</v>
      </c>
      <c r="BZ88" s="20">
        <f>O$10*$O88*[1]战斗预期!E$4</f>
        <v>0</v>
      </c>
      <c r="CA88" s="20">
        <f>P$10*$O88*[1]战斗预期!F$4</f>
        <v>124.44444444444444</v>
      </c>
      <c r="CB88" s="20">
        <f>Q$10*$O88*[1]战斗预期!G$4</f>
        <v>0</v>
      </c>
      <c r="CC88" s="21">
        <f>M$11*$O88*[1]战斗预期!C$4</f>
        <v>4977.7777777777783</v>
      </c>
      <c r="CD88" s="21">
        <f>N$11*$O88*[1]战斗预期!D$4</f>
        <v>0</v>
      </c>
      <c r="CE88" s="21">
        <f>O$11*$O88*[1]战斗预期!E$4</f>
        <v>0</v>
      </c>
      <c r="CF88" s="21">
        <f>P$11*$O88*[1]战斗预期!F$4</f>
        <v>99.555555555555557</v>
      </c>
      <c r="CG88" s="21">
        <f>Q$11*$O88*[1]战斗预期!G$4</f>
        <v>199.11111111111111</v>
      </c>
      <c r="CH88" s="22">
        <f>M$12*$O88*[1]战斗预期!C$4</f>
        <v>0</v>
      </c>
      <c r="CI88" s="22">
        <f>N$12*$O88*[1]战斗预期!D$4</f>
        <v>497.77777777777777</v>
      </c>
      <c r="CJ88" s="22">
        <f>O$12*$O88*[1]战斗预期!E$4</f>
        <v>248.88888888888889</v>
      </c>
      <c r="CK88" s="22">
        <f>P$12*$O88*[1]战斗预期!F$4</f>
        <v>99.555555555555557</v>
      </c>
      <c r="CL88" s="22">
        <f>Q$12*$O88*[1]战斗预期!G$4</f>
        <v>0</v>
      </c>
      <c r="CM88" s="16">
        <f>M$6*$P88*[1]战斗预期!C$4</f>
        <v>6511.1111111111113</v>
      </c>
      <c r="CN88" s="16">
        <f>N$6*$P88*[1]战斗预期!D$4</f>
        <v>651.11111111111109</v>
      </c>
      <c r="CO88" s="16">
        <f>O$6*$P88*[1]战斗预期!E$4</f>
        <v>0</v>
      </c>
      <c r="CP88" s="16">
        <f>P$6*$P88*[1]战斗预期!F$4</f>
        <v>0</v>
      </c>
      <c r="CQ88" s="16">
        <f>Q$6*$P88*[1]战斗预期!G$4</f>
        <v>0</v>
      </c>
      <c r="CR88" s="17">
        <f>M$7*$P88*[1]战斗预期!C$4</f>
        <v>6511.1111111111113</v>
      </c>
      <c r="CS88" s="17">
        <f>N$7*$P88*[1]战斗预期!D$4</f>
        <v>0</v>
      </c>
      <c r="CT88" s="17">
        <f>O$7*$P88*[1]战斗预期!E$4</f>
        <v>325.55555555555554</v>
      </c>
      <c r="CU88" s="17">
        <f>P$7*$P88*[1]战斗预期!F$4</f>
        <v>0</v>
      </c>
      <c r="CV88" s="17">
        <f>Q$7*$P88*[1]战斗预期!G$4</f>
        <v>0</v>
      </c>
      <c r="CW88" s="18">
        <f>M$8*$P88*[1]战斗预期!C$4</f>
        <v>0</v>
      </c>
      <c r="CX88" s="18">
        <f>N$8*$P88*[1]战斗预期!D$4</f>
        <v>0</v>
      </c>
      <c r="CY88" s="18">
        <f>O$8*$P88*[1]战斗预期!E$4</f>
        <v>325.55555555555554</v>
      </c>
      <c r="CZ88" s="18">
        <f>P$8*$P88*[1]战斗预期!F$4</f>
        <v>0</v>
      </c>
      <c r="DA88" s="18">
        <f>Q$8*$P88*[1]战斗预期!G$4</f>
        <v>260.44444444444446</v>
      </c>
      <c r="DB88" s="19">
        <f>M$9*$P88*[1]战斗预期!C$4</f>
        <v>0</v>
      </c>
      <c r="DC88" s="19">
        <f>N$9*$P88*[1]战斗预期!D$4</f>
        <v>0</v>
      </c>
      <c r="DD88" s="19">
        <f>O$9*$P88*[1]战斗预期!E$4</f>
        <v>0</v>
      </c>
      <c r="DE88" s="19">
        <f>P$9*$P88*[1]战斗预期!F$4</f>
        <v>260.44444444444446</v>
      </c>
      <c r="DF88" s="19">
        <f>Q$9*$P88*[1]战斗预期!G$4</f>
        <v>260.44444444444446</v>
      </c>
      <c r="DG88" s="20">
        <f>M$10*$P88*[1]战斗预期!C$4</f>
        <v>0</v>
      </c>
      <c r="DH88" s="20">
        <f>N$10*$P88*[1]战斗预期!D$4</f>
        <v>651.11111111111109</v>
      </c>
      <c r="DI88" s="20">
        <f>O$10*$P88*[1]战斗预期!E$4</f>
        <v>0</v>
      </c>
      <c r="DJ88" s="20">
        <f>P$10*$P88*[1]战斗预期!F$4</f>
        <v>260.44444444444446</v>
      </c>
      <c r="DK88" s="20">
        <f>Q$10*$P88*[1]战斗预期!G$4</f>
        <v>0</v>
      </c>
      <c r="DL88" s="21">
        <f>M$11*$P88*[1]战斗预期!C$4</f>
        <v>10417.777777777779</v>
      </c>
      <c r="DM88" s="21">
        <f>N$11*$P88*[1]战斗预期!D$4</f>
        <v>0</v>
      </c>
      <c r="DN88" s="21">
        <f>O$11*$P88*[1]战斗预期!E$4</f>
        <v>0</v>
      </c>
      <c r="DO88" s="21">
        <f>P$11*$P88*[1]战斗预期!F$4</f>
        <v>208.35555555555558</v>
      </c>
      <c r="DP88" s="21">
        <f>Q$11*$P88*[1]战斗预期!G$4</f>
        <v>416.71111111111117</v>
      </c>
      <c r="DQ88" s="22">
        <f>M$12*$P88*[1]战斗预期!C$4</f>
        <v>0</v>
      </c>
      <c r="DR88" s="22">
        <f>N$12*$P88*[1]战斗预期!D$4</f>
        <v>1041.7777777777778</v>
      </c>
      <c r="DS88" s="22">
        <f>O$12*$P88*[1]战斗预期!E$4</f>
        <v>520.88888888888891</v>
      </c>
      <c r="DT88" s="22">
        <f>P$12*$P88*[1]战斗预期!F$4</f>
        <v>208.35555555555558</v>
      </c>
      <c r="DU88" s="22">
        <f>Q$12*$P88*[1]战斗预期!G$4</f>
        <v>0</v>
      </c>
    </row>
    <row r="89" spans="2:125" x14ac:dyDescent="0.15">
      <c r="C89" s="23">
        <f t="shared" si="25"/>
        <v>37.142857142857146</v>
      </c>
      <c r="D89" s="14">
        <f>(C$1/SUM($R$6:$R$12)*N$6*[1]战斗预期!$D$4+F89*C$2/C$3/SUM($R$6:$R$12)*N$6*[1]战斗预期!$D$4)*(1+$D$8)</f>
        <v>288.88888888888891</v>
      </c>
      <c r="E89" s="4">
        <v>59</v>
      </c>
      <c r="F89" s="4">
        <f>[1]属性成长!$D66</f>
        <v>295</v>
      </c>
      <c r="G89" s="6">
        <f t="shared" si="26"/>
        <v>260</v>
      </c>
      <c r="H89" s="6">
        <f t="shared" si="27"/>
        <v>568</v>
      </c>
      <c r="I89" s="6">
        <f t="shared" si="28"/>
        <v>1186</v>
      </c>
      <c r="J89" s="6">
        <f t="shared" si="29"/>
        <v>1767.5147928994083</v>
      </c>
      <c r="K89" s="15">
        <f t="shared" si="30"/>
        <v>2364.9402788605312</v>
      </c>
      <c r="L89" s="6">
        <f t="shared" si="31"/>
        <v>3573.219515552511</v>
      </c>
      <c r="M89" s="6">
        <f t="shared" si="32"/>
        <v>4790.7660395823086</v>
      </c>
      <c r="N89" s="6">
        <f t="shared" si="33"/>
        <v>28.888888888888889</v>
      </c>
      <c r="O89" s="6">
        <f t="shared" si="40"/>
        <v>63.111111111111114</v>
      </c>
      <c r="P89" s="6">
        <f t="shared" si="41"/>
        <v>131.77777777777777</v>
      </c>
      <c r="Q89" s="6">
        <f t="shared" si="42"/>
        <v>196.39053254437871</v>
      </c>
      <c r="R89" s="6">
        <f t="shared" si="43"/>
        <v>262.77114209561455</v>
      </c>
      <c r="S89" s="6">
        <f t="shared" si="44"/>
        <v>397.02439061694565</v>
      </c>
      <c r="T89" s="6">
        <f t="shared" si="45"/>
        <v>532.30733773136762</v>
      </c>
      <c r="U89" s="16">
        <f>ROUND(M$6*$N89*[1]战斗预期!C$4,0)</f>
        <v>1444</v>
      </c>
      <c r="V89" s="16">
        <f>ROUND(N$6*$N89*[1]战斗预期!D$4,0)</f>
        <v>144</v>
      </c>
      <c r="W89" s="16">
        <f>ROUND(O$6*$N89*[1]战斗预期!E$4,0)</f>
        <v>0</v>
      </c>
      <c r="X89" s="16">
        <f>ROUND(P$6*$N89*[1]战斗预期!F$4,0)</f>
        <v>0</v>
      </c>
      <c r="Y89" s="16">
        <f>ROUND(Q$6*$N89*[1]战斗预期!G$4,0)</f>
        <v>0</v>
      </c>
      <c r="Z89" s="17">
        <f>ROUND(M$7*$N89*[1]战斗预期!C$4,0)</f>
        <v>1444</v>
      </c>
      <c r="AA89" s="17">
        <f>ROUND(N$7*$N89*[1]战斗预期!D$4,0)</f>
        <v>0</v>
      </c>
      <c r="AB89" s="17">
        <f>ROUND(O$7*$N89*[1]战斗预期!E$4,0)</f>
        <v>72</v>
      </c>
      <c r="AC89" s="17">
        <f>ROUND(P$7*$N89*[1]战斗预期!F$4,0)</f>
        <v>0</v>
      </c>
      <c r="AD89" s="17">
        <f>ROUND(Q$7*$N89*[1]战斗预期!G$4,0)</f>
        <v>0</v>
      </c>
      <c r="AE89" s="18">
        <f>ROUND(M$8*$N89*[1]战斗预期!C$4,0)</f>
        <v>0</v>
      </c>
      <c r="AF89" s="18">
        <f>ROUND(N$8*$N89*[1]战斗预期!D$4,0)</f>
        <v>0</v>
      </c>
      <c r="AG89" s="18">
        <f>ROUND(O$8*$N89*[1]战斗预期!E$4,0)</f>
        <v>72</v>
      </c>
      <c r="AH89" s="18">
        <f>ROUND(P$8*$N89*[1]战斗预期!F$4,0)</f>
        <v>0</v>
      </c>
      <c r="AI89" s="18">
        <f>ROUND(Q$8*$N89*[1]战斗预期!G$4,0)</f>
        <v>58</v>
      </c>
      <c r="AJ89" s="19">
        <f>ROUND(M$9*$N89*[1]战斗预期!C$4,0)</f>
        <v>0</v>
      </c>
      <c r="AK89" s="19">
        <f>ROUND(N$9*$N89*[1]战斗预期!D$4,0)</f>
        <v>0</v>
      </c>
      <c r="AL89" s="19">
        <f>ROUND(O$9*$N89*[1]战斗预期!E$4,0)</f>
        <v>0</v>
      </c>
      <c r="AM89" s="19">
        <f>ROUND(P$9*$N89*[1]战斗预期!F$4,0)</f>
        <v>58</v>
      </c>
      <c r="AN89" s="19">
        <f>ROUND(Q$9*$N89*[1]战斗预期!G$4,0)</f>
        <v>58</v>
      </c>
      <c r="AO89" s="20">
        <f>ROUND(M$10*$N89*[1]战斗预期!C$4,0)</f>
        <v>0</v>
      </c>
      <c r="AP89" s="20">
        <f>ROUND(N$10*$N89*[1]战斗预期!D$4,0)</f>
        <v>144</v>
      </c>
      <c r="AQ89" s="20">
        <f>ROUND(O$10*$N89*[1]战斗预期!E$4,0)</f>
        <v>0</v>
      </c>
      <c r="AR89" s="20">
        <f>ROUND(P$10*$N89*[1]战斗预期!F$4,0)</f>
        <v>58</v>
      </c>
      <c r="AS89" s="20">
        <f>ROUND(Q$10*$N89*[1]战斗预期!G$4,0)</f>
        <v>0</v>
      </c>
      <c r="AT89" s="21">
        <f>ROUND(M$11*$N89*[1]战斗预期!C$4,0)</f>
        <v>2311</v>
      </c>
      <c r="AU89" s="21">
        <f>ROUND(N$11*$N89*[1]战斗预期!D$4,0)</f>
        <v>0</v>
      </c>
      <c r="AV89" s="21">
        <f>ROUND(O$11*$N89*[1]战斗预期!E$4,0)</f>
        <v>0</v>
      </c>
      <c r="AW89" s="21">
        <f>ROUND(P$11*$N89*[1]战斗预期!F$4,0)</f>
        <v>46</v>
      </c>
      <c r="AX89" s="21">
        <f>ROUND(Q$11*$N89*[1]战斗预期!G$4,0)</f>
        <v>92</v>
      </c>
      <c r="AY89" s="22">
        <f>ROUND(M$12*$N89*[1]战斗预期!C$4,0)</f>
        <v>0</v>
      </c>
      <c r="AZ89" s="22">
        <f>ROUND(N$12*$N89*[1]战斗预期!D$4,0)</f>
        <v>231</v>
      </c>
      <c r="BA89" s="22">
        <f>ROUND(O$12*$N89*[1]战斗预期!E$4,0)</f>
        <v>116</v>
      </c>
      <c r="BB89" s="22">
        <f>ROUND(P$12*$N89*[1]战斗预期!F$4,0)</f>
        <v>46</v>
      </c>
      <c r="BC89" s="22">
        <f>ROUND(Q$12*$N89*[1]战斗预期!G$4,0)</f>
        <v>0</v>
      </c>
      <c r="BD89" s="16">
        <f>M$6*$O89*[1]战斗预期!C$4</f>
        <v>3155.5555555555557</v>
      </c>
      <c r="BE89" s="16">
        <f>N$6*$O89*[1]战斗预期!D$4</f>
        <v>315.55555555555554</v>
      </c>
      <c r="BF89" s="16">
        <f>O$6*$O89*[1]战斗预期!E$4</f>
        <v>0</v>
      </c>
      <c r="BG89" s="16">
        <f>P$6*$O89*[1]战斗预期!F$4</f>
        <v>0</v>
      </c>
      <c r="BH89" s="16">
        <f>Q$6*$O89*[1]战斗预期!G$4</f>
        <v>0</v>
      </c>
      <c r="BI89" s="17">
        <f>M$7*$O89*[1]战斗预期!C$4</f>
        <v>3155.5555555555557</v>
      </c>
      <c r="BJ89" s="17">
        <f>N$7*$O89*[1]战斗预期!D$4</f>
        <v>0</v>
      </c>
      <c r="BK89" s="17">
        <f>O$7*$O89*[1]战斗预期!E$4</f>
        <v>157.77777777777777</v>
      </c>
      <c r="BL89" s="17">
        <f>P$7*$O89*[1]战斗预期!F$4</f>
        <v>0</v>
      </c>
      <c r="BM89" s="17">
        <f>Q$7*$O89*[1]战斗预期!G$4</f>
        <v>0</v>
      </c>
      <c r="BN89" s="18">
        <f>M$8*$O89*[1]战斗预期!C$4</f>
        <v>0</v>
      </c>
      <c r="BO89" s="18">
        <f>N$8*$O89*[1]战斗预期!D$4</f>
        <v>0</v>
      </c>
      <c r="BP89" s="18">
        <f>O$8*$O89*[1]战斗预期!E$4</f>
        <v>157.77777777777777</v>
      </c>
      <c r="BQ89" s="18">
        <f>P$8*$O89*[1]战斗预期!F$4</f>
        <v>0</v>
      </c>
      <c r="BR89" s="18">
        <f>Q$8*$O89*[1]战斗预期!G$4</f>
        <v>126.22222222222223</v>
      </c>
      <c r="BS89" s="19">
        <f>M$9*$O89*[1]战斗预期!C$4</f>
        <v>0</v>
      </c>
      <c r="BT89" s="19">
        <f>N$9*$O89*[1]战斗预期!D$4</f>
        <v>0</v>
      </c>
      <c r="BU89" s="19">
        <f>O$9*$O89*[1]战斗预期!E$4</f>
        <v>0</v>
      </c>
      <c r="BV89" s="19">
        <f>P$9*$O89*[1]战斗预期!F$4</f>
        <v>126.22222222222223</v>
      </c>
      <c r="BW89" s="19">
        <f>Q$9*$O89*[1]战斗预期!G$4</f>
        <v>126.22222222222223</v>
      </c>
      <c r="BX89" s="20">
        <f>M$10*$O89*[1]战斗预期!C$4</f>
        <v>0</v>
      </c>
      <c r="BY89" s="20">
        <f>N$10*$O89*[1]战斗预期!D$4</f>
        <v>315.55555555555554</v>
      </c>
      <c r="BZ89" s="20">
        <f>O$10*$O89*[1]战斗预期!E$4</f>
        <v>0</v>
      </c>
      <c r="CA89" s="20">
        <f>P$10*$O89*[1]战斗预期!F$4</f>
        <v>126.22222222222223</v>
      </c>
      <c r="CB89" s="20">
        <f>Q$10*$O89*[1]战斗预期!G$4</f>
        <v>0</v>
      </c>
      <c r="CC89" s="21">
        <f>M$11*$O89*[1]战斗预期!C$4</f>
        <v>5048.8888888888896</v>
      </c>
      <c r="CD89" s="21">
        <f>N$11*$O89*[1]战斗预期!D$4</f>
        <v>0</v>
      </c>
      <c r="CE89" s="21">
        <f>O$11*$O89*[1]战斗预期!E$4</f>
        <v>0</v>
      </c>
      <c r="CF89" s="21">
        <f>P$11*$O89*[1]战斗预期!F$4</f>
        <v>100.97777777777779</v>
      </c>
      <c r="CG89" s="21">
        <f>Q$11*$O89*[1]战斗预期!G$4</f>
        <v>201.95555555555558</v>
      </c>
      <c r="CH89" s="22">
        <f>M$12*$O89*[1]战斗预期!C$4</f>
        <v>0</v>
      </c>
      <c r="CI89" s="22">
        <f>N$12*$O89*[1]战斗预期!D$4</f>
        <v>504.88888888888891</v>
      </c>
      <c r="CJ89" s="22">
        <f>O$12*$O89*[1]战斗预期!E$4</f>
        <v>252.44444444444446</v>
      </c>
      <c r="CK89" s="22">
        <f>P$12*$O89*[1]战斗预期!F$4</f>
        <v>100.97777777777779</v>
      </c>
      <c r="CL89" s="22">
        <f>Q$12*$O89*[1]战斗预期!G$4</f>
        <v>0</v>
      </c>
      <c r="CM89" s="16">
        <f>M$6*$P89*[1]战斗预期!C$4</f>
        <v>6588.8888888888887</v>
      </c>
      <c r="CN89" s="16">
        <f>N$6*$P89*[1]战斗预期!D$4</f>
        <v>658.88888888888891</v>
      </c>
      <c r="CO89" s="16">
        <f>O$6*$P89*[1]战斗预期!E$4</f>
        <v>0</v>
      </c>
      <c r="CP89" s="16">
        <f>P$6*$P89*[1]战斗预期!F$4</f>
        <v>0</v>
      </c>
      <c r="CQ89" s="16">
        <f>Q$6*$P89*[1]战斗预期!G$4</f>
        <v>0</v>
      </c>
      <c r="CR89" s="17">
        <f>M$7*$P89*[1]战斗预期!C$4</f>
        <v>6588.8888888888887</v>
      </c>
      <c r="CS89" s="17">
        <f>N$7*$P89*[1]战斗预期!D$4</f>
        <v>0</v>
      </c>
      <c r="CT89" s="17">
        <f>O$7*$P89*[1]战斗预期!E$4</f>
        <v>329.44444444444446</v>
      </c>
      <c r="CU89" s="17">
        <f>P$7*$P89*[1]战斗预期!F$4</f>
        <v>0</v>
      </c>
      <c r="CV89" s="17">
        <f>Q$7*$P89*[1]战斗预期!G$4</f>
        <v>0</v>
      </c>
      <c r="CW89" s="18">
        <f>M$8*$P89*[1]战斗预期!C$4</f>
        <v>0</v>
      </c>
      <c r="CX89" s="18">
        <f>N$8*$P89*[1]战斗预期!D$4</f>
        <v>0</v>
      </c>
      <c r="CY89" s="18">
        <f>O$8*$P89*[1]战斗预期!E$4</f>
        <v>329.44444444444446</v>
      </c>
      <c r="CZ89" s="18">
        <f>P$8*$P89*[1]战斗预期!F$4</f>
        <v>0</v>
      </c>
      <c r="DA89" s="18">
        <f>Q$8*$P89*[1]战斗预期!G$4</f>
        <v>263.55555555555554</v>
      </c>
      <c r="DB89" s="19">
        <f>M$9*$P89*[1]战斗预期!C$4</f>
        <v>0</v>
      </c>
      <c r="DC89" s="19">
        <f>N$9*$P89*[1]战斗预期!D$4</f>
        <v>0</v>
      </c>
      <c r="DD89" s="19">
        <f>O$9*$P89*[1]战斗预期!E$4</f>
        <v>0</v>
      </c>
      <c r="DE89" s="19">
        <f>P$9*$P89*[1]战斗预期!F$4</f>
        <v>263.55555555555554</v>
      </c>
      <c r="DF89" s="19">
        <f>Q$9*$P89*[1]战斗预期!G$4</f>
        <v>263.55555555555554</v>
      </c>
      <c r="DG89" s="20">
        <f>M$10*$P89*[1]战斗预期!C$4</f>
        <v>0</v>
      </c>
      <c r="DH89" s="20">
        <f>N$10*$P89*[1]战斗预期!D$4</f>
        <v>658.88888888888891</v>
      </c>
      <c r="DI89" s="20">
        <f>O$10*$P89*[1]战斗预期!E$4</f>
        <v>0</v>
      </c>
      <c r="DJ89" s="20">
        <f>P$10*$P89*[1]战斗预期!F$4</f>
        <v>263.55555555555554</v>
      </c>
      <c r="DK89" s="20">
        <f>Q$10*$P89*[1]战斗预期!G$4</f>
        <v>0</v>
      </c>
      <c r="DL89" s="21">
        <f>M$11*$P89*[1]战斗预期!C$4</f>
        <v>10542.222222222223</v>
      </c>
      <c r="DM89" s="21">
        <f>N$11*$P89*[1]战斗预期!D$4</f>
        <v>0</v>
      </c>
      <c r="DN89" s="21">
        <f>O$11*$P89*[1]战斗预期!E$4</f>
        <v>0</v>
      </c>
      <c r="DO89" s="21">
        <f>P$11*$P89*[1]战斗预期!F$4</f>
        <v>210.84444444444443</v>
      </c>
      <c r="DP89" s="21">
        <f>Q$11*$P89*[1]战斗预期!G$4</f>
        <v>421.68888888888887</v>
      </c>
      <c r="DQ89" s="22">
        <f>M$12*$P89*[1]战斗预期!C$4</f>
        <v>0</v>
      </c>
      <c r="DR89" s="22">
        <f>N$12*$P89*[1]战斗预期!D$4</f>
        <v>1054.2222222222222</v>
      </c>
      <c r="DS89" s="22">
        <f>O$12*$P89*[1]战斗预期!E$4</f>
        <v>527.11111111111109</v>
      </c>
      <c r="DT89" s="22">
        <f>P$12*$P89*[1]战斗预期!F$4</f>
        <v>210.84444444444443</v>
      </c>
      <c r="DU89" s="22">
        <f>Q$12*$P89*[1]战斗预期!G$4</f>
        <v>0</v>
      </c>
    </row>
    <row r="90" spans="2:125" x14ac:dyDescent="0.15">
      <c r="B90" s="24">
        <f>ROUND(C90-C80,1)</f>
        <v>5.7</v>
      </c>
      <c r="C90" s="23">
        <f t="shared" si="25"/>
        <v>37.714285714285715</v>
      </c>
      <c r="D90" s="14">
        <f>(C$1/SUM($R$6:$R$12)*N$6*[1]战斗预期!$D$4+F90*C$2/C$3/SUM($R$6:$R$12)*N$6*[1]战斗预期!$D$4)*(1+$D$8)</f>
        <v>293.33333333333337</v>
      </c>
      <c r="E90" s="4">
        <v>60</v>
      </c>
      <c r="F90" s="4">
        <f>[1]属性成长!$D67</f>
        <v>300</v>
      </c>
      <c r="G90" s="6">
        <f t="shared" si="26"/>
        <v>264</v>
      </c>
      <c r="H90" s="6">
        <f t="shared" si="27"/>
        <v>576</v>
      </c>
      <c r="I90" s="6">
        <f t="shared" si="28"/>
        <v>1200</v>
      </c>
      <c r="J90" s="6">
        <f t="shared" si="29"/>
        <v>1785.5147928994083</v>
      </c>
      <c r="K90" s="15">
        <f t="shared" si="30"/>
        <v>2386.9402788605312</v>
      </c>
      <c r="L90" s="6">
        <f t="shared" si="31"/>
        <v>3603.219515552511</v>
      </c>
      <c r="M90" s="6">
        <f t="shared" si="32"/>
        <v>4828.7660395823086</v>
      </c>
      <c r="N90" s="6">
        <f t="shared" si="33"/>
        <v>29.333333333333332</v>
      </c>
      <c r="O90" s="6">
        <f t="shared" si="40"/>
        <v>64</v>
      </c>
      <c r="P90" s="6">
        <f t="shared" si="41"/>
        <v>133.33333333333334</v>
      </c>
      <c r="Q90" s="6">
        <f t="shared" si="42"/>
        <v>198.39053254437871</v>
      </c>
      <c r="R90" s="6">
        <f t="shared" si="43"/>
        <v>265.21558654005901</v>
      </c>
      <c r="S90" s="6">
        <f t="shared" si="44"/>
        <v>400.35772395027902</v>
      </c>
      <c r="T90" s="6">
        <f t="shared" si="45"/>
        <v>536.5295599535898</v>
      </c>
      <c r="U90" s="16">
        <f>ROUND(M$6*$N90*[1]战斗预期!C$4,0)</f>
        <v>1467</v>
      </c>
      <c r="V90" s="16">
        <f>ROUND(N$6*$N90*[1]战斗预期!D$4,0)</f>
        <v>147</v>
      </c>
      <c r="W90" s="16">
        <f>ROUND(O$6*$N90*[1]战斗预期!E$4,0)</f>
        <v>0</v>
      </c>
      <c r="X90" s="16">
        <f>ROUND(P$6*$N90*[1]战斗预期!F$4,0)</f>
        <v>0</v>
      </c>
      <c r="Y90" s="16">
        <f>ROUND(Q$6*$N90*[1]战斗预期!G$4,0)</f>
        <v>0</v>
      </c>
      <c r="Z90" s="17">
        <f>ROUND(M$7*$N90*[1]战斗预期!C$4,0)</f>
        <v>1467</v>
      </c>
      <c r="AA90" s="17">
        <f>ROUND(N$7*$N90*[1]战斗预期!D$4,0)</f>
        <v>0</v>
      </c>
      <c r="AB90" s="17">
        <f>ROUND(O$7*$N90*[1]战斗预期!E$4,0)</f>
        <v>73</v>
      </c>
      <c r="AC90" s="17">
        <f>ROUND(P$7*$N90*[1]战斗预期!F$4,0)</f>
        <v>0</v>
      </c>
      <c r="AD90" s="17">
        <f>ROUND(Q$7*$N90*[1]战斗预期!G$4,0)</f>
        <v>0</v>
      </c>
      <c r="AE90" s="18">
        <f>ROUND(M$8*$N90*[1]战斗预期!C$4,0)</f>
        <v>0</v>
      </c>
      <c r="AF90" s="18">
        <f>ROUND(N$8*$N90*[1]战斗预期!D$4,0)</f>
        <v>0</v>
      </c>
      <c r="AG90" s="18">
        <f>ROUND(O$8*$N90*[1]战斗预期!E$4,0)</f>
        <v>73</v>
      </c>
      <c r="AH90" s="18">
        <f>ROUND(P$8*$N90*[1]战斗预期!F$4,0)</f>
        <v>0</v>
      </c>
      <c r="AI90" s="18">
        <f>ROUND(Q$8*$N90*[1]战斗预期!G$4,0)</f>
        <v>59</v>
      </c>
      <c r="AJ90" s="19">
        <f>ROUND(M$9*$N90*[1]战斗预期!C$4,0)</f>
        <v>0</v>
      </c>
      <c r="AK90" s="19">
        <f>ROUND(N$9*$N90*[1]战斗预期!D$4,0)</f>
        <v>0</v>
      </c>
      <c r="AL90" s="19">
        <f>ROUND(O$9*$N90*[1]战斗预期!E$4,0)</f>
        <v>0</v>
      </c>
      <c r="AM90" s="19">
        <f>ROUND(P$9*$N90*[1]战斗预期!F$4,0)</f>
        <v>59</v>
      </c>
      <c r="AN90" s="19">
        <f>ROUND(Q$9*$N90*[1]战斗预期!G$4,0)</f>
        <v>59</v>
      </c>
      <c r="AO90" s="20">
        <f>ROUND(M$10*$N90*[1]战斗预期!C$4,0)</f>
        <v>0</v>
      </c>
      <c r="AP90" s="20">
        <f>ROUND(N$10*$N90*[1]战斗预期!D$4,0)</f>
        <v>147</v>
      </c>
      <c r="AQ90" s="20">
        <f>ROUND(O$10*$N90*[1]战斗预期!E$4,0)</f>
        <v>0</v>
      </c>
      <c r="AR90" s="20">
        <f>ROUND(P$10*$N90*[1]战斗预期!F$4,0)</f>
        <v>59</v>
      </c>
      <c r="AS90" s="20">
        <f>ROUND(Q$10*$N90*[1]战斗预期!G$4,0)</f>
        <v>0</v>
      </c>
      <c r="AT90" s="21">
        <f>ROUND(M$11*$N90*[1]战斗预期!C$4,0)</f>
        <v>2347</v>
      </c>
      <c r="AU90" s="21">
        <f>ROUND(N$11*$N90*[1]战斗预期!D$4,0)</f>
        <v>0</v>
      </c>
      <c r="AV90" s="21">
        <f>ROUND(O$11*$N90*[1]战斗预期!E$4,0)</f>
        <v>0</v>
      </c>
      <c r="AW90" s="21">
        <f>ROUND(P$11*$N90*[1]战斗预期!F$4,0)</f>
        <v>47</v>
      </c>
      <c r="AX90" s="21">
        <f>ROUND(Q$11*$N90*[1]战斗预期!G$4,0)</f>
        <v>94</v>
      </c>
      <c r="AY90" s="22">
        <f>ROUND(M$12*$N90*[1]战斗预期!C$4,0)</f>
        <v>0</v>
      </c>
      <c r="AZ90" s="22">
        <f>ROUND(N$12*$N90*[1]战斗预期!D$4,0)</f>
        <v>235</v>
      </c>
      <c r="BA90" s="22">
        <f>ROUND(O$12*$N90*[1]战斗预期!E$4,0)</f>
        <v>117</v>
      </c>
      <c r="BB90" s="22">
        <f>ROUND(P$12*$N90*[1]战斗预期!F$4,0)</f>
        <v>47</v>
      </c>
      <c r="BC90" s="22">
        <f>ROUND(Q$12*$N90*[1]战斗预期!G$4,0)</f>
        <v>0</v>
      </c>
      <c r="BD90" s="16">
        <f>M$6*$O90*[1]战斗预期!C$4</f>
        <v>3200</v>
      </c>
      <c r="BE90" s="16">
        <f>N$6*$O90*[1]战斗预期!D$4</f>
        <v>320</v>
      </c>
      <c r="BF90" s="16">
        <f>O$6*$O90*[1]战斗预期!E$4</f>
        <v>0</v>
      </c>
      <c r="BG90" s="16">
        <f>P$6*$O90*[1]战斗预期!F$4</f>
        <v>0</v>
      </c>
      <c r="BH90" s="16">
        <f>Q$6*$O90*[1]战斗预期!G$4</f>
        <v>0</v>
      </c>
      <c r="BI90" s="17">
        <f>M$7*$O90*[1]战斗预期!C$4</f>
        <v>3200</v>
      </c>
      <c r="BJ90" s="17">
        <f>N$7*$O90*[1]战斗预期!D$4</f>
        <v>0</v>
      </c>
      <c r="BK90" s="17">
        <f>O$7*$O90*[1]战斗预期!E$4</f>
        <v>160</v>
      </c>
      <c r="BL90" s="17">
        <f>P$7*$O90*[1]战斗预期!F$4</f>
        <v>0</v>
      </c>
      <c r="BM90" s="17">
        <f>Q$7*$O90*[1]战斗预期!G$4</f>
        <v>0</v>
      </c>
      <c r="BN90" s="18">
        <f>M$8*$O90*[1]战斗预期!C$4</f>
        <v>0</v>
      </c>
      <c r="BO90" s="18">
        <f>N$8*$O90*[1]战斗预期!D$4</f>
        <v>0</v>
      </c>
      <c r="BP90" s="18">
        <f>O$8*$O90*[1]战斗预期!E$4</f>
        <v>160</v>
      </c>
      <c r="BQ90" s="18">
        <f>P$8*$O90*[1]战斗预期!F$4</f>
        <v>0</v>
      </c>
      <c r="BR90" s="18">
        <f>Q$8*$O90*[1]战斗预期!G$4</f>
        <v>128</v>
      </c>
      <c r="BS90" s="19">
        <f>M$9*$O90*[1]战斗预期!C$4</f>
        <v>0</v>
      </c>
      <c r="BT90" s="19">
        <f>N$9*$O90*[1]战斗预期!D$4</f>
        <v>0</v>
      </c>
      <c r="BU90" s="19">
        <f>O$9*$O90*[1]战斗预期!E$4</f>
        <v>0</v>
      </c>
      <c r="BV90" s="19">
        <f>P$9*$O90*[1]战斗预期!F$4</f>
        <v>128</v>
      </c>
      <c r="BW90" s="19">
        <f>Q$9*$O90*[1]战斗预期!G$4</f>
        <v>128</v>
      </c>
      <c r="BX90" s="20">
        <f>M$10*$O90*[1]战斗预期!C$4</f>
        <v>0</v>
      </c>
      <c r="BY90" s="20">
        <f>N$10*$O90*[1]战斗预期!D$4</f>
        <v>320</v>
      </c>
      <c r="BZ90" s="20">
        <f>O$10*$O90*[1]战斗预期!E$4</f>
        <v>0</v>
      </c>
      <c r="CA90" s="20">
        <f>P$10*$O90*[1]战斗预期!F$4</f>
        <v>128</v>
      </c>
      <c r="CB90" s="20">
        <f>Q$10*$O90*[1]战斗预期!G$4</f>
        <v>0</v>
      </c>
      <c r="CC90" s="21">
        <f>M$11*$O90*[1]战斗预期!C$4</f>
        <v>5120</v>
      </c>
      <c r="CD90" s="21">
        <f>N$11*$O90*[1]战斗预期!D$4</f>
        <v>0</v>
      </c>
      <c r="CE90" s="21">
        <f>O$11*$O90*[1]战斗预期!E$4</f>
        <v>0</v>
      </c>
      <c r="CF90" s="21">
        <f>P$11*$O90*[1]战斗预期!F$4</f>
        <v>102.4</v>
      </c>
      <c r="CG90" s="21">
        <f>Q$11*$O90*[1]战斗预期!G$4</f>
        <v>204.8</v>
      </c>
      <c r="CH90" s="22">
        <f>M$12*$O90*[1]战斗预期!C$4</f>
        <v>0</v>
      </c>
      <c r="CI90" s="22">
        <f>N$12*$O90*[1]战斗预期!D$4</f>
        <v>512</v>
      </c>
      <c r="CJ90" s="22">
        <f>O$12*$O90*[1]战斗预期!E$4</f>
        <v>256</v>
      </c>
      <c r="CK90" s="22">
        <f>P$12*$O90*[1]战斗预期!F$4</f>
        <v>102.4</v>
      </c>
      <c r="CL90" s="22">
        <f>Q$12*$O90*[1]战斗预期!G$4</f>
        <v>0</v>
      </c>
      <c r="CM90" s="16">
        <f>M$6*$P90*[1]战斗预期!C$4</f>
        <v>6666.666666666667</v>
      </c>
      <c r="CN90" s="16">
        <f>N$6*$P90*[1]战斗预期!D$4</f>
        <v>666.66666666666674</v>
      </c>
      <c r="CO90" s="16">
        <f>O$6*$P90*[1]战斗预期!E$4</f>
        <v>0</v>
      </c>
      <c r="CP90" s="16">
        <f>P$6*$P90*[1]战斗预期!F$4</f>
        <v>0</v>
      </c>
      <c r="CQ90" s="16">
        <f>Q$6*$P90*[1]战斗预期!G$4</f>
        <v>0</v>
      </c>
      <c r="CR90" s="17">
        <f>M$7*$P90*[1]战斗预期!C$4</f>
        <v>6666.666666666667</v>
      </c>
      <c r="CS90" s="17">
        <f>N$7*$P90*[1]战斗预期!D$4</f>
        <v>0</v>
      </c>
      <c r="CT90" s="17">
        <f>O$7*$P90*[1]战斗预期!E$4</f>
        <v>333.33333333333337</v>
      </c>
      <c r="CU90" s="17">
        <f>P$7*$P90*[1]战斗预期!F$4</f>
        <v>0</v>
      </c>
      <c r="CV90" s="17">
        <f>Q$7*$P90*[1]战斗预期!G$4</f>
        <v>0</v>
      </c>
      <c r="CW90" s="18">
        <f>M$8*$P90*[1]战斗预期!C$4</f>
        <v>0</v>
      </c>
      <c r="CX90" s="18">
        <f>N$8*$P90*[1]战斗预期!D$4</f>
        <v>0</v>
      </c>
      <c r="CY90" s="18">
        <f>O$8*$P90*[1]战斗预期!E$4</f>
        <v>333.33333333333337</v>
      </c>
      <c r="CZ90" s="18">
        <f>P$8*$P90*[1]战斗预期!F$4</f>
        <v>0</v>
      </c>
      <c r="DA90" s="18">
        <f>Q$8*$P90*[1]战斗预期!G$4</f>
        <v>266.66666666666669</v>
      </c>
      <c r="DB90" s="19">
        <f>M$9*$P90*[1]战斗预期!C$4</f>
        <v>0</v>
      </c>
      <c r="DC90" s="19">
        <f>N$9*$P90*[1]战斗预期!D$4</f>
        <v>0</v>
      </c>
      <c r="DD90" s="19">
        <f>O$9*$P90*[1]战斗预期!E$4</f>
        <v>0</v>
      </c>
      <c r="DE90" s="19">
        <f>P$9*$P90*[1]战斗预期!F$4</f>
        <v>266.66666666666669</v>
      </c>
      <c r="DF90" s="19">
        <f>Q$9*$P90*[1]战斗预期!G$4</f>
        <v>266.66666666666669</v>
      </c>
      <c r="DG90" s="20">
        <f>M$10*$P90*[1]战斗预期!C$4</f>
        <v>0</v>
      </c>
      <c r="DH90" s="20">
        <f>N$10*$P90*[1]战斗预期!D$4</f>
        <v>666.66666666666674</v>
      </c>
      <c r="DI90" s="20">
        <f>O$10*$P90*[1]战斗预期!E$4</f>
        <v>0</v>
      </c>
      <c r="DJ90" s="20">
        <f>P$10*$P90*[1]战斗预期!F$4</f>
        <v>266.66666666666669</v>
      </c>
      <c r="DK90" s="20">
        <f>Q$10*$P90*[1]战斗预期!G$4</f>
        <v>0</v>
      </c>
      <c r="DL90" s="21">
        <f>M$11*$P90*[1]战斗预期!C$4</f>
        <v>10666.666666666668</v>
      </c>
      <c r="DM90" s="21">
        <f>N$11*$P90*[1]战斗预期!D$4</f>
        <v>0</v>
      </c>
      <c r="DN90" s="21">
        <f>O$11*$P90*[1]战斗预期!E$4</f>
        <v>0</v>
      </c>
      <c r="DO90" s="21">
        <f>P$11*$P90*[1]战斗预期!F$4</f>
        <v>213.33333333333337</v>
      </c>
      <c r="DP90" s="21">
        <f>Q$11*$P90*[1]战斗预期!G$4</f>
        <v>426.66666666666674</v>
      </c>
      <c r="DQ90" s="22">
        <f>M$12*$P90*[1]战斗预期!C$4</f>
        <v>0</v>
      </c>
      <c r="DR90" s="22">
        <f>N$12*$P90*[1]战斗预期!D$4</f>
        <v>1066.666666666667</v>
      </c>
      <c r="DS90" s="22">
        <f>O$12*$P90*[1]战斗预期!E$4</f>
        <v>533.33333333333348</v>
      </c>
      <c r="DT90" s="22">
        <f>P$12*$P90*[1]战斗预期!F$4</f>
        <v>213.33333333333337</v>
      </c>
      <c r="DU90" s="22">
        <f>Q$12*$P90*[1]战斗预期!G$4</f>
        <v>0</v>
      </c>
    </row>
    <row r="91" spans="2:125" x14ac:dyDescent="0.15">
      <c r="C91" s="23">
        <f t="shared" si="25"/>
        <v>38.285714285714285</v>
      </c>
      <c r="D91" s="14">
        <f>(C$1/SUM($R$6:$R$12)*N$6*[1]战斗预期!$D$4+F91*C$2/C$3/SUM($R$6:$R$12)*N$6*[1]战斗预期!$D$4)*(1+$D$8)</f>
        <v>297.77777777777777</v>
      </c>
      <c r="E91" s="4">
        <v>61</v>
      </c>
      <c r="F91" s="4">
        <f>[1]属性成长!$D68</f>
        <v>305</v>
      </c>
      <c r="G91" s="6">
        <f t="shared" si="26"/>
        <v>268</v>
      </c>
      <c r="H91" s="6">
        <f t="shared" si="27"/>
        <v>584</v>
      </c>
      <c r="I91" s="6">
        <f t="shared" si="28"/>
        <v>1214</v>
      </c>
      <c r="J91" s="6">
        <f t="shared" si="29"/>
        <v>1803.5147928994083</v>
      </c>
      <c r="K91" s="15">
        <f t="shared" si="30"/>
        <v>2408.9402788605312</v>
      </c>
      <c r="L91" s="6">
        <f t="shared" si="31"/>
        <v>3633.219515552511</v>
      </c>
      <c r="M91" s="6">
        <f t="shared" si="32"/>
        <v>4866.7660395823086</v>
      </c>
      <c r="N91" s="6">
        <f t="shared" si="33"/>
        <v>29.777777777777779</v>
      </c>
      <c r="O91" s="6">
        <f t="shared" si="40"/>
        <v>64.888888888888886</v>
      </c>
      <c r="P91" s="6">
        <f t="shared" si="41"/>
        <v>134.88888888888889</v>
      </c>
      <c r="Q91" s="6">
        <f t="shared" si="42"/>
        <v>200.39053254437871</v>
      </c>
      <c r="R91" s="6">
        <f t="shared" si="43"/>
        <v>267.66003098450346</v>
      </c>
      <c r="S91" s="6">
        <f t="shared" si="44"/>
        <v>403.69105728361234</v>
      </c>
      <c r="T91" s="6">
        <f t="shared" si="45"/>
        <v>540.75178217581208</v>
      </c>
      <c r="U91" s="16">
        <f>ROUND(M$6*$N91*[1]战斗预期!C$4,0)</f>
        <v>1489</v>
      </c>
      <c r="V91" s="16">
        <f>ROUND(N$6*$N91*[1]战斗预期!D$4,0)</f>
        <v>149</v>
      </c>
      <c r="W91" s="16">
        <f>ROUND(O$6*$N91*[1]战斗预期!E$4,0)</f>
        <v>0</v>
      </c>
      <c r="X91" s="16">
        <f>ROUND(P$6*$N91*[1]战斗预期!F$4,0)</f>
        <v>0</v>
      </c>
      <c r="Y91" s="16">
        <f>ROUND(Q$6*$N91*[1]战斗预期!G$4,0)</f>
        <v>0</v>
      </c>
      <c r="Z91" s="17">
        <f>ROUND(M$7*$N91*[1]战斗预期!C$4,0)</f>
        <v>1489</v>
      </c>
      <c r="AA91" s="17">
        <f>ROUND(N$7*$N91*[1]战斗预期!D$4,0)</f>
        <v>0</v>
      </c>
      <c r="AB91" s="17">
        <f>ROUND(O$7*$N91*[1]战斗预期!E$4,0)</f>
        <v>74</v>
      </c>
      <c r="AC91" s="17">
        <f>ROUND(P$7*$N91*[1]战斗预期!F$4,0)</f>
        <v>0</v>
      </c>
      <c r="AD91" s="17">
        <f>ROUND(Q$7*$N91*[1]战斗预期!G$4,0)</f>
        <v>0</v>
      </c>
      <c r="AE91" s="18">
        <f>ROUND(M$8*$N91*[1]战斗预期!C$4,0)</f>
        <v>0</v>
      </c>
      <c r="AF91" s="18">
        <f>ROUND(N$8*$N91*[1]战斗预期!D$4,0)</f>
        <v>0</v>
      </c>
      <c r="AG91" s="18">
        <f>ROUND(O$8*$N91*[1]战斗预期!E$4,0)</f>
        <v>74</v>
      </c>
      <c r="AH91" s="18">
        <f>ROUND(P$8*$N91*[1]战斗预期!F$4,0)</f>
        <v>0</v>
      </c>
      <c r="AI91" s="18">
        <f>ROUND(Q$8*$N91*[1]战斗预期!G$4,0)</f>
        <v>60</v>
      </c>
      <c r="AJ91" s="19">
        <f>ROUND(M$9*$N91*[1]战斗预期!C$4,0)</f>
        <v>0</v>
      </c>
      <c r="AK91" s="19">
        <f>ROUND(N$9*$N91*[1]战斗预期!D$4,0)</f>
        <v>0</v>
      </c>
      <c r="AL91" s="19">
        <f>ROUND(O$9*$N91*[1]战斗预期!E$4,0)</f>
        <v>0</v>
      </c>
      <c r="AM91" s="19">
        <f>ROUND(P$9*$N91*[1]战斗预期!F$4,0)</f>
        <v>60</v>
      </c>
      <c r="AN91" s="19">
        <f>ROUND(Q$9*$N91*[1]战斗预期!G$4,0)</f>
        <v>60</v>
      </c>
      <c r="AO91" s="20">
        <f>ROUND(M$10*$N91*[1]战斗预期!C$4,0)</f>
        <v>0</v>
      </c>
      <c r="AP91" s="20">
        <f>ROUND(N$10*$N91*[1]战斗预期!D$4,0)</f>
        <v>149</v>
      </c>
      <c r="AQ91" s="20">
        <f>ROUND(O$10*$N91*[1]战斗预期!E$4,0)</f>
        <v>0</v>
      </c>
      <c r="AR91" s="20">
        <f>ROUND(P$10*$N91*[1]战斗预期!F$4,0)</f>
        <v>60</v>
      </c>
      <c r="AS91" s="20">
        <f>ROUND(Q$10*$N91*[1]战斗预期!G$4,0)</f>
        <v>0</v>
      </c>
      <c r="AT91" s="21">
        <f>ROUND(M$11*$N91*[1]战斗预期!C$4,0)</f>
        <v>2382</v>
      </c>
      <c r="AU91" s="21">
        <f>ROUND(N$11*$N91*[1]战斗预期!D$4,0)</f>
        <v>0</v>
      </c>
      <c r="AV91" s="21">
        <f>ROUND(O$11*$N91*[1]战斗预期!E$4,0)</f>
        <v>0</v>
      </c>
      <c r="AW91" s="21">
        <f>ROUND(P$11*$N91*[1]战斗预期!F$4,0)</f>
        <v>48</v>
      </c>
      <c r="AX91" s="21">
        <f>ROUND(Q$11*$N91*[1]战斗预期!G$4,0)</f>
        <v>95</v>
      </c>
      <c r="AY91" s="22">
        <f>ROUND(M$12*$N91*[1]战斗预期!C$4,0)</f>
        <v>0</v>
      </c>
      <c r="AZ91" s="22">
        <f>ROUND(N$12*$N91*[1]战斗预期!D$4,0)</f>
        <v>238</v>
      </c>
      <c r="BA91" s="22">
        <f>ROUND(O$12*$N91*[1]战斗预期!E$4,0)</f>
        <v>119</v>
      </c>
      <c r="BB91" s="22">
        <f>ROUND(P$12*$N91*[1]战斗预期!F$4,0)</f>
        <v>48</v>
      </c>
      <c r="BC91" s="22">
        <f>ROUND(Q$12*$N91*[1]战斗预期!G$4,0)</f>
        <v>0</v>
      </c>
      <c r="BD91" s="16">
        <f>M$6*$O91*[1]战斗预期!C$4</f>
        <v>3244.4444444444443</v>
      </c>
      <c r="BE91" s="16">
        <f>N$6*$O91*[1]战斗预期!D$4</f>
        <v>324.44444444444446</v>
      </c>
      <c r="BF91" s="16">
        <f>O$6*$O91*[1]战斗预期!E$4</f>
        <v>0</v>
      </c>
      <c r="BG91" s="16">
        <f>P$6*$O91*[1]战斗预期!F$4</f>
        <v>0</v>
      </c>
      <c r="BH91" s="16">
        <f>Q$6*$O91*[1]战斗预期!G$4</f>
        <v>0</v>
      </c>
      <c r="BI91" s="17">
        <f>M$7*$O91*[1]战斗预期!C$4</f>
        <v>3244.4444444444443</v>
      </c>
      <c r="BJ91" s="17">
        <f>N$7*$O91*[1]战斗预期!D$4</f>
        <v>0</v>
      </c>
      <c r="BK91" s="17">
        <f>O$7*$O91*[1]战斗预期!E$4</f>
        <v>162.22222222222223</v>
      </c>
      <c r="BL91" s="17">
        <f>P$7*$O91*[1]战斗预期!F$4</f>
        <v>0</v>
      </c>
      <c r="BM91" s="17">
        <f>Q$7*$O91*[1]战斗预期!G$4</f>
        <v>0</v>
      </c>
      <c r="BN91" s="18">
        <f>M$8*$O91*[1]战斗预期!C$4</f>
        <v>0</v>
      </c>
      <c r="BO91" s="18">
        <f>N$8*$O91*[1]战斗预期!D$4</f>
        <v>0</v>
      </c>
      <c r="BP91" s="18">
        <f>O$8*$O91*[1]战斗预期!E$4</f>
        <v>162.22222222222223</v>
      </c>
      <c r="BQ91" s="18">
        <f>P$8*$O91*[1]战斗预期!F$4</f>
        <v>0</v>
      </c>
      <c r="BR91" s="18">
        <f>Q$8*$O91*[1]战斗预期!G$4</f>
        <v>129.77777777777777</v>
      </c>
      <c r="BS91" s="19">
        <f>M$9*$O91*[1]战斗预期!C$4</f>
        <v>0</v>
      </c>
      <c r="BT91" s="19">
        <f>N$9*$O91*[1]战斗预期!D$4</f>
        <v>0</v>
      </c>
      <c r="BU91" s="19">
        <f>O$9*$O91*[1]战斗预期!E$4</f>
        <v>0</v>
      </c>
      <c r="BV91" s="19">
        <f>P$9*$O91*[1]战斗预期!F$4</f>
        <v>129.77777777777777</v>
      </c>
      <c r="BW91" s="19">
        <f>Q$9*$O91*[1]战斗预期!G$4</f>
        <v>129.77777777777777</v>
      </c>
      <c r="BX91" s="20">
        <f>M$10*$O91*[1]战斗预期!C$4</f>
        <v>0</v>
      </c>
      <c r="BY91" s="20">
        <f>N$10*$O91*[1]战斗预期!D$4</f>
        <v>324.44444444444446</v>
      </c>
      <c r="BZ91" s="20">
        <f>O$10*$O91*[1]战斗预期!E$4</f>
        <v>0</v>
      </c>
      <c r="CA91" s="20">
        <f>P$10*$O91*[1]战斗预期!F$4</f>
        <v>129.77777777777777</v>
      </c>
      <c r="CB91" s="20">
        <f>Q$10*$O91*[1]战斗预期!G$4</f>
        <v>0</v>
      </c>
      <c r="CC91" s="21">
        <f>M$11*$O91*[1]战斗预期!C$4</f>
        <v>5191.1111111111113</v>
      </c>
      <c r="CD91" s="21">
        <f>N$11*$O91*[1]战斗预期!D$4</f>
        <v>0</v>
      </c>
      <c r="CE91" s="21">
        <f>O$11*$O91*[1]战斗预期!E$4</f>
        <v>0</v>
      </c>
      <c r="CF91" s="21">
        <f>P$11*$O91*[1]战斗预期!F$4</f>
        <v>103.82222222222222</v>
      </c>
      <c r="CG91" s="21">
        <f>Q$11*$O91*[1]战斗预期!G$4</f>
        <v>207.64444444444445</v>
      </c>
      <c r="CH91" s="22">
        <f>M$12*$O91*[1]战斗预期!C$4</f>
        <v>0</v>
      </c>
      <c r="CI91" s="22">
        <f>N$12*$O91*[1]战斗预期!D$4</f>
        <v>519.11111111111109</v>
      </c>
      <c r="CJ91" s="22">
        <f>O$12*$O91*[1]战斗预期!E$4</f>
        <v>259.55555555555554</v>
      </c>
      <c r="CK91" s="22">
        <f>P$12*$O91*[1]战斗预期!F$4</f>
        <v>103.82222222222222</v>
      </c>
      <c r="CL91" s="22">
        <f>Q$12*$O91*[1]战斗预期!G$4</f>
        <v>0</v>
      </c>
      <c r="CM91" s="16">
        <f>M$6*$P91*[1]战斗预期!C$4</f>
        <v>6744.4444444444443</v>
      </c>
      <c r="CN91" s="16">
        <f>N$6*$P91*[1]战斗预期!D$4</f>
        <v>674.44444444444446</v>
      </c>
      <c r="CO91" s="16">
        <f>O$6*$P91*[1]战斗预期!E$4</f>
        <v>0</v>
      </c>
      <c r="CP91" s="16">
        <f>P$6*$P91*[1]战斗预期!F$4</f>
        <v>0</v>
      </c>
      <c r="CQ91" s="16">
        <f>Q$6*$P91*[1]战斗预期!G$4</f>
        <v>0</v>
      </c>
      <c r="CR91" s="17">
        <f>M$7*$P91*[1]战斗预期!C$4</f>
        <v>6744.4444444444443</v>
      </c>
      <c r="CS91" s="17">
        <f>N$7*$P91*[1]战斗预期!D$4</f>
        <v>0</v>
      </c>
      <c r="CT91" s="17">
        <f>O$7*$P91*[1]战斗预期!E$4</f>
        <v>337.22222222222223</v>
      </c>
      <c r="CU91" s="17">
        <f>P$7*$P91*[1]战斗预期!F$4</f>
        <v>0</v>
      </c>
      <c r="CV91" s="17">
        <f>Q$7*$P91*[1]战斗预期!G$4</f>
        <v>0</v>
      </c>
      <c r="CW91" s="18">
        <f>M$8*$P91*[1]战斗预期!C$4</f>
        <v>0</v>
      </c>
      <c r="CX91" s="18">
        <f>N$8*$P91*[1]战斗预期!D$4</f>
        <v>0</v>
      </c>
      <c r="CY91" s="18">
        <f>O$8*$P91*[1]战斗预期!E$4</f>
        <v>337.22222222222223</v>
      </c>
      <c r="CZ91" s="18">
        <f>P$8*$P91*[1]战斗预期!F$4</f>
        <v>0</v>
      </c>
      <c r="DA91" s="18">
        <f>Q$8*$P91*[1]战斗预期!G$4</f>
        <v>269.77777777777777</v>
      </c>
      <c r="DB91" s="19">
        <f>M$9*$P91*[1]战斗预期!C$4</f>
        <v>0</v>
      </c>
      <c r="DC91" s="19">
        <f>N$9*$P91*[1]战斗预期!D$4</f>
        <v>0</v>
      </c>
      <c r="DD91" s="19">
        <f>O$9*$P91*[1]战斗预期!E$4</f>
        <v>0</v>
      </c>
      <c r="DE91" s="19">
        <f>P$9*$P91*[1]战斗预期!F$4</f>
        <v>269.77777777777777</v>
      </c>
      <c r="DF91" s="19">
        <f>Q$9*$P91*[1]战斗预期!G$4</f>
        <v>269.77777777777777</v>
      </c>
      <c r="DG91" s="20">
        <f>M$10*$P91*[1]战斗预期!C$4</f>
        <v>0</v>
      </c>
      <c r="DH91" s="20">
        <f>N$10*$P91*[1]战斗预期!D$4</f>
        <v>674.44444444444446</v>
      </c>
      <c r="DI91" s="20">
        <f>O$10*$P91*[1]战斗预期!E$4</f>
        <v>0</v>
      </c>
      <c r="DJ91" s="20">
        <f>P$10*$P91*[1]战斗预期!F$4</f>
        <v>269.77777777777777</v>
      </c>
      <c r="DK91" s="20">
        <f>Q$10*$P91*[1]战斗预期!G$4</f>
        <v>0</v>
      </c>
      <c r="DL91" s="21">
        <f>M$11*$P91*[1]战斗预期!C$4</f>
        <v>10791.111111111111</v>
      </c>
      <c r="DM91" s="21">
        <f>N$11*$P91*[1]战斗预期!D$4</f>
        <v>0</v>
      </c>
      <c r="DN91" s="21">
        <f>O$11*$P91*[1]战斗预期!E$4</f>
        <v>0</v>
      </c>
      <c r="DO91" s="21">
        <f>P$11*$P91*[1]战斗预期!F$4</f>
        <v>215.82222222222222</v>
      </c>
      <c r="DP91" s="21">
        <f>Q$11*$P91*[1]战斗预期!G$4</f>
        <v>431.64444444444445</v>
      </c>
      <c r="DQ91" s="22">
        <f>M$12*$P91*[1]战斗预期!C$4</f>
        <v>0</v>
      </c>
      <c r="DR91" s="22">
        <f>N$12*$P91*[1]战斗预期!D$4</f>
        <v>1079.1111111111111</v>
      </c>
      <c r="DS91" s="22">
        <f>O$12*$P91*[1]战斗预期!E$4</f>
        <v>539.55555555555554</v>
      </c>
      <c r="DT91" s="22">
        <f>P$12*$P91*[1]战斗预期!F$4</f>
        <v>215.82222222222222</v>
      </c>
      <c r="DU91" s="22">
        <f>Q$12*$P91*[1]战斗预期!G$4</f>
        <v>0</v>
      </c>
    </row>
    <row r="92" spans="2:125" x14ac:dyDescent="0.15">
      <c r="C92" s="23">
        <f t="shared" si="25"/>
        <v>38.857142857142854</v>
      </c>
      <c r="D92" s="14">
        <f>(C$1/SUM($R$6:$R$12)*N$6*[1]战斗预期!$D$4+F92*C$2/C$3/SUM($R$6:$R$12)*N$6*[1]战斗预期!$D$4)*(1+$D$8)</f>
        <v>302.22222222222223</v>
      </c>
      <c r="E92" s="4">
        <v>62</v>
      </c>
      <c r="F92" s="4">
        <f>[1]属性成长!$D69</f>
        <v>310</v>
      </c>
      <c r="G92" s="6">
        <f t="shared" si="26"/>
        <v>272</v>
      </c>
      <c r="H92" s="6">
        <f t="shared" si="27"/>
        <v>592</v>
      </c>
      <c r="I92" s="6">
        <f t="shared" si="28"/>
        <v>1228</v>
      </c>
      <c r="J92" s="6">
        <f t="shared" si="29"/>
        <v>1821.5147928994083</v>
      </c>
      <c r="K92" s="15">
        <f t="shared" si="30"/>
        <v>2430.9402788605312</v>
      </c>
      <c r="L92" s="6">
        <f t="shared" si="31"/>
        <v>3663.219515552511</v>
      </c>
      <c r="M92" s="6">
        <f t="shared" si="32"/>
        <v>4904.7660395823086</v>
      </c>
      <c r="N92" s="6">
        <f t="shared" si="33"/>
        <v>30.222222222222221</v>
      </c>
      <c r="O92" s="6">
        <f t="shared" si="40"/>
        <v>65.777777777777771</v>
      </c>
      <c r="P92" s="6">
        <f t="shared" si="41"/>
        <v>136.44444444444446</v>
      </c>
      <c r="Q92" s="6">
        <f t="shared" si="42"/>
        <v>202.39053254437871</v>
      </c>
      <c r="R92" s="6">
        <f t="shared" si="43"/>
        <v>270.10447542894792</v>
      </c>
      <c r="S92" s="6">
        <f t="shared" si="44"/>
        <v>407.02439061694565</v>
      </c>
      <c r="T92" s="6">
        <f t="shared" si="45"/>
        <v>544.97400439803425</v>
      </c>
      <c r="U92" s="16">
        <f>ROUND(M$6*$N92*[1]战斗预期!C$4,0)</f>
        <v>1511</v>
      </c>
      <c r="V92" s="16">
        <f>ROUND(N$6*$N92*[1]战斗预期!D$4,0)</f>
        <v>151</v>
      </c>
      <c r="W92" s="16">
        <f>ROUND(O$6*$N92*[1]战斗预期!E$4,0)</f>
        <v>0</v>
      </c>
      <c r="X92" s="16">
        <f>ROUND(P$6*$N92*[1]战斗预期!F$4,0)</f>
        <v>0</v>
      </c>
      <c r="Y92" s="16">
        <f>ROUND(Q$6*$N92*[1]战斗预期!G$4,0)</f>
        <v>0</v>
      </c>
      <c r="Z92" s="17">
        <f>ROUND(M$7*$N92*[1]战斗预期!C$4,0)</f>
        <v>1511</v>
      </c>
      <c r="AA92" s="17">
        <f>ROUND(N$7*$N92*[1]战斗预期!D$4,0)</f>
        <v>0</v>
      </c>
      <c r="AB92" s="17">
        <f>ROUND(O$7*$N92*[1]战斗预期!E$4,0)</f>
        <v>76</v>
      </c>
      <c r="AC92" s="17">
        <f>ROUND(P$7*$N92*[1]战斗预期!F$4,0)</f>
        <v>0</v>
      </c>
      <c r="AD92" s="17">
        <f>ROUND(Q$7*$N92*[1]战斗预期!G$4,0)</f>
        <v>0</v>
      </c>
      <c r="AE92" s="18">
        <f>ROUND(M$8*$N92*[1]战斗预期!C$4,0)</f>
        <v>0</v>
      </c>
      <c r="AF92" s="18">
        <f>ROUND(N$8*$N92*[1]战斗预期!D$4,0)</f>
        <v>0</v>
      </c>
      <c r="AG92" s="18">
        <f>ROUND(O$8*$N92*[1]战斗预期!E$4,0)</f>
        <v>76</v>
      </c>
      <c r="AH92" s="18">
        <f>ROUND(P$8*$N92*[1]战斗预期!F$4,0)</f>
        <v>0</v>
      </c>
      <c r="AI92" s="18">
        <f>ROUND(Q$8*$N92*[1]战斗预期!G$4,0)</f>
        <v>60</v>
      </c>
      <c r="AJ92" s="19">
        <f>ROUND(M$9*$N92*[1]战斗预期!C$4,0)</f>
        <v>0</v>
      </c>
      <c r="AK92" s="19">
        <f>ROUND(N$9*$N92*[1]战斗预期!D$4,0)</f>
        <v>0</v>
      </c>
      <c r="AL92" s="19">
        <f>ROUND(O$9*$N92*[1]战斗预期!E$4,0)</f>
        <v>0</v>
      </c>
      <c r="AM92" s="19">
        <f>ROUND(P$9*$N92*[1]战斗预期!F$4,0)</f>
        <v>60</v>
      </c>
      <c r="AN92" s="19">
        <f>ROUND(Q$9*$N92*[1]战斗预期!G$4,0)</f>
        <v>60</v>
      </c>
      <c r="AO92" s="20">
        <f>ROUND(M$10*$N92*[1]战斗预期!C$4,0)</f>
        <v>0</v>
      </c>
      <c r="AP92" s="20">
        <f>ROUND(N$10*$N92*[1]战斗预期!D$4,0)</f>
        <v>151</v>
      </c>
      <c r="AQ92" s="20">
        <f>ROUND(O$10*$N92*[1]战斗预期!E$4,0)</f>
        <v>0</v>
      </c>
      <c r="AR92" s="20">
        <f>ROUND(P$10*$N92*[1]战斗预期!F$4,0)</f>
        <v>60</v>
      </c>
      <c r="AS92" s="20">
        <f>ROUND(Q$10*$N92*[1]战斗预期!G$4,0)</f>
        <v>0</v>
      </c>
      <c r="AT92" s="21">
        <f>ROUND(M$11*$N92*[1]战斗预期!C$4,0)</f>
        <v>2418</v>
      </c>
      <c r="AU92" s="21">
        <f>ROUND(N$11*$N92*[1]战斗预期!D$4,0)</f>
        <v>0</v>
      </c>
      <c r="AV92" s="21">
        <f>ROUND(O$11*$N92*[1]战斗预期!E$4,0)</f>
        <v>0</v>
      </c>
      <c r="AW92" s="21">
        <f>ROUND(P$11*$N92*[1]战斗预期!F$4,0)</f>
        <v>48</v>
      </c>
      <c r="AX92" s="21">
        <f>ROUND(Q$11*$N92*[1]战斗预期!G$4,0)</f>
        <v>97</v>
      </c>
      <c r="AY92" s="22">
        <f>ROUND(M$12*$N92*[1]战斗预期!C$4,0)</f>
        <v>0</v>
      </c>
      <c r="AZ92" s="22">
        <f>ROUND(N$12*$N92*[1]战斗预期!D$4,0)</f>
        <v>242</v>
      </c>
      <c r="BA92" s="22">
        <f>ROUND(O$12*$N92*[1]战斗预期!E$4,0)</f>
        <v>121</v>
      </c>
      <c r="BB92" s="22">
        <f>ROUND(P$12*$N92*[1]战斗预期!F$4,0)</f>
        <v>48</v>
      </c>
      <c r="BC92" s="22">
        <f>ROUND(Q$12*$N92*[1]战斗预期!G$4,0)</f>
        <v>0</v>
      </c>
      <c r="BD92" s="16">
        <f>M$6*$O92*[1]战斗预期!C$4</f>
        <v>3288.8888888888887</v>
      </c>
      <c r="BE92" s="16">
        <f>N$6*$O92*[1]战斗预期!D$4</f>
        <v>328.88888888888886</v>
      </c>
      <c r="BF92" s="16">
        <f>O$6*$O92*[1]战斗预期!E$4</f>
        <v>0</v>
      </c>
      <c r="BG92" s="16">
        <f>P$6*$O92*[1]战斗预期!F$4</f>
        <v>0</v>
      </c>
      <c r="BH92" s="16">
        <f>Q$6*$O92*[1]战斗预期!G$4</f>
        <v>0</v>
      </c>
      <c r="BI92" s="17">
        <f>M$7*$O92*[1]战斗预期!C$4</f>
        <v>3288.8888888888887</v>
      </c>
      <c r="BJ92" s="17">
        <f>N$7*$O92*[1]战斗预期!D$4</f>
        <v>0</v>
      </c>
      <c r="BK92" s="17">
        <f>O$7*$O92*[1]战斗预期!E$4</f>
        <v>164.44444444444443</v>
      </c>
      <c r="BL92" s="17">
        <f>P$7*$O92*[1]战斗预期!F$4</f>
        <v>0</v>
      </c>
      <c r="BM92" s="17">
        <f>Q$7*$O92*[1]战斗预期!G$4</f>
        <v>0</v>
      </c>
      <c r="BN92" s="18">
        <f>M$8*$O92*[1]战斗预期!C$4</f>
        <v>0</v>
      </c>
      <c r="BO92" s="18">
        <f>N$8*$O92*[1]战斗预期!D$4</f>
        <v>0</v>
      </c>
      <c r="BP92" s="18">
        <f>O$8*$O92*[1]战斗预期!E$4</f>
        <v>164.44444444444443</v>
      </c>
      <c r="BQ92" s="18">
        <f>P$8*$O92*[1]战斗预期!F$4</f>
        <v>0</v>
      </c>
      <c r="BR92" s="18">
        <f>Q$8*$O92*[1]战斗预期!G$4</f>
        <v>131.55555555555554</v>
      </c>
      <c r="BS92" s="19">
        <f>M$9*$O92*[1]战斗预期!C$4</f>
        <v>0</v>
      </c>
      <c r="BT92" s="19">
        <f>N$9*$O92*[1]战斗预期!D$4</f>
        <v>0</v>
      </c>
      <c r="BU92" s="19">
        <f>O$9*$O92*[1]战斗预期!E$4</f>
        <v>0</v>
      </c>
      <c r="BV92" s="19">
        <f>P$9*$O92*[1]战斗预期!F$4</f>
        <v>131.55555555555554</v>
      </c>
      <c r="BW92" s="19">
        <f>Q$9*$O92*[1]战斗预期!G$4</f>
        <v>131.55555555555554</v>
      </c>
      <c r="BX92" s="20">
        <f>M$10*$O92*[1]战斗预期!C$4</f>
        <v>0</v>
      </c>
      <c r="BY92" s="20">
        <f>N$10*$O92*[1]战斗预期!D$4</f>
        <v>328.88888888888886</v>
      </c>
      <c r="BZ92" s="20">
        <f>O$10*$O92*[1]战斗预期!E$4</f>
        <v>0</v>
      </c>
      <c r="CA92" s="20">
        <f>P$10*$O92*[1]战斗预期!F$4</f>
        <v>131.55555555555554</v>
      </c>
      <c r="CB92" s="20">
        <f>Q$10*$O92*[1]战斗预期!G$4</f>
        <v>0</v>
      </c>
      <c r="CC92" s="21">
        <f>M$11*$O92*[1]战斗预期!C$4</f>
        <v>5262.2222222222217</v>
      </c>
      <c r="CD92" s="21">
        <f>N$11*$O92*[1]战斗预期!D$4</f>
        <v>0</v>
      </c>
      <c r="CE92" s="21">
        <f>O$11*$O92*[1]战斗预期!E$4</f>
        <v>0</v>
      </c>
      <c r="CF92" s="21">
        <f>P$11*$O92*[1]战斗预期!F$4</f>
        <v>105.24444444444444</v>
      </c>
      <c r="CG92" s="21">
        <f>Q$11*$O92*[1]战斗预期!G$4</f>
        <v>210.48888888888888</v>
      </c>
      <c r="CH92" s="22">
        <f>M$12*$O92*[1]战斗预期!C$4</f>
        <v>0</v>
      </c>
      <c r="CI92" s="22">
        <f>N$12*$O92*[1]战斗预期!D$4</f>
        <v>526.22222222222217</v>
      </c>
      <c r="CJ92" s="22">
        <f>O$12*$O92*[1]战斗预期!E$4</f>
        <v>263.11111111111109</v>
      </c>
      <c r="CK92" s="22">
        <f>P$12*$O92*[1]战斗预期!F$4</f>
        <v>105.24444444444444</v>
      </c>
      <c r="CL92" s="22">
        <f>Q$12*$O92*[1]战斗预期!G$4</f>
        <v>0</v>
      </c>
      <c r="CM92" s="16">
        <f>M$6*$P92*[1]战斗预期!C$4</f>
        <v>6822.2222222222226</v>
      </c>
      <c r="CN92" s="16">
        <f>N$6*$P92*[1]战斗预期!D$4</f>
        <v>682.22222222222229</v>
      </c>
      <c r="CO92" s="16">
        <f>O$6*$P92*[1]战斗预期!E$4</f>
        <v>0</v>
      </c>
      <c r="CP92" s="16">
        <f>P$6*$P92*[1]战斗预期!F$4</f>
        <v>0</v>
      </c>
      <c r="CQ92" s="16">
        <f>Q$6*$P92*[1]战斗预期!G$4</f>
        <v>0</v>
      </c>
      <c r="CR92" s="17">
        <f>M$7*$P92*[1]战斗预期!C$4</f>
        <v>6822.2222222222226</v>
      </c>
      <c r="CS92" s="17">
        <f>N$7*$P92*[1]战斗预期!D$4</f>
        <v>0</v>
      </c>
      <c r="CT92" s="17">
        <f>O$7*$P92*[1]战斗预期!E$4</f>
        <v>341.11111111111114</v>
      </c>
      <c r="CU92" s="17">
        <f>P$7*$P92*[1]战斗预期!F$4</f>
        <v>0</v>
      </c>
      <c r="CV92" s="17">
        <f>Q$7*$P92*[1]战斗预期!G$4</f>
        <v>0</v>
      </c>
      <c r="CW92" s="18">
        <f>M$8*$P92*[1]战斗预期!C$4</f>
        <v>0</v>
      </c>
      <c r="CX92" s="18">
        <f>N$8*$P92*[1]战斗预期!D$4</f>
        <v>0</v>
      </c>
      <c r="CY92" s="18">
        <f>O$8*$P92*[1]战斗预期!E$4</f>
        <v>341.11111111111114</v>
      </c>
      <c r="CZ92" s="18">
        <f>P$8*$P92*[1]战斗预期!F$4</f>
        <v>0</v>
      </c>
      <c r="DA92" s="18">
        <f>Q$8*$P92*[1]战斗预期!G$4</f>
        <v>272.88888888888891</v>
      </c>
      <c r="DB92" s="19">
        <f>M$9*$P92*[1]战斗预期!C$4</f>
        <v>0</v>
      </c>
      <c r="DC92" s="19">
        <f>N$9*$P92*[1]战斗预期!D$4</f>
        <v>0</v>
      </c>
      <c r="DD92" s="19">
        <f>O$9*$P92*[1]战斗预期!E$4</f>
        <v>0</v>
      </c>
      <c r="DE92" s="19">
        <f>P$9*$P92*[1]战斗预期!F$4</f>
        <v>272.88888888888891</v>
      </c>
      <c r="DF92" s="19">
        <f>Q$9*$P92*[1]战斗预期!G$4</f>
        <v>272.88888888888891</v>
      </c>
      <c r="DG92" s="20">
        <f>M$10*$P92*[1]战斗预期!C$4</f>
        <v>0</v>
      </c>
      <c r="DH92" s="20">
        <f>N$10*$P92*[1]战斗预期!D$4</f>
        <v>682.22222222222229</v>
      </c>
      <c r="DI92" s="20">
        <f>O$10*$P92*[1]战斗预期!E$4</f>
        <v>0</v>
      </c>
      <c r="DJ92" s="20">
        <f>P$10*$P92*[1]战斗预期!F$4</f>
        <v>272.88888888888891</v>
      </c>
      <c r="DK92" s="20">
        <f>Q$10*$P92*[1]战斗预期!G$4</f>
        <v>0</v>
      </c>
      <c r="DL92" s="21">
        <f>M$11*$P92*[1]战斗预期!C$4</f>
        <v>10915.555555555557</v>
      </c>
      <c r="DM92" s="21">
        <f>N$11*$P92*[1]战斗预期!D$4</f>
        <v>0</v>
      </c>
      <c r="DN92" s="21">
        <f>O$11*$P92*[1]战斗预期!E$4</f>
        <v>0</v>
      </c>
      <c r="DO92" s="21">
        <f>P$11*$P92*[1]战斗预期!F$4</f>
        <v>218.31111111111113</v>
      </c>
      <c r="DP92" s="21">
        <f>Q$11*$P92*[1]战斗预期!G$4</f>
        <v>436.62222222222226</v>
      </c>
      <c r="DQ92" s="22">
        <f>M$12*$P92*[1]战斗预期!C$4</f>
        <v>0</v>
      </c>
      <c r="DR92" s="22">
        <f>N$12*$P92*[1]战斗预期!D$4</f>
        <v>1091.5555555555557</v>
      </c>
      <c r="DS92" s="22">
        <f>O$12*$P92*[1]战斗预期!E$4</f>
        <v>545.77777777777783</v>
      </c>
      <c r="DT92" s="22">
        <f>P$12*$P92*[1]战斗预期!F$4</f>
        <v>218.31111111111113</v>
      </c>
      <c r="DU92" s="22">
        <f>Q$12*$P92*[1]战斗预期!G$4</f>
        <v>0</v>
      </c>
    </row>
    <row r="93" spans="2:125" x14ac:dyDescent="0.15">
      <c r="C93" s="23">
        <f t="shared" si="25"/>
        <v>39.428571428571431</v>
      </c>
      <c r="D93" s="14">
        <f>(C$1/SUM($R$6:$R$12)*N$6*[1]战斗预期!$D$4+F93*C$2/C$3/SUM($R$6:$R$12)*N$6*[1]战斗预期!$D$4)*(1+$D$8)</f>
        <v>306.66666666666669</v>
      </c>
      <c r="E93" s="4">
        <v>63</v>
      </c>
      <c r="F93" s="4">
        <f>[1]属性成长!$D70</f>
        <v>315</v>
      </c>
      <c r="G93" s="6">
        <f t="shared" si="26"/>
        <v>276</v>
      </c>
      <c r="H93" s="6">
        <f t="shared" si="27"/>
        <v>600</v>
      </c>
      <c r="I93" s="6">
        <f t="shared" si="28"/>
        <v>1242</v>
      </c>
      <c r="J93" s="6">
        <f t="shared" si="29"/>
        <v>1839.5147928994083</v>
      </c>
      <c r="K93" s="15">
        <f t="shared" si="30"/>
        <v>2452.9402788605312</v>
      </c>
      <c r="L93" s="6">
        <f t="shared" si="31"/>
        <v>3693.219515552511</v>
      </c>
      <c r="M93" s="6">
        <f t="shared" si="32"/>
        <v>4942.7660395823086</v>
      </c>
      <c r="N93" s="6">
        <f t="shared" si="33"/>
        <v>30.666666666666668</v>
      </c>
      <c r="O93" s="6">
        <f t="shared" si="40"/>
        <v>66.666666666666671</v>
      </c>
      <c r="P93" s="6">
        <f t="shared" si="41"/>
        <v>138</v>
      </c>
      <c r="Q93" s="6">
        <f t="shared" si="42"/>
        <v>204.39053254437871</v>
      </c>
      <c r="R93" s="6">
        <f t="shared" si="43"/>
        <v>272.54891987339238</v>
      </c>
      <c r="S93" s="6">
        <f t="shared" si="44"/>
        <v>410.35772395027902</v>
      </c>
      <c r="T93" s="6">
        <f t="shared" si="45"/>
        <v>549.19622662025654</v>
      </c>
      <c r="U93" s="16">
        <f>ROUND(M$6*$N93*[1]战斗预期!C$4,0)</f>
        <v>1533</v>
      </c>
      <c r="V93" s="16">
        <f>ROUND(N$6*$N93*[1]战斗预期!D$4,0)</f>
        <v>153</v>
      </c>
      <c r="W93" s="16">
        <f>ROUND(O$6*$N93*[1]战斗预期!E$4,0)</f>
        <v>0</v>
      </c>
      <c r="X93" s="16">
        <f>ROUND(P$6*$N93*[1]战斗预期!F$4,0)</f>
        <v>0</v>
      </c>
      <c r="Y93" s="16">
        <f>ROUND(Q$6*$N93*[1]战斗预期!G$4,0)</f>
        <v>0</v>
      </c>
      <c r="Z93" s="17">
        <f>ROUND(M$7*$N93*[1]战斗预期!C$4,0)</f>
        <v>1533</v>
      </c>
      <c r="AA93" s="17">
        <f>ROUND(N$7*$N93*[1]战斗预期!D$4,0)</f>
        <v>0</v>
      </c>
      <c r="AB93" s="17">
        <f>ROUND(O$7*$N93*[1]战斗预期!E$4,0)</f>
        <v>77</v>
      </c>
      <c r="AC93" s="17">
        <f>ROUND(P$7*$N93*[1]战斗预期!F$4,0)</f>
        <v>0</v>
      </c>
      <c r="AD93" s="17">
        <f>ROUND(Q$7*$N93*[1]战斗预期!G$4,0)</f>
        <v>0</v>
      </c>
      <c r="AE93" s="18">
        <f>ROUND(M$8*$N93*[1]战斗预期!C$4,0)</f>
        <v>0</v>
      </c>
      <c r="AF93" s="18">
        <f>ROUND(N$8*$N93*[1]战斗预期!D$4,0)</f>
        <v>0</v>
      </c>
      <c r="AG93" s="18">
        <f>ROUND(O$8*$N93*[1]战斗预期!E$4,0)</f>
        <v>77</v>
      </c>
      <c r="AH93" s="18">
        <f>ROUND(P$8*$N93*[1]战斗预期!F$4,0)</f>
        <v>0</v>
      </c>
      <c r="AI93" s="18">
        <f>ROUND(Q$8*$N93*[1]战斗预期!G$4,0)</f>
        <v>61</v>
      </c>
      <c r="AJ93" s="19">
        <f>ROUND(M$9*$N93*[1]战斗预期!C$4,0)</f>
        <v>0</v>
      </c>
      <c r="AK93" s="19">
        <f>ROUND(N$9*$N93*[1]战斗预期!D$4,0)</f>
        <v>0</v>
      </c>
      <c r="AL93" s="19">
        <f>ROUND(O$9*$N93*[1]战斗预期!E$4,0)</f>
        <v>0</v>
      </c>
      <c r="AM93" s="19">
        <f>ROUND(P$9*$N93*[1]战斗预期!F$4,0)</f>
        <v>61</v>
      </c>
      <c r="AN93" s="19">
        <f>ROUND(Q$9*$N93*[1]战斗预期!G$4,0)</f>
        <v>61</v>
      </c>
      <c r="AO93" s="20">
        <f>ROUND(M$10*$N93*[1]战斗预期!C$4,0)</f>
        <v>0</v>
      </c>
      <c r="AP93" s="20">
        <f>ROUND(N$10*$N93*[1]战斗预期!D$4,0)</f>
        <v>153</v>
      </c>
      <c r="AQ93" s="20">
        <f>ROUND(O$10*$N93*[1]战斗预期!E$4,0)</f>
        <v>0</v>
      </c>
      <c r="AR93" s="20">
        <f>ROUND(P$10*$N93*[1]战斗预期!F$4,0)</f>
        <v>61</v>
      </c>
      <c r="AS93" s="20">
        <f>ROUND(Q$10*$N93*[1]战斗预期!G$4,0)</f>
        <v>0</v>
      </c>
      <c r="AT93" s="21">
        <f>ROUND(M$11*$N93*[1]战斗预期!C$4,0)</f>
        <v>2453</v>
      </c>
      <c r="AU93" s="21">
        <f>ROUND(N$11*$N93*[1]战斗预期!D$4,0)</f>
        <v>0</v>
      </c>
      <c r="AV93" s="21">
        <f>ROUND(O$11*$N93*[1]战斗预期!E$4,0)</f>
        <v>0</v>
      </c>
      <c r="AW93" s="21">
        <f>ROUND(P$11*$N93*[1]战斗预期!F$4,0)</f>
        <v>49</v>
      </c>
      <c r="AX93" s="21">
        <f>ROUND(Q$11*$N93*[1]战斗预期!G$4,0)</f>
        <v>98</v>
      </c>
      <c r="AY93" s="22">
        <f>ROUND(M$12*$N93*[1]战斗预期!C$4,0)</f>
        <v>0</v>
      </c>
      <c r="AZ93" s="22">
        <f>ROUND(N$12*$N93*[1]战斗预期!D$4,0)</f>
        <v>245</v>
      </c>
      <c r="BA93" s="22">
        <f>ROUND(O$12*$N93*[1]战斗预期!E$4,0)</f>
        <v>123</v>
      </c>
      <c r="BB93" s="22">
        <f>ROUND(P$12*$N93*[1]战斗预期!F$4,0)</f>
        <v>49</v>
      </c>
      <c r="BC93" s="22">
        <f>ROUND(Q$12*$N93*[1]战斗预期!G$4,0)</f>
        <v>0</v>
      </c>
      <c r="BD93" s="16">
        <f>M$6*$O93*[1]战斗预期!C$4</f>
        <v>3333.3333333333335</v>
      </c>
      <c r="BE93" s="16">
        <f>N$6*$O93*[1]战斗预期!D$4</f>
        <v>333.33333333333337</v>
      </c>
      <c r="BF93" s="16">
        <f>O$6*$O93*[1]战斗预期!E$4</f>
        <v>0</v>
      </c>
      <c r="BG93" s="16">
        <f>P$6*$O93*[1]战斗预期!F$4</f>
        <v>0</v>
      </c>
      <c r="BH93" s="16">
        <f>Q$6*$O93*[1]战斗预期!G$4</f>
        <v>0</v>
      </c>
      <c r="BI93" s="17">
        <f>M$7*$O93*[1]战斗预期!C$4</f>
        <v>3333.3333333333335</v>
      </c>
      <c r="BJ93" s="17">
        <f>N$7*$O93*[1]战斗预期!D$4</f>
        <v>0</v>
      </c>
      <c r="BK93" s="17">
        <f>O$7*$O93*[1]战斗预期!E$4</f>
        <v>166.66666666666669</v>
      </c>
      <c r="BL93" s="17">
        <f>P$7*$O93*[1]战斗预期!F$4</f>
        <v>0</v>
      </c>
      <c r="BM93" s="17">
        <f>Q$7*$O93*[1]战斗预期!G$4</f>
        <v>0</v>
      </c>
      <c r="BN93" s="18">
        <f>M$8*$O93*[1]战斗预期!C$4</f>
        <v>0</v>
      </c>
      <c r="BO93" s="18">
        <f>N$8*$O93*[1]战斗预期!D$4</f>
        <v>0</v>
      </c>
      <c r="BP93" s="18">
        <f>O$8*$O93*[1]战斗预期!E$4</f>
        <v>166.66666666666669</v>
      </c>
      <c r="BQ93" s="18">
        <f>P$8*$O93*[1]战斗预期!F$4</f>
        <v>0</v>
      </c>
      <c r="BR93" s="18">
        <f>Q$8*$O93*[1]战斗预期!G$4</f>
        <v>133.33333333333334</v>
      </c>
      <c r="BS93" s="19">
        <f>M$9*$O93*[1]战斗预期!C$4</f>
        <v>0</v>
      </c>
      <c r="BT93" s="19">
        <f>N$9*$O93*[1]战斗预期!D$4</f>
        <v>0</v>
      </c>
      <c r="BU93" s="19">
        <f>O$9*$O93*[1]战斗预期!E$4</f>
        <v>0</v>
      </c>
      <c r="BV93" s="19">
        <f>P$9*$O93*[1]战斗预期!F$4</f>
        <v>133.33333333333334</v>
      </c>
      <c r="BW93" s="19">
        <f>Q$9*$O93*[1]战斗预期!G$4</f>
        <v>133.33333333333334</v>
      </c>
      <c r="BX93" s="20">
        <f>M$10*$O93*[1]战斗预期!C$4</f>
        <v>0</v>
      </c>
      <c r="BY93" s="20">
        <f>N$10*$O93*[1]战斗预期!D$4</f>
        <v>333.33333333333337</v>
      </c>
      <c r="BZ93" s="20">
        <f>O$10*$O93*[1]战斗预期!E$4</f>
        <v>0</v>
      </c>
      <c r="CA93" s="20">
        <f>P$10*$O93*[1]战斗预期!F$4</f>
        <v>133.33333333333334</v>
      </c>
      <c r="CB93" s="20">
        <f>Q$10*$O93*[1]战斗预期!G$4</f>
        <v>0</v>
      </c>
      <c r="CC93" s="21">
        <f>M$11*$O93*[1]战斗预期!C$4</f>
        <v>5333.3333333333339</v>
      </c>
      <c r="CD93" s="21">
        <f>N$11*$O93*[1]战斗预期!D$4</f>
        <v>0</v>
      </c>
      <c r="CE93" s="21">
        <f>O$11*$O93*[1]战斗预期!E$4</f>
        <v>0</v>
      </c>
      <c r="CF93" s="21">
        <f>P$11*$O93*[1]战斗预期!F$4</f>
        <v>106.66666666666669</v>
      </c>
      <c r="CG93" s="21">
        <f>Q$11*$O93*[1]战斗预期!G$4</f>
        <v>213.33333333333337</v>
      </c>
      <c r="CH93" s="22">
        <f>M$12*$O93*[1]战斗预期!C$4</f>
        <v>0</v>
      </c>
      <c r="CI93" s="22">
        <f>N$12*$O93*[1]战斗预期!D$4</f>
        <v>533.33333333333348</v>
      </c>
      <c r="CJ93" s="22">
        <f>O$12*$O93*[1]战斗预期!E$4</f>
        <v>266.66666666666674</v>
      </c>
      <c r="CK93" s="22">
        <f>P$12*$O93*[1]战斗预期!F$4</f>
        <v>106.66666666666669</v>
      </c>
      <c r="CL93" s="22">
        <f>Q$12*$O93*[1]战斗预期!G$4</f>
        <v>0</v>
      </c>
      <c r="CM93" s="16">
        <f>M$6*$P93*[1]战斗预期!C$4</f>
        <v>6900</v>
      </c>
      <c r="CN93" s="16">
        <f>N$6*$P93*[1]战斗预期!D$4</f>
        <v>690</v>
      </c>
      <c r="CO93" s="16">
        <f>O$6*$P93*[1]战斗预期!E$4</f>
        <v>0</v>
      </c>
      <c r="CP93" s="16">
        <f>P$6*$P93*[1]战斗预期!F$4</f>
        <v>0</v>
      </c>
      <c r="CQ93" s="16">
        <f>Q$6*$P93*[1]战斗预期!G$4</f>
        <v>0</v>
      </c>
      <c r="CR93" s="17">
        <f>M$7*$P93*[1]战斗预期!C$4</f>
        <v>6900</v>
      </c>
      <c r="CS93" s="17">
        <f>N$7*$P93*[1]战斗预期!D$4</f>
        <v>0</v>
      </c>
      <c r="CT93" s="17">
        <f>O$7*$P93*[1]战斗预期!E$4</f>
        <v>345</v>
      </c>
      <c r="CU93" s="17">
        <f>P$7*$P93*[1]战斗预期!F$4</f>
        <v>0</v>
      </c>
      <c r="CV93" s="17">
        <f>Q$7*$P93*[1]战斗预期!G$4</f>
        <v>0</v>
      </c>
      <c r="CW93" s="18">
        <f>M$8*$P93*[1]战斗预期!C$4</f>
        <v>0</v>
      </c>
      <c r="CX93" s="18">
        <f>N$8*$P93*[1]战斗预期!D$4</f>
        <v>0</v>
      </c>
      <c r="CY93" s="18">
        <f>O$8*$P93*[1]战斗预期!E$4</f>
        <v>345</v>
      </c>
      <c r="CZ93" s="18">
        <f>P$8*$P93*[1]战斗预期!F$4</f>
        <v>0</v>
      </c>
      <c r="DA93" s="18">
        <f>Q$8*$P93*[1]战斗预期!G$4</f>
        <v>276</v>
      </c>
      <c r="DB93" s="19">
        <f>M$9*$P93*[1]战斗预期!C$4</f>
        <v>0</v>
      </c>
      <c r="DC93" s="19">
        <f>N$9*$P93*[1]战斗预期!D$4</f>
        <v>0</v>
      </c>
      <c r="DD93" s="19">
        <f>O$9*$P93*[1]战斗预期!E$4</f>
        <v>0</v>
      </c>
      <c r="DE93" s="19">
        <f>P$9*$P93*[1]战斗预期!F$4</f>
        <v>276</v>
      </c>
      <c r="DF93" s="19">
        <f>Q$9*$P93*[1]战斗预期!G$4</f>
        <v>276</v>
      </c>
      <c r="DG93" s="20">
        <f>M$10*$P93*[1]战斗预期!C$4</f>
        <v>0</v>
      </c>
      <c r="DH93" s="20">
        <f>N$10*$P93*[1]战斗预期!D$4</f>
        <v>690</v>
      </c>
      <c r="DI93" s="20">
        <f>O$10*$P93*[1]战斗预期!E$4</f>
        <v>0</v>
      </c>
      <c r="DJ93" s="20">
        <f>P$10*$P93*[1]战斗预期!F$4</f>
        <v>276</v>
      </c>
      <c r="DK93" s="20">
        <f>Q$10*$P93*[1]战斗预期!G$4</f>
        <v>0</v>
      </c>
      <c r="DL93" s="21">
        <f>M$11*$P93*[1]战斗预期!C$4</f>
        <v>11040</v>
      </c>
      <c r="DM93" s="21">
        <f>N$11*$P93*[1]战斗预期!D$4</f>
        <v>0</v>
      </c>
      <c r="DN93" s="21">
        <f>O$11*$P93*[1]战斗预期!E$4</f>
        <v>0</v>
      </c>
      <c r="DO93" s="21">
        <f>P$11*$P93*[1]战斗预期!F$4</f>
        <v>220.8</v>
      </c>
      <c r="DP93" s="21">
        <f>Q$11*$P93*[1]战斗预期!G$4</f>
        <v>441.6</v>
      </c>
      <c r="DQ93" s="22">
        <f>M$12*$P93*[1]战斗预期!C$4</f>
        <v>0</v>
      </c>
      <c r="DR93" s="22">
        <f>N$12*$P93*[1]战斗预期!D$4</f>
        <v>1104</v>
      </c>
      <c r="DS93" s="22">
        <f>O$12*$P93*[1]战斗预期!E$4</f>
        <v>552</v>
      </c>
      <c r="DT93" s="22">
        <f>P$12*$P93*[1]战斗预期!F$4</f>
        <v>220.8</v>
      </c>
      <c r="DU93" s="22">
        <f>Q$12*$P93*[1]战斗预期!G$4</f>
        <v>0</v>
      </c>
    </row>
    <row r="94" spans="2:125" x14ac:dyDescent="0.15">
      <c r="C94" s="23">
        <f t="shared" si="25"/>
        <v>40</v>
      </c>
      <c r="D94" s="14">
        <f>(C$1/SUM($R$6:$R$12)*N$6*[1]战斗预期!$D$4+F94*C$2/C$3/SUM($R$6:$R$12)*N$6*[1]战斗预期!$D$4)*(1+$D$8)</f>
        <v>311.11111111111114</v>
      </c>
      <c r="E94" s="4">
        <v>64</v>
      </c>
      <c r="F94" s="4">
        <f>[1]属性成长!$D71</f>
        <v>320</v>
      </c>
      <c r="G94" s="6">
        <f t="shared" si="26"/>
        <v>280</v>
      </c>
      <c r="H94" s="6">
        <f t="shared" si="27"/>
        <v>608</v>
      </c>
      <c r="I94" s="6">
        <f t="shared" si="28"/>
        <v>1256</v>
      </c>
      <c r="J94" s="6">
        <f t="shared" si="29"/>
        <v>1857.5147928994083</v>
      </c>
      <c r="K94" s="15">
        <f t="shared" si="30"/>
        <v>2474.9402788605312</v>
      </c>
      <c r="L94" s="6">
        <f t="shared" si="31"/>
        <v>3723.219515552511</v>
      </c>
      <c r="M94" s="6">
        <f t="shared" si="32"/>
        <v>4980.7660395823086</v>
      </c>
      <c r="N94" s="6">
        <f t="shared" si="33"/>
        <v>31.111111111111111</v>
      </c>
      <c r="O94" s="6">
        <f t="shared" si="40"/>
        <v>67.555555555555557</v>
      </c>
      <c r="P94" s="6">
        <f t="shared" si="41"/>
        <v>139.55555555555554</v>
      </c>
      <c r="Q94" s="6">
        <f t="shared" si="42"/>
        <v>206.39053254437871</v>
      </c>
      <c r="R94" s="6">
        <f t="shared" si="43"/>
        <v>274.99336431783678</v>
      </c>
      <c r="S94" s="6">
        <f t="shared" si="44"/>
        <v>413.69105728361234</v>
      </c>
      <c r="T94" s="6">
        <f t="shared" si="45"/>
        <v>553.41844884247871</v>
      </c>
      <c r="U94" s="16">
        <f>ROUND(M$6*$N94*[1]战斗预期!C$4,0)</f>
        <v>1556</v>
      </c>
      <c r="V94" s="16">
        <f>ROUND(N$6*$N94*[1]战斗预期!D$4,0)</f>
        <v>156</v>
      </c>
      <c r="W94" s="16">
        <f>ROUND(O$6*$N94*[1]战斗预期!E$4,0)</f>
        <v>0</v>
      </c>
      <c r="X94" s="16">
        <f>ROUND(P$6*$N94*[1]战斗预期!F$4,0)</f>
        <v>0</v>
      </c>
      <c r="Y94" s="16">
        <f>ROUND(Q$6*$N94*[1]战斗预期!G$4,0)</f>
        <v>0</v>
      </c>
      <c r="Z94" s="17">
        <f>ROUND(M$7*$N94*[1]战斗预期!C$4,0)</f>
        <v>1556</v>
      </c>
      <c r="AA94" s="17">
        <f>ROUND(N$7*$N94*[1]战斗预期!D$4,0)</f>
        <v>0</v>
      </c>
      <c r="AB94" s="17">
        <f>ROUND(O$7*$N94*[1]战斗预期!E$4,0)</f>
        <v>78</v>
      </c>
      <c r="AC94" s="17">
        <f>ROUND(P$7*$N94*[1]战斗预期!F$4,0)</f>
        <v>0</v>
      </c>
      <c r="AD94" s="17">
        <f>ROUND(Q$7*$N94*[1]战斗预期!G$4,0)</f>
        <v>0</v>
      </c>
      <c r="AE94" s="18">
        <f>ROUND(M$8*$N94*[1]战斗预期!C$4,0)</f>
        <v>0</v>
      </c>
      <c r="AF94" s="18">
        <f>ROUND(N$8*$N94*[1]战斗预期!D$4,0)</f>
        <v>0</v>
      </c>
      <c r="AG94" s="18">
        <f>ROUND(O$8*$N94*[1]战斗预期!E$4,0)</f>
        <v>78</v>
      </c>
      <c r="AH94" s="18">
        <f>ROUND(P$8*$N94*[1]战斗预期!F$4,0)</f>
        <v>0</v>
      </c>
      <c r="AI94" s="18">
        <f>ROUND(Q$8*$N94*[1]战斗预期!G$4,0)</f>
        <v>62</v>
      </c>
      <c r="AJ94" s="19">
        <f>ROUND(M$9*$N94*[1]战斗预期!C$4,0)</f>
        <v>0</v>
      </c>
      <c r="AK94" s="19">
        <f>ROUND(N$9*$N94*[1]战斗预期!D$4,0)</f>
        <v>0</v>
      </c>
      <c r="AL94" s="19">
        <f>ROUND(O$9*$N94*[1]战斗预期!E$4,0)</f>
        <v>0</v>
      </c>
      <c r="AM94" s="19">
        <f>ROUND(P$9*$N94*[1]战斗预期!F$4,0)</f>
        <v>62</v>
      </c>
      <c r="AN94" s="19">
        <f>ROUND(Q$9*$N94*[1]战斗预期!G$4,0)</f>
        <v>62</v>
      </c>
      <c r="AO94" s="20">
        <f>ROUND(M$10*$N94*[1]战斗预期!C$4,0)</f>
        <v>0</v>
      </c>
      <c r="AP94" s="20">
        <f>ROUND(N$10*$N94*[1]战斗预期!D$4,0)</f>
        <v>156</v>
      </c>
      <c r="AQ94" s="20">
        <f>ROUND(O$10*$N94*[1]战斗预期!E$4,0)</f>
        <v>0</v>
      </c>
      <c r="AR94" s="20">
        <f>ROUND(P$10*$N94*[1]战斗预期!F$4,0)</f>
        <v>62</v>
      </c>
      <c r="AS94" s="20">
        <f>ROUND(Q$10*$N94*[1]战斗预期!G$4,0)</f>
        <v>0</v>
      </c>
      <c r="AT94" s="21">
        <f>ROUND(M$11*$N94*[1]战斗预期!C$4,0)</f>
        <v>2489</v>
      </c>
      <c r="AU94" s="21">
        <f>ROUND(N$11*$N94*[1]战斗预期!D$4,0)</f>
        <v>0</v>
      </c>
      <c r="AV94" s="21">
        <f>ROUND(O$11*$N94*[1]战斗预期!E$4,0)</f>
        <v>0</v>
      </c>
      <c r="AW94" s="21">
        <f>ROUND(P$11*$N94*[1]战斗预期!F$4,0)</f>
        <v>50</v>
      </c>
      <c r="AX94" s="21">
        <f>ROUND(Q$11*$N94*[1]战斗预期!G$4,0)</f>
        <v>100</v>
      </c>
      <c r="AY94" s="22">
        <f>ROUND(M$12*$N94*[1]战斗预期!C$4,0)</f>
        <v>0</v>
      </c>
      <c r="AZ94" s="22">
        <f>ROUND(N$12*$N94*[1]战斗预期!D$4,0)</f>
        <v>249</v>
      </c>
      <c r="BA94" s="22">
        <f>ROUND(O$12*$N94*[1]战斗预期!E$4,0)</f>
        <v>124</v>
      </c>
      <c r="BB94" s="22">
        <f>ROUND(P$12*$N94*[1]战斗预期!F$4,0)</f>
        <v>50</v>
      </c>
      <c r="BC94" s="22">
        <f>ROUND(Q$12*$N94*[1]战斗预期!G$4,0)</f>
        <v>0</v>
      </c>
      <c r="BD94" s="16">
        <f>M$6*$O94*[1]战斗预期!C$4</f>
        <v>3377.7777777777778</v>
      </c>
      <c r="BE94" s="16">
        <f>N$6*$O94*[1]战斗预期!D$4</f>
        <v>337.77777777777777</v>
      </c>
      <c r="BF94" s="16">
        <f>O$6*$O94*[1]战斗预期!E$4</f>
        <v>0</v>
      </c>
      <c r="BG94" s="16">
        <f>P$6*$O94*[1]战斗预期!F$4</f>
        <v>0</v>
      </c>
      <c r="BH94" s="16">
        <f>Q$6*$O94*[1]战斗预期!G$4</f>
        <v>0</v>
      </c>
      <c r="BI94" s="17">
        <f>M$7*$O94*[1]战斗预期!C$4</f>
        <v>3377.7777777777778</v>
      </c>
      <c r="BJ94" s="17">
        <f>N$7*$O94*[1]战斗预期!D$4</f>
        <v>0</v>
      </c>
      <c r="BK94" s="17">
        <f>O$7*$O94*[1]战斗预期!E$4</f>
        <v>168.88888888888889</v>
      </c>
      <c r="BL94" s="17">
        <f>P$7*$O94*[1]战斗预期!F$4</f>
        <v>0</v>
      </c>
      <c r="BM94" s="17">
        <f>Q$7*$O94*[1]战斗预期!G$4</f>
        <v>0</v>
      </c>
      <c r="BN94" s="18">
        <f>M$8*$O94*[1]战斗预期!C$4</f>
        <v>0</v>
      </c>
      <c r="BO94" s="18">
        <f>N$8*$O94*[1]战斗预期!D$4</f>
        <v>0</v>
      </c>
      <c r="BP94" s="18">
        <f>O$8*$O94*[1]战斗预期!E$4</f>
        <v>168.88888888888889</v>
      </c>
      <c r="BQ94" s="18">
        <f>P$8*$O94*[1]战斗预期!F$4</f>
        <v>0</v>
      </c>
      <c r="BR94" s="18">
        <f>Q$8*$O94*[1]战斗预期!G$4</f>
        <v>135.11111111111111</v>
      </c>
      <c r="BS94" s="19">
        <f>M$9*$O94*[1]战斗预期!C$4</f>
        <v>0</v>
      </c>
      <c r="BT94" s="19">
        <f>N$9*$O94*[1]战斗预期!D$4</f>
        <v>0</v>
      </c>
      <c r="BU94" s="19">
        <f>O$9*$O94*[1]战斗预期!E$4</f>
        <v>0</v>
      </c>
      <c r="BV94" s="19">
        <f>P$9*$O94*[1]战斗预期!F$4</f>
        <v>135.11111111111111</v>
      </c>
      <c r="BW94" s="19">
        <f>Q$9*$O94*[1]战斗预期!G$4</f>
        <v>135.11111111111111</v>
      </c>
      <c r="BX94" s="20">
        <f>M$10*$O94*[1]战斗预期!C$4</f>
        <v>0</v>
      </c>
      <c r="BY94" s="20">
        <f>N$10*$O94*[1]战斗预期!D$4</f>
        <v>337.77777777777777</v>
      </c>
      <c r="BZ94" s="20">
        <f>O$10*$O94*[1]战斗预期!E$4</f>
        <v>0</v>
      </c>
      <c r="CA94" s="20">
        <f>P$10*$O94*[1]战斗预期!F$4</f>
        <v>135.11111111111111</v>
      </c>
      <c r="CB94" s="20">
        <f>Q$10*$O94*[1]战斗预期!G$4</f>
        <v>0</v>
      </c>
      <c r="CC94" s="21">
        <f>M$11*$O94*[1]战斗预期!C$4</f>
        <v>5404.4444444444453</v>
      </c>
      <c r="CD94" s="21">
        <f>N$11*$O94*[1]战斗预期!D$4</f>
        <v>0</v>
      </c>
      <c r="CE94" s="21">
        <f>O$11*$O94*[1]战斗预期!E$4</f>
        <v>0</v>
      </c>
      <c r="CF94" s="21">
        <f>P$11*$O94*[1]战斗预期!F$4</f>
        <v>108.0888888888889</v>
      </c>
      <c r="CG94" s="21">
        <f>Q$11*$O94*[1]战斗预期!G$4</f>
        <v>216.17777777777781</v>
      </c>
      <c r="CH94" s="22">
        <f>M$12*$O94*[1]战斗预期!C$4</f>
        <v>0</v>
      </c>
      <c r="CI94" s="22">
        <f>N$12*$O94*[1]战斗预期!D$4</f>
        <v>540.44444444444457</v>
      </c>
      <c r="CJ94" s="22">
        <f>O$12*$O94*[1]战斗预期!E$4</f>
        <v>270.22222222222229</v>
      </c>
      <c r="CK94" s="22">
        <f>P$12*$O94*[1]战斗预期!F$4</f>
        <v>108.0888888888889</v>
      </c>
      <c r="CL94" s="22">
        <f>Q$12*$O94*[1]战斗预期!G$4</f>
        <v>0</v>
      </c>
      <c r="CM94" s="16">
        <f>M$6*$P94*[1]战斗预期!C$4</f>
        <v>6977.7777777777774</v>
      </c>
      <c r="CN94" s="16">
        <f>N$6*$P94*[1]战斗预期!D$4</f>
        <v>697.77777777777771</v>
      </c>
      <c r="CO94" s="16">
        <f>O$6*$P94*[1]战斗预期!E$4</f>
        <v>0</v>
      </c>
      <c r="CP94" s="16">
        <f>P$6*$P94*[1]战斗预期!F$4</f>
        <v>0</v>
      </c>
      <c r="CQ94" s="16">
        <f>Q$6*$P94*[1]战斗预期!G$4</f>
        <v>0</v>
      </c>
      <c r="CR94" s="17">
        <f>M$7*$P94*[1]战斗预期!C$4</f>
        <v>6977.7777777777774</v>
      </c>
      <c r="CS94" s="17">
        <f>N$7*$P94*[1]战斗预期!D$4</f>
        <v>0</v>
      </c>
      <c r="CT94" s="17">
        <f>O$7*$P94*[1]战斗预期!E$4</f>
        <v>348.88888888888886</v>
      </c>
      <c r="CU94" s="17">
        <f>P$7*$P94*[1]战斗预期!F$4</f>
        <v>0</v>
      </c>
      <c r="CV94" s="17">
        <f>Q$7*$P94*[1]战斗预期!G$4</f>
        <v>0</v>
      </c>
      <c r="CW94" s="18">
        <f>M$8*$P94*[1]战斗预期!C$4</f>
        <v>0</v>
      </c>
      <c r="CX94" s="18">
        <f>N$8*$P94*[1]战斗预期!D$4</f>
        <v>0</v>
      </c>
      <c r="CY94" s="18">
        <f>O$8*$P94*[1]战斗预期!E$4</f>
        <v>348.88888888888886</v>
      </c>
      <c r="CZ94" s="18">
        <f>P$8*$P94*[1]战斗预期!F$4</f>
        <v>0</v>
      </c>
      <c r="DA94" s="18">
        <f>Q$8*$P94*[1]战斗预期!G$4</f>
        <v>279.11111111111109</v>
      </c>
      <c r="DB94" s="19">
        <f>M$9*$P94*[1]战斗预期!C$4</f>
        <v>0</v>
      </c>
      <c r="DC94" s="19">
        <f>N$9*$P94*[1]战斗预期!D$4</f>
        <v>0</v>
      </c>
      <c r="DD94" s="19">
        <f>O$9*$P94*[1]战斗预期!E$4</f>
        <v>0</v>
      </c>
      <c r="DE94" s="19">
        <f>P$9*$P94*[1]战斗预期!F$4</f>
        <v>279.11111111111109</v>
      </c>
      <c r="DF94" s="19">
        <f>Q$9*$P94*[1]战斗预期!G$4</f>
        <v>279.11111111111109</v>
      </c>
      <c r="DG94" s="20">
        <f>M$10*$P94*[1]战斗预期!C$4</f>
        <v>0</v>
      </c>
      <c r="DH94" s="20">
        <f>N$10*$P94*[1]战斗预期!D$4</f>
        <v>697.77777777777771</v>
      </c>
      <c r="DI94" s="20">
        <f>O$10*$P94*[1]战斗预期!E$4</f>
        <v>0</v>
      </c>
      <c r="DJ94" s="20">
        <f>P$10*$P94*[1]战斗预期!F$4</f>
        <v>279.11111111111109</v>
      </c>
      <c r="DK94" s="20">
        <f>Q$10*$P94*[1]战斗预期!G$4</f>
        <v>0</v>
      </c>
      <c r="DL94" s="21">
        <f>M$11*$P94*[1]战斗预期!C$4</f>
        <v>11164.444444444445</v>
      </c>
      <c r="DM94" s="21">
        <f>N$11*$P94*[1]战斗预期!D$4</f>
        <v>0</v>
      </c>
      <c r="DN94" s="21">
        <f>O$11*$P94*[1]战斗预期!E$4</f>
        <v>0</v>
      </c>
      <c r="DO94" s="21">
        <f>P$11*$P94*[1]战斗预期!F$4</f>
        <v>223.28888888888889</v>
      </c>
      <c r="DP94" s="21">
        <f>Q$11*$P94*[1]战斗预期!G$4</f>
        <v>446.57777777777778</v>
      </c>
      <c r="DQ94" s="22">
        <f>M$12*$P94*[1]战斗预期!C$4</f>
        <v>0</v>
      </c>
      <c r="DR94" s="22">
        <f>N$12*$P94*[1]战斗预期!D$4</f>
        <v>1116.4444444444443</v>
      </c>
      <c r="DS94" s="22">
        <f>O$12*$P94*[1]战斗预期!E$4</f>
        <v>558.22222222222217</v>
      </c>
      <c r="DT94" s="22">
        <f>P$12*$P94*[1]战斗预期!F$4</f>
        <v>223.28888888888889</v>
      </c>
      <c r="DU94" s="22">
        <f>Q$12*$P94*[1]战斗预期!G$4</f>
        <v>0</v>
      </c>
    </row>
    <row r="95" spans="2:125" x14ac:dyDescent="0.15">
      <c r="C95" s="23">
        <f t="shared" si="25"/>
        <v>40.571428571428569</v>
      </c>
      <c r="D95" s="14">
        <f>(C$1/SUM($R$6:$R$12)*N$6*[1]战斗预期!$D$4+F95*C$2/C$3/SUM($R$6:$R$12)*N$6*[1]战斗预期!$D$4)*(1+$D$8)</f>
        <v>315.5555555555556</v>
      </c>
      <c r="E95" s="4">
        <v>65</v>
      </c>
      <c r="F95" s="4">
        <f>[1]属性成长!$D72</f>
        <v>325</v>
      </c>
      <c r="G95" s="6">
        <f t="shared" si="26"/>
        <v>284</v>
      </c>
      <c r="H95" s="6">
        <f t="shared" si="27"/>
        <v>616</v>
      </c>
      <c r="I95" s="6">
        <f t="shared" si="28"/>
        <v>1270</v>
      </c>
      <c r="J95" s="6">
        <f t="shared" si="29"/>
        <v>1875.5147928994083</v>
      </c>
      <c r="K95" s="15">
        <f t="shared" si="30"/>
        <v>2496.9402788605312</v>
      </c>
      <c r="L95" s="6">
        <f t="shared" si="31"/>
        <v>3753.219515552511</v>
      </c>
      <c r="M95" s="6">
        <f t="shared" si="32"/>
        <v>5018.7660395823086</v>
      </c>
      <c r="N95" s="6">
        <f t="shared" si="33"/>
        <v>31.555555555555557</v>
      </c>
      <c r="O95" s="6">
        <f t="shared" si="40"/>
        <v>68.444444444444443</v>
      </c>
      <c r="P95" s="6">
        <f t="shared" si="41"/>
        <v>141.11111111111111</v>
      </c>
      <c r="Q95" s="6">
        <f t="shared" si="42"/>
        <v>208.39053254437871</v>
      </c>
      <c r="R95" s="6">
        <f t="shared" si="43"/>
        <v>277.43780876228124</v>
      </c>
      <c r="S95" s="6">
        <f t="shared" si="44"/>
        <v>417.02439061694565</v>
      </c>
      <c r="T95" s="6">
        <f t="shared" si="45"/>
        <v>557.640671064701</v>
      </c>
      <c r="U95" s="16">
        <f>ROUND(M$6*$N95*[1]战斗预期!C$4,0)</f>
        <v>1578</v>
      </c>
      <c r="V95" s="16">
        <f>ROUND(N$6*$N95*[1]战斗预期!D$4,0)</f>
        <v>158</v>
      </c>
      <c r="W95" s="16">
        <f>ROUND(O$6*$N95*[1]战斗预期!E$4,0)</f>
        <v>0</v>
      </c>
      <c r="X95" s="16">
        <f>ROUND(P$6*$N95*[1]战斗预期!F$4,0)</f>
        <v>0</v>
      </c>
      <c r="Y95" s="16">
        <f>ROUND(Q$6*$N95*[1]战斗预期!G$4,0)</f>
        <v>0</v>
      </c>
      <c r="Z95" s="17">
        <f>ROUND(M$7*$N95*[1]战斗预期!C$4,0)</f>
        <v>1578</v>
      </c>
      <c r="AA95" s="17">
        <f>ROUND(N$7*$N95*[1]战斗预期!D$4,0)</f>
        <v>0</v>
      </c>
      <c r="AB95" s="17">
        <f>ROUND(O$7*$N95*[1]战斗预期!E$4,0)</f>
        <v>79</v>
      </c>
      <c r="AC95" s="17">
        <f>ROUND(P$7*$N95*[1]战斗预期!F$4,0)</f>
        <v>0</v>
      </c>
      <c r="AD95" s="17">
        <f>ROUND(Q$7*$N95*[1]战斗预期!G$4,0)</f>
        <v>0</v>
      </c>
      <c r="AE95" s="18">
        <f>ROUND(M$8*$N95*[1]战斗预期!C$4,0)</f>
        <v>0</v>
      </c>
      <c r="AF95" s="18">
        <f>ROUND(N$8*$N95*[1]战斗预期!D$4,0)</f>
        <v>0</v>
      </c>
      <c r="AG95" s="18">
        <f>ROUND(O$8*$N95*[1]战斗预期!E$4,0)</f>
        <v>79</v>
      </c>
      <c r="AH95" s="18">
        <f>ROUND(P$8*$N95*[1]战斗预期!F$4,0)</f>
        <v>0</v>
      </c>
      <c r="AI95" s="18">
        <f>ROUND(Q$8*$N95*[1]战斗预期!G$4,0)</f>
        <v>63</v>
      </c>
      <c r="AJ95" s="19">
        <f>ROUND(M$9*$N95*[1]战斗预期!C$4,0)</f>
        <v>0</v>
      </c>
      <c r="AK95" s="19">
        <f>ROUND(N$9*$N95*[1]战斗预期!D$4,0)</f>
        <v>0</v>
      </c>
      <c r="AL95" s="19">
        <f>ROUND(O$9*$N95*[1]战斗预期!E$4,0)</f>
        <v>0</v>
      </c>
      <c r="AM95" s="19">
        <f>ROUND(P$9*$N95*[1]战斗预期!F$4,0)</f>
        <v>63</v>
      </c>
      <c r="AN95" s="19">
        <f>ROUND(Q$9*$N95*[1]战斗预期!G$4,0)</f>
        <v>63</v>
      </c>
      <c r="AO95" s="20">
        <f>ROUND(M$10*$N95*[1]战斗预期!C$4,0)</f>
        <v>0</v>
      </c>
      <c r="AP95" s="20">
        <f>ROUND(N$10*$N95*[1]战斗预期!D$4,0)</f>
        <v>158</v>
      </c>
      <c r="AQ95" s="20">
        <f>ROUND(O$10*$N95*[1]战斗预期!E$4,0)</f>
        <v>0</v>
      </c>
      <c r="AR95" s="20">
        <f>ROUND(P$10*$N95*[1]战斗预期!F$4,0)</f>
        <v>63</v>
      </c>
      <c r="AS95" s="20">
        <f>ROUND(Q$10*$N95*[1]战斗预期!G$4,0)</f>
        <v>0</v>
      </c>
      <c r="AT95" s="21">
        <f>ROUND(M$11*$N95*[1]战斗预期!C$4,0)</f>
        <v>2524</v>
      </c>
      <c r="AU95" s="21">
        <f>ROUND(N$11*$N95*[1]战斗预期!D$4,0)</f>
        <v>0</v>
      </c>
      <c r="AV95" s="21">
        <f>ROUND(O$11*$N95*[1]战斗预期!E$4,0)</f>
        <v>0</v>
      </c>
      <c r="AW95" s="21">
        <f>ROUND(P$11*$N95*[1]战斗预期!F$4,0)</f>
        <v>50</v>
      </c>
      <c r="AX95" s="21">
        <f>ROUND(Q$11*$N95*[1]战斗预期!G$4,0)</f>
        <v>101</v>
      </c>
      <c r="AY95" s="22">
        <f>ROUND(M$12*$N95*[1]战斗预期!C$4,0)</f>
        <v>0</v>
      </c>
      <c r="AZ95" s="22">
        <f>ROUND(N$12*$N95*[1]战斗预期!D$4,0)</f>
        <v>252</v>
      </c>
      <c r="BA95" s="22">
        <f>ROUND(O$12*$N95*[1]战斗预期!E$4,0)</f>
        <v>126</v>
      </c>
      <c r="BB95" s="22">
        <f>ROUND(P$12*$N95*[1]战斗预期!F$4,0)</f>
        <v>50</v>
      </c>
      <c r="BC95" s="22">
        <f>ROUND(Q$12*$N95*[1]战斗预期!G$4,0)</f>
        <v>0</v>
      </c>
      <c r="BD95" s="16">
        <f>M$6*$O95*[1]战斗预期!C$4</f>
        <v>3422.2222222222222</v>
      </c>
      <c r="BE95" s="16">
        <f>N$6*$O95*[1]战斗预期!D$4</f>
        <v>342.22222222222223</v>
      </c>
      <c r="BF95" s="16">
        <f>O$6*$O95*[1]战斗预期!E$4</f>
        <v>0</v>
      </c>
      <c r="BG95" s="16">
        <f>P$6*$O95*[1]战斗预期!F$4</f>
        <v>0</v>
      </c>
      <c r="BH95" s="16">
        <f>Q$6*$O95*[1]战斗预期!G$4</f>
        <v>0</v>
      </c>
      <c r="BI95" s="17">
        <f>M$7*$O95*[1]战斗预期!C$4</f>
        <v>3422.2222222222222</v>
      </c>
      <c r="BJ95" s="17">
        <f>N$7*$O95*[1]战斗预期!D$4</f>
        <v>0</v>
      </c>
      <c r="BK95" s="17">
        <f>O$7*$O95*[1]战斗预期!E$4</f>
        <v>171.11111111111111</v>
      </c>
      <c r="BL95" s="17">
        <f>P$7*$O95*[1]战斗预期!F$4</f>
        <v>0</v>
      </c>
      <c r="BM95" s="17">
        <f>Q$7*$O95*[1]战斗预期!G$4</f>
        <v>0</v>
      </c>
      <c r="BN95" s="18">
        <f>M$8*$O95*[1]战斗预期!C$4</f>
        <v>0</v>
      </c>
      <c r="BO95" s="18">
        <f>N$8*$O95*[1]战斗预期!D$4</f>
        <v>0</v>
      </c>
      <c r="BP95" s="18">
        <f>O$8*$O95*[1]战斗预期!E$4</f>
        <v>171.11111111111111</v>
      </c>
      <c r="BQ95" s="18">
        <f>P$8*$O95*[1]战斗预期!F$4</f>
        <v>0</v>
      </c>
      <c r="BR95" s="18">
        <f>Q$8*$O95*[1]战斗预期!G$4</f>
        <v>136.88888888888889</v>
      </c>
      <c r="BS95" s="19">
        <f>M$9*$O95*[1]战斗预期!C$4</f>
        <v>0</v>
      </c>
      <c r="BT95" s="19">
        <f>N$9*$O95*[1]战斗预期!D$4</f>
        <v>0</v>
      </c>
      <c r="BU95" s="19">
        <f>O$9*$O95*[1]战斗预期!E$4</f>
        <v>0</v>
      </c>
      <c r="BV95" s="19">
        <f>P$9*$O95*[1]战斗预期!F$4</f>
        <v>136.88888888888889</v>
      </c>
      <c r="BW95" s="19">
        <f>Q$9*$O95*[1]战斗预期!G$4</f>
        <v>136.88888888888889</v>
      </c>
      <c r="BX95" s="20">
        <f>M$10*$O95*[1]战斗预期!C$4</f>
        <v>0</v>
      </c>
      <c r="BY95" s="20">
        <f>N$10*$O95*[1]战斗预期!D$4</f>
        <v>342.22222222222223</v>
      </c>
      <c r="BZ95" s="20">
        <f>O$10*$O95*[1]战斗预期!E$4</f>
        <v>0</v>
      </c>
      <c r="CA95" s="20">
        <f>P$10*$O95*[1]战斗预期!F$4</f>
        <v>136.88888888888889</v>
      </c>
      <c r="CB95" s="20">
        <f>Q$10*$O95*[1]战斗预期!G$4</f>
        <v>0</v>
      </c>
      <c r="CC95" s="21">
        <f>M$11*$O95*[1]战斗预期!C$4</f>
        <v>5475.5555555555557</v>
      </c>
      <c r="CD95" s="21">
        <f>N$11*$O95*[1]战斗预期!D$4</f>
        <v>0</v>
      </c>
      <c r="CE95" s="21">
        <f>O$11*$O95*[1]战斗预期!E$4</f>
        <v>0</v>
      </c>
      <c r="CF95" s="21">
        <f>P$11*$O95*[1]战斗预期!F$4</f>
        <v>109.51111111111112</v>
      </c>
      <c r="CG95" s="21">
        <f>Q$11*$O95*[1]战斗预期!G$4</f>
        <v>219.02222222222224</v>
      </c>
      <c r="CH95" s="22">
        <f>M$12*$O95*[1]战斗预期!C$4</f>
        <v>0</v>
      </c>
      <c r="CI95" s="22">
        <f>N$12*$O95*[1]战斗预期!D$4</f>
        <v>547.55555555555566</v>
      </c>
      <c r="CJ95" s="22">
        <f>O$12*$O95*[1]战斗预期!E$4</f>
        <v>273.77777777777783</v>
      </c>
      <c r="CK95" s="22">
        <f>P$12*$O95*[1]战斗预期!F$4</f>
        <v>109.51111111111112</v>
      </c>
      <c r="CL95" s="22">
        <f>Q$12*$O95*[1]战斗预期!G$4</f>
        <v>0</v>
      </c>
      <c r="CM95" s="16">
        <f>M$6*$P95*[1]战斗预期!C$4</f>
        <v>7055.5555555555557</v>
      </c>
      <c r="CN95" s="16">
        <f>N$6*$P95*[1]战斗预期!D$4</f>
        <v>705.55555555555554</v>
      </c>
      <c r="CO95" s="16">
        <f>O$6*$P95*[1]战斗预期!E$4</f>
        <v>0</v>
      </c>
      <c r="CP95" s="16">
        <f>P$6*$P95*[1]战斗预期!F$4</f>
        <v>0</v>
      </c>
      <c r="CQ95" s="16">
        <f>Q$6*$P95*[1]战斗预期!G$4</f>
        <v>0</v>
      </c>
      <c r="CR95" s="17">
        <f>M$7*$P95*[1]战斗预期!C$4</f>
        <v>7055.5555555555557</v>
      </c>
      <c r="CS95" s="17">
        <f>N$7*$P95*[1]战斗预期!D$4</f>
        <v>0</v>
      </c>
      <c r="CT95" s="17">
        <f>O$7*$P95*[1]战斗预期!E$4</f>
        <v>352.77777777777777</v>
      </c>
      <c r="CU95" s="17">
        <f>P$7*$P95*[1]战斗预期!F$4</f>
        <v>0</v>
      </c>
      <c r="CV95" s="17">
        <f>Q$7*$P95*[1]战斗预期!G$4</f>
        <v>0</v>
      </c>
      <c r="CW95" s="18">
        <f>M$8*$P95*[1]战斗预期!C$4</f>
        <v>0</v>
      </c>
      <c r="CX95" s="18">
        <f>N$8*$P95*[1]战斗预期!D$4</f>
        <v>0</v>
      </c>
      <c r="CY95" s="18">
        <f>O$8*$P95*[1]战斗预期!E$4</f>
        <v>352.77777777777777</v>
      </c>
      <c r="CZ95" s="18">
        <f>P$8*$P95*[1]战斗预期!F$4</f>
        <v>0</v>
      </c>
      <c r="DA95" s="18">
        <f>Q$8*$P95*[1]战斗预期!G$4</f>
        <v>282.22222222222223</v>
      </c>
      <c r="DB95" s="19">
        <f>M$9*$P95*[1]战斗预期!C$4</f>
        <v>0</v>
      </c>
      <c r="DC95" s="19">
        <f>N$9*$P95*[1]战斗预期!D$4</f>
        <v>0</v>
      </c>
      <c r="DD95" s="19">
        <f>O$9*$P95*[1]战斗预期!E$4</f>
        <v>0</v>
      </c>
      <c r="DE95" s="19">
        <f>P$9*$P95*[1]战斗预期!F$4</f>
        <v>282.22222222222223</v>
      </c>
      <c r="DF95" s="19">
        <f>Q$9*$P95*[1]战斗预期!G$4</f>
        <v>282.22222222222223</v>
      </c>
      <c r="DG95" s="20">
        <f>M$10*$P95*[1]战斗预期!C$4</f>
        <v>0</v>
      </c>
      <c r="DH95" s="20">
        <f>N$10*$P95*[1]战斗预期!D$4</f>
        <v>705.55555555555554</v>
      </c>
      <c r="DI95" s="20">
        <f>O$10*$P95*[1]战斗预期!E$4</f>
        <v>0</v>
      </c>
      <c r="DJ95" s="20">
        <f>P$10*$P95*[1]战斗预期!F$4</f>
        <v>282.22222222222223</v>
      </c>
      <c r="DK95" s="20">
        <f>Q$10*$P95*[1]战斗预期!G$4</f>
        <v>0</v>
      </c>
      <c r="DL95" s="21">
        <f>M$11*$P95*[1]战斗预期!C$4</f>
        <v>11288.888888888891</v>
      </c>
      <c r="DM95" s="21">
        <f>N$11*$P95*[1]战斗预期!D$4</f>
        <v>0</v>
      </c>
      <c r="DN95" s="21">
        <f>O$11*$P95*[1]战斗预期!E$4</f>
        <v>0</v>
      </c>
      <c r="DO95" s="21">
        <f>P$11*$P95*[1]战斗预期!F$4</f>
        <v>225.7777777777778</v>
      </c>
      <c r="DP95" s="21">
        <f>Q$11*$P95*[1]战斗预期!G$4</f>
        <v>451.5555555555556</v>
      </c>
      <c r="DQ95" s="22">
        <f>M$12*$P95*[1]战斗预期!C$4</f>
        <v>0</v>
      </c>
      <c r="DR95" s="22">
        <f>N$12*$P95*[1]战斗预期!D$4</f>
        <v>1128.8888888888889</v>
      </c>
      <c r="DS95" s="22">
        <f>O$12*$P95*[1]战斗预期!E$4</f>
        <v>564.44444444444446</v>
      </c>
      <c r="DT95" s="22">
        <f>P$12*$P95*[1]战斗预期!F$4</f>
        <v>225.7777777777778</v>
      </c>
      <c r="DU95" s="22">
        <f>Q$12*$P95*[1]战斗预期!G$4</f>
        <v>0</v>
      </c>
    </row>
    <row r="96" spans="2:125" x14ac:dyDescent="0.15">
      <c r="C96" s="23">
        <f t="shared" ref="C96:C130" si="46">G96/7</f>
        <v>41.142857142857146</v>
      </c>
      <c r="D96" s="14">
        <f>(C$1/SUM($R$6:$R$12)*N$6*[1]战斗预期!$D$4+F96*C$2/C$3/SUM($R$6:$R$12)*N$6*[1]战斗预期!$D$4)*(1+$D$8)</f>
        <v>320</v>
      </c>
      <c r="E96" s="4">
        <v>66</v>
      </c>
      <c r="F96" s="4">
        <f>[1]属性成长!$D73</f>
        <v>330</v>
      </c>
      <c r="G96" s="6">
        <f t="shared" ref="G96:G130" si="47">($C$2/$C$3*$F96)*(1+$D$6)+$C$1*(1+$E$6)</f>
        <v>288</v>
      </c>
      <c r="H96" s="6">
        <f t="shared" ref="H96:H130" si="48">($C$2/$C$3*$F96)*(1+$D$8)+$C$1*(1+$E$8)</f>
        <v>624</v>
      </c>
      <c r="I96" s="6">
        <f t="shared" ref="I96:I130" si="49">($C$2/$C$3*$F96)*(1+$D$11)+$C$1*(1+$E$11)</f>
        <v>1284</v>
      </c>
      <c r="J96" s="6">
        <f t="shared" ref="J96:J130" si="50">($C$2/$C$3*$F96)*(1+$D$13)+$C$1*(1+$E$13)</f>
        <v>1893.5147928994083</v>
      </c>
      <c r="K96" s="15">
        <f t="shared" ref="K96:K130" si="51">($C$2/$C$3*$F96)*(1+$D$15)+$C$1*(1+$E$15)</f>
        <v>2518.9402788605312</v>
      </c>
      <c r="L96" s="6">
        <f t="shared" ref="L96:L130" si="52">($C$2/$C$3*$F96)*(1+$D$19)+$C$1*(1+$E$19)</f>
        <v>3783.219515552511</v>
      </c>
      <c r="M96" s="6">
        <f t="shared" ref="M96:M130" si="53">($C$2/$C$3*$F96)*(1+$D$23)+$C$1*(1+$E$23)</f>
        <v>5056.7660395823086</v>
      </c>
      <c r="N96" s="6">
        <f t="shared" ref="N96:N130" si="54">G96*$R$6/SUM($R$6:$R$12)</f>
        <v>32</v>
      </c>
      <c r="O96" s="6">
        <f t="shared" ref="O96:O130" si="55">H96*$R$6/SUM($R$6:$R$12)</f>
        <v>69.333333333333329</v>
      </c>
      <c r="P96" s="6">
        <f t="shared" ref="P96:P130" si="56">I96*$R$6/SUM($R$6:$R$12)</f>
        <v>142.66666666666666</v>
      </c>
      <c r="Q96" s="6">
        <f t="shared" ref="Q96:Q130" si="57">J96*$R$6/SUM($R$6:$R$12)</f>
        <v>210.39053254437871</v>
      </c>
      <c r="R96" s="6">
        <f t="shared" ref="R96:R130" si="58">K96*$R$6/SUM($R$6:$R$12)</f>
        <v>279.88225320672569</v>
      </c>
      <c r="S96" s="6">
        <f t="shared" ref="S96:S130" si="59">L96*$R$6/SUM($R$6:$R$12)</f>
        <v>420.35772395027902</v>
      </c>
      <c r="T96" s="6">
        <f t="shared" ref="T96:T130" si="60">M96*$R$6/SUM($R$6:$R$12)</f>
        <v>561.86289328692317</v>
      </c>
      <c r="U96" s="16">
        <f>ROUND(M$6*$N96*[1]战斗预期!C$4,0)</f>
        <v>1600</v>
      </c>
      <c r="V96" s="16">
        <f>ROUND(N$6*$N96*[1]战斗预期!D$4,0)</f>
        <v>160</v>
      </c>
      <c r="W96" s="16">
        <f>ROUND(O$6*$N96*[1]战斗预期!E$4,0)</f>
        <v>0</v>
      </c>
      <c r="X96" s="16">
        <f>ROUND(P$6*$N96*[1]战斗预期!F$4,0)</f>
        <v>0</v>
      </c>
      <c r="Y96" s="16">
        <f>ROUND(Q$6*$N96*[1]战斗预期!G$4,0)</f>
        <v>0</v>
      </c>
      <c r="Z96" s="17">
        <f>ROUND(M$7*$N96*[1]战斗预期!C$4,0)</f>
        <v>1600</v>
      </c>
      <c r="AA96" s="17">
        <f>ROUND(N$7*$N96*[1]战斗预期!D$4,0)</f>
        <v>0</v>
      </c>
      <c r="AB96" s="17">
        <f>ROUND(O$7*$N96*[1]战斗预期!E$4,0)</f>
        <v>80</v>
      </c>
      <c r="AC96" s="17">
        <f>ROUND(P$7*$N96*[1]战斗预期!F$4,0)</f>
        <v>0</v>
      </c>
      <c r="AD96" s="17">
        <f>ROUND(Q$7*$N96*[1]战斗预期!G$4,0)</f>
        <v>0</v>
      </c>
      <c r="AE96" s="18">
        <f>ROUND(M$8*$N96*[1]战斗预期!C$4,0)</f>
        <v>0</v>
      </c>
      <c r="AF96" s="18">
        <f>ROUND(N$8*$N96*[1]战斗预期!D$4,0)</f>
        <v>0</v>
      </c>
      <c r="AG96" s="18">
        <f>ROUND(O$8*$N96*[1]战斗预期!E$4,0)</f>
        <v>80</v>
      </c>
      <c r="AH96" s="18">
        <f>ROUND(P$8*$N96*[1]战斗预期!F$4,0)</f>
        <v>0</v>
      </c>
      <c r="AI96" s="18">
        <f>ROUND(Q$8*$N96*[1]战斗预期!G$4,0)</f>
        <v>64</v>
      </c>
      <c r="AJ96" s="19">
        <f>ROUND(M$9*$N96*[1]战斗预期!C$4,0)</f>
        <v>0</v>
      </c>
      <c r="AK96" s="19">
        <f>ROUND(N$9*$N96*[1]战斗预期!D$4,0)</f>
        <v>0</v>
      </c>
      <c r="AL96" s="19">
        <f>ROUND(O$9*$N96*[1]战斗预期!E$4,0)</f>
        <v>0</v>
      </c>
      <c r="AM96" s="19">
        <f>ROUND(P$9*$N96*[1]战斗预期!F$4,0)</f>
        <v>64</v>
      </c>
      <c r="AN96" s="19">
        <f>ROUND(Q$9*$N96*[1]战斗预期!G$4,0)</f>
        <v>64</v>
      </c>
      <c r="AO96" s="20">
        <f>ROUND(M$10*$N96*[1]战斗预期!C$4,0)</f>
        <v>0</v>
      </c>
      <c r="AP96" s="20">
        <f>ROUND(N$10*$N96*[1]战斗预期!D$4,0)</f>
        <v>160</v>
      </c>
      <c r="AQ96" s="20">
        <f>ROUND(O$10*$N96*[1]战斗预期!E$4,0)</f>
        <v>0</v>
      </c>
      <c r="AR96" s="20">
        <f>ROUND(P$10*$N96*[1]战斗预期!F$4,0)</f>
        <v>64</v>
      </c>
      <c r="AS96" s="20">
        <f>ROUND(Q$10*$N96*[1]战斗预期!G$4,0)</f>
        <v>0</v>
      </c>
      <c r="AT96" s="21">
        <f>ROUND(M$11*$N96*[1]战斗预期!C$4,0)</f>
        <v>2560</v>
      </c>
      <c r="AU96" s="21">
        <f>ROUND(N$11*$N96*[1]战斗预期!D$4,0)</f>
        <v>0</v>
      </c>
      <c r="AV96" s="21">
        <f>ROUND(O$11*$N96*[1]战斗预期!E$4,0)</f>
        <v>0</v>
      </c>
      <c r="AW96" s="21">
        <f>ROUND(P$11*$N96*[1]战斗预期!F$4,0)</f>
        <v>51</v>
      </c>
      <c r="AX96" s="21">
        <f>ROUND(Q$11*$N96*[1]战斗预期!G$4,0)</f>
        <v>102</v>
      </c>
      <c r="AY96" s="22">
        <f>ROUND(M$12*$N96*[1]战斗预期!C$4,0)</f>
        <v>0</v>
      </c>
      <c r="AZ96" s="22">
        <f>ROUND(N$12*$N96*[1]战斗预期!D$4,0)</f>
        <v>256</v>
      </c>
      <c r="BA96" s="22">
        <f>ROUND(O$12*$N96*[1]战斗预期!E$4,0)</f>
        <v>128</v>
      </c>
      <c r="BB96" s="22">
        <f>ROUND(P$12*$N96*[1]战斗预期!F$4,0)</f>
        <v>51</v>
      </c>
      <c r="BC96" s="22">
        <f>ROUND(Q$12*$N96*[1]战斗预期!G$4,0)</f>
        <v>0</v>
      </c>
      <c r="BD96" s="16">
        <f>M$6*$O96*[1]战斗预期!C$4</f>
        <v>3466.6666666666665</v>
      </c>
      <c r="BE96" s="16">
        <f>N$6*$O96*[1]战斗预期!D$4</f>
        <v>346.66666666666663</v>
      </c>
      <c r="BF96" s="16">
        <f>O$6*$O96*[1]战斗预期!E$4</f>
        <v>0</v>
      </c>
      <c r="BG96" s="16">
        <f>P$6*$O96*[1]战斗预期!F$4</f>
        <v>0</v>
      </c>
      <c r="BH96" s="16">
        <f>Q$6*$O96*[1]战斗预期!G$4</f>
        <v>0</v>
      </c>
      <c r="BI96" s="17">
        <f>M$7*$O96*[1]战斗预期!C$4</f>
        <v>3466.6666666666665</v>
      </c>
      <c r="BJ96" s="17">
        <f>N$7*$O96*[1]战斗预期!D$4</f>
        <v>0</v>
      </c>
      <c r="BK96" s="17">
        <f>O$7*$O96*[1]战斗预期!E$4</f>
        <v>173.33333333333331</v>
      </c>
      <c r="BL96" s="17">
        <f>P$7*$O96*[1]战斗预期!F$4</f>
        <v>0</v>
      </c>
      <c r="BM96" s="17">
        <f>Q$7*$O96*[1]战斗预期!G$4</f>
        <v>0</v>
      </c>
      <c r="BN96" s="18">
        <f>M$8*$O96*[1]战斗预期!C$4</f>
        <v>0</v>
      </c>
      <c r="BO96" s="18">
        <f>N$8*$O96*[1]战斗预期!D$4</f>
        <v>0</v>
      </c>
      <c r="BP96" s="18">
        <f>O$8*$O96*[1]战斗预期!E$4</f>
        <v>173.33333333333331</v>
      </c>
      <c r="BQ96" s="18">
        <f>P$8*$O96*[1]战斗预期!F$4</f>
        <v>0</v>
      </c>
      <c r="BR96" s="18">
        <f>Q$8*$O96*[1]战斗预期!G$4</f>
        <v>138.66666666666666</v>
      </c>
      <c r="BS96" s="19">
        <f>M$9*$O96*[1]战斗预期!C$4</f>
        <v>0</v>
      </c>
      <c r="BT96" s="19">
        <f>N$9*$O96*[1]战斗预期!D$4</f>
        <v>0</v>
      </c>
      <c r="BU96" s="19">
        <f>O$9*$O96*[1]战斗预期!E$4</f>
        <v>0</v>
      </c>
      <c r="BV96" s="19">
        <f>P$9*$O96*[1]战斗预期!F$4</f>
        <v>138.66666666666666</v>
      </c>
      <c r="BW96" s="19">
        <f>Q$9*$O96*[1]战斗预期!G$4</f>
        <v>138.66666666666666</v>
      </c>
      <c r="BX96" s="20">
        <f>M$10*$O96*[1]战斗预期!C$4</f>
        <v>0</v>
      </c>
      <c r="BY96" s="20">
        <f>N$10*$O96*[1]战斗预期!D$4</f>
        <v>346.66666666666663</v>
      </c>
      <c r="BZ96" s="20">
        <f>O$10*$O96*[1]战斗预期!E$4</f>
        <v>0</v>
      </c>
      <c r="CA96" s="20">
        <f>P$10*$O96*[1]战斗预期!F$4</f>
        <v>138.66666666666666</v>
      </c>
      <c r="CB96" s="20">
        <f>Q$10*$O96*[1]战斗预期!G$4</f>
        <v>0</v>
      </c>
      <c r="CC96" s="21">
        <f>M$11*$O96*[1]战斗预期!C$4</f>
        <v>5546.666666666667</v>
      </c>
      <c r="CD96" s="21">
        <f>N$11*$O96*[1]战斗预期!D$4</f>
        <v>0</v>
      </c>
      <c r="CE96" s="21">
        <f>O$11*$O96*[1]战斗预期!E$4</f>
        <v>0</v>
      </c>
      <c r="CF96" s="21">
        <f>P$11*$O96*[1]战斗预期!F$4</f>
        <v>110.93333333333334</v>
      </c>
      <c r="CG96" s="21">
        <f>Q$11*$O96*[1]战斗预期!G$4</f>
        <v>221.86666666666667</v>
      </c>
      <c r="CH96" s="22">
        <f>M$12*$O96*[1]战斗预期!C$4</f>
        <v>0</v>
      </c>
      <c r="CI96" s="22">
        <f>N$12*$O96*[1]战斗预期!D$4</f>
        <v>554.66666666666674</v>
      </c>
      <c r="CJ96" s="22">
        <f>O$12*$O96*[1]战斗预期!E$4</f>
        <v>277.33333333333337</v>
      </c>
      <c r="CK96" s="22">
        <f>P$12*$O96*[1]战斗预期!F$4</f>
        <v>110.93333333333334</v>
      </c>
      <c r="CL96" s="22">
        <f>Q$12*$O96*[1]战斗预期!G$4</f>
        <v>0</v>
      </c>
      <c r="CM96" s="16">
        <f>M$6*$P96*[1]战斗预期!C$4</f>
        <v>7133.333333333333</v>
      </c>
      <c r="CN96" s="16">
        <f>N$6*$P96*[1]战斗预期!D$4</f>
        <v>713.33333333333326</v>
      </c>
      <c r="CO96" s="16">
        <f>O$6*$P96*[1]战斗预期!E$4</f>
        <v>0</v>
      </c>
      <c r="CP96" s="16">
        <f>P$6*$P96*[1]战斗预期!F$4</f>
        <v>0</v>
      </c>
      <c r="CQ96" s="16">
        <f>Q$6*$P96*[1]战斗预期!G$4</f>
        <v>0</v>
      </c>
      <c r="CR96" s="17">
        <f>M$7*$P96*[1]战斗预期!C$4</f>
        <v>7133.333333333333</v>
      </c>
      <c r="CS96" s="17">
        <f>N$7*$P96*[1]战斗预期!D$4</f>
        <v>0</v>
      </c>
      <c r="CT96" s="17">
        <f>O$7*$P96*[1]战斗预期!E$4</f>
        <v>356.66666666666663</v>
      </c>
      <c r="CU96" s="17">
        <f>P$7*$P96*[1]战斗预期!F$4</f>
        <v>0</v>
      </c>
      <c r="CV96" s="17">
        <f>Q$7*$P96*[1]战斗预期!G$4</f>
        <v>0</v>
      </c>
      <c r="CW96" s="18">
        <f>M$8*$P96*[1]战斗预期!C$4</f>
        <v>0</v>
      </c>
      <c r="CX96" s="18">
        <f>N$8*$P96*[1]战斗预期!D$4</f>
        <v>0</v>
      </c>
      <c r="CY96" s="18">
        <f>O$8*$P96*[1]战斗预期!E$4</f>
        <v>356.66666666666663</v>
      </c>
      <c r="CZ96" s="18">
        <f>P$8*$P96*[1]战斗预期!F$4</f>
        <v>0</v>
      </c>
      <c r="DA96" s="18">
        <f>Q$8*$P96*[1]战斗预期!G$4</f>
        <v>285.33333333333331</v>
      </c>
      <c r="DB96" s="19">
        <f>M$9*$P96*[1]战斗预期!C$4</f>
        <v>0</v>
      </c>
      <c r="DC96" s="19">
        <f>N$9*$P96*[1]战斗预期!D$4</f>
        <v>0</v>
      </c>
      <c r="DD96" s="19">
        <f>O$9*$P96*[1]战斗预期!E$4</f>
        <v>0</v>
      </c>
      <c r="DE96" s="19">
        <f>P$9*$P96*[1]战斗预期!F$4</f>
        <v>285.33333333333331</v>
      </c>
      <c r="DF96" s="19">
        <f>Q$9*$P96*[1]战斗预期!G$4</f>
        <v>285.33333333333331</v>
      </c>
      <c r="DG96" s="20">
        <f>M$10*$P96*[1]战斗预期!C$4</f>
        <v>0</v>
      </c>
      <c r="DH96" s="20">
        <f>N$10*$P96*[1]战斗预期!D$4</f>
        <v>713.33333333333326</v>
      </c>
      <c r="DI96" s="20">
        <f>O$10*$P96*[1]战斗预期!E$4</f>
        <v>0</v>
      </c>
      <c r="DJ96" s="20">
        <f>P$10*$P96*[1]战斗预期!F$4</f>
        <v>285.33333333333331</v>
      </c>
      <c r="DK96" s="20">
        <f>Q$10*$P96*[1]战斗预期!G$4</f>
        <v>0</v>
      </c>
      <c r="DL96" s="21">
        <f>M$11*$P96*[1]战斗预期!C$4</f>
        <v>11413.333333333332</v>
      </c>
      <c r="DM96" s="21">
        <f>N$11*$P96*[1]战斗预期!D$4</f>
        <v>0</v>
      </c>
      <c r="DN96" s="21">
        <f>O$11*$P96*[1]战斗预期!E$4</f>
        <v>0</v>
      </c>
      <c r="DO96" s="21">
        <f>P$11*$P96*[1]战斗预期!F$4</f>
        <v>228.26666666666665</v>
      </c>
      <c r="DP96" s="21">
        <f>Q$11*$P96*[1]战斗预期!G$4</f>
        <v>456.5333333333333</v>
      </c>
      <c r="DQ96" s="22">
        <f>M$12*$P96*[1]战斗预期!C$4</f>
        <v>0</v>
      </c>
      <c r="DR96" s="22">
        <f>N$12*$P96*[1]战斗预期!D$4</f>
        <v>1141.3333333333333</v>
      </c>
      <c r="DS96" s="22">
        <f>O$12*$P96*[1]战斗预期!E$4</f>
        <v>570.66666666666663</v>
      </c>
      <c r="DT96" s="22">
        <f>P$12*$P96*[1]战斗预期!F$4</f>
        <v>228.26666666666665</v>
      </c>
      <c r="DU96" s="22">
        <f>Q$12*$P96*[1]战斗预期!G$4</f>
        <v>0</v>
      </c>
    </row>
    <row r="97" spans="2:125" x14ac:dyDescent="0.15">
      <c r="C97" s="23">
        <f t="shared" si="46"/>
        <v>41.714285714285715</v>
      </c>
      <c r="D97" s="14">
        <f>(C$1/SUM($R$6:$R$12)*N$6*[1]战斗预期!$D$4+F97*C$2/C$3/SUM($R$6:$R$12)*N$6*[1]战斗预期!$D$4)*(1+$D$8)</f>
        <v>324.44444444444446</v>
      </c>
      <c r="E97" s="4">
        <v>67</v>
      </c>
      <c r="F97" s="4">
        <f>[1]属性成长!$D74</f>
        <v>335</v>
      </c>
      <c r="G97" s="6">
        <f t="shared" si="47"/>
        <v>292</v>
      </c>
      <c r="H97" s="6">
        <f t="shared" si="48"/>
        <v>632</v>
      </c>
      <c r="I97" s="6">
        <f t="shared" si="49"/>
        <v>1298</v>
      </c>
      <c r="J97" s="6">
        <f t="shared" si="50"/>
        <v>1911.5147928994083</v>
      </c>
      <c r="K97" s="15">
        <f t="shared" si="51"/>
        <v>2540.9402788605312</v>
      </c>
      <c r="L97" s="6">
        <f t="shared" si="52"/>
        <v>3813.219515552511</v>
      </c>
      <c r="M97" s="6">
        <f t="shared" si="53"/>
        <v>5094.7660395823086</v>
      </c>
      <c r="N97" s="6">
        <f t="shared" si="54"/>
        <v>32.444444444444443</v>
      </c>
      <c r="O97" s="6">
        <f t="shared" si="55"/>
        <v>70.222222222222229</v>
      </c>
      <c r="P97" s="6">
        <f t="shared" si="56"/>
        <v>144.22222222222223</v>
      </c>
      <c r="Q97" s="6">
        <f t="shared" si="57"/>
        <v>212.39053254437871</v>
      </c>
      <c r="R97" s="6">
        <f t="shared" si="58"/>
        <v>282.32669765117015</v>
      </c>
      <c r="S97" s="6">
        <f t="shared" si="59"/>
        <v>423.69105728361234</v>
      </c>
      <c r="T97" s="6">
        <f t="shared" si="60"/>
        <v>566.08511550914545</v>
      </c>
      <c r="U97" s="16">
        <f>ROUND(M$6*$N97*[1]战斗预期!C$4,0)</f>
        <v>1622</v>
      </c>
      <c r="V97" s="16">
        <f>ROUND(N$6*$N97*[1]战斗预期!D$4,0)</f>
        <v>162</v>
      </c>
      <c r="W97" s="16">
        <f>ROUND(O$6*$N97*[1]战斗预期!E$4,0)</f>
        <v>0</v>
      </c>
      <c r="X97" s="16">
        <f>ROUND(P$6*$N97*[1]战斗预期!F$4,0)</f>
        <v>0</v>
      </c>
      <c r="Y97" s="16">
        <f>ROUND(Q$6*$N97*[1]战斗预期!G$4,0)</f>
        <v>0</v>
      </c>
      <c r="Z97" s="17">
        <f>ROUND(M$7*$N97*[1]战斗预期!C$4,0)</f>
        <v>1622</v>
      </c>
      <c r="AA97" s="17">
        <f>ROUND(N$7*$N97*[1]战斗预期!D$4,0)</f>
        <v>0</v>
      </c>
      <c r="AB97" s="17">
        <f>ROUND(O$7*$N97*[1]战斗预期!E$4,0)</f>
        <v>81</v>
      </c>
      <c r="AC97" s="17">
        <f>ROUND(P$7*$N97*[1]战斗预期!F$4,0)</f>
        <v>0</v>
      </c>
      <c r="AD97" s="17">
        <f>ROUND(Q$7*$N97*[1]战斗预期!G$4,0)</f>
        <v>0</v>
      </c>
      <c r="AE97" s="18">
        <f>ROUND(M$8*$N97*[1]战斗预期!C$4,0)</f>
        <v>0</v>
      </c>
      <c r="AF97" s="18">
        <f>ROUND(N$8*$N97*[1]战斗预期!D$4,0)</f>
        <v>0</v>
      </c>
      <c r="AG97" s="18">
        <f>ROUND(O$8*$N97*[1]战斗预期!E$4,0)</f>
        <v>81</v>
      </c>
      <c r="AH97" s="18">
        <f>ROUND(P$8*$N97*[1]战斗预期!F$4,0)</f>
        <v>0</v>
      </c>
      <c r="AI97" s="18">
        <f>ROUND(Q$8*$N97*[1]战斗预期!G$4,0)</f>
        <v>65</v>
      </c>
      <c r="AJ97" s="19">
        <f>ROUND(M$9*$N97*[1]战斗预期!C$4,0)</f>
        <v>0</v>
      </c>
      <c r="AK97" s="19">
        <f>ROUND(N$9*$N97*[1]战斗预期!D$4,0)</f>
        <v>0</v>
      </c>
      <c r="AL97" s="19">
        <f>ROUND(O$9*$N97*[1]战斗预期!E$4,0)</f>
        <v>0</v>
      </c>
      <c r="AM97" s="19">
        <f>ROUND(P$9*$N97*[1]战斗预期!F$4,0)</f>
        <v>65</v>
      </c>
      <c r="AN97" s="19">
        <f>ROUND(Q$9*$N97*[1]战斗预期!G$4,0)</f>
        <v>65</v>
      </c>
      <c r="AO97" s="20">
        <f>ROUND(M$10*$N97*[1]战斗预期!C$4,0)</f>
        <v>0</v>
      </c>
      <c r="AP97" s="20">
        <f>ROUND(N$10*$N97*[1]战斗预期!D$4,0)</f>
        <v>162</v>
      </c>
      <c r="AQ97" s="20">
        <f>ROUND(O$10*$N97*[1]战斗预期!E$4,0)</f>
        <v>0</v>
      </c>
      <c r="AR97" s="20">
        <f>ROUND(P$10*$N97*[1]战斗预期!F$4,0)</f>
        <v>65</v>
      </c>
      <c r="AS97" s="20">
        <f>ROUND(Q$10*$N97*[1]战斗预期!G$4,0)</f>
        <v>0</v>
      </c>
      <c r="AT97" s="21">
        <f>ROUND(M$11*$N97*[1]战斗预期!C$4,0)</f>
        <v>2596</v>
      </c>
      <c r="AU97" s="21">
        <f>ROUND(N$11*$N97*[1]战斗预期!D$4,0)</f>
        <v>0</v>
      </c>
      <c r="AV97" s="21">
        <f>ROUND(O$11*$N97*[1]战斗预期!E$4,0)</f>
        <v>0</v>
      </c>
      <c r="AW97" s="21">
        <f>ROUND(P$11*$N97*[1]战斗预期!F$4,0)</f>
        <v>52</v>
      </c>
      <c r="AX97" s="21">
        <f>ROUND(Q$11*$N97*[1]战斗预期!G$4,0)</f>
        <v>104</v>
      </c>
      <c r="AY97" s="22">
        <f>ROUND(M$12*$N97*[1]战斗预期!C$4,0)</f>
        <v>0</v>
      </c>
      <c r="AZ97" s="22">
        <f>ROUND(N$12*$N97*[1]战斗预期!D$4,0)</f>
        <v>260</v>
      </c>
      <c r="BA97" s="22">
        <f>ROUND(O$12*$N97*[1]战斗预期!E$4,0)</f>
        <v>130</v>
      </c>
      <c r="BB97" s="22">
        <f>ROUND(P$12*$N97*[1]战斗预期!F$4,0)</f>
        <v>52</v>
      </c>
      <c r="BC97" s="22">
        <f>ROUND(Q$12*$N97*[1]战斗预期!G$4,0)</f>
        <v>0</v>
      </c>
      <c r="BD97" s="16">
        <f>M$6*$O97*[1]战斗预期!C$4</f>
        <v>3511.1111111111113</v>
      </c>
      <c r="BE97" s="16">
        <f>N$6*$O97*[1]战斗预期!D$4</f>
        <v>351.11111111111114</v>
      </c>
      <c r="BF97" s="16">
        <f>O$6*$O97*[1]战斗预期!E$4</f>
        <v>0</v>
      </c>
      <c r="BG97" s="16">
        <f>P$6*$O97*[1]战斗预期!F$4</f>
        <v>0</v>
      </c>
      <c r="BH97" s="16">
        <f>Q$6*$O97*[1]战斗预期!G$4</f>
        <v>0</v>
      </c>
      <c r="BI97" s="17">
        <f>M$7*$O97*[1]战斗预期!C$4</f>
        <v>3511.1111111111113</v>
      </c>
      <c r="BJ97" s="17">
        <f>N$7*$O97*[1]战斗预期!D$4</f>
        <v>0</v>
      </c>
      <c r="BK97" s="17">
        <f>O$7*$O97*[1]战斗预期!E$4</f>
        <v>175.55555555555557</v>
      </c>
      <c r="BL97" s="17">
        <f>P$7*$O97*[1]战斗预期!F$4</f>
        <v>0</v>
      </c>
      <c r="BM97" s="17">
        <f>Q$7*$O97*[1]战斗预期!G$4</f>
        <v>0</v>
      </c>
      <c r="BN97" s="18">
        <f>M$8*$O97*[1]战斗预期!C$4</f>
        <v>0</v>
      </c>
      <c r="BO97" s="18">
        <f>N$8*$O97*[1]战斗预期!D$4</f>
        <v>0</v>
      </c>
      <c r="BP97" s="18">
        <f>O$8*$O97*[1]战斗预期!E$4</f>
        <v>175.55555555555557</v>
      </c>
      <c r="BQ97" s="18">
        <f>P$8*$O97*[1]战斗预期!F$4</f>
        <v>0</v>
      </c>
      <c r="BR97" s="18">
        <f>Q$8*$O97*[1]战斗预期!G$4</f>
        <v>140.44444444444446</v>
      </c>
      <c r="BS97" s="19">
        <f>M$9*$O97*[1]战斗预期!C$4</f>
        <v>0</v>
      </c>
      <c r="BT97" s="19">
        <f>N$9*$O97*[1]战斗预期!D$4</f>
        <v>0</v>
      </c>
      <c r="BU97" s="19">
        <f>O$9*$O97*[1]战斗预期!E$4</f>
        <v>0</v>
      </c>
      <c r="BV97" s="19">
        <f>P$9*$O97*[1]战斗预期!F$4</f>
        <v>140.44444444444446</v>
      </c>
      <c r="BW97" s="19">
        <f>Q$9*$O97*[1]战斗预期!G$4</f>
        <v>140.44444444444446</v>
      </c>
      <c r="BX97" s="20">
        <f>M$10*$O97*[1]战斗预期!C$4</f>
        <v>0</v>
      </c>
      <c r="BY97" s="20">
        <f>N$10*$O97*[1]战斗预期!D$4</f>
        <v>351.11111111111114</v>
      </c>
      <c r="BZ97" s="20">
        <f>O$10*$O97*[1]战斗预期!E$4</f>
        <v>0</v>
      </c>
      <c r="CA97" s="20">
        <f>P$10*$O97*[1]战斗预期!F$4</f>
        <v>140.44444444444446</v>
      </c>
      <c r="CB97" s="20">
        <f>Q$10*$O97*[1]战斗预期!G$4</f>
        <v>0</v>
      </c>
      <c r="CC97" s="21">
        <f>M$11*$O97*[1]战斗预期!C$4</f>
        <v>5617.7777777777783</v>
      </c>
      <c r="CD97" s="21">
        <f>N$11*$O97*[1]战斗预期!D$4</f>
        <v>0</v>
      </c>
      <c r="CE97" s="21">
        <f>O$11*$O97*[1]战斗预期!E$4</f>
        <v>0</v>
      </c>
      <c r="CF97" s="21">
        <f>P$11*$O97*[1]战斗预期!F$4</f>
        <v>112.35555555555557</v>
      </c>
      <c r="CG97" s="21">
        <f>Q$11*$O97*[1]战斗预期!G$4</f>
        <v>224.71111111111114</v>
      </c>
      <c r="CH97" s="22">
        <f>M$12*$O97*[1]战斗预期!C$4</f>
        <v>0</v>
      </c>
      <c r="CI97" s="22">
        <f>N$12*$O97*[1]战斗预期!D$4</f>
        <v>561.77777777777783</v>
      </c>
      <c r="CJ97" s="22">
        <f>O$12*$O97*[1]战斗预期!E$4</f>
        <v>280.88888888888891</v>
      </c>
      <c r="CK97" s="22">
        <f>P$12*$O97*[1]战斗预期!F$4</f>
        <v>112.35555555555557</v>
      </c>
      <c r="CL97" s="22">
        <f>Q$12*$O97*[1]战斗预期!G$4</f>
        <v>0</v>
      </c>
      <c r="CM97" s="16">
        <f>M$6*$P97*[1]战斗预期!C$4</f>
        <v>7211.1111111111113</v>
      </c>
      <c r="CN97" s="16">
        <f>N$6*$P97*[1]战斗预期!D$4</f>
        <v>721.11111111111109</v>
      </c>
      <c r="CO97" s="16">
        <f>O$6*$P97*[1]战斗预期!E$4</f>
        <v>0</v>
      </c>
      <c r="CP97" s="16">
        <f>P$6*$P97*[1]战斗预期!F$4</f>
        <v>0</v>
      </c>
      <c r="CQ97" s="16">
        <f>Q$6*$P97*[1]战斗预期!G$4</f>
        <v>0</v>
      </c>
      <c r="CR97" s="17">
        <f>M$7*$P97*[1]战斗预期!C$4</f>
        <v>7211.1111111111113</v>
      </c>
      <c r="CS97" s="17">
        <f>N$7*$P97*[1]战斗预期!D$4</f>
        <v>0</v>
      </c>
      <c r="CT97" s="17">
        <f>O$7*$P97*[1]战斗预期!E$4</f>
        <v>360.55555555555554</v>
      </c>
      <c r="CU97" s="17">
        <f>P$7*$P97*[1]战斗预期!F$4</f>
        <v>0</v>
      </c>
      <c r="CV97" s="17">
        <f>Q$7*$P97*[1]战斗预期!G$4</f>
        <v>0</v>
      </c>
      <c r="CW97" s="18">
        <f>M$8*$P97*[1]战斗预期!C$4</f>
        <v>0</v>
      </c>
      <c r="CX97" s="18">
        <f>N$8*$P97*[1]战斗预期!D$4</f>
        <v>0</v>
      </c>
      <c r="CY97" s="18">
        <f>O$8*$P97*[1]战斗预期!E$4</f>
        <v>360.55555555555554</v>
      </c>
      <c r="CZ97" s="18">
        <f>P$8*$P97*[1]战斗预期!F$4</f>
        <v>0</v>
      </c>
      <c r="DA97" s="18">
        <f>Q$8*$P97*[1]战斗预期!G$4</f>
        <v>288.44444444444446</v>
      </c>
      <c r="DB97" s="19">
        <f>M$9*$P97*[1]战斗预期!C$4</f>
        <v>0</v>
      </c>
      <c r="DC97" s="19">
        <f>N$9*$P97*[1]战斗预期!D$4</f>
        <v>0</v>
      </c>
      <c r="DD97" s="19">
        <f>O$9*$P97*[1]战斗预期!E$4</f>
        <v>0</v>
      </c>
      <c r="DE97" s="19">
        <f>P$9*$P97*[1]战斗预期!F$4</f>
        <v>288.44444444444446</v>
      </c>
      <c r="DF97" s="19">
        <f>Q$9*$P97*[1]战斗预期!G$4</f>
        <v>288.44444444444446</v>
      </c>
      <c r="DG97" s="20">
        <f>M$10*$P97*[1]战斗预期!C$4</f>
        <v>0</v>
      </c>
      <c r="DH97" s="20">
        <f>N$10*$P97*[1]战斗预期!D$4</f>
        <v>721.11111111111109</v>
      </c>
      <c r="DI97" s="20">
        <f>O$10*$P97*[1]战斗预期!E$4</f>
        <v>0</v>
      </c>
      <c r="DJ97" s="20">
        <f>P$10*$P97*[1]战斗预期!F$4</f>
        <v>288.44444444444446</v>
      </c>
      <c r="DK97" s="20">
        <f>Q$10*$P97*[1]战斗预期!G$4</f>
        <v>0</v>
      </c>
      <c r="DL97" s="21">
        <f>M$11*$P97*[1]战斗预期!C$4</f>
        <v>11537.777777777779</v>
      </c>
      <c r="DM97" s="21">
        <f>N$11*$P97*[1]战斗预期!D$4</f>
        <v>0</v>
      </c>
      <c r="DN97" s="21">
        <f>O$11*$P97*[1]战斗预期!E$4</f>
        <v>0</v>
      </c>
      <c r="DO97" s="21">
        <f>P$11*$P97*[1]战斗预期!F$4</f>
        <v>230.75555555555559</v>
      </c>
      <c r="DP97" s="21">
        <f>Q$11*$P97*[1]战斗预期!G$4</f>
        <v>461.51111111111118</v>
      </c>
      <c r="DQ97" s="22">
        <f>M$12*$P97*[1]战斗预期!C$4</f>
        <v>0</v>
      </c>
      <c r="DR97" s="22">
        <f>N$12*$P97*[1]战斗预期!D$4</f>
        <v>1153.7777777777778</v>
      </c>
      <c r="DS97" s="22">
        <f>O$12*$P97*[1]战斗预期!E$4</f>
        <v>576.88888888888891</v>
      </c>
      <c r="DT97" s="22">
        <f>P$12*$P97*[1]战斗预期!F$4</f>
        <v>230.75555555555559</v>
      </c>
      <c r="DU97" s="22">
        <f>Q$12*$P97*[1]战斗预期!G$4</f>
        <v>0</v>
      </c>
    </row>
    <row r="98" spans="2:125" x14ac:dyDescent="0.15">
      <c r="C98" s="23">
        <f t="shared" si="46"/>
        <v>42.285714285714285</v>
      </c>
      <c r="D98" s="14">
        <f>(C$1/SUM($R$6:$R$12)*N$6*[1]战斗预期!$D$4+F98*C$2/C$3/SUM($R$6:$R$12)*N$6*[1]战斗预期!$D$4)*(1+$D$8)</f>
        <v>328.88888888888891</v>
      </c>
      <c r="E98" s="4">
        <v>68</v>
      </c>
      <c r="F98" s="4">
        <f>[1]属性成长!$D75</f>
        <v>340</v>
      </c>
      <c r="G98" s="6">
        <f t="shared" si="47"/>
        <v>296</v>
      </c>
      <c r="H98" s="6">
        <f t="shared" si="48"/>
        <v>640</v>
      </c>
      <c r="I98" s="6">
        <f t="shared" si="49"/>
        <v>1312</v>
      </c>
      <c r="J98" s="6">
        <f t="shared" si="50"/>
        <v>1929.5147928994083</v>
      </c>
      <c r="K98" s="15">
        <f t="shared" si="51"/>
        <v>2562.9402788605312</v>
      </c>
      <c r="L98" s="6">
        <f t="shared" si="52"/>
        <v>3843.219515552511</v>
      </c>
      <c r="M98" s="6">
        <f t="shared" si="53"/>
        <v>5132.7660395823086</v>
      </c>
      <c r="N98" s="6">
        <f t="shared" si="54"/>
        <v>32.888888888888886</v>
      </c>
      <c r="O98" s="6">
        <f t="shared" si="55"/>
        <v>71.111111111111114</v>
      </c>
      <c r="P98" s="6">
        <f t="shared" si="56"/>
        <v>145.77777777777777</v>
      </c>
      <c r="Q98" s="6">
        <f t="shared" si="57"/>
        <v>214.39053254437871</v>
      </c>
      <c r="R98" s="6">
        <f t="shared" si="58"/>
        <v>284.77114209561455</v>
      </c>
      <c r="S98" s="6">
        <f t="shared" si="59"/>
        <v>427.02439061694565</v>
      </c>
      <c r="T98" s="6">
        <f t="shared" si="60"/>
        <v>570.30733773136762</v>
      </c>
      <c r="U98" s="16">
        <f>ROUND(M$6*$N98*[1]战斗预期!C$4,0)</f>
        <v>1644</v>
      </c>
      <c r="V98" s="16">
        <f>ROUND(N$6*$N98*[1]战斗预期!D$4,0)</f>
        <v>164</v>
      </c>
      <c r="W98" s="16">
        <f>ROUND(O$6*$N98*[1]战斗预期!E$4,0)</f>
        <v>0</v>
      </c>
      <c r="X98" s="16">
        <f>ROUND(P$6*$N98*[1]战斗预期!F$4,0)</f>
        <v>0</v>
      </c>
      <c r="Y98" s="16">
        <f>ROUND(Q$6*$N98*[1]战斗预期!G$4,0)</f>
        <v>0</v>
      </c>
      <c r="Z98" s="17">
        <f>ROUND(M$7*$N98*[1]战斗预期!C$4,0)</f>
        <v>1644</v>
      </c>
      <c r="AA98" s="17">
        <f>ROUND(N$7*$N98*[1]战斗预期!D$4,0)</f>
        <v>0</v>
      </c>
      <c r="AB98" s="17">
        <f>ROUND(O$7*$N98*[1]战斗预期!E$4,0)</f>
        <v>82</v>
      </c>
      <c r="AC98" s="17">
        <f>ROUND(P$7*$N98*[1]战斗预期!F$4,0)</f>
        <v>0</v>
      </c>
      <c r="AD98" s="17">
        <f>ROUND(Q$7*$N98*[1]战斗预期!G$4,0)</f>
        <v>0</v>
      </c>
      <c r="AE98" s="18">
        <f>ROUND(M$8*$N98*[1]战斗预期!C$4,0)</f>
        <v>0</v>
      </c>
      <c r="AF98" s="18">
        <f>ROUND(N$8*$N98*[1]战斗预期!D$4,0)</f>
        <v>0</v>
      </c>
      <c r="AG98" s="18">
        <f>ROUND(O$8*$N98*[1]战斗预期!E$4,0)</f>
        <v>82</v>
      </c>
      <c r="AH98" s="18">
        <f>ROUND(P$8*$N98*[1]战斗预期!F$4,0)</f>
        <v>0</v>
      </c>
      <c r="AI98" s="18">
        <f>ROUND(Q$8*$N98*[1]战斗预期!G$4,0)</f>
        <v>66</v>
      </c>
      <c r="AJ98" s="19">
        <f>ROUND(M$9*$N98*[1]战斗预期!C$4,0)</f>
        <v>0</v>
      </c>
      <c r="AK98" s="19">
        <f>ROUND(N$9*$N98*[1]战斗预期!D$4,0)</f>
        <v>0</v>
      </c>
      <c r="AL98" s="19">
        <f>ROUND(O$9*$N98*[1]战斗预期!E$4,0)</f>
        <v>0</v>
      </c>
      <c r="AM98" s="19">
        <f>ROUND(P$9*$N98*[1]战斗预期!F$4,0)</f>
        <v>66</v>
      </c>
      <c r="AN98" s="19">
        <f>ROUND(Q$9*$N98*[1]战斗预期!G$4,0)</f>
        <v>66</v>
      </c>
      <c r="AO98" s="20">
        <f>ROUND(M$10*$N98*[1]战斗预期!C$4,0)</f>
        <v>0</v>
      </c>
      <c r="AP98" s="20">
        <f>ROUND(N$10*$N98*[1]战斗预期!D$4,0)</f>
        <v>164</v>
      </c>
      <c r="AQ98" s="20">
        <f>ROUND(O$10*$N98*[1]战斗预期!E$4,0)</f>
        <v>0</v>
      </c>
      <c r="AR98" s="20">
        <f>ROUND(P$10*$N98*[1]战斗预期!F$4,0)</f>
        <v>66</v>
      </c>
      <c r="AS98" s="20">
        <f>ROUND(Q$10*$N98*[1]战斗预期!G$4,0)</f>
        <v>0</v>
      </c>
      <c r="AT98" s="21">
        <f>ROUND(M$11*$N98*[1]战斗预期!C$4,0)</f>
        <v>2631</v>
      </c>
      <c r="AU98" s="21">
        <f>ROUND(N$11*$N98*[1]战斗预期!D$4,0)</f>
        <v>0</v>
      </c>
      <c r="AV98" s="21">
        <f>ROUND(O$11*$N98*[1]战斗预期!E$4,0)</f>
        <v>0</v>
      </c>
      <c r="AW98" s="21">
        <f>ROUND(P$11*$N98*[1]战斗预期!F$4,0)</f>
        <v>53</v>
      </c>
      <c r="AX98" s="21">
        <f>ROUND(Q$11*$N98*[1]战斗预期!G$4,0)</f>
        <v>105</v>
      </c>
      <c r="AY98" s="22">
        <f>ROUND(M$12*$N98*[1]战斗预期!C$4,0)</f>
        <v>0</v>
      </c>
      <c r="AZ98" s="22">
        <f>ROUND(N$12*$N98*[1]战斗预期!D$4,0)</f>
        <v>263</v>
      </c>
      <c r="BA98" s="22">
        <f>ROUND(O$12*$N98*[1]战斗预期!E$4,0)</f>
        <v>132</v>
      </c>
      <c r="BB98" s="22">
        <f>ROUND(P$12*$N98*[1]战斗预期!F$4,0)</f>
        <v>53</v>
      </c>
      <c r="BC98" s="22">
        <f>ROUND(Q$12*$N98*[1]战斗预期!G$4,0)</f>
        <v>0</v>
      </c>
      <c r="BD98" s="16">
        <f>M$6*$O98*[1]战斗预期!C$4</f>
        <v>3555.5555555555557</v>
      </c>
      <c r="BE98" s="16">
        <f>N$6*$O98*[1]战斗预期!D$4</f>
        <v>355.55555555555554</v>
      </c>
      <c r="BF98" s="16">
        <f>O$6*$O98*[1]战斗预期!E$4</f>
        <v>0</v>
      </c>
      <c r="BG98" s="16">
        <f>P$6*$O98*[1]战斗预期!F$4</f>
        <v>0</v>
      </c>
      <c r="BH98" s="16">
        <f>Q$6*$O98*[1]战斗预期!G$4</f>
        <v>0</v>
      </c>
      <c r="BI98" s="17">
        <f>M$7*$O98*[1]战斗预期!C$4</f>
        <v>3555.5555555555557</v>
      </c>
      <c r="BJ98" s="17">
        <f>N$7*$O98*[1]战斗预期!D$4</f>
        <v>0</v>
      </c>
      <c r="BK98" s="17">
        <f>O$7*$O98*[1]战斗预期!E$4</f>
        <v>177.77777777777777</v>
      </c>
      <c r="BL98" s="17">
        <f>P$7*$O98*[1]战斗预期!F$4</f>
        <v>0</v>
      </c>
      <c r="BM98" s="17">
        <f>Q$7*$O98*[1]战斗预期!G$4</f>
        <v>0</v>
      </c>
      <c r="BN98" s="18">
        <f>M$8*$O98*[1]战斗预期!C$4</f>
        <v>0</v>
      </c>
      <c r="BO98" s="18">
        <f>N$8*$O98*[1]战斗预期!D$4</f>
        <v>0</v>
      </c>
      <c r="BP98" s="18">
        <f>O$8*$O98*[1]战斗预期!E$4</f>
        <v>177.77777777777777</v>
      </c>
      <c r="BQ98" s="18">
        <f>P$8*$O98*[1]战斗预期!F$4</f>
        <v>0</v>
      </c>
      <c r="BR98" s="18">
        <f>Q$8*$O98*[1]战斗预期!G$4</f>
        <v>142.22222222222223</v>
      </c>
      <c r="BS98" s="19">
        <f>M$9*$O98*[1]战斗预期!C$4</f>
        <v>0</v>
      </c>
      <c r="BT98" s="19">
        <f>N$9*$O98*[1]战斗预期!D$4</f>
        <v>0</v>
      </c>
      <c r="BU98" s="19">
        <f>O$9*$O98*[1]战斗预期!E$4</f>
        <v>0</v>
      </c>
      <c r="BV98" s="19">
        <f>P$9*$O98*[1]战斗预期!F$4</f>
        <v>142.22222222222223</v>
      </c>
      <c r="BW98" s="19">
        <f>Q$9*$O98*[1]战斗预期!G$4</f>
        <v>142.22222222222223</v>
      </c>
      <c r="BX98" s="20">
        <f>M$10*$O98*[1]战斗预期!C$4</f>
        <v>0</v>
      </c>
      <c r="BY98" s="20">
        <f>N$10*$O98*[1]战斗预期!D$4</f>
        <v>355.55555555555554</v>
      </c>
      <c r="BZ98" s="20">
        <f>O$10*$O98*[1]战斗预期!E$4</f>
        <v>0</v>
      </c>
      <c r="CA98" s="20">
        <f>P$10*$O98*[1]战斗预期!F$4</f>
        <v>142.22222222222223</v>
      </c>
      <c r="CB98" s="20">
        <f>Q$10*$O98*[1]战斗预期!G$4</f>
        <v>0</v>
      </c>
      <c r="CC98" s="21">
        <f>M$11*$O98*[1]战斗预期!C$4</f>
        <v>5688.8888888888896</v>
      </c>
      <c r="CD98" s="21">
        <f>N$11*$O98*[1]战斗预期!D$4</f>
        <v>0</v>
      </c>
      <c r="CE98" s="21">
        <f>O$11*$O98*[1]战斗预期!E$4</f>
        <v>0</v>
      </c>
      <c r="CF98" s="21">
        <f>P$11*$O98*[1]战斗预期!F$4</f>
        <v>113.77777777777779</v>
      </c>
      <c r="CG98" s="21">
        <f>Q$11*$O98*[1]战斗预期!G$4</f>
        <v>227.55555555555557</v>
      </c>
      <c r="CH98" s="22">
        <f>M$12*$O98*[1]战斗预期!C$4</f>
        <v>0</v>
      </c>
      <c r="CI98" s="22">
        <f>N$12*$O98*[1]战斗预期!D$4</f>
        <v>568.88888888888891</v>
      </c>
      <c r="CJ98" s="22">
        <f>O$12*$O98*[1]战斗预期!E$4</f>
        <v>284.44444444444446</v>
      </c>
      <c r="CK98" s="22">
        <f>P$12*$O98*[1]战斗预期!F$4</f>
        <v>113.77777777777779</v>
      </c>
      <c r="CL98" s="22">
        <f>Q$12*$O98*[1]战斗预期!G$4</f>
        <v>0</v>
      </c>
      <c r="CM98" s="16">
        <f>M$6*$P98*[1]战斗预期!C$4</f>
        <v>7288.8888888888887</v>
      </c>
      <c r="CN98" s="16">
        <f>N$6*$P98*[1]战斗预期!D$4</f>
        <v>728.88888888888891</v>
      </c>
      <c r="CO98" s="16">
        <f>O$6*$P98*[1]战斗预期!E$4</f>
        <v>0</v>
      </c>
      <c r="CP98" s="16">
        <f>P$6*$P98*[1]战斗预期!F$4</f>
        <v>0</v>
      </c>
      <c r="CQ98" s="16">
        <f>Q$6*$P98*[1]战斗预期!G$4</f>
        <v>0</v>
      </c>
      <c r="CR98" s="17">
        <f>M$7*$P98*[1]战斗预期!C$4</f>
        <v>7288.8888888888887</v>
      </c>
      <c r="CS98" s="17">
        <f>N$7*$P98*[1]战斗预期!D$4</f>
        <v>0</v>
      </c>
      <c r="CT98" s="17">
        <f>O$7*$P98*[1]战斗预期!E$4</f>
        <v>364.44444444444446</v>
      </c>
      <c r="CU98" s="17">
        <f>P$7*$P98*[1]战斗预期!F$4</f>
        <v>0</v>
      </c>
      <c r="CV98" s="17">
        <f>Q$7*$P98*[1]战斗预期!G$4</f>
        <v>0</v>
      </c>
      <c r="CW98" s="18">
        <f>M$8*$P98*[1]战斗预期!C$4</f>
        <v>0</v>
      </c>
      <c r="CX98" s="18">
        <f>N$8*$P98*[1]战斗预期!D$4</f>
        <v>0</v>
      </c>
      <c r="CY98" s="18">
        <f>O$8*$P98*[1]战斗预期!E$4</f>
        <v>364.44444444444446</v>
      </c>
      <c r="CZ98" s="18">
        <f>P$8*$P98*[1]战斗预期!F$4</f>
        <v>0</v>
      </c>
      <c r="DA98" s="18">
        <f>Q$8*$P98*[1]战斗预期!G$4</f>
        <v>291.55555555555554</v>
      </c>
      <c r="DB98" s="19">
        <f>M$9*$P98*[1]战斗预期!C$4</f>
        <v>0</v>
      </c>
      <c r="DC98" s="19">
        <f>N$9*$P98*[1]战斗预期!D$4</f>
        <v>0</v>
      </c>
      <c r="DD98" s="19">
        <f>O$9*$P98*[1]战斗预期!E$4</f>
        <v>0</v>
      </c>
      <c r="DE98" s="19">
        <f>P$9*$P98*[1]战斗预期!F$4</f>
        <v>291.55555555555554</v>
      </c>
      <c r="DF98" s="19">
        <f>Q$9*$P98*[1]战斗预期!G$4</f>
        <v>291.55555555555554</v>
      </c>
      <c r="DG98" s="20">
        <f>M$10*$P98*[1]战斗预期!C$4</f>
        <v>0</v>
      </c>
      <c r="DH98" s="20">
        <f>N$10*$P98*[1]战斗预期!D$4</f>
        <v>728.88888888888891</v>
      </c>
      <c r="DI98" s="20">
        <f>O$10*$P98*[1]战斗预期!E$4</f>
        <v>0</v>
      </c>
      <c r="DJ98" s="20">
        <f>P$10*$P98*[1]战斗预期!F$4</f>
        <v>291.55555555555554</v>
      </c>
      <c r="DK98" s="20">
        <f>Q$10*$P98*[1]战斗预期!G$4</f>
        <v>0</v>
      </c>
      <c r="DL98" s="21">
        <f>M$11*$P98*[1]战斗预期!C$4</f>
        <v>11662.222222222223</v>
      </c>
      <c r="DM98" s="21">
        <f>N$11*$P98*[1]战斗预期!D$4</f>
        <v>0</v>
      </c>
      <c r="DN98" s="21">
        <f>O$11*$P98*[1]战斗预期!E$4</f>
        <v>0</v>
      </c>
      <c r="DO98" s="21">
        <f>P$11*$P98*[1]战斗预期!F$4</f>
        <v>233.24444444444444</v>
      </c>
      <c r="DP98" s="21">
        <f>Q$11*$P98*[1]战斗预期!G$4</f>
        <v>466.48888888888888</v>
      </c>
      <c r="DQ98" s="22">
        <f>M$12*$P98*[1]战斗预期!C$4</f>
        <v>0</v>
      </c>
      <c r="DR98" s="22">
        <f>N$12*$P98*[1]战斗预期!D$4</f>
        <v>1166.2222222222222</v>
      </c>
      <c r="DS98" s="22">
        <f>O$12*$P98*[1]战斗预期!E$4</f>
        <v>583.11111111111109</v>
      </c>
      <c r="DT98" s="22">
        <f>P$12*$P98*[1]战斗预期!F$4</f>
        <v>233.24444444444444</v>
      </c>
      <c r="DU98" s="22">
        <f>Q$12*$P98*[1]战斗预期!G$4</f>
        <v>0</v>
      </c>
    </row>
    <row r="99" spans="2:125" x14ac:dyDescent="0.15">
      <c r="C99" s="23">
        <f t="shared" si="46"/>
        <v>42.857142857142854</v>
      </c>
      <c r="D99" s="14">
        <f>(C$1/SUM($R$6:$R$12)*N$6*[1]战斗预期!$D$4+F99*C$2/C$3/SUM($R$6:$R$12)*N$6*[1]战斗预期!$D$4)*(1+$D$8)</f>
        <v>333.33333333333337</v>
      </c>
      <c r="E99" s="4">
        <v>69</v>
      </c>
      <c r="F99" s="4">
        <f>[1]属性成长!$D76</f>
        <v>345</v>
      </c>
      <c r="G99" s="6">
        <f t="shared" si="47"/>
        <v>300</v>
      </c>
      <c r="H99" s="6">
        <f t="shared" si="48"/>
        <v>648</v>
      </c>
      <c r="I99" s="6">
        <f t="shared" si="49"/>
        <v>1326</v>
      </c>
      <c r="J99" s="6">
        <f t="shared" si="50"/>
        <v>1947.5147928994083</v>
      </c>
      <c r="K99" s="15">
        <f t="shared" si="51"/>
        <v>2584.9402788605312</v>
      </c>
      <c r="L99" s="6">
        <f t="shared" si="52"/>
        <v>3873.219515552511</v>
      </c>
      <c r="M99" s="6">
        <f t="shared" si="53"/>
        <v>5170.7660395823086</v>
      </c>
      <c r="N99" s="6">
        <f t="shared" si="54"/>
        <v>33.333333333333336</v>
      </c>
      <c r="O99" s="6">
        <f t="shared" si="55"/>
        <v>72</v>
      </c>
      <c r="P99" s="6">
        <f t="shared" si="56"/>
        <v>147.33333333333334</v>
      </c>
      <c r="Q99" s="6">
        <f t="shared" si="57"/>
        <v>216.39053254437871</v>
      </c>
      <c r="R99" s="6">
        <f t="shared" si="58"/>
        <v>287.21558654005901</v>
      </c>
      <c r="S99" s="6">
        <f t="shared" si="59"/>
        <v>430.35772395027902</v>
      </c>
      <c r="T99" s="6">
        <f t="shared" si="60"/>
        <v>574.5295599535898</v>
      </c>
      <c r="U99" s="16">
        <f>ROUND(M$6*$N99*[1]战斗预期!C$4,0)</f>
        <v>1667</v>
      </c>
      <c r="V99" s="16">
        <f>ROUND(N$6*$N99*[1]战斗预期!D$4,0)</f>
        <v>167</v>
      </c>
      <c r="W99" s="16">
        <f>ROUND(O$6*$N99*[1]战斗预期!E$4,0)</f>
        <v>0</v>
      </c>
      <c r="X99" s="16">
        <f>ROUND(P$6*$N99*[1]战斗预期!F$4,0)</f>
        <v>0</v>
      </c>
      <c r="Y99" s="16">
        <f>ROUND(Q$6*$N99*[1]战斗预期!G$4,0)</f>
        <v>0</v>
      </c>
      <c r="Z99" s="17">
        <f>ROUND(M$7*$N99*[1]战斗预期!C$4,0)</f>
        <v>1667</v>
      </c>
      <c r="AA99" s="17">
        <f>ROUND(N$7*$N99*[1]战斗预期!D$4,0)</f>
        <v>0</v>
      </c>
      <c r="AB99" s="17">
        <f>ROUND(O$7*$N99*[1]战斗预期!E$4,0)</f>
        <v>83</v>
      </c>
      <c r="AC99" s="17">
        <f>ROUND(P$7*$N99*[1]战斗预期!F$4,0)</f>
        <v>0</v>
      </c>
      <c r="AD99" s="17">
        <f>ROUND(Q$7*$N99*[1]战斗预期!G$4,0)</f>
        <v>0</v>
      </c>
      <c r="AE99" s="18">
        <f>ROUND(M$8*$N99*[1]战斗预期!C$4,0)</f>
        <v>0</v>
      </c>
      <c r="AF99" s="18">
        <f>ROUND(N$8*$N99*[1]战斗预期!D$4,0)</f>
        <v>0</v>
      </c>
      <c r="AG99" s="18">
        <f>ROUND(O$8*$N99*[1]战斗预期!E$4,0)</f>
        <v>83</v>
      </c>
      <c r="AH99" s="18">
        <f>ROUND(P$8*$N99*[1]战斗预期!F$4,0)</f>
        <v>0</v>
      </c>
      <c r="AI99" s="18">
        <f>ROUND(Q$8*$N99*[1]战斗预期!G$4,0)</f>
        <v>67</v>
      </c>
      <c r="AJ99" s="19">
        <f>ROUND(M$9*$N99*[1]战斗预期!C$4,0)</f>
        <v>0</v>
      </c>
      <c r="AK99" s="19">
        <f>ROUND(N$9*$N99*[1]战斗预期!D$4,0)</f>
        <v>0</v>
      </c>
      <c r="AL99" s="19">
        <f>ROUND(O$9*$N99*[1]战斗预期!E$4,0)</f>
        <v>0</v>
      </c>
      <c r="AM99" s="19">
        <f>ROUND(P$9*$N99*[1]战斗预期!F$4,0)</f>
        <v>67</v>
      </c>
      <c r="AN99" s="19">
        <f>ROUND(Q$9*$N99*[1]战斗预期!G$4,0)</f>
        <v>67</v>
      </c>
      <c r="AO99" s="20">
        <f>ROUND(M$10*$N99*[1]战斗预期!C$4,0)</f>
        <v>0</v>
      </c>
      <c r="AP99" s="20">
        <f>ROUND(N$10*$N99*[1]战斗预期!D$4,0)</f>
        <v>167</v>
      </c>
      <c r="AQ99" s="20">
        <f>ROUND(O$10*$N99*[1]战斗预期!E$4,0)</f>
        <v>0</v>
      </c>
      <c r="AR99" s="20">
        <f>ROUND(P$10*$N99*[1]战斗预期!F$4,0)</f>
        <v>67</v>
      </c>
      <c r="AS99" s="20">
        <f>ROUND(Q$10*$N99*[1]战斗预期!G$4,0)</f>
        <v>0</v>
      </c>
      <c r="AT99" s="21">
        <f>ROUND(M$11*$N99*[1]战斗预期!C$4,0)</f>
        <v>2667</v>
      </c>
      <c r="AU99" s="21">
        <f>ROUND(N$11*$N99*[1]战斗预期!D$4,0)</f>
        <v>0</v>
      </c>
      <c r="AV99" s="21">
        <f>ROUND(O$11*$N99*[1]战斗预期!E$4,0)</f>
        <v>0</v>
      </c>
      <c r="AW99" s="21">
        <f>ROUND(P$11*$N99*[1]战斗预期!F$4,0)</f>
        <v>53</v>
      </c>
      <c r="AX99" s="21">
        <f>ROUND(Q$11*$N99*[1]战斗预期!G$4,0)</f>
        <v>107</v>
      </c>
      <c r="AY99" s="22">
        <f>ROUND(M$12*$N99*[1]战斗预期!C$4,0)</f>
        <v>0</v>
      </c>
      <c r="AZ99" s="22">
        <f>ROUND(N$12*$N99*[1]战斗预期!D$4,0)</f>
        <v>267</v>
      </c>
      <c r="BA99" s="22">
        <f>ROUND(O$12*$N99*[1]战斗预期!E$4,0)</f>
        <v>133</v>
      </c>
      <c r="BB99" s="22">
        <f>ROUND(P$12*$N99*[1]战斗预期!F$4,0)</f>
        <v>53</v>
      </c>
      <c r="BC99" s="22">
        <f>ROUND(Q$12*$N99*[1]战斗预期!G$4,0)</f>
        <v>0</v>
      </c>
      <c r="BD99" s="16">
        <f>M$6*$O99*[1]战斗预期!C$4</f>
        <v>3600</v>
      </c>
      <c r="BE99" s="16">
        <f>N$6*$O99*[1]战斗预期!D$4</f>
        <v>360</v>
      </c>
      <c r="BF99" s="16">
        <f>O$6*$O99*[1]战斗预期!E$4</f>
        <v>0</v>
      </c>
      <c r="BG99" s="16">
        <f>P$6*$O99*[1]战斗预期!F$4</f>
        <v>0</v>
      </c>
      <c r="BH99" s="16">
        <f>Q$6*$O99*[1]战斗预期!G$4</f>
        <v>0</v>
      </c>
      <c r="BI99" s="17">
        <f>M$7*$O99*[1]战斗预期!C$4</f>
        <v>3600</v>
      </c>
      <c r="BJ99" s="17">
        <f>N$7*$O99*[1]战斗预期!D$4</f>
        <v>0</v>
      </c>
      <c r="BK99" s="17">
        <f>O$7*$O99*[1]战斗预期!E$4</f>
        <v>180</v>
      </c>
      <c r="BL99" s="17">
        <f>P$7*$O99*[1]战斗预期!F$4</f>
        <v>0</v>
      </c>
      <c r="BM99" s="17">
        <f>Q$7*$O99*[1]战斗预期!G$4</f>
        <v>0</v>
      </c>
      <c r="BN99" s="18">
        <f>M$8*$O99*[1]战斗预期!C$4</f>
        <v>0</v>
      </c>
      <c r="BO99" s="18">
        <f>N$8*$O99*[1]战斗预期!D$4</f>
        <v>0</v>
      </c>
      <c r="BP99" s="18">
        <f>O$8*$O99*[1]战斗预期!E$4</f>
        <v>180</v>
      </c>
      <c r="BQ99" s="18">
        <f>P$8*$O99*[1]战斗预期!F$4</f>
        <v>0</v>
      </c>
      <c r="BR99" s="18">
        <f>Q$8*$O99*[1]战斗预期!G$4</f>
        <v>144</v>
      </c>
      <c r="BS99" s="19">
        <f>M$9*$O99*[1]战斗预期!C$4</f>
        <v>0</v>
      </c>
      <c r="BT99" s="19">
        <f>N$9*$O99*[1]战斗预期!D$4</f>
        <v>0</v>
      </c>
      <c r="BU99" s="19">
        <f>O$9*$O99*[1]战斗预期!E$4</f>
        <v>0</v>
      </c>
      <c r="BV99" s="19">
        <f>P$9*$O99*[1]战斗预期!F$4</f>
        <v>144</v>
      </c>
      <c r="BW99" s="19">
        <f>Q$9*$O99*[1]战斗预期!G$4</f>
        <v>144</v>
      </c>
      <c r="BX99" s="20">
        <f>M$10*$O99*[1]战斗预期!C$4</f>
        <v>0</v>
      </c>
      <c r="BY99" s="20">
        <f>N$10*$O99*[1]战斗预期!D$4</f>
        <v>360</v>
      </c>
      <c r="BZ99" s="20">
        <f>O$10*$O99*[1]战斗预期!E$4</f>
        <v>0</v>
      </c>
      <c r="CA99" s="20">
        <f>P$10*$O99*[1]战斗预期!F$4</f>
        <v>144</v>
      </c>
      <c r="CB99" s="20">
        <f>Q$10*$O99*[1]战斗预期!G$4</f>
        <v>0</v>
      </c>
      <c r="CC99" s="21">
        <f>M$11*$O99*[1]战斗预期!C$4</f>
        <v>5760</v>
      </c>
      <c r="CD99" s="21">
        <f>N$11*$O99*[1]战斗预期!D$4</f>
        <v>0</v>
      </c>
      <c r="CE99" s="21">
        <f>O$11*$O99*[1]战斗预期!E$4</f>
        <v>0</v>
      </c>
      <c r="CF99" s="21">
        <f>P$11*$O99*[1]战斗预期!F$4</f>
        <v>115.2</v>
      </c>
      <c r="CG99" s="21">
        <f>Q$11*$O99*[1]战斗预期!G$4</f>
        <v>230.4</v>
      </c>
      <c r="CH99" s="22">
        <f>M$12*$O99*[1]战斗预期!C$4</f>
        <v>0</v>
      </c>
      <c r="CI99" s="22">
        <f>N$12*$O99*[1]战斗预期!D$4</f>
        <v>576</v>
      </c>
      <c r="CJ99" s="22">
        <f>O$12*$O99*[1]战斗预期!E$4</f>
        <v>288</v>
      </c>
      <c r="CK99" s="22">
        <f>P$12*$O99*[1]战斗预期!F$4</f>
        <v>115.2</v>
      </c>
      <c r="CL99" s="22">
        <f>Q$12*$O99*[1]战斗预期!G$4</f>
        <v>0</v>
      </c>
      <c r="CM99" s="16">
        <f>M$6*$P99*[1]战斗预期!C$4</f>
        <v>7366.666666666667</v>
      </c>
      <c r="CN99" s="16">
        <f>N$6*$P99*[1]战斗预期!D$4</f>
        <v>736.66666666666674</v>
      </c>
      <c r="CO99" s="16">
        <f>O$6*$P99*[1]战斗预期!E$4</f>
        <v>0</v>
      </c>
      <c r="CP99" s="16">
        <f>P$6*$P99*[1]战斗预期!F$4</f>
        <v>0</v>
      </c>
      <c r="CQ99" s="16">
        <f>Q$6*$P99*[1]战斗预期!G$4</f>
        <v>0</v>
      </c>
      <c r="CR99" s="17">
        <f>M$7*$P99*[1]战斗预期!C$4</f>
        <v>7366.666666666667</v>
      </c>
      <c r="CS99" s="17">
        <f>N$7*$P99*[1]战斗预期!D$4</f>
        <v>0</v>
      </c>
      <c r="CT99" s="17">
        <f>O$7*$P99*[1]战斗预期!E$4</f>
        <v>368.33333333333337</v>
      </c>
      <c r="CU99" s="17">
        <f>P$7*$P99*[1]战斗预期!F$4</f>
        <v>0</v>
      </c>
      <c r="CV99" s="17">
        <f>Q$7*$P99*[1]战斗预期!G$4</f>
        <v>0</v>
      </c>
      <c r="CW99" s="18">
        <f>M$8*$P99*[1]战斗预期!C$4</f>
        <v>0</v>
      </c>
      <c r="CX99" s="18">
        <f>N$8*$P99*[1]战斗预期!D$4</f>
        <v>0</v>
      </c>
      <c r="CY99" s="18">
        <f>O$8*$P99*[1]战斗预期!E$4</f>
        <v>368.33333333333337</v>
      </c>
      <c r="CZ99" s="18">
        <f>P$8*$P99*[1]战斗预期!F$4</f>
        <v>0</v>
      </c>
      <c r="DA99" s="18">
        <f>Q$8*$P99*[1]战斗预期!G$4</f>
        <v>294.66666666666669</v>
      </c>
      <c r="DB99" s="19">
        <f>M$9*$P99*[1]战斗预期!C$4</f>
        <v>0</v>
      </c>
      <c r="DC99" s="19">
        <f>N$9*$P99*[1]战斗预期!D$4</f>
        <v>0</v>
      </c>
      <c r="DD99" s="19">
        <f>O$9*$P99*[1]战斗预期!E$4</f>
        <v>0</v>
      </c>
      <c r="DE99" s="19">
        <f>P$9*$P99*[1]战斗预期!F$4</f>
        <v>294.66666666666669</v>
      </c>
      <c r="DF99" s="19">
        <f>Q$9*$P99*[1]战斗预期!G$4</f>
        <v>294.66666666666669</v>
      </c>
      <c r="DG99" s="20">
        <f>M$10*$P99*[1]战斗预期!C$4</f>
        <v>0</v>
      </c>
      <c r="DH99" s="20">
        <f>N$10*$P99*[1]战斗预期!D$4</f>
        <v>736.66666666666674</v>
      </c>
      <c r="DI99" s="20">
        <f>O$10*$P99*[1]战斗预期!E$4</f>
        <v>0</v>
      </c>
      <c r="DJ99" s="20">
        <f>P$10*$P99*[1]战斗预期!F$4</f>
        <v>294.66666666666669</v>
      </c>
      <c r="DK99" s="20">
        <f>Q$10*$P99*[1]战斗预期!G$4</f>
        <v>0</v>
      </c>
      <c r="DL99" s="21">
        <f>M$11*$P99*[1]战斗预期!C$4</f>
        <v>11786.666666666668</v>
      </c>
      <c r="DM99" s="21">
        <f>N$11*$P99*[1]战斗预期!D$4</f>
        <v>0</v>
      </c>
      <c r="DN99" s="21">
        <f>O$11*$P99*[1]战斗预期!E$4</f>
        <v>0</v>
      </c>
      <c r="DO99" s="21">
        <f>P$11*$P99*[1]战斗预期!F$4</f>
        <v>235.73333333333335</v>
      </c>
      <c r="DP99" s="21">
        <f>Q$11*$P99*[1]战斗预期!G$4</f>
        <v>471.4666666666667</v>
      </c>
      <c r="DQ99" s="22">
        <f>M$12*$P99*[1]战斗预期!C$4</f>
        <v>0</v>
      </c>
      <c r="DR99" s="22">
        <f>N$12*$P99*[1]战斗预期!D$4</f>
        <v>1178.6666666666667</v>
      </c>
      <c r="DS99" s="22">
        <f>O$12*$P99*[1]战斗预期!E$4</f>
        <v>589.33333333333337</v>
      </c>
      <c r="DT99" s="22">
        <f>P$12*$P99*[1]战斗预期!F$4</f>
        <v>235.73333333333335</v>
      </c>
      <c r="DU99" s="22">
        <f>Q$12*$P99*[1]战斗预期!G$4</f>
        <v>0</v>
      </c>
    </row>
    <row r="100" spans="2:125" x14ac:dyDescent="0.15">
      <c r="B100" s="24">
        <f>ROUND(C100-C90,1)</f>
        <v>5.7</v>
      </c>
      <c r="C100" s="23">
        <f t="shared" si="46"/>
        <v>43.428571428571431</v>
      </c>
      <c r="D100" s="14">
        <f>(C$1/SUM($R$6:$R$12)*N$6*[1]战斗预期!$D$4+F100*C$2/C$3/SUM($R$6:$R$12)*N$6*[1]战斗预期!$D$4)*(1+$D$8)</f>
        <v>337.77777777777777</v>
      </c>
      <c r="E100" s="4">
        <v>70</v>
      </c>
      <c r="F100" s="4">
        <f>[1]属性成长!$D77</f>
        <v>350</v>
      </c>
      <c r="G100" s="6">
        <f t="shared" si="47"/>
        <v>304</v>
      </c>
      <c r="H100" s="6">
        <f t="shared" si="48"/>
        <v>656</v>
      </c>
      <c r="I100" s="6">
        <f t="shared" si="49"/>
        <v>1340</v>
      </c>
      <c r="J100" s="6">
        <f t="shared" si="50"/>
        <v>1965.5147928994083</v>
      </c>
      <c r="K100" s="15">
        <f t="shared" si="51"/>
        <v>2606.9402788605312</v>
      </c>
      <c r="L100" s="6">
        <f t="shared" si="52"/>
        <v>3903.219515552511</v>
      </c>
      <c r="M100" s="6">
        <f t="shared" si="53"/>
        <v>5208.7660395823086</v>
      </c>
      <c r="N100" s="6">
        <f t="shared" si="54"/>
        <v>33.777777777777779</v>
      </c>
      <c r="O100" s="6">
        <f t="shared" si="55"/>
        <v>72.888888888888886</v>
      </c>
      <c r="P100" s="6">
        <f t="shared" si="56"/>
        <v>148.88888888888889</v>
      </c>
      <c r="Q100" s="6">
        <f t="shared" si="57"/>
        <v>218.39053254437871</v>
      </c>
      <c r="R100" s="6">
        <f t="shared" si="58"/>
        <v>289.66003098450346</v>
      </c>
      <c r="S100" s="6">
        <f t="shared" si="59"/>
        <v>433.69105728361234</v>
      </c>
      <c r="T100" s="6">
        <f t="shared" si="60"/>
        <v>578.75178217581208</v>
      </c>
      <c r="U100" s="16">
        <f>ROUND(M$6*$N100*[1]战斗预期!C$4,0)</f>
        <v>1689</v>
      </c>
      <c r="V100" s="16">
        <f>ROUND(N$6*$N100*[1]战斗预期!D$4,0)</f>
        <v>169</v>
      </c>
      <c r="W100" s="16">
        <f>ROUND(O$6*$N100*[1]战斗预期!E$4,0)</f>
        <v>0</v>
      </c>
      <c r="X100" s="16">
        <f>ROUND(P$6*$N100*[1]战斗预期!F$4,0)</f>
        <v>0</v>
      </c>
      <c r="Y100" s="16">
        <f>ROUND(Q$6*$N100*[1]战斗预期!G$4,0)</f>
        <v>0</v>
      </c>
      <c r="Z100" s="17">
        <f>ROUND(M$7*$N100*[1]战斗预期!C$4,0)</f>
        <v>1689</v>
      </c>
      <c r="AA100" s="17">
        <f>ROUND(N$7*$N100*[1]战斗预期!D$4,0)</f>
        <v>0</v>
      </c>
      <c r="AB100" s="17">
        <f>ROUND(O$7*$N100*[1]战斗预期!E$4,0)</f>
        <v>84</v>
      </c>
      <c r="AC100" s="17">
        <f>ROUND(P$7*$N100*[1]战斗预期!F$4,0)</f>
        <v>0</v>
      </c>
      <c r="AD100" s="17">
        <f>ROUND(Q$7*$N100*[1]战斗预期!G$4,0)</f>
        <v>0</v>
      </c>
      <c r="AE100" s="18">
        <f>ROUND(M$8*$N100*[1]战斗预期!C$4,0)</f>
        <v>0</v>
      </c>
      <c r="AF100" s="18">
        <f>ROUND(N$8*$N100*[1]战斗预期!D$4,0)</f>
        <v>0</v>
      </c>
      <c r="AG100" s="18">
        <f>ROUND(O$8*$N100*[1]战斗预期!E$4,0)</f>
        <v>84</v>
      </c>
      <c r="AH100" s="18">
        <f>ROUND(P$8*$N100*[1]战斗预期!F$4,0)</f>
        <v>0</v>
      </c>
      <c r="AI100" s="18">
        <f>ROUND(Q$8*$N100*[1]战斗预期!G$4,0)</f>
        <v>68</v>
      </c>
      <c r="AJ100" s="19">
        <f>ROUND(M$9*$N100*[1]战斗预期!C$4,0)</f>
        <v>0</v>
      </c>
      <c r="AK100" s="19">
        <f>ROUND(N$9*$N100*[1]战斗预期!D$4,0)</f>
        <v>0</v>
      </c>
      <c r="AL100" s="19">
        <f>ROUND(O$9*$N100*[1]战斗预期!E$4,0)</f>
        <v>0</v>
      </c>
      <c r="AM100" s="19">
        <f>ROUND(P$9*$N100*[1]战斗预期!F$4,0)</f>
        <v>68</v>
      </c>
      <c r="AN100" s="19">
        <f>ROUND(Q$9*$N100*[1]战斗预期!G$4,0)</f>
        <v>68</v>
      </c>
      <c r="AO100" s="20">
        <f>ROUND(M$10*$N100*[1]战斗预期!C$4,0)</f>
        <v>0</v>
      </c>
      <c r="AP100" s="20">
        <f>ROUND(N$10*$N100*[1]战斗预期!D$4,0)</f>
        <v>169</v>
      </c>
      <c r="AQ100" s="20">
        <f>ROUND(O$10*$N100*[1]战斗预期!E$4,0)</f>
        <v>0</v>
      </c>
      <c r="AR100" s="20">
        <f>ROUND(P$10*$N100*[1]战斗预期!F$4,0)</f>
        <v>68</v>
      </c>
      <c r="AS100" s="20">
        <f>ROUND(Q$10*$N100*[1]战斗预期!G$4,0)</f>
        <v>0</v>
      </c>
      <c r="AT100" s="21">
        <f>ROUND(M$11*$N100*[1]战斗预期!C$4,0)</f>
        <v>2702</v>
      </c>
      <c r="AU100" s="21">
        <f>ROUND(N$11*$N100*[1]战斗预期!D$4,0)</f>
        <v>0</v>
      </c>
      <c r="AV100" s="21">
        <f>ROUND(O$11*$N100*[1]战斗预期!E$4,0)</f>
        <v>0</v>
      </c>
      <c r="AW100" s="21">
        <f>ROUND(P$11*$N100*[1]战斗预期!F$4,0)</f>
        <v>54</v>
      </c>
      <c r="AX100" s="21">
        <f>ROUND(Q$11*$N100*[1]战斗预期!G$4,0)</f>
        <v>108</v>
      </c>
      <c r="AY100" s="22">
        <f>ROUND(M$12*$N100*[1]战斗预期!C$4,0)</f>
        <v>0</v>
      </c>
      <c r="AZ100" s="22">
        <f>ROUND(N$12*$N100*[1]战斗预期!D$4,0)</f>
        <v>270</v>
      </c>
      <c r="BA100" s="22">
        <f>ROUND(O$12*$N100*[1]战斗预期!E$4,0)</f>
        <v>135</v>
      </c>
      <c r="BB100" s="22">
        <f>ROUND(P$12*$N100*[1]战斗预期!F$4,0)</f>
        <v>54</v>
      </c>
      <c r="BC100" s="22">
        <f>ROUND(Q$12*$N100*[1]战斗预期!G$4,0)</f>
        <v>0</v>
      </c>
      <c r="BD100" s="16">
        <f>M$6*$O100*[1]战斗预期!C$4</f>
        <v>3644.4444444444443</v>
      </c>
      <c r="BE100" s="16">
        <f>N$6*$O100*[1]战斗预期!D$4</f>
        <v>364.44444444444446</v>
      </c>
      <c r="BF100" s="16">
        <f>O$6*$O100*[1]战斗预期!E$4</f>
        <v>0</v>
      </c>
      <c r="BG100" s="16">
        <f>P$6*$O100*[1]战斗预期!F$4</f>
        <v>0</v>
      </c>
      <c r="BH100" s="16">
        <f>Q$6*$O100*[1]战斗预期!G$4</f>
        <v>0</v>
      </c>
      <c r="BI100" s="17">
        <f>M$7*$O100*[1]战斗预期!C$4</f>
        <v>3644.4444444444443</v>
      </c>
      <c r="BJ100" s="17">
        <f>N$7*$O100*[1]战斗预期!D$4</f>
        <v>0</v>
      </c>
      <c r="BK100" s="17">
        <f>O$7*$O100*[1]战斗预期!E$4</f>
        <v>182.22222222222223</v>
      </c>
      <c r="BL100" s="17">
        <f>P$7*$O100*[1]战斗预期!F$4</f>
        <v>0</v>
      </c>
      <c r="BM100" s="17">
        <f>Q$7*$O100*[1]战斗预期!G$4</f>
        <v>0</v>
      </c>
      <c r="BN100" s="18">
        <f>M$8*$O100*[1]战斗预期!C$4</f>
        <v>0</v>
      </c>
      <c r="BO100" s="18">
        <f>N$8*$O100*[1]战斗预期!D$4</f>
        <v>0</v>
      </c>
      <c r="BP100" s="18">
        <f>O$8*$O100*[1]战斗预期!E$4</f>
        <v>182.22222222222223</v>
      </c>
      <c r="BQ100" s="18">
        <f>P$8*$O100*[1]战斗预期!F$4</f>
        <v>0</v>
      </c>
      <c r="BR100" s="18">
        <f>Q$8*$O100*[1]战斗预期!G$4</f>
        <v>145.77777777777777</v>
      </c>
      <c r="BS100" s="19">
        <f>M$9*$O100*[1]战斗预期!C$4</f>
        <v>0</v>
      </c>
      <c r="BT100" s="19">
        <f>N$9*$O100*[1]战斗预期!D$4</f>
        <v>0</v>
      </c>
      <c r="BU100" s="19">
        <f>O$9*$O100*[1]战斗预期!E$4</f>
        <v>0</v>
      </c>
      <c r="BV100" s="19">
        <f>P$9*$O100*[1]战斗预期!F$4</f>
        <v>145.77777777777777</v>
      </c>
      <c r="BW100" s="19">
        <f>Q$9*$O100*[1]战斗预期!G$4</f>
        <v>145.77777777777777</v>
      </c>
      <c r="BX100" s="20">
        <f>M$10*$O100*[1]战斗预期!C$4</f>
        <v>0</v>
      </c>
      <c r="BY100" s="20">
        <f>N$10*$O100*[1]战斗预期!D$4</f>
        <v>364.44444444444446</v>
      </c>
      <c r="BZ100" s="20">
        <f>O$10*$O100*[1]战斗预期!E$4</f>
        <v>0</v>
      </c>
      <c r="CA100" s="20">
        <f>P$10*$O100*[1]战斗预期!F$4</f>
        <v>145.77777777777777</v>
      </c>
      <c r="CB100" s="20">
        <f>Q$10*$O100*[1]战斗预期!G$4</f>
        <v>0</v>
      </c>
      <c r="CC100" s="21">
        <f>M$11*$O100*[1]战斗预期!C$4</f>
        <v>5831.1111111111113</v>
      </c>
      <c r="CD100" s="21">
        <f>N$11*$O100*[1]战斗预期!D$4</f>
        <v>0</v>
      </c>
      <c r="CE100" s="21">
        <f>O$11*$O100*[1]战斗预期!E$4</f>
        <v>0</v>
      </c>
      <c r="CF100" s="21">
        <f>P$11*$O100*[1]战斗预期!F$4</f>
        <v>116.62222222222222</v>
      </c>
      <c r="CG100" s="21">
        <f>Q$11*$O100*[1]战斗预期!G$4</f>
        <v>233.24444444444444</v>
      </c>
      <c r="CH100" s="22">
        <f>M$12*$O100*[1]战斗预期!C$4</f>
        <v>0</v>
      </c>
      <c r="CI100" s="22">
        <f>N$12*$O100*[1]战斗预期!D$4</f>
        <v>583.11111111111109</v>
      </c>
      <c r="CJ100" s="22">
        <f>O$12*$O100*[1]战斗预期!E$4</f>
        <v>291.55555555555554</v>
      </c>
      <c r="CK100" s="22">
        <f>P$12*$O100*[1]战斗预期!F$4</f>
        <v>116.62222222222222</v>
      </c>
      <c r="CL100" s="22">
        <f>Q$12*$O100*[1]战斗预期!G$4</f>
        <v>0</v>
      </c>
      <c r="CM100" s="16">
        <f>M$6*$P100*[1]战斗预期!C$4</f>
        <v>7444.4444444444443</v>
      </c>
      <c r="CN100" s="16">
        <f>N$6*$P100*[1]战斗预期!D$4</f>
        <v>744.44444444444446</v>
      </c>
      <c r="CO100" s="16">
        <f>O$6*$P100*[1]战斗预期!E$4</f>
        <v>0</v>
      </c>
      <c r="CP100" s="16">
        <f>P$6*$P100*[1]战斗预期!F$4</f>
        <v>0</v>
      </c>
      <c r="CQ100" s="16">
        <f>Q$6*$P100*[1]战斗预期!G$4</f>
        <v>0</v>
      </c>
      <c r="CR100" s="17">
        <f>M$7*$P100*[1]战斗预期!C$4</f>
        <v>7444.4444444444443</v>
      </c>
      <c r="CS100" s="17">
        <f>N$7*$P100*[1]战斗预期!D$4</f>
        <v>0</v>
      </c>
      <c r="CT100" s="17">
        <f>O$7*$P100*[1]战斗预期!E$4</f>
        <v>372.22222222222223</v>
      </c>
      <c r="CU100" s="17">
        <f>P$7*$P100*[1]战斗预期!F$4</f>
        <v>0</v>
      </c>
      <c r="CV100" s="17">
        <f>Q$7*$P100*[1]战斗预期!G$4</f>
        <v>0</v>
      </c>
      <c r="CW100" s="18">
        <f>M$8*$P100*[1]战斗预期!C$4</f>
        <v>0</v>
      </c>
      <c r="CX100" s="18">
        <f>N$8*$P100*[1]战斗预期!D$4</f>
        <v>0</v>
      </c>
      <c r="CY100" s="18">
        <f>O$8*$P100*[1]战斗预期!E$4</f>
        <v>372.22222222222223</v>
      </c>
      <c r="CZ100" s="18">
        <f>P$8*$P100*[1]战斗预期!F$4</f>
        <v>0</v>
      </c>
      <c r="DA100" s="18">
        <f>Q$8*$P100*[1]战斗预期!G$4</f>
        <v>297.77777777777777</v>
      </c>
      <c r="DB100" s="19">
        <f>M$9*$P100*[1]战斗预期!C$4</f>
        <v>0</v>
      </c>
      <c r="DC100" s="19">
        <f>N$9*$P100*[1]战斗预期!D$4</f>
        <v>0</v>
      </c>
      <c r="DD100" s="19">
        <f>O$9*$P100*[1]战斗预期!E$4</f>
        <v>0</v>
      </c>
      <c r="DE100" s="19">
        <f>P$9*$P100*[1]战斗预期!F$4</f>
        <v>297.77777777777777</v>
      </c>
      <c r="DF100" s="19">
        <f>Q$9*$P100*[1]战斗预期!G$4</f>
        <v>297.77777777777777</v>
      </c>
      <c r="DG100" s="20">
        <f>M$10*$P100*[1]战斗预期!C$4</f>
        <v>0</v>
      </c>
      <c r="DH100" s="20">
        <f>N$10*$P100*[1]战斗预期!D$4</f>
        <v>744.44444444444446</v>
      </c>
      <c r="DI100" s="20">
        <f>O$10*$P100*[1]战斗预期!E$4</f>
        <v>0</v>
      </c>
      <c r="DJ100" s="20">
        <f>P$10*$P100*[1]战斗预期!F$4</f>
        <v>297.77777777777777</v>
      </c>
      <c r="DK100" s="20">
        <f>Q$10*$P100*[1]战斗预期!G$4</f>
        <v>0</v>
      </c>
      <c r="DL100" s="21">
        <f>M$11*$P100*[1]战斗预期!C$4</f>
        <v>11911.111111111111</v>
      </c>
      <c r="DM100" s="21">
        <f>N$11*$P100*[1]战斗预期!D$4</f>
        <v>0</v>
      </c>
      <c r="DN100" s="21">
        <f>O$11*$P100*[1]战斗预期!E$4</f>
        <v>0</v>
      </c>
      <c r="DO100" s="21">
        <f>P$11*$P100*[1]战斗预期!F$4</f>
        <v>238.22222222222223</v>
      </c>
      <c r="DP100" s="21">
        <f>Q$11*$P100*[1]战斗预期!G$4</f>
        <v>476.44444444444446</v>
      </c>
      <c r="DQ100" s="22">
        <f>M$12*$P100*[1]战斗预期!C$4</f>
        <v>0</v>
      </c>
      <c r="DR100" s="22">
        <f>N$12*$P100*[1]战斗预期!D$4</f>
        <v>1191.1111111111111</v>
      </c>
      <c r="DS100" s="22">
        <f>O$12*$P100*[1]战斗预期!E$4</f>
        <v>595.55555555555554</v>
      </c>
      <c r="DT100" s="22">
        <f>P$12*$P100*[1]战斗预期!F$4</f>
        <v>238.22222222222223</v>
      </c>
      <c r="DU100" s="22">
        <f>Q$12*$P100*[1]战斗预期!G$4</f>
        <v>0</v>
      </c>
    </row>
    <row r="101" spans="2:125" x14ac:dyDescent="0.15">
      <c r="C101" s="23">
        <f t="shared" si="46"/>
        <v>44</v>
      </c>
      <c r="D101" s="14">
        <f>(C$1/SUM($R$6:$R$12)*N$6*[1]战斗预期!$D$4+F101*C$2/C$3/SUM($R$6:$R$12)*N$6*[1]战斗预期!$D$4)*(1+$D$8)</f>
        <v>342.22222222222223</v>
      </c>
      <c r="E101" s="4">
        <v>71</v>
      </c>
      <c r="F101" s="4">
        <f>[1]属性成长!$D78</f>
        <v>355</v>
      </c>
      <c r="G101" s="6">
        <f t="shared" si="47"/>
        <v>308</v>
      </c>
      <c r="H101" s="6">
        <f t="shared" si="48"/>
        <v>664</v>
      </c>
      <c r="I101" s="6">
        <f t="shared" si="49"/>
        <v>1354</v>
      </c>
      <c r="J101" s="6">
        <f t="shared" si="50"/>
        <v>1983.5147928994083</v>
      </c>
      <c r="K101" s="15">
        <f t="shared" si="51"/>
        <v>2628.9402788605312</v>
      </c>
      <c r="L101" s="6">
        <f t="shared" si="52"/>
        <v>3933.219515552511</v>
      </c>
      <c r="M101" s="6">
        <f t="shared" si="53"/>
        <v>5246.7660395823086</v>
      </c>
      <c r="N101" s="6">
        <f t="shared" si="54"/>
        <v>34.222222222222221</v>
      </c>
      <c r="O101" s="6">
        <f t="shared" si="55"/>
        <v>73.777777777777771</v>
      </c>
      <c r="P101" s="6">
        <f t="shared" si="56"/>
        <v>150.44444444444446</v>
      </c>
      <c r="Q101" s="6">
        <f t="shared" si="57"/>
        <v>220.39053254437871</v>
      </c>
      <c r="R101" s="6">
        <f t="shared" si="58"/>
        <v>292.10447542894792</v>
      </c>
      <c r="S101" s="6">
        <f t="shared" si="59"/>
        <v>437.02439061694565</v>
      </c>
      <c r="T101" s="6">
        <f t="shared" si="60"/>
        <v>582.97400439803425</v>
      </c>
      <c r="U101" s="16">
        <f>ROUND(M$6*$N101*[1]战斗预期!C$4,0)</f>
        <v>1711</v>
      </c>
      <c r="V101" s="16">
        <f>ROUND(N$6*$N101*[1]战斗预期!D$4,0)</f>
        <v>171</v>
      </c>
      <c r="W101" s="16">
        <f>ROUND(O$6*$N101*[1]战斗预期!E$4,0)</f>
        <v>0</v>
      </c>
      <c r="X101" s="16">
        <f>ROUND(P$6*$N101*[1]战斗预期!F$4,0)</f>
        <v>0</v>
      </c>
      <c r="Y101" s="16">
        <f>ROUND(Q$6*$N101*[1]战斗预期!G$4,0)</f>
        <v>0</v>
      </c>
      <c r="Z101" s="17">
        <f>ROUND(M$7*$N101*[1]战斗预期!C$4,0)</f>
        <v>1711</v>
      </c>
      <c r="AA101" s="17">
        <f>ROUND(N$7*$N101*[1]战斗预期!D$4,0)</f>
        <v>0</v>
      </c>
      <c r="AB101" s="17">
        <f>ROUND(O$7*$N101*[1]战斗预期!E$4,0)</f>
        <v>86</v>
      </c>
      <c r="AC101" s="17">
        <f>ROUND(P$7*$N101*[1]战斗预期!F$4,0)</f>
        <v>0</v>
      </c>
      <c r="AD101" s="17">
        <f>ROUND(Q$7*$N101*[1]战斗预期!G$4,0)</f>
        <v>0</v>
      </c>
      <c r="AE101" s="18">
        <f>ROUND(M$8*$N101*[1]战斗预期!C$4,0)</f>
        <v>0</v>
      </c>
      <c r="AF101" s="18">
        <f>ROUND(N$8*$N101*[1]战斗预期!D$4,0)</f>
        <v>0</v>
      </c>
      <c r="AG101" s="18">
        <f>ROUND(O$8*$N101*[1]战斗预期!E$4,0)</f>
        <v>86</v>
      </c>
      <c r="AH101" s="18">
        <f>ROUND(P$8*$N101*[1]战斗预期!F$4,0)</f>
        <v>0</v>
      </c>
      <c r="AI101" s="18">
        <f>ROUND(Q$8*$N101*[1]战斗预期!G$4,0)</f>
        <v>68</v>
      </c>
      <c r="AJ101" s="19">
        <f>ROUND(M$9*$N101*[1]战斗预期!C$4,0)</f>
        <v>0</v>
      </c>
      <c r="AK101" s="19">
        <f>ROUND(N$9*$N101*[1]战斗预期!D$4,0)</f>
        <v>0</v>
      </c>
      <c r="AL101" s="19">
        <f>ROUND(O$9*$N101*[1]战斗预期!E$4,0)</f>
        <v>0</v>
      </c>
      <c r="AM101" s="19">
        <f>ROUND(P$9*$N101*[1]战斗预期!F$4,0)</f>
        <v>68</v>
      </c>
      <c r="AN101" s="19">
        <f>ROUND(Q$9*$N101*[1]战斗预期!G$4,0)</f>
        <v>68</v>
      </c>
      <c r="AO101" s="20">
        <f>ROUND(M$10*$N101*[1]战斗预期!C$4,0)</f>
        <v>0</v>
      </c>
      <c r="AP101" s="20">
        <f>ROUND(N$10*$N101*[1]战斗预期!D$4,0)</f>
        <v>171</v>
      </c>
      <c r="AQ101" s="20">
        <f>ROUND(O$10*$N101*[1]战斗预期!E$4,0)</f>
        <v>0</v>
      </c>
      <c r="AR101" s="20">
        <f>ROUND(P$10*$N101*[1]战斗预期!F$4,0)</f>
        <v>68</v>
      </c>
      <c r="AS101" s="20">
        <f>ROUND(Q$10*$N101*[1]战斗预期!G$4,0)</f>
        <v>0</v>
      </c>
      <c r="AT101" s="21">
        <f>ROUND(M$11*$N101*[1]战斗预期!C$4,0)</f>
        <v>2738</v>
      </c>
      <c r="AU101" s="21">
        <f>ROUND(N$11*$N101*[1]战斗预期!D$4,0)</f>
        <v>0</v>
      </c>
      <c r="AV101" s="21">
        <f>ROUND(O$11*$N101*[1]战斗预期!E$4,0)</f>
        <v>0</v>
      </c>
      <c r="AW101" s="21">
        <f>ROUND(P$11*$N101*[1]战斗预期!F$4,0)</f>
        <v>55</v>
      </c>
      <c r="AX101" s="21">
        <f>ROUND(Q$11*$N101*[1]战斗预期!G$4,0)</f>
        <v>110</v>
      </c>
      <c r="AY101" s="22">
        <f>ROUND(M$12*$N101*[1]战斗预期!C$4,0)</f>
        <v>0</v>
      </c>
      <c r="AZ101" s="22">
        <f>ROUND(N$12*$N101*[1]战斗预期!D$4,0)</f>
        <v>274</v>
      </c>
      <c r="BA101" s="22">
        <f>ROUND(O$12*$N101*[1]战斗预期!E$4,0)</f>
        <v>137</v>
      </c>
      <c r="BB101" s="22">
        <f>ROUND(P$12*$N101*[1]战斗预期!F$4,0)</f>
        <v>55</v>
      </c>
      <c r="BC101" s="22">
        <f>ROUND(Q$12*$N101*[1]战斗预期!G$4,0)</f>
        <v>0</v>
      </c>
      <c r="BD101" s="16">
        <f>M$6*$O101*[1]战斗预期!C$4</f>
        <v>3688.8888888888887</v>
      </c>
      <c r="BE101" s="16">
        <f>N$6*$O101*[1]战斗预期!D$4</f>
        <v>368.88888888888886</v>
      </c>
      <c r="BF101" s="16">
        <f>O$6*$O101*[1]战斗预期!E$4</f>
        <v>0</v>
      </c>
      <c r="BG101" s="16">
        <f>P$6*$O101*[1]战斗预期!F$4</f>
        <v>0</v>
      </c>
      <c r="BH101" s="16">
        <f>Q$6*$O101*[1]战斗预期!G$4</f>
        <v>0</v>
      </c>
      <c r="BI101" s="17">
        <f>M$7*$O101*[1]战斗预期!C$4</f>
        <v>3688.8888888888887</v>
      </c>
      <c r="BJ101" s="17">
        <f>N$7*$O101*[1]战斗预期!D$4</f>
        <v>0</v>
      </c>
      <c r="BK101" s="17">
        <f>O$7*$O101*[1]战斗预期!E$4</f>
        <v>184.44444444444443</v>
      </c>
      <c r="BL101" s="17">
        <f>P$7*$O101*[1]战斗预期!F$4</f>
        <v>0</v>
      </c>
      <c r="BM101" s="17">
        <f>Q$7*$O101*[1]战斗预期!G$4</f>
        <v>0</v>
      </c>
      <c r="BN101" s="18">
        <f>M$8*$O101*[1]战斗预期!C$4</f>
        <v>0</v>
      </c>
      <c r="BO101" s="18">
        <f>N$8*$O101*[1]战斗预期!D$4</f>
        <v>0</v>
      </c>
      <c r="BP101" s="18">
        <f>O$8*$O101*[1]战斗预期!E$4</f>
        <v>184.44444444444443</v>
      </c>
      <c r="BQ101" s="18">
        <f>P$8*$O101*[1]战斗预期!F$4</f>
        <v>0</v>
      </c>
      <c r="BR101" s="18">
        <f>Q$8*$O101*[1]战斗预期!G$4</f>
        <v>147.55555555555554</v>
      </c>
      <c r="BS101" s="19">
        <f>M$9*$O101*[1]战斗预期!C$4</f>
        <v>0</v>
      </c>
      <c r="BT101" s="19">
        <f>N$9*$O101*[1]战斗预期!D$4</f>
        <v>0</v>
      </c>
      <c r="BU101" s="19">
        <f>O$9*$O101*[1]战斗预期!E$4</f>
        <v>0</v>
      </c>
      <c r="BV101" s="19">
        <f>P$9*$O101*[1]战斗预期!F$4</f>
        <v>147.55555555555554</v>
      </c>
      <c r="BW101" s="19">
        <f>Q$9*$O101*[1]战斗预期!G$4</f>
        <v>147.55555555555554</v>
      </c>
      <c r="BX101" s="20">
        <f>M$10*$O101*[1]战斗预期!C$4</f>
        <v>0</v>
      </c>
      <c r="BY101" s="20">
        <f>N$10*$O101*[1]战斗预期!D$4</f>
        <v>368.88888888888886</v>
      </c>
      <c r="BZ101" s="20">
        <f>O$10*$O101*[1]战斗预期!E$4</f>
        <v>0</v>
      </c>
      <c r="CA101" s="20">
        <f>P$10*$O101*[1]战斗预期!F$4</f>
        <v>147.55555555555554</v>
      </c>
      <c r="CB101" s="20">
        <f>Q$10*$O101*[1]战斗预期!G$4</f>
        <v>0</v>
      </c>
      <c r="CC101" s="21">
        <f>M$11*$O101*[1]战斗预期!C$4</f>
        <v>5902.2222222222217</v>
      </c>
      <c r="CD101" s="21">
        <f>N$11*$O101*[1]战斗预期!D$4</f>
        <v>0</v>
      </c>
      <c r="CE101" s="21">
        <f>O$11*$O101*[1]战斗预期!E$4</f>
        <v>0</v>
      </c>
      <c r="CF101" s="21">
        <f>P$11*$O101*[1]战斗预期!F$4</f>
        <v>118.04444444444444</v>
      </c>
      <c r="CG101" s="21">
        <f>Q$11*$O101*[1]战斗预期!G$4</f>
        <v>236.08888888888887</v>
      </c>
      <c r="CH101" s="22">
        <f>M$12*$O101*[1]战斗预期!C$4</f>
        <v>0</v>
      </c>
      <c r="CI101" s="22">
        <f>N$12*$O101*[1]战斗预期!D$4</f>
        <v>590.22222222222217</v>
      </c>
      <c r="CJ101" s="22">
        <f>O$12*$O101*[1]战斗预期!E$4</f>
        <v>295.11111111111109</v>
      </c>
      <c r="CK101" s="22">
        <f>P$12*$O101*[1]战斗预期!F$4</f>
        <v>118.04444444444444</v>
      </c>
      <c r="CL101" s="22">
        <f>Q$12*$O101*[1]战斗预期!G$4</f>
        <v>0</v>
      </c>
      <c r="CM101" s="16">
        <f>M$6*$P101*[1]战斗预期!C$4</f>
        <v>7522.2222222222226</v>
      </c>
      <c r="CN101" s="16">
        <f>N$6*$P101*[1]战斗预期!D$4</f>
        <v>752.22222222222229</v>
      </c>
      <c r="CO101" s="16">
        <f>O$6*$P101*[1]战斗预期!E$4</f>
        <v>0</v>
      </c>
      <c r="CP101" s="16">
        <f>P$6*$P101*[1]战斗预期!F$4</f>
        <v>0</v>
      </c>
      <c r="CQ101" s="16">
        <f>Q$6*$P101*[1]战斗预期!G$4</f>
        <v>0</v>
      </c>
      <c r="CR101" s="17">
        <f>M$7*$P101*[1]战斗预期!C$4</f>
        <v>7522.2222222222226</v>
      </c>
      <c r="CS101" s="17">
        <f>N$7*$P101*[1]战斗预期!D$4</f>
        <v>0</v>
      </c>
      <c r="CT101" s="17">
        <f>O$7*$P101*[1]战斗预期!E$4</f>
        <v>376.11111111111114</v>
      </c>
      <c r="CU101" s="17">
        <f>P$7*$P101*[1]战斗预期!F$4</f>
        <v>0</v>
      </c>
      <c r="CV101" s="17">
        <f>Q$7*$P101*[1]战斗预期!G$4</f>
        <v>0</v>
      </c>
      <c r="CW101" s="18">
        <f>M$8*$P101*[1]战斗预期!C$4</f>
        <v>0</v>
      </c>
      <c r="CX101" s="18">
        <f>N$8*$P101*[1]战斗预期!D$4</f>
        <v>0</v>
      </c>
      <c r="CY101" s="18">
        <f>O$8*$P101*[1]战斗预期!E$4</f>
        <v>376.11111111111114</v>
      </c>
      <c r="CZ101" s="18">
        <f>P$8*$P101*[1]战斗预期!F$4</f>
        <v>0</v>
      </c>
      <c r="DA101" s="18">
        <f>Q$8*$P101*[1]战斗预期!G$4</f>
        <v>300.88888888888891</v>
      </c>
      <c r="DB101" s="19">
        <f>M$9*$P101*[1]战斗预期!C$4</f>
        <v>0</v>
      </c>
      <c r="DC101" s="19">
        <f>N$9*$P101*[1]战斗预期!D$4</f>
        <v>0</v>
      </c>
      <c r="DD101" s="19">
        <f>O$9*$P101*[1]战斗预期!E$4</f>
        <v>0</v>
      </c>
      <c r="DE101" s="19">
        <f>P$9*$P101*[1]战斗预期!F$4</f>
        <v>300.88888888888891</v>
      </c>
      <c r="DF101" s="19">
        <f>Q$9*$P101*[1]战斗预期!G$4</f>
        <v>300.88888888888891</v>
      </c>
      <c r="DG101" s="20">
        <f>M$10*$P101*[1]战斗预期!C$4</f>
        <v>0</v>
      </c>
      <c r="DH101" s="20">
        <f>N$10*$P101*[1]战斗预期!D$4</f>
        <v>752.22222222222229</v>
      </c>
      <c r="DI101" s="20">
        <f>O$10*$P101*[1]战斗预期!E$4</f>
        <v>0</v>
      </c>
      <c r="DJ101" s="20">
        <f>P$10*$P101*[1]战斗预期!F$4</f>
        <v>300.88888888888891</v>
      </c>
      <c r="DK101" s="20">
        <f>Q$10*$P101*[1]战斗预期!G$4</f>
        <v>0</v>
      </c>
      <c r="DL101" s="21">
        <f>M$11*$P101*[1]战斗预期!C$4</f>
        <v>12035.555555555557</v>
      </c>
      <c r="DM101" s="21">
        <f>N$11*$P101*[1]战斗预期!D$4</f>
        <v>0</v>
      </c>
      <c r="DN101" s="21">
        <f>O$11*$P101*[1]战斗预期!E$4</f>
        <v>0</v>
      </c>
      <c r="DO101" s="21">
        <f>P$11*$P101*[1]战斗预期!F$4</f>
        <v>240.71111111111114</v>
      </c>
      <c r="DP101" s="21">
        <f>Q$11*$P101*[1]战斗预期!G$4</f>
        <v>481.42222222222227</v>
      </c>
      <c r="DQ101" s="22">
        <f>M$12*$P101*[1]战斗预期!C$4</f>
        <v>0</v>
      </c>
      <c r="DR101" s="22">
        <f>N$12*$P101*[1]战斗预期!D$4</f>
        <v>1203.5555555555557</v>
      </c>
      <c r="DS101" s="22">
        <f>O$12*$P101*[1]战斗预期!E$4</f>
        <v>601.77777777777783</v>
      </c>
      <c r="DT101" s="22">
        <f>P$12*$P101*[1]战斗预期!F$4</f>
        <v>240.71111111111114</v>
      </c>
      <c r="DU101" s="22">
        <f>Q$12*$P101*[1]战斗预期!G$4</f>
        <v>0</v>
      </c>
    </row>
    <row r="102" spans="2:125" x14ac:dyDescent="0.15">
      <c r="C102" s="23">
        <f t="shared" si="46"/>
        <v>44.571428571428569</v>
      </c>
      <c r="D102" s="14">
        <f>(C$1/SUM($R$6:$R$12)*N$6*[1]战斗预期!$D$4+F102*C$2/C$3/SUM($R$6:$R$12)*N$6*[1]战斗预期!$D$4)*(1+$D$8)</f>
        <v>346.66666666666669</v>
      </c>
      <c r="E102" s="4">
        <v>72</v>
      </c>
      <c r="F102" s="4">
        <f>[1]属性成长!$D79</f>
        <v>360</v>
      </c>
      <c r="G102" s="6">
        <f t="shared" si="47"/>
        <v>312</v>
      </c>
      <c r="H102" s="6">
        <f t="shared" si="48"/>
        <v>672</v>
      </c>
      <c r="I102" s="6">
        <f t="shared" si="49"/>
        <v>1368</v>
      </c>
      <c r="J102" s="6">
        <f t="shared" si="50"/>
        <v>2001.5147928994083</v>
      </c>
      <c r="K102" s="15">
        <f t="shared" si="51"/>
        <v>2650.9402788605312</v>
      </c>
      <c r="L102" s="6">
        <f t="shared" si="52"/>
        <v>3963.219515552511</v>
      </c>
      <c r="M102" s="6">
        <f t="shared" si="53"/>
        <v>5284.7660395823086</v>
      </c>
      <c r="N102" s="6">
        <f t="shared" si="54"/>
        <v>34.666666666666664</v>
      </c>
      <c r="O102" s="6">
        <f t="shared" si="55"/>
        <v>74.666666666666671</v>
      </c>
      <c r="P102" s="6">
        <f t="shared" si="56"/>
        <v>152</v>
      </c>
      <c r="Q102" s="6">
        <f t="shared" si="57"/>
        <v>222.39053254437871</v>
      </c>
      <c r="R102" s="6">
        <f t="shared" si="58"/>
        <v>294.54891987339238</v>
      </c>
      <c r="S102" s="6">
        <f t="shared" si="59"/>
        <v>440.35772395027902</v>
      </c>
      <c r="T102" s="6">
        <f t="shared" si="60"/>
        <v>587.19622662025654</v>
      </c>
      <c r="U102" s="16">
        <f>ROUND(M$6*$N102*[1]战斗预期!C$4,0)</f>
        <v>1733</v>
      </c>
      <c r="V102" s="16">
        <f>ROUND(N$6*$N102*[1]战斗预期!D$4,0)</f>
        <v>173</v>
      </c>
      <c r="W102" s="16">
        <f>ROUND(O$6*$N102*[1]战斗预期!E$4,0)</f>
        <v>0</v>
      </c>
      <c r="X102" s="16">
        <f>ROUND(P$6*$N102*[1]战斗预期!F$4,0)</f>
        <v>0</v>
      </c>
      <c r="Y102" s="16">
        <f>ROUND(Q$6*$N102*[1]战斗预期!G$4,0)</f>
        <v>0</v>
      </c>
      <c r="Z102" s="17">
        <f>ROUND(M$7*$N102*[1]战斗预期!C$4,0)</f>
        <v>1733</v>
      </c>
      <c r="AA102" s="17">
        <f>ROUND(N$7*$N102*[1]战斗预期!D$4,0)</f>
        <v>0</v>
      </c>
      <c r="AB102" s="17">
        <f>ROUND(O$7*$N102*[1]战斗预期!E$4,0)</f>
        <v>87</v>
      </c>
      <c r="AC102" s="17">
        <f>ROUND(P$7*$N102*[1]战斗预期!F$4,0)</f>
        <v>0</v>
      </c>
      <c r="AD102" s="17">
        <f>ROUND(Q$7*$N102*[1]战斗预期!G$4,0)</f>
        <v>0</v>
      </c>
      <c r="AE102" s="18">
        <f>ROUND(M$8*$N102*[1]战斗预期!C$4,0)</f>
        <v>0</v>
      </c>
      <c r="AF102" s="18">
        <f>ROUND(N$8*$N102*[1]战斗预期!D$4,0)</f>
        <v>0</v>
      </c>
      <c r="AG102" s="18">
        <f>ROUND(O$8*$N102*[1]战斗预期!E$4,0)</f>
        <v>87</v>
      </c>
      <c r="AH102" s="18">
        <f>ROUND(P$8*$N102*[1]战斗预期!F$4,0)</f>
        <v>0</v>
      </c>
      <c r="AI102" s="18">
        <f>ROUND(Q$8*$N102*[1]战斗预期!G$4,0)</f>
        <v>69</v>
      </c>
      <c r="AJ102" s="19">
        <f>ROUND(M$9*$N102*[1]战斗预期!C$4,0)</f>
        <v>0</v>
      </c>
      <c r="AK102" s="19">
        <f>ROUND(N$9*$N102*[1]战斗预期!D$4,0)</f>
        <v>0</v>
      </c>
      <c r="AL102" s="19">
        <f>ROUND(O$9*$N102*[1]战斗预期!E$4,0)</f>
        <v>0</v>
      </c>
      <c r="AM102" s="19">
        <f>ROUND(P$9*$N102*[1]战斗预期!F$4,0)</f>
        <v>69</v>
      </c>
      <c r="AN102" s="19">
        <f>ROUND(Q$9*$N102*[1]战斗预期!G$4,0)</f>
        <v>69</v>
      </c>
      <c r="AO102" s="20">
        <f>ROUND(M$10*$N102*[1]战斗预期!C$4,0)</f>
        <v>0</v>
      </c>
      <c r="AP102" s="20">
        <f>ROUND(N$10*$N102*[1]战斗预期!D$4,0)</f>
        <v>173</v>
      </c>
      <c r="AQ102" s="20">
        <f>ROUND(O$10*$N102*[1]战斗预期!E$4,0)</f>
        <v>0</v>
      </c>
      <c r="AR102" s="20">
        <f>ROUND(P$10*$N102*[1]战斗预期!F$4,0)</f>
        <v>69</v>
      </c>
      <c r="AS102" s="20">
        <f>ROUND(Q$10*$N102*[1]战斗预期!G$4,0)</f>
        <v>0</v>
      </c>
      <c r="AT102" s="21">
        <f>ROUND(M$11*$N102*[1]战斗预期!C$4,0)</f>
        <v>2773</v>
      </c>
      <c r="AU102" s="21">
        <f>ROUND(N$11*$N102*[1]战斗预期!D$4,0)</f>
        <v>0</v>
      </c>
      <c r="AV102" s="21">
        <f>ROUND(O$11*$N102*[1]战斗预期!E$4,0)</f>
        <v>0</v>
      </c>
      <c r="AW102" s="21">
        <f>ROUND(P$11*$N102*[1]战斗预期!F$4,0)</f>
        <v>55</v>
      </c>
      <c r="AX102" s="21">
        <f>ROUND(Q$11*$N102*[1]战斗预期!G$4,0)</f>
        <v>111</v>
      </c>
      <c r="AY102" s="22">
        <f>ROUND(M$12*$N102*[1]战斗预期!C$4,0)</f>
        <v>0</v>
      </c>
      <c r="AZ102" s="22">
        <f>ROUND(N$12*$N102*[1]战斗预期!D$4,0)</f>
        <v>277</v>
      </c>
      <c r="BA102" s="22">
        <f>ROUND(O$12*$N102*[1]战斗预期!E$4,0)</f>
        <v>139</v>
      </c>
      <c r="BB102" s="22">
        <f>ROUND(P$12*$N102*[1]战斗预期!F$4,0)</f>
        <v>55</v>
      </c>
      <c r="BC102" s="22">
        <f>ROUND(Q$12*$N102*[1]战斗预期!G$4,0)</f>
        <v>0</v>
      </c>
      <c r="BD102" s="16">
        <f>M$6*$O102*[1]战斗预期!C$4</f>
        <v>3733.3333333333335</v>
      </c>
      <c r="BE102" s="16">
        <f>N$6*$O102*[1]战斗预期!D$4</f>
        <v>373.33333333333337</v>
      </c>
      <c r="BF102" s="16">
        <f>O$6*$O102*[1]战斗预期!E$4</f>
        <v>0</v>
      </c>
      <c r="BG102" s="16">
        <f>P$6*$O102*[1]战斗预期!F$4</f>
        <v>0</v>
      </c>
      <c r="BH102" s="16">
        <f>Q$6*$O102*[1]战斗预期!G$4</f>
        <v>0</v>
      </c>
      <c r="BI102" s="17">
        <f>M$7*$O102*[1]战斗预期!C$4</f>
        <v>3733.3333333333335</v>
      </c>
      <c r="BJ102" s="17">
        <f>N$7*$O102*[1]战斗预期!D$4</f>
        <v>0</v>
      </c>
      <c r="BK102" s="17">
        <f>O$7*$O102*[1]战斗预期!E$4</f>
        <v>186.66666666666669</v>
      </c>
      <c r="BL102" s="17">
        <f>P$7*$O102*[1]战斗预期!F$4</f>
        <v>0</v>
      </c>
      <c r="BM102" s="17">
        <f>Q$7*$O102*[1]战斗预期!G$4</f>
        <v>0</v>
      </c>
      <c r="BN102" s="18">
        <f>M$8*$O102*[1]战斗预期!C$4</f>
        <v>0</v>
      </c>
      <c r="BO102" s="18">
        <f>N$8*$O102*[1]战斗预期!D$4</f>
        <v>0</v>
      </c>
      <c r="BP102" s="18">
        <f>O$8*$O102*[1]战斗预期!E$4</f>
        <v>186.66666666666669</v>
      </c>
      <c r="BQ102" s="18">
        <f>P$8*$O102*[1]战斗预期!F$4</f>
        <v>0</v>
      </c>
      <c r="BR102" s="18">
        <f>Q$8*$O102*[1]战斗预期!G$4</f>
        <v>149.33333333333334</v>
      </c>
      <c r="BS102" s="19">
        <f>M$9*$O102*[1]战斗预期!C$4</f>
        <v>0</v>
      </c>
      <c r="BT102" s="19">
        <f>N$9*$O102*[1]战斗预期!D$4</f>
        <v>0</v>
      </c>
      <c r="BU102" s="19">
        <f>O$9*$O102*[1]战斗预期!E$4</f>
        <v>0</v>
      </c>
      <c r="BV102" s="19">
        <f>P$9*$O102*[1]战斗预期!F$4</f>
        <v>149.33333333333334</v>
      </c>
      <c r="BW102" s="19">
        <f>Q$9*$O102*[1]战斗预期!G$4</f>
        <v>149.33333333333334</v>
      </c>
      <c r="BX102" s="20">
        <f>M$10*$O102*[1]战斗预期!C$4</f>
        <v>0</v>
      </c>
      <c r="BY102" s="20">
        <f>N$10*$O102*[1]战斗预期!D$4</f>
        <v>373.33333333333337</v>
      </c>
      <c r="BZ102" s="20">
        <f>O$10*$O102*[1]战斗预期!E$4</f>
        <v>0</v>
      </c>
      <c r="CA102" s="20">
        <f>P$10*$O102*[1]战斗预期!F$4</f>
        <v>149.33333333333334</v>
      </c>
      <c r="CB102" s="20">
        <f>Q$10*$O102*[1]战斗预期!G$4</f>
        <v>0</v>
      </c>
      <c r="CC102" s="21">
        <f>M$11*$O102*[1]战斗预期!C$4</f>
        <v>5973.3333333333339</v>
      </c>
      <c r="CD102" s="21">
        <f>N$11*$O102*[1]战斗预期!D$4</f>
        <v>0</v>
      </c>
      <c r="CE102" s="21">
        <f>O$11*$O102*[1]战斗预期!E$4</f>
        <v>0</v>
      </c>
      <c r="CF102" s="21">
        <f>P$11*$O102*[1]战斗预期!F$4</f>
        <v>119.46666666666668</v>
      </c>
      <c r="CG102" s="21">
        <f>Q$11*$O102*[1]战斗预期!G$4</f>
        <v>238.93333333333337</v>
      </c>
      <c r="CH102" s="22">
        <f>M$12*$O102*[1]战斗预期!C$4</f>
        <v>0</v>
      </c>
      <c r="CI102" s="22">
        <f>N$12*$O102*[1]战斗预期!D$4</f>
        <v>597.33333333333337</v>
      </c>
      <c r="CJ102" s="22">
        <f>O$12*$O102*[1]战斗预期!E$4</f>
        <v>298.66666666666669</v>
      </c>
      <c r="CK102" s="22">
        <f>P$12*$O102*[1]战斗预期!F$4</f>
        <v>119.46666666666668</v>
      </c>
      <c r="CL102" s="22">
        <f>Q$12*$O102*[1]战斗预期!G$4</f>
        <v>0</v>
      </c>
      <c r="CM102" s="16">
        <f>M$6*$P102*[1]战斗预期!C$4</f>
        <v>7600</v>
      </c>
      <c r="CN102" s="16">
        <f>N$6*$P102*[1]战斗预期!D$4</f>
        <v>760</v>
      </c>
      <c r="CO102" s="16">
        <f>O$6*$P102*[1]战斗预期!E$4</f>
        <v>0</v>
      </c>
      <c r="CP102" s="16">
        <f>P$6*$P102*[1]战斗预期!F$4</f>
        <v>0</v>
      </c>
      <c r="CQ102" s="16">
        <f>Q$6*$P102*[1]战斗预期!G$4</f>
        <v>0</v>
      </c>
      <c r="CR102" s="17">
        <f>M$7*$P102*[1]战斗预期!C$4</f>
        <v>7600</v>
      </c>
      <c r="CS102" s="17">
        <f>N$7*$P102*[1]战斗预期!D$4</f>
        <v>0</v>
      </c>
      <c r="CT102" s="17">
        <f>O$7*$P102*[1]战斗预期!E$4</f>
        <v>380</v>
      </c>
      <c r="CU102" s="17">
        <f>P$7*$P102*[1]战斗预期!F$4</f>
        <v>0</v>
      </c>
      <c r="CV102" s="17">
        <f>Q$7*$P102*[1]战斗预期!G$4</f>
        <v>0</v>
      </c>
      <c r="CW102" s="18">
        <f>M$8*$P102*[1]战斗预期!C$4</f>
        <v>0</v>
      </c>
      <c r="CX102" s="18">
        <f>N$8*$P102*[1]战斗预期!D$4</f>
        <v>0</v>
      </c>
      <c r="CY102" s="18">
        <f>O$8*$P102*[1]战斗预期!E$4</f>
        <v>380</v>
      </c>
      <c r="CZ102" s="18">
        <f>P$8*$P102*[1]战斗预期!F$4</f>
        <v>0</v>
      </c>
      <c r="DA102" s="18">
        <f>Q$8*$P102*[1]战斗预期!G$4</f>
        <v>304</v>
      </c>
      <c r="DB102" s="19">
        <f>M$9*$P102*[1]战斗预期!C$4</f>
        <v>0</v>
      </c>
      <c r="DC102" s="19">
        <f>N$9*$P102*[1]战斗预期!D$4</f>
        <v>0</v>
      </c>
      <c r="DD102" s="19">
        <f>O$9*$P102*[1]战斗预期!E$4</f>
        <v>0</v>
      </c>
      <c r="DE102" s="19">
        <f>P$9*$P102*[1]战斗预期!F$4</f>
        <v>304</v>
      </c>
      <c r="DF102" s="19">
        <f>Q$9*$P102*[1]战斗预期!G$4</f>
        <v>304</v>
      </c>
      <c r="DG102" s="20">
        <f>M$10*$P102*[1]战斗预期!C$4</f>
        <v>0</v>
      </c>
      <c r="DH102" s="20">
        <f>N$10*$P102*[1]战斗预期!D$4</f>
        <v>760</v>
      </c>
      <c r="DI102" s="20">
        <f>O$10*$P102*[1]战斗预期!E$4</f>
        <v>0</v>
      </c>
      <c r="DJ102" s="20">
        <f>P$10*$P102*[1]战斗预期!F$4</f>
        <v>304</v>
      </c>
      <c r="DK102" s="20">
        <f>Q$10*$P102*[1]战斗预期!G$4</f>
        <v>0</v>
      </c>
      <c r="DL102" s="21">
        <f>M$11*$P102*[1]战斗预期!C$4</f>
        <v>12160</v>
      </c>
      <c r="DM102" s="21">
        <f>N$11*$P102*[1]战斗预期!D$4</f>
        <v>0</v>
      </c>
      <c r="DN102" s="21">
        <f>O$11*$P102*[1]战斗预期!E$4</f>
        <v>0</v>
      </c>
      <c r="DO102" s="21">
        <f>P$11*$P102*[1]战斗预期!F$4</f>
        <v>243.20000000000002</v>
      </c>
      <c r="DP102" s="21">
        <f>Q$11*$P102*[1]战斗预期!G$4</f>
        <v>486.40000000000003</v>
      </c>
      <c r="DQ102" s="22">
        <f>M$12*$P102*[1]战斗预期!C$4</f>
        <v>0</v>
      </c>
      <c r="DR102" s="22">
        <f>N$12*$P102*[1]战斗预期!D$4</f>
        <v>1216</v>
      </c>
      <c r="DS102" s="22">
        <f>O$12*$P102*[1]战斗预期!E$4</f>
        <v>608</v>
      </c>
      <c r="DT102" s="22">
        <f>P$12*$P102*[1]战斗预期!F$4</f>
        <v>243.20000000000002</v>
      </c>
      <c r="DU102" s="22">
        <f>Q$12*$P102*[1]战斗预期!G$4</f>
        <v>0</v>
      </c>
    </row>
    <row r="103" spans="2:125" x14ac:dyDescent="0.15">
      <c r="C103" s="23">
        <f t="shared" si="46"/>
        <v>45.142857142857146</v>
      </c>
      <c r="D103" s="14">
        <f>(C$1/SUM($R$6:$R$12)*N$6*[1]战斗预期!$D$4+F103*C$2/C$3/SUM($R$6:$R$12)*N$6*[1]战斗预期!$D$4)*(1+$D$8)</f>
        <v>351.11111111111114</v>
      </c>
      <c r="E103" s="4">
        <v>73</v>
      </c>
      <c r="F103" s="4">
        <f>[1]属性成长!$D80</f>
        <v>365</v>
      </c>
      <c r="G103" s="6">
        <f t="shared" si="47"/>
        <v>316</v>
      </c>
      <c r="H103" s="6">
        <f t="shared" si="48"/>
        <v>680</v>
      </c>
      <c r="I103" s="6">
        <f t="shared" si="49"/>
        <v>1382</v>
      </c>
      <c r="J103" s="6">
        <f t="shared" si="50"/>
        <v>2019.5147928994083</v>
      </c>
      <c r="K103" s="15">
        <f t="shared" si="51"/>
        <v>2672.9402788605312</v>
      </c>
      <c r="L103" s="6">
        <f t="shared" si="52"/>
        <v>3993.219515552511</v>
      </c>
      <c r="M103" s="6">
        <f t="shared" si="53"/>
        <v>5322.7660395823086</v>
      </c>
      <c r="N103" s="6">
        <f t="shared" si="54"/>
        <v>35.111111111111114</v>
      </c>
      <c r="O103" s="6">
        <f t="shared" si="55"/>
        <v>75.555555555555557</v>
      </c>
      <c r="P103" s="6">
        <f t="shared" si="56"/>
        <v>153.55555555555554</v>
      </c>
      <c r="Q103" s="6">
        <f t="shared" si="57"/>
        <v>224.39053254437871</v>
      </c>
      <c r="R103" s="6">
        <f t="shared" si="58"/>
        <v>296.99336431783678</v>
      </c>
      <c r="S103" s="6">
        <f t="shared" si="59"/>
        <v>443.69105728361234</v>
      </c>
      <c r="T103" s="6">
        <f t="shared" si="60"/>
        <v>591.41844884247871</v>
      </c>
      <c r="U103" s="16">
        <f>ROUND(M$6*$N103*[1]战斗预期!C$4,0)</f>
        <v>1756</v>
      </c>
      <c r="V103" s="16">
        <f>ROUND(N$6*$N103*[1]战斗预期!D$4,0)</f>
        <v>176</v>
      </c>
      <c r="W103" s="16">
        <f>ROUND(O$6*$N103*[1]战斗预期!E$4,0)</f>
        <v>0</v>
      </c>
      <c r="X103" s="16">
        <f>ROUND(P$6*$N103*[1]战斗预期!F$4,0)</f>
        <v>0</v>
      </c>
      <c r="Y103" s="16">
        <f>ROUND(Q$6*$N103*[1]战斗预期!G$4,0)</f>
        <v>0</v>
      </c>
      <c r="Z103" s="17">
        <f>ROUND(M$7*$N103*[1]战斗预期!C$4,0)</f>
        <v>1756</v>
      </c>
      <c r="AA103" s="17">
        <f>ROUND(N$7*$N103*[1]战斗预期!D$4,0)</f>
        <v>0</v>
      </c>
      <c r="AB103" s="17">
        <f>ROUND(O$7*$N103*[1]战斗预期!E$4,0)</f>
        <v>88</v>
      </c>
      <c r="AC103" s="17">
        <f>ROUND(P$7*$N103*[1]战斗预期!F$4,0)</f>
        <v>0</v>
      </c>
      <c r="AD103" s="17">
        <f>ROUND(Q$7*$N103*[1]战斗预期!G$4,0)</f>
        <v>0</v>
      </c>
      <c r="AE103" s="18">
        <f>ROUND(M$8*$N103*[1]战斗预期!C$4,0)</f>
        <v>0</v>
      </c>
      <c r="AF103" s="18">
        <f>ROUND(N$8*$N103*[1]战斗预期!D$4,0)</f>
        <v>0</v>
      </c>
      <c r="AG103" s="18">
        <f>ROUND(O$8*$N103*[1]战斗预期!E$4,0)</f>
        <v>88</v>
      </c>
      <c r="AH103" s="18">
        <f>ROUND(P$8*$N103*[1]战斗预期!F$4,0)</f>
        <v>0</v>
      </c>
      <c r="AI103" s="18">
        <f>ROUND(Q$8*$N103*[1]战斗预期!G$4,0)</f>
        <v>70</v>
      </c>
      <c r="AJ103" s="19">
        <f>ROUND(M$9*$N103*[1]战斗预期!C$4,0)</f>
        <v>0</v>
      </c>
      <c r="AK103" s="19">
        <f>ROUND(N$9*$N103*[1]战斗预期!D$4,0)</f>
        <v>0</v>
      </c>
      <c r="AL103" s="19">
        <f>ROUND(O$9*$N103*[1]战斗预期!E$4,0)</f>
        <v>0</v>
      </c>
      <c r="AM103" s="19">
        <f>ROUND(P$9*$N103*[1]战斗预期!F$4,0)</f>
        <v>70</v>
      </c>
      <c r="AN103" s="19">
        <f>ROUND(Q$9*$N103*[1]战斗预期!G$4,0)</f>
        <v>70</v>
      </c>
      <c r="AO103" s="20">
        <f>ROUND(M$10*$N103*[1]战斗预期!C$4,0)</f>
        <v>0</v>
      </c>
      <c r="AP103" s="20">
        <f>ROUND(N$10*$N103*[1]战斗预期!D$4,0)</f>
        <v>176</v>
      </c>
      <c r="AQ103" s="20">
        <f>ROUND(O$10*$N103*[1]战斗预期!E$4,0)</f>
        <v>0</v>
      </c>
      <c r="AR103" s="20">
        <f>ROUND(P$10*$N103*[1]战斗预期!F$4,0)</f>
        <v>70</v>
      </c>
      <c r="AS103" s="20">
        <f>ROUND(Q$10*$N103*[1]战斗预期!G$4,0)</f>
        <v>0</v>
      </c>
      <c r="AT103" s="21">
        <f>ROUND(M$11*$N103*[1]战斗预期!C$4,0)</f>
        <v>2809</v>
      </c>
      <c r="AU103" s="21">
        <f>ROUND(N$11*$N103*[1]战斗预期!D$4,0)</f>
        <v>0</v>
      </c>
      <c r="AV103" s="21">
        <f>ROUND(O$11*$N103*[1]战斗预期!E$4,0)</f>
        <v>0</v>
      </c>
      <c r="AW103" s="21">
        <f>ROUND(P$11*$N103*[1]战斗预期!F$4,0)</f>
        <v>56</v>
      </c>
      <c r="AX103" s="21">
        <f>ROUND(Q$11*$N103*[1]战斗预期!G$4,0)</f>
        <v>112</v>
      </c>
      <c r="AY103" s="22">
        <f>ROUND(M$12*$N103*[1]战斗预期!C$4,0)</f>
        <v>0</v>
      </c>
      <c r="AZ103" s="22">
        <f>ROUND(N$12*$N103*[1]战斗预期!D$4,0)</f>
        <v>281</v>
      </c>
      <c r="BA103" s="22">
        <f>ROUND(O$12*$N103*[1]战斗预期!E$4,0)</f>
        <v>140</v>
      </c>
      <c r="BB103" s="22">
        <f>ROUND(P$12*$N103*[1]战斗预期!F$4,0)</f>
        <v>56</v>
      </c>
      <c r="BC103" s="22">
        <f>ROUND(Q$12*$N103*[1]战斗预期!G$4,0)</f>
        <v>0</v>
      </c>
      <c r="BD103" s="16">
        <f>M$6*$O103*[1]战斗预期!C$4</f>
        <v>3777.7777777777778</v>
      </c>
      <c r="BE103" s="16">
        <f>N$6*$O103*[1]战斗预期!D$4</f>
        <v>377.77777777777777</v>
      </c>
      <c r="BF103" s="16">
        <f>O$6*$O103*[1]战斗预期!E$4</f>
        <v>0</v>
      </c>
      <c r="BG103" s="16">
        <f>P$6*$O103*[1]战斗预期!F$4</f>
        <v>0</v>
      </c>
      <c r="BH103" s="16">
        <f>Q$6*$O103*[1]战斗预期!G$4</f>
        <v>0</v>
      </c>
      <c r="BI103" s="17">
        <f>M$7*$O103*[1]战斗预期!C$4</f>
        <v>3777.7777777777778</v>
      </c>
      <c r="BJ103" s="17">
        <f>N$7*$O103*[1]战斗预期!D$4</f>
        <v>0</v>
      </c>
      <c r="BK103" s="17">
        <f>O$7*$O103*[1]战斗预期!E$4</f>
        <v>188.88888888888889</v>
      </c>
      <c r="BL103" s="17">
        <f>P$7*$O103*[1]战斗预期!F$4</f>
        <v>0</v>
      </c>
      <c r="BM103" s="17">
        <f>Q$7*$O103*[1]战斗预期!G$4</f>
        <v>0</v>
      </c>
      <c r="BN103" s="18">
        <f>M$8*$O103*[1]战斗预期!C$4</f>
        <v>0</v>
      </c>
      <c r="BO103" s="18">
        <f>N$8*$O103*[1]战斗预期!D$4</f>
        <v>0</v>
      </c>
      <c r="BP103" s="18">
        <f>O$8*$O103*[1]战斗预期!E$4</f>
        <v>188.88888888888889</v>
      </c>
      <c r="BQ103" s="18">
        <f>P$8*$O103*[1]战斗预期!F$4</f>
        <v>0</v>
      </c>
      <c r="BR103" s="18">
        <f>Q$8*$O103*[1]战斗预期!G$4</f>
        <v>151.11111111111111</v>
      </c>
      <c r="BS103" s="19">
        <f>M$9*$O103*[1]战斗预期!C$4</f>
        <v>0</v>
      </c>
      <c r="BT103" s="19">
        <f>N$9*$O103*[1]战斗预期!D$4</f>
        <v>0</v>
      </c>
      <c r="BU103" s="19">
        <f>O$9*$O103*[1]战斗预期!E$4</f>
        <v>0</v>
      </c>
      <c r="BV103" s="19">
        <f>P$9*$O103*[1]战斗预期!F$4</f>
        <v>151.11111111111111</v>
      </c>
      <c r="BW103" s="19">
        <f>Q$9*$O103*[1]战斗预期!G$4</f>
        <v>151.11111111111111</v>
      </c>
      <c r="BX103" s="20">
        <f>M$10*$O103*[1]战斗预期!C$4</f>
        <v>0</v>
      </c>
      <c r="BY103" s="20">
        <f>N$10*$O103*[1]战斗预期!D$4</f>
        <v>377.77777777777777</v>
      </c>
      <c r="BZ103" s="20">
        <f>O$10*$O103*[1]战斗预期!E$4</f>
        <v>0</v>
      </c>
      <c r="CA103" s="20">
        <f>P$10*$O103*[1]战斗预期!F$4</f>
        <v>151.11111111111111</v>
      </c>
      <c r="CB103" s="20">
        <f>Q$10*$O103*[1]战斗预期!G$4</f>
        <v>0</v>
      </c>
      <c r="CC103" s="21">
        <f>M$11*$O103*[1]战斗预期!C$4</f>
        <v>6044.4444444444453</v>
      </c>
      <c r="CD103" s="21">
        <f>N$11*$O103*[1]战斗预期!D$4</f>
        <v>0</v>
      </c>
      <c r="CE103" s="21">
        <f>O$11*$O103*[1]战斗预期!E$4</f>
        <v>0</v>
      </c>
      <c r="CF103" s="21">
        <f>P$11*$O103*[1]战斗预期!F$4</f>
        <v>120.8888888888889</v>
      </c>
      <c r="CG103" s="21">
        <f>Q$11*$O103*[1]战斗预期!G$4</f>
        <v>241.7777777777778</v>
      </c>
      <c r="CH103" s="22">
        <f>M$12*$O103*[1]战斗预期!C$4</f>
        <v>0</v>
      </c>
      <c r="CI103" s="22">
        <f>N$12*$O103*[1]战斗预期!D$4</f>
        <v>604.44444444444446</v>
      </c>
      <c r="CJ103" s="22">
        <f>O$12*$O103*[1]战斗预期!E$4</f>
        <v>302.22222222222223</v>
      </c>
      <c r="CK103" s="22">
        <f>P$12*$O103*[1]战斗预期!F$4</f>
        <v>120.8888888888889</v>
      </c>
      <c r="CL103" s="22">
        <f>Q$12*$O103*[1]战斗预期!G$4</f>
        <v>0</v>
      </c>
      <c r="CM103" s="16">
        <f>M$6*$P103*[1]战斗预期!C$4</f>
        <v>7677.7777777777774</v>
      </c>
      <c r="CN103" s="16">
        <f>N$6*$P103*[1]战斗预期!D$4</f>
        <v>767.77777777777771</v>
      </c>
      <c r="CO103" s="16">
        <f>O$6*$P103*[1]战斗预期!E$4</f>
        <v>0</v>
      </c>
      <c r="CP103" s="16">
        <f>P$6*$P103*[1]战斗预期!F$4</f>
        <v>0</v>
      </c>
      <c r="CQ103" s="16">
        <f>Q$6*$P103*[1]战斗预期!G$4</f>
        <v>0</v>
      </c>
      <c r="CR103" s="17">
        <f>M$7*$P103*[1]战斗预期!C$4</f>
        <v>7677.7777777777774</v>
      </c>
      <c r="CS103" s="17">
        <f>N$7*$P103*[1]战斗预期!D$4</f>
        <v>0</v>
      </c>
      <c r="CT103" s="17">
        <f>O$7*$P103*[1]战斗预期!E$4</f>
        <v>383.88888888888886</v>
      </c>
      <c r="CU103" s="17">
        <f>P$7*$P103*[1]战斗预期!F$4</f>
        <v>0</v>
      </c>
      <c r="CV103" s="17">
        <f>Q$7*$P103*[1]战斗预期!G$4</f>
        <v>0</v>
      </c>
      <c r="CW103" s="18">
        <f>M$8*$P103*[1]战斗预期!C$4</f>
        <v>0</v>
      </c>
      <c r="CX103" s="18">
        <f>N$8*$P103*[1]战斗预期!D$4</f>
        <v>0</v>
      </c>
      <c r="CY103" s="18">
        <f>O$8*$P103*[1]战斗预期!E$4</f>
        <v>383.88888888888886</v>
      </c>
      <c r="CZ103" s="18">
        <f>P$8*$P103*[1]战斗预期!F$4</f>
        <v>0</v>
      </c>
      <c r="DA103" s="18">
        <f>Q$8*$P103*[1]战斗预期!G$4</f>
        <v>307.11111111111109</v>
      </c>
      <c r="DB103" s="19">
        <f>M$9*$P103*[1]战斗预期!C$4</f>
        <v>0</v>
      </c>
      <c r="DC103" s="19">
        <f>N$9*$P103*[1]战斗预期!D$4</f>
        <v>0</v>
      </c>
      <c r="DD103" s="19">
        <f>O$9*$P103*[1]战斗预期!E$4</f>
        <v>0</v>
      </c>
      <c r="DE103" s="19">
        <f>P$9*$P103*[1]战斗预期!F$4</f>
        <v>307.11111111111109</v>
      </c>
      <c r="DF103" s="19">
        <f>Q$9*$P103*[1]战斗预期!G$4</f>
        <v>307.11111111111109</v>
      </c>
      <c r="DG103" s="20">
        <f>M$10*$P103*[1]战斗预期!C$4</f>
        <v>0</v>
      </c>
      <c r="DH103" s="20">
        <f>N$10*$P103*[1]战斗预期!D$4</f>
        <v>767.77777777777771</v>
      </c>
      <c r="DI103" s="20">
        <f>O$10*$P103*[1]战斗预期!E$4</f>
        <v>0</v>
      </c>
      <c r="DJ103" s="20">
        <f>P$10*$P103*[1]战斗预期!F$4</f>
        <v>307.11111111111109</v>
      </c>
      <c r="DK103" s="20">
        <f>Q$10*$P103*[1]战斗预期!G$4</f>
        <v>0</v>
      </c>
      <c r="DL103" s="21">
        <f>M$11*$P103*[1]战斗预期!C$4</f>
        <v>12284.444444444443</v>
      </c>
      <c r="DM103" s="21">
        <f>N$11*$P103*[1]战斗预期!D$4</f>
        <v>0</v>
      </c>
      <c r="DN103" s="21">
        <f>O$11*$P103*[1]战斗预期!E$4</f>
        <v>0</v>
      </c>
      <c r="DO103" s="21">
        <f>P$11*$P103*[1]战斗预期!F$4</f>
        <v>245.68888888888887</v>
      </c>
      <c r="DP103" s="21">
        <f>Q$11*$P103*[1]战斗预期!G$4</f>
        <v>491.37777777777774</v>
      </c>
      <c r="DQ103" s="22">
        <f>M$12*$P103*[1]战斗预期!C$4</f>
        <v>0</v>
      </c>
      <c r="DR103" s="22">
        <f>N$12*$P103*[1]战斗预期!D$4</f>
        <v>1228.4444444444443</v>
      </c>
      <c r="DS103" s="22">
        <f>O$12*$P103*[1]战斗预期!E$4</f>
        <v>614.22222222222217</v>
      </c>
      <c r="DT103" s="22">
        <f>P$12*$P103*[1]战斗预期!F$4</f>
        <v>245.68888888888887</v>
      </c>
      <c r="DU103" s="22">
        <f>Q$12*$P103*[1]战斗预期!G$4</f>
        <v>0</v>
      </c>
    </row>
    <row r="104" spans="2:125" x14ac:dyDescent="0.15">
      <c r="C104" s="23">
        <f t="shared" si="46"/>
        <v>45.714285714285715</v>
      </c>
      <c r="D104" s="14">
        <f>(C$1/SUM($R$6:$R$12)*N$6*[1]战斗预期!$D$4+F104*C$2/C$3/SUM($R$6:$R$12)*N$6*[1]战斗预期!$D$4)*(1+$D$8)</f>
        <v>355.55555555555554</v>
      </c>
      <c r="E104" s="4">
        <v>74</v>
      </c>
      <c r="F104" s="4">
        <f>[1]属性成长!$D81</f>
        <v>370</v>
      </c>
      <c r="G104" s="6">
        <f t="shared" si="47"/>
        <v>320</v>
      </c>
      <c r="H104" s="6">
        <f t="shared" si="48"/>
        <v>688</v>
      </c>
      <c r="I104" s="6">
        <f t="shared" si="49"/>
        <v>1396</v>
      </c>
      <c r="J104" s="6">
        <f t="shared" si="50"/>
        <v>2037.5147928994083</v>
      </c>
      <c r="K104" s="15">
        <f t="shared" si="51"/>
        <v>2694.9402788605312</v>
      </c>
      <c r="L104" s="6">
        <f t="shared" si="52"/>
        <v>4023.219515552511</v>
      </c>
      <c r="M104" s="6">
        <f t="shared" si="53"/>
        <v>5360.7660395823086</v>
      </c>
      <c r="N104" s="6">
        <f t="shared" si="54"/>
        <v>35.555555555555557</v>
      </c>
      <c r="O104" s="6">
        <f t="shared" si="55"/>
        <v>76.444444444444443</v>
      </c>
      <c r="P104" s="6">
        <f t="shared" si="56"/>
        <v>155.11111111111111</v>
      </c>
      <c r="Q104" s="6">
        <f t="shared" si="57"/>
        <v>226.39053254437871</v>
      </c>
      <c r="R104" s="6">
        <f t="shared" si="58"/>
        <v>299.43780876228124</v>
      </c>
      <c r="S104" s="6">
        <f t="shared" si="59"/>
        <v>447.02439061694565</v>
      </c>
      <c r="T104" s="6">
        <f t="shared" si="60"/>
        <v>595.640671064701</v>
      </c>
      <c r="U104" s="16">
        <f>ROUND(M$6*$N104*[1]战斗预期!C$4,0)</f>
        <v>1778</v>
      </c>
      <c r="V104" s="16">
        <f>ROUND(N$6*$N104*[1]战斗预期!D$4,0)</f>
        <v>178</v>
      </c>
      <c r="W104" s="16">
        <f>ROUND(O$6*$N104*[1]战斗预期!E$4,0)</f>
        <v>0</v>
      </c>
      <c r="X104" s="16">
        <f>ROUND(P$6*$N104*[1]战斗预期!F$4,0)</f>
        <v>0</v>
      </c>
      <c r="Y104" s="16">
        <f>ROUND(Q$6*$N104*[1]战斗预期!G$4,0)</f>
        <v>0</v>
      </c>
      <c r="Z104" s="17">
        <f>ROUND(M$7*$N104*[1]战斗预期!C$4,0)</f>
        <v>1778</v>
      </c>
      <c r="AA104" s="17">
        <f>ROUND(N$7*$N104*[1]战斗预期!D$4,0)</f>
        <v>0</v>
      </c>
      <c r="AB104" s="17">
        <f>ROUND(O$7*$N104*[1]战斗预期!E$4,0)</f>
        <v>89</v>
      </c>
      <c r="AC104" s="17">
        <f>ROUND(P$7*$N104*[1]战斗预期!F$4,0)</f>
        <v>0</v>
      </c>
      <c r="AD104" s="17">
        <f>ROUND(Q$7*$N104*[1]战斗预期!G$4,0)</f>
        <v>0</v>
      </c>
      <c r="AE104" s="18">
        <f>ROUND(M$8*$N104*[1]战斗预期!C$4,0)</f>
        <v>0</v>
      </c>
      <c r="AF104" s="18">
        <f>ROUND(N$8*$N104*[1]战斗预期!D$4,0)</f>
        <v>0</v>
      </c>
      <c r="AG104" s="18">
        <f>ROUND(O$8*$N104*[1]战斗预期!E$4,0)</f>
        <v>89</v>
      </c>
      <c r="AH104" s="18">
        <f>ROUND(P$8*$N104*[1]战斗预期!F$4,0)</f>
        <v>0</v>
      </c>
      <c r="AI104" s="18">
        <f>ROUND(Q$8*$N104*[1]战斗预期!G$4,0)</f>
        <v>71</v>
      </c>
      <c r="AJ104" s="19">
        <f>ROUND(M$9*$N104*[1]战斗预期!C$4,0)</f>
        <v>0</v>
      </c>
      <c r="AK104" s="19">
        <f>ROUND(N$9*$N104*[1]战斗预期!D$4,0)</f>
        <v>0</v>
      </c>
      <c r="AL104" s="19">
        <f>ROUND(O$9*$N104*[1]战斗预期!E$4,0)</f>
        <v>0</v>
      </c>
      <c r="AM104" s="19">
        <f>ROUND(P$9*$N104*[1]战斗预期!F$4,0)</f>
        <v>71</v>
      </c>
      <c r="AN104" s="19">
        <f>ROUND(Q$9*$N104*[1]战斗预期!G$4,0)</f>
        <v>71</v>
      </c>
      <c r="AO104" s="20">
        <f>ROUND(M$10*$N104*[1]战斗预期!C$4,0)</f>
        <v>0</v>
      </c>
      <c r="AP104" s="20">
        <f>ROUND(N$10*$N104*[1]战斗预期!D$4,0)</f>
        <v>178</v>
      </c>
      <c r="AQ104" s="20">
        <f>ROUND(O$10*$N104*[1]战斗预期!E$4,0)</f>
        <v>0</v>
      </c>
      <c r="AR104" s="20">
        <f>ROUND(P$10*$N104*[1]战斗预期!F$4,0)</f>
        <v>71</v>
      </c>
      <c r="AS104" s="20">
        <f>ROUND(Q$10*$N104*[1]战斗预期!G$4,0)</f>
        <v>0</v>
      </c>
      <c r="AT104" s="21">
        <f>ROUND(M$11*$N104*[1]战斗预期!C$4,0)</f>
        <v>2844</v>
      </c>
      <c r="AU104" s="21">
        <f>ROUND(N$11*$N104*[1]战斗预期!D$4,0)</f>
        <v>0</v>
      </c>
      <c r="AV104" s="21">
        <f>ROUND(O$11*$N104*[1]战斗预期!E$4,0)</f>
        <v>0</v>
      </c>
      <c r="AW104" s="21">
        <f>ROUND(P$11*$N104*[1]战斗预期!F$4,0)</f>
        <v>57</v>
      </c>
      <c r="AX104" s="21">
        <f>ROUND(Q$11*$N104*[1]战斗预期!G$4,0)</f>
        <v>114</v>
      </c>
      <c r="AY104" s="22">
        <f>ROUND(M$12*$N104*[1]战斗预期!C$4,0)</f>
        <v>0</v>
      </c>
      <c r="AZ104" s="22">
        <f>ROUND(N$12*$N104*[1]战斗预期!D$4,0)</f>
        <v>284</v>
      </c>
      <c r="BA104" s="22">
        <f>ROUND(O$12*$N104*[1]战斗预期!E$4,0)</f>
        <v>142</v>
      </c>
      <c r="BB104" s="22">
        <f>ROUND(P$12*$N104*[1]战斗预期!F$4,0)</f>
        <v>57</v>
      </c>
      <c r="BC104" s="22">
        <f>ROUND(Q$12*$N104*[1]战斗预期!G$4,0)</f>
        <v>0</v>
      </c>
      <c r="BD104" s="16">
        <f>M$6*$O104*[1]战斗预期!C$4</f>
        <v>3822.2222222222222</v>
      </c>
      <c r="BE104" s="16">
        <f>N$6*$O104*[1]战斗预期!D$4</f>
        <v>382.22222222222223</v>
      </c>
      <c r="BF104" s="16">
        <f>O$6*$O104*[1]战斗预期!E$4</f>
        <v>0</v>
      </c>
      <c r="BG104" s="16">
        <f>P$6*$O104*[1]战斗预期!F$4</f>
        <v>0</v>
      </c>
      <c r="BH104" s="16">
        <f>Q$6*$O104*[1]战斗预期!G$4</f>
        <v>0</v>
      </c>
      <c r="BI104" s="17">
        <f>M$7*$O104*[1]战斗预期!C$4</f>
        <v>3822.2222222222222</v>
      </c>
      <c r="BJ104" s="17">
        <f>N$7*$O104*[1]战斗预期!D$4</f>
        <v>0</v>
      </c>
      <c r="BK104" s="17">
        <f>O$7*$O104*[1]战斗预期!E$4</f>
        <v>191.11111111111111</v>
      </c>
      <c r="BL104" s="17">
        <f>P$7*$O104*[1]战斗预期!F$4</f>
        <v>0</v>
      </c>
      <c r="BM104" s="17">
        <f>Q$7*$O104*[1]战斗预期!G$4</f>
        <v>0</v>
      </c>
      <c r="BN104" s="18">
        <f>M$8*$O104*[1]战斗预期!C$4</f>
        <v>0</v>
      </c>
      <c r="BO104" s="18">
        <f>N$8*$O104*[1]战斗预期!D$4</f>
        <v>0</v>
      </c>
      <c r="BP104" s="18">
        <f>O$8*$O104*[1]战斗预期!E$4</f>
        <v>191.11111111111111</v>
      </c>
      <c r="BQ104" s="18">
        <f>P$8*$O104*[1]战斗预期!F$4</f>
        <v>0</v>
      </c>
      <c r="BR104" s="18">
        <f>Q$8*$O104*[1]战斗预期!G$4</f>
        <v>152.88888888888889</v>
      </c>
      <c r="BS104" s="19">
        <f>M$9*$O104*[1]战斗预期!C$4</f>
        <v>0</v>
      </c>
      <c r="BT104" s="19">
        <f>N$9*$O104*[1]战斗预期!D$4</f>
        <v>0</v>
      </c>
      <c r="BU104" s="19">
        <f>O$9*$O104*[1]战斗预期!E$4</f>
        <v>0</v>
      </c>
      <c r="BV104" s="19">
        <f>P$9*$O104*[1]战斗预期!F$4</f>
        <v>152.88888888888889</v>
      </c>
      <c r="BW104" s="19">
        <f>Q$9*$O104*[1]战斗预期!G$4</f>
        <v>152.88888888888889</v>
      </c>
      <c r="BX104" s="20">
        <f>M$10*$O104*[1]战斗预期!C$4</f>
        <v>0</v>
      </c>
      <c r="BY104" s="20">
        <f>N$10*$O104*[1]战斗预期!D$4</f>
        <v>382.22222222222223</v>
      </c>
      <c r="BZ104" s="20">
        <f>O$10*$O104*[1]战斗预期!E$4</f>
        <v>0</v>
      </c>
      <c r="CA104" s="20">
        <f>P$10*$O104*[1]战斗预期!F$4</f>
        <v>152.88888888888889</v>
      </c>
      <c r="CB104" s="20">
        <f>Q$10*$O104*[1]战斗预期!G$4</f>
        <v>0</v>
      </c>
      <c r="CC104" s="21">
        <f>M$11*$O104*[1]战斗预期!C$4</f>
        <v>6115.5555555555557</v>
      </c>
      <c r="CD104" s="21">
        <f>N$11*$O104*[1]战斗预期!D$4</f>
        <v>0</v>
      </c>
      <c r="CE104" s="21">
        <f>O$11*$O104*[1]战斗预期!E$4</f>
        <v>0</v>
      </c>
      <c r="CF104" s="21">
        <f>P$11*$O104*[1]战斗预期!F$4</f>
        <v>122.31111111111112</v>
      </c>
      <c r="CG104" s="21">
        <f>Q$11*$O104*[1]战斗预期!G$4</f>
        <v>244.62222222222223</v>
      </c>
      <c r="CH104" s="22">
        <f>M$12*$O104*[1]战斗预期!C$4</f>
        <v>0</v>
      </c>
      <c r="CI104" s="22">
        <f>N$12*$O104*[1]战斗预期!D$4</f>
        <v>611.55555555555554</v>
      </c>
      <c r="CJ104" s="22">
        <f>O$12*$O104*[1]战斗预期!E$4</f>
        <v>305.77777777777777</v>
      </c>
      <c r="CK104" s="22">
        <f>P$12*$O104*[1]战斗预期!F$4</f>
        <v>122.31111111111112</v>
      </c>
      <c r="CL104" s="22">
        <f>Q$12*$O104*[1]战斗预期!G$4</f>
        <v>0</v>
      </c>
      <c r="CM104" s="16">
        <f>M$6*$P104*[1]战斗预期!C$4</f>
        <v>7755.5555555555557</v>
      </c>
      <c r="CN104" s="16">
        <f>N$6*$P104*[1]战斗预期!D$4</f>
        <v>775.55555555555554</v>
      </c>
      <c r="CO104" s="16">
        <f>O$6*$P104*[1]战斗预期!E$4</f>
        <v>0</v>
      </c>
      <c r="CP104" s="16">
        <f>P$6*$P104*[1]战斗预期!F$4</f>
        <v>0</v>
      </c>
      <c r="CQ104" s="16">
        <f>Q$6*$P104*[1]战斗预期!G$4</f>
        <v>0</v>
      </c>
      <c r="CR104" s="17">
        <f>M$7*$P104*[1]战斗预期!C$4</f>
        <v>7755.5555555555557</v>
      </c>
      <c r="CS104" s="17">
        <f>N$7*$P104*[1]战斗预期!D$4</f>
        <v>0</v>
      </c>
      <c r="CT104" s="17">
        <f>O$7*$P104*[1]战斗预期!E$4</f>
        <v>387.77777777777777</v>
      </c>
      <c r="CU104" s="17">
        <f>P$7*$P104*[1]战斗预期!F$4</f>
        <v>0</v>
      </c>
      <c r="CV104" s="17">
        <f>Q$7*$P104*[1]战斗预期!G$4</f>
        <v>0</v>
      </c>
      <c r="CW104" s="18">
        <f>M$8*$P104*[1]战斗预期!C$4</f>
        <v>0</v>
      </c>
      <c r="CX104" s="18">
        <f>N$8*$P104*[1]战斗预期!D$4</f>
        <v>0</v>
      </c>
      <c r="CY104" s="18">
        <f>O$8*$P104*[1]战斗预期!E$4</f>
        <v>387.77777777777777</v>
      </c>
      <c r="CZ104" s="18">
        <f>P$8*$P104*[1]战斗预期!F$4</f>
        <v>0</v>
      </c>
      <c r="DA104" s="18">
        <f>Q$8*$P104*[1]战斗预期!G$4</f>
        <v>310.22222222222223</v>
      </c>
      <c r="DB104" s="19">
        <f>M$9*$P104*[1]战斗预期!C$4</f>
        <v>0</v>
      </c>
      <c r="DC104" s="19">
        <f>N$9*$P104*[1]战斗预期!D$4</f>
        <v>0</v>
      </c>
      <c r="DD104" s="19">
        <f>O$9*$P104*[1]战斗预期!E$4</f>
        <v>0</v>
      </c>
      <c r="DE104" s="19">
        <f>P$9*$P104*[1]战斗预期!F$4</f>
        <v>310.22222222222223</v>
      </c>
      <c r="DF104" s="19">
        <f>Q$9*$P104*[1]战斗预期!G$4</f>
        <v>310.22222222222223</v>
      </c>
      <c r="DG104" s="20">
        <f>M$10*$P104*[1]战斗预期!C$4</f>
        <v>0</v>
      </c>
      <c r="DH104" s="20">
        <f>N$10*$P104*[1]战斗预期!D$4</f>
        <v>775.55555555555554</v>
      </c>
      <c r="DI104" s="20">
        <f>O$10*$P104*[1]战斗预期!E$4</f>
        <v>0</v>
      </c>
      <c r="DJ104" s="20">
        <f>P$10*$P104*[1]战斗预期!F$4</f>
        <v>310.22222222222223</v>
      </c>
      <c r="DK104" s="20">
        <f>Q$10*$P104*[1]战斗预期!G$4</f>
        <v>0</v>
      </c>
      <c r="DL104" s="21">
        <f>M$11*$P104*[1]战斗预期!C$4</f>
        <v>12408.888888888891</v>
      </c>
      <c r="DM104" s="21">
        <f>N$11*$P104*[1]战斗预期!D$4</f>
        <v>0</v>
      </c>
      <c r="DN104" s="21">
        <f>O$11*$P104*[1]战斗预期!E$4</f>
        <v>0</v>
      </c>
      <c r="DO104" s="21">
        <f>P$11*$P104*[1]战斗预期!F$4</f>
        <v>248.17777777777781</v>
      </c>
      <c r="DP104" s="21">
        <f>Q$11*$P104*[1]战斗预期!G$4</f>
        <v>496.35555555555561</v>
      </c>
      <c r="DQ104" s="22">
        <f>M$12*$P104*[1]战斗预期!C$4</f>
        <v>0</v>
      </c>
      <c r="DR104" s="22">
        <f>N$12*$P104*[1]战斗预期!D$4</f>
        <v>1240.8888888888891</v>
      </c>
      <c r="DS104" s="22">
        <f>O$12*$P104*[1]战斗预期!E$4</f>
        <v>620.44444444444457</v>
      </c>
      <c r="DT104" s="22">
        <f>P$12*$P104*[1]战斗预期!F$4</f>
        <v>248.17777777777781</v>
      </c>
      <c r="DU104" s="22">
        <f>Q$12*$P104*[1]战斗预期!G$4</f>
        <v>0</v>
      </c>
    </row>
    <row r="105" spans="2:125" x14ac:dyDescent="0.15">
      <c r="C105" s="23">
        <f t="shared" si="46"/>
        <v>46.285714285714285</v>
      </c>
      <c r="D105" s="14">
        <f>(C$1/SUM($R$6:$R$12)*N$6*[1]战斗预期!$D$4+F105*C$2/C$3/SUM($R$6:$R$12)*N$6*[1]战斗预期!$D$4)*(1+$D$8)</f>
        <v>360.00000000000006</v>
      </c>
      <c r="E105" s="4">
        <v>75</v>
      </c>
      <c r="F105" s="4">
        <f>[1]属性成长!$D82</f>
        <v>375</v>
      </c>
      <c r="G105" s="6">
        <f t="shared" si="47"/>
        <v>324</v>
      </c>
      <c r="H105" s="6">
        <f t="shared" si="48"/>
        <v>696</v>
      </c>
      <c r="I105" s="6">
        <f t="shared" si="49"/>
        <v>1410</v>
      </c>
      <c r="J105" s="6">
        <f t="shared" si="50"/>
        <v>2055.5147928994083</v>
      </c>
      <c r="K105" s="15">
        <f t="shared" si="51"/>
        <v>2716.9402788605312</v>
      </c>
      <c r="L105" s="6">
        <f t="shared" si="52"/>
        <v>4053.219515552511</v>
      </c>
      <c r="M105" s="6">
        <f t="shared" si="53"/>
        <v>5398.7660395823086</v>
      </c>
      <c r="N105" s="6">
        <f t="shared" si="54"/>
        <v>36</v>
      </c>
      <c r="O105" s="6">
        <f t="shared" si="55"/>
        <v>77.333333333333329</v>
      </c>
      <c r="P105" s="6">
        <f t="shared" si="56"/>
        <v>156.66666666666666</v>
      </c>
      <c r="Q105" s="6">
        <f t="shared" si="57"/>
        <v>228.39053254437871</v>
      </c>
      <c r="R105" s="6">
        <f t="shared" si="58"/>
        <v>301.88225320672569</v>
      </c>
      <c r="S105" s="6">
        <f t="shared" si="59"/>
        <v>450.35772395027902</v>
      </c>
      <c r="T105" s="6">
        <f t="shared" si="60"/>
        <v>599.86289328692317</v>
      </c>
      <c r="U105" s="16">
        <f>ROUND(M$6*$N105*[1]战斗预期!C$4,0)</f>
        <v>1800</v>
      </c>
      <c r="V105" s="16">
        <f>ROUND(N$6*$N105*[1]战斗预期!D$4,0)</f>
        <v>180</v>
      </c>
      <c r="W105" s="16">
        <f>ROUND(O$6*$N105*[1]战斗预期!E$4,0)</f>
        <v>0</v>
      </c>
      <c r="X105" s="16">
        <f>ROUND(P$6*$N105*[1]战斗预期!F$4,0)</f>
        <v>0</v>
      </c>
      <c r="Y105" s="16">
        <f>ROUND(Q$6*$N105*[1]战斗预期!G$4,0)</f>
        <v>0</v>
      </c>
      <c r="Z105" s="17">
        <f>ROUND(M$7*$N105*[1]战斗预期!C$4,0)</f>
        <v>1800</v>
      </c>
      <c r="AA105" s="17">
        <f>ROUND(N$7*$N105*[1]战斗预期!D$4,0)</f>
        <v>0</v>
      </c>
      <c r="AB105" s="17">
        <f>ROUND(O$7*$N105*[1]战斗预期!E$4,0)</f>
        <v>90</v>
      </c>
      <c r="AC105" s="17">
        <f>ROUND(P$7*$N105*[1]战斗预期!F$4,0)</f>
        <v>0</v>
      </c>
      <c r="AD105" s="17">
        <f>ROUND(Q$7*$N105*[1]战斗预期!G$4,0)</f>
        <v>0</v>
      </c>
      <c r="AE105" s="18">
        <f>ROUND(M$8*$N105*[1]战斗预期!C$4,0)</f>
        <v>0</v>
      </c>
      <c r="AF105" s="18">
        <f>ROUND(N$8*$N105*[1]战斗预期!D$4,0)</f>
        <v>0</v>
      </c>
      <c r="AG105" s="18">
        <f>ROUND(O$8*$N105*[1]战斗预期!E$4,0)</f>
        <v>90</v>
      </c>
      <c r="AH105" s="18">
        <f>ROUND(P$8*$N105*[1]战斗预期!F$4,0)</f>
        <v>0</v>
      </c>
      <c r="AI105" s="18">
        <f>ROUND(Q$8*$N105*[1]战斗预期!G$4,0)</f>
        <v>72</v>
      </c>
      <c r="AJ105" s="19">
        <f>ROUND(M$9*$N105*[1]战斗预期!C$4,0)</f>
        <v>0</v>
      </c>
      <c r="AK105" s="19">
        <f>ROUND(N$9*$N105*[1]战斗预期!D$4,0)</f>
        <v>0</v>
      </c>
      <c r="AL105" s="19">
        <f>ROUND(O$9*$N105*[1]战斗预期!E$4,0)</f>
        <v>0</v>
      </c>
      <c r="AM105" s="19">
        <f>ROUND(P$9*$N105*[1]战斗预期!F$4,0)</f>
        <v>72</v>
      </c>
      <c r="AN105" s="19">
        <f>ROUND(Q$9*$N105*[1]战斗预期!G$4,0)</f>
        <v>72</v>
      </c>
      <c r="AO105" s="20">
        <f>ROUND(M$10*$N105*[1]战斗预期!C$4,0)</f>
        <v>0</v>
      </c>
      <c r="AP105" s="20">
        <f>ROUND(N$10*$N105*[1]战斗预期!D$4,0)</f>
        <v>180</v>
      </c>
      <c r="AQ105" s="20">
        <f>ROUND(O$10*$N105*[1]战斗预期!E$4,0)</f>
        <v>0</v>
      </c>
      <c r="AR105" s="20">
        <f>ROUND(P$10*$N105*[1]战斗预期!F$4,0)</f>
        <v>72</v>
      </c>
      <c r="AS105" s="20">
        <f>ROUND(Q$10*$N105*[1]战斗预期!G$4,0)</f>
        <v>0</v>
      </c>
      <c r="AT105" s="21">
        <f>ROUND(M$11*$N105*[1]战斗预期!C$4,0)</f>
        <v>2880</v>
      </c>
      <c r="AU105" s="21">
        <f>ROUND(N$11*$N105*[1]战斗预期!D$4,0)</f>
        <v>0</v>
      </c>
      <c r="AV105" s="21">
        <f>ROUND(O$11*$N105*[1]战斗预期!E$4,0)</f>
        <v>0</v>
      </c>
      <c r="AW105" s="21">
        <f>ROUND(P$11*$N105*[1]战斗预期!F$4,0)</f>
        <v>58</v>
      </c>
      <c r="AX105" s="21">
        <f>ROUND(Q$11*$N105*[1]战斗预期!G$4,0)</f>
        <v>115</v>
      </c>
      <c r="AY105" s="22">
        <f>ROUND(M$12*$N105*[1]战斗预期!C$4,0)</f>
        <v>0</v>
      </c>
      <c r="AZ105" s="22">
        <f>ROUND(N$12*$N105*[1]战斗预期!D$4,0)</f>
        <v>288</v>
      </c>
      <c r="BA105" s="22">
        <f>ROUND(O$12*$N105*[1]战斗预期!E$4,0)</f>
        <v>144</v>
      </c>
      <c r="BB105" s="22">
        <f>ROUND(P$12*$N105*[1]战斗预期!F$4,0)</f>
        <v>58</v>
      </c>
      <c r="BC105" s="22">
        <f>ROUND(Q$12*$N105*[1]战斗预期!G$4,0)</f>
        <v>0</v>
      </c>
      <c r="BD105" s="16">
        <f>M$6*$O105*[1]战斗预期!C$4</f>
        <v>3866.6666666666665</v>
      </c>
      <c r="BE105" s="16">
        <f>N$6*$O105*[1]战斗预期!D$4</f>
        <v>386.66666666666663</v>
      </c>
      <c r="BF105" s="16">
        <f>O$6*$O105*[1]战斗预期!E$4</f>
        <v>0</v>
      </c>
      <c r="BG105" s="16">
        <f>P$6*$O105*[1]战斗预期!F$4</f>
        <v>0</v>
      </c>
      <c r="BH105" s="16">
        <f>Q$6*$O105*[1]战斗预期!G$4</f>
        <v>0</v>
      </c>
      <c r="BI105" s="17">
        <f>M$7*$O105*[1]战斗预期!C$4</f>
        <v>3866.6666666666665</v>
      </c>
      <c r="BJ105" s="17">
        <f>N$7*$O105*[1]战斗预期!D$4</f>
        <v>0</v>
      </c>
      <c r="BK105" s="17">
        <f>O$7*$O105*[1]战斗预期!E$4</f>
        <v>193.33333333333331</v>
      </c>
      <c r="BL105" s="17">
        <f>P$7*$O105*[1]战斗预期!F$4</f>
        <v>0</v>
      </c>
      <c r="BM105" s="17">
        <f>Q$7*$O105*[1]战斗预期!G$4</f>
        <v>0</v>
      </c>
      <c r="BN105" s="18">
        <f>M$8*$O105*[1]战斗预期!C$4</f>
        <v>0</v>
      </c>
      <c r="BO105" s="18">
        <f>N$8*$O105*[1]战斗预期!D$4</f>
        <v>0</v>
      </c>
      <c r="BP105" s="18">
        <f>O$8*$O105*[1]战斗预期!E$4</f>
        <v>193.33333333333331</v>
      </c>
      <c r="BQ105" s="18">
        <f>P$8*$O105*[1]战斗预期!F$4</f>
        <v>0</v>
      </c>
      <c r="BR105" s="18">
        <f>Q$8*$O105*[1]战斗预期!G$4</f>
        <v>154.66666666666666</v>
      </c>
      <c r="BS105" s="19">
        <f>M$9*$O105*[1]战斗预期!C$4</f>
        <v>0</v>
      </c>
      <c r="BT105" s="19">
        <f>N$9*$O105*[1]战斗预期!D$4</f>
        <v>0</v>
      </c>
      <c r="BU105" s="19">
        <f>O$9*$O105*[1]战斗预期!E$4</f>
        <v>0</v>
      </c>
      <c r="BV105" s="19">
        <f>P$9*$O105*[1]战斗预期!F$4</f>
        <v>154.66666666666666</v>
      </c>
      <c r="BW105" s="19">
        <f>Q$9*$O105*[1]战斗预期!G$4</f>
        <v>154.66666666666666</v>
      </c>
      <c r="BX105" s="20">
        <f>M$10*$O105*[1]战斗预期!C$4</f>
        <v>0</v>
      </c>
      <c r="BY105" s="20">
        <f>N$10*$O105*[1]战斗预期!D$4</f>
        <v>386.66666666666663</v>
      </c>
      <c r="BZ105" s="20">
        <f>O$10*$O105*[1]战斗预期!E$4</f>
        <v>0</v>
      </c>
      <c r="CA105" s="20">
        <f>P$10*$O105*[1]战斗预期!F$4</f>
        <v>154.66666666666666</v>
      </c>
      <c r="CB105" s="20">
        <f>Q$10*$O105*[1]战斗预期!G$4</f>
        <v>0</v>
      </c>
      <c r="CC105" s="21">
        <f>M$11*$O105*[1]战斗预期!C$4</f>
        <v>6186.666666666667</v>
      </c>
      <c r="CD105" s="21">
        <f>N$11*$O105*[1]战斗预期!D$4</f>
        <v>0</v>
      </c>
      <c r="CE105" s="21">
        <f>O$11*$O105*[1]战斗预期!E$4</f>
        <v>0</v>
      </c>
      <c r="CF105" s="21">
        <f>P$11*$O105*[1]战斗预期!F$4</f>
        <v>123.73333333333333</v>
      </c>
      <c r="CG105" s="21">
        <f>Q$11*$O105*[1]战斗预期!G$4</f>
        <v>247.46666666666667</v>
      </c>
      <c r="CH105" s="22">
        <f>M$12*$O105*[1]战斗预期!C$4</f>
        <v>0</v>
      </c>
      <c r="CI105" s="22">
        <f>N$12*$O105*[1]战斗预期!D$4</f>
        <v>618.66666666666663</v>
      </c>
      <c r="CJ105" s="22">
        <f>O$12*$O105*[1]战斗预期!E$4</f>
        <v>309.33333333333331</v>
      </c>
      <c r="CK105" s="22">
        <f>P$12*$O105*[1]战斗预期!F$4</f>
        <v>123.73333333333333</v>
      </c>
      <c r="CL105" s="22">
        <f>Q$12*$O105*[1]战斗预期!G$4</f>
        <v>0</v>
      </c>
      <c r="CM105" s="16">
        <f>M$6*$P105*[1]战斗预期!C$4</f>
        <v>7833.333333333333</v>
      </c>
      <c r="CN105" s="16">
        <f>N$6*$P105*[1]战斗预期!D$4</f>
        <v>783.33333333333326</v>
      </c>
      <c r="CO105" s="16">
        <f>O$6*$P105*[1]战斗预期!E$4</f>
        <v>0</v>
      </c>
      <c r="CP105" s="16">
        <f>P$6*$P105*[1]战斗预期!F$4</f>
        <v>0</v>
      </c>
      <c r="CQ105" s="16">
        <f>Q$6*$P105*[1]战斗预期!G$4</f>
        <v>0</v>
      </c>
      <c r="CR105" s="17">
        <f>M$7*$P105*[1]战斗预期!C$4</f>
        <v>7833.333333333333</v>
      </c>
      <c r="CS105" s="17">
        <f>N$7*$P105*[1]战斗预期!D$4</f>
        <v>0</v>
      </c>
      <c r="CT105" s="17">
        <f>O$7*$P105*[1]战斗预期!E$4</f>
        <v>391.66666666666663</v>
      </c>
      <c r="CU105" s="17">
        <f>P$7*$P105*[1]战斗预期!F$4</f>
        <v>0</v>
      </c>
      <c r="CV105" s="17">
        <f>Q$7*$P105*[1]战斗预期!G$4</f>
        <v>0</v>
      </c>
      <c r="CW105" s="18">
        <f>M$8*$P105*[1]战斗预期!C$4</f>
        <v>0</v>
      </c>
      <c r="CX105" s="18">
        <f>N$8*$P105*[1]战斗预期!D$4</f>
        <v>0</v>
      </c>
      <c r="CY105" s="18">
        <f>O$8*$P105*[1]战斗预期!E$4</f>
        <v>391.66666666666663</v>
      </c>
      <c r="CZ105" s="18">
        <f>P$8*$P105*[1]战斗预期!F$4</f>
        <v>0</v>
      </c>
      <c r="DA105" s="18">
        <f>Q$8*$P105*[1]战斗预期!G$4</f>
        <v>313.33333333333331</v>
      </c>
      <c r="DB105" s="19">
        <f>M$9*$P105*[1]战斗预期!C$4</f>
        <v>0</v>
      </c>
      <c r="DC105" s="19">
        <f>N$9*$P105*[1]战斗预期!D$4</f>
        <v>0</v>
      </c>
      <c r="DD105" s="19">
        <f>O$9*$P105*[1]战斗预期!E$4</f>
        <v>0</v>
      </c>
      <c r="DE105" s="19">
        <f>P$9*$P105*[1]战斗预期!F$4</f>
        <v>313.33333333333331</v>
      </c>
      <c r="DF105" s="19">
        <f>Q$9*$P105*[1]战斗预期!G$4</f>
        <v>313.33333333333331</v>
      </c>
      <c r="DG105" s="20">
        <f>M$10*$P105*[1]战斗预期!C$4</f>
        <v>0</v>
      </c>
      <c r="DH105" s="20">
        <f>N$10*$P105*[1]战斗预期!D$4</f>
        <v>783.33333333333326</v>
      </c>
      <c r="DI105" s="20">
        <f>O$10*$P105*[1]战斗预期!E$4</f>
        <v>0</v>
      </c>
      <c r="DJ105" s="20">
        <f>P$10*$P105*[1]战斗预期!F$4</f>
        <v>313.33333333333331</v>
      </c>
      <c r="DK105" s="20">
        <f>Q$10*$P105*[1]战斗预期!G$4</f>
        <v>0</v>
      </c>
      <c r="DL105" s="21">
        <f>M$11*$P105*[1]战斗预期!C$4</f>
        <v>12533.333333333332</v>
      </c>
      <c r="DM105" s="21">
        <f>N$11*$P105*[1]战斗预期!D$4</f>
        <v>0</v>
      </c>
      <c r="DN105" s="21">
        <f>O$11*$P105*[1]战斗预期!E$4</f>
        <v>0</v>
      </c>
      <c r="DO105" s="21">
        <f>P$11*$P105*[1]战斗预期!F$4</f>
        <v>250.66666666666666</v>
      </c>
      <c r="DP105" s="21">
        <f>Q$11*$P105*[1]战斗预期!G$4</f>
        <v>501.33333333333331</v>
      </c>
      <c r="DQ105" s="22">
        <f>M$12*$P105*[1]战斗预期!C$4</f>
        <v>0</v>
      </c>
      <c r="DR105" s="22">
        <f>N$12*$P105*[1]战斗预期!D$4</f>
        <v>1253.3333333333333</v>
      </c>
      <c r="DS105" s="22">
        <f>O$12*$P105*[1]战斗预期!E$4</f>
        <v>626.66666666666663</v>
      </c>
      <c r="DT105" s="22">
        <f>P$12*$P105*[1]战斗预期!F$4</f>
        <v>250.66666666666666</v>
      </c>
      <c r="DU105" s="22">
        <f>Q$12*$P105*[1]战斗预期!G$4</f>
        <v>0</v>
      </c>
    </row>
    <row r="106" spans="2:125" x14ac:dyDescent="0.15">
      <c r="C106" s="23">
        <f t="shared" si="46"/>
        <v>46.857142857142854</v>
      </c>
      <c r="D106" s="14">
        <f>(C$1/SUM($R$6:$R$12)*N$6*[1]战斗预期!$D$4+F106*C$2/C$3/SUM($R$6:$R$12)*N$6*[1]战斗预期!$D$4)*(1+$D$8)</f>
        <v>364.44444444444446</v>
      </c>
      <c r="E106" s="4">
        <v>76</v>
      </c>
      <c r="F106" s="4">
        <f>[1]属性成长!$D83</f>
        <v>380</v>
      </c>
      <c r="G106" s="6">
        <f t="shared" si="47"/>
        <v>328</v>
      </c>
      <c r="H106" s="6">
        <f t="shared" si="48"/>
        <v>704</v>
      </c>
      <c r="I106" s="6">
        <f t="shared" si="49"/>
        <v>1424</v>
      </c>
      <c r="J106" s="6">
        <f t="shared" si="50"/>
        <v>2073.5147928994083</v>
      </c>
      <c r="K106" s="15">
        <f t="shared" si="51"/>
        <v>2738.9402788605312</v>
      </c>
      <c r="L106" s="6">
        <f t="shared" si="52"/>
        <v>4083.219515552511</v>
      </c>
      <c r="M106" s="6">
        <f t="shared" si="53"/>
        <v>5436.7660395823086</v>
      </c>
      <c r="N106" s="6">
        <f t="shared" si="54"/>
        <v>36.444444444444443</v>
      </c>
      <c r="O106" s="6">
        <f t="shared" si="55"/>
        <v>78.222222222222229</v>
      </c>
      <c r="P106" s="6">
        <f t="shared" si="56"/>
        <v>158.22222222222223</v>
      </c>
      <c r="Q106" s="6">
        <f t="shared" si="57"/>
        <v>230.39053254437871</v>
      </c>
      <c r="R106" s="6">
        <f t="shared" si="58"/>
        <v>304.32669765117015</v>
      </c>
      <c r="S106" s="6">
        <f t="shared" si="59"/>
        <v>453.69105728361234</v>
      </c>
      <c r="T106" s="6">
        <f t="shared" si="60"/>
        <v>604.08511550914545</v>
      </c>
      <c r="U106" s="16">
        <f>ROUND(M$6*$N106*[1]战斗预期!C$4,0)</f>
        <v>1822</v>
      </c>
      <c r="V106" s="16">
        <f>ROUND(N$6*$N106*[1]战斗预期!D$4,0)</f>
        <v>182</v>
      </c>
      <c r="W106" s="16">
        <f>ROUND(O$6*$N106*[1]战斗预期!E$4,0)</f>
        <v>0</v>
      </c>
      <c r="X106" s="16">
        <f>ROUND(P$6*$N106*[1]战斗预期!F$4,0)</f>
        <v>0</v>
      </c>
      <c r="Y106" s="16">
        <f>ROUND(Q$6*$N106*[1]战斗预期!G$4,0)</f>
        <v>0</v>
      </c>
      <c r="Z106" s="17">
        <f>ROUND(M$7*$N106*[1]战斗预期!C$4,0)</f>
        <v>1822</v>
      </c>
      <c r="AA106" s="17">
        <f>ROUND(N$7*$N106*[1]战斗预期!D$4,0)</f>
        <v>0</v>
      </c>
      <c r="AB106" s="17">
        <f>ROUND(O$7*$N106*[1]战斗预期!E$4,0)</f>
        <v>91</v>
      </c>
      <c r="AC106" s="17">
        <f>ROUND(P$7*$N106*[1]战斗预期!F$4,0)</f>
        <v>0</v>
      </c>
      <c r="AD106" s="17">
        <f>ROUND(Q$7*$N106*[1]战斗预期!G$4,0)</f>
        <v>0</v>
      </c>
      <c r="AE106" s="18">
        <f>ROUND(M$8*$N106*[1]战斗预期!C$4,0)</f>
        <v>0</v>
      </c>
      <c r="AF106" s="18">
        <f>ROUND(N$8*$N106*[1]战斗预期!D$4,0)</f>
        <v>0</v>
      </c>
      <c r="AG106" s="18">
        <f>ROUND(O$8*$N106*[1]战斗预期!E$4,0)</f>
        <v>91</v>
      </c>
      <c r="AH106" s="18">
        <f>ROUND(P$8*$N106*[1]战斗预期!F$4,0)</f>
        <v>0</v>
      </c>
      <c r="AI106" s="18">
        <f>ROUND(Q$8*$N106*[1]战斗预期!G$4,0)</f>
        <v>73</v>
      </c>
      <c r="AJ106" s="19">
        <f>ROUND(M$9*$N106*[1]战斗预期!C$4,0)</f>
        <v>0</v>
      </c>
      <c r="AK106" s="19">
        <f>ROUND(N$9*$N106*[1]战斗预期!D$4,0)</f>
        <v>0</v>
      </c>
      <c r="AL106" s="19">
        <f>ROUND(O$9*$N106*[1]战斗预期!E$4,0)</f>
        <v>0</v>
      </c>
      <c r="AM106" s="19">
        <f>ROUND(P$9*$N106*[1]战斗预期!F$4,0)</f>
        <v>73</v>
      </c>
      <c r="AN106" s="19">
        <f>ROUND(Q$9*$N106*[1]战斗预期!G$4,0)</f>
        <v>73</v>
      </c>
      <c r="AO106" s="20">
        <f>ROUND(M$10*$N106*[1]战斗预期!C$4,0)</f>
        <v>0</v>
      </c>
      <c r="AP106" s="20">
        <f>ROUND(N$10*$N106*[1]战斗预期!D$4,0)</f>
        <v>182</v>
      </c>
      <c r="AQ106" s="20">
        <f>ROUND(O$10*$N106*[1]战斗预期!E$4,0)</f>
        <v>0</v>
      </c>
      <c r="AR106" s="20">
        <f>ROUND(P$10*$N106*[1]战斗预期!F$4,0)</f>
        <v>73</v>
      </c>
      <c r="AS106" s="20">
        <f>ROUND(Q$10*$N106*[1]战斗预期!G$4,0)</f>
        <v>0</v>
      </c>
      <c r="AT106" s="21">
        <f>ROUND(M$11*$N106*[1]战斗预期!C$4,0)</f>
        <v>2916</v>
      </c>
      <c r="AU106" s="21">
        <f>ROUND(N$11*$N106*[1]战斗预期!D$4,0)</f>
        <v>0</v>
      </c>
      <c r="AV106" s="21">
        <f>ROUND(O$11*$N106*[1]战斗预期!E$4,0)</f>
        <v>0</v>
      </c>
      <c r="AW106" s="21">
        <f>ROUND(P$11*$N106*[1]战斗预期!F$4,0)</f>
        <v>58</v>
      </c>
      <c r="AX106" s="21">
        <f>ROUND(Q$11*$N106*[1]战斗预期!G$4,0)</f>
        <v>117</v>
      </c>
      <c r="AY106" s="22">
        <f>ROUND(M$12*$N106*[1]战斗预期!C$4,0)</f>
        <v>0</v>
      </c>
      <c r="AZ106" s="22">
        <f>ROUND(N$12*$N106*[1]战斗预期!D$4,0)</f>
        <v>292</v>
      </c>
      <c r="BA106" s="22">
        <f>ROUND(O$12*$N106*[1]战斗预期!E$4,0)</f>
        <v>146</v>
      </c>
      <c r="BB106" s="22">
        <f>ROUND(P$12*$N106*[1]战斗预期!F$4,0)</f>
        <v>58</v>
      </c>
      <c r="BC106" s="22">
        <f>ROUND(Q$12*$N106*[1]战斗预期!G$4,0)</f>
        <v>0</v>
      </c>
      <c r="BD106" s="16">
        <f>M$6*$O106*[1]战斗预期!C$4</f>
        <v>3911.1111111111113</v>
      </c>
      <c r="BE106" s="16">
        <f>N$6*$O106*[1]战斗预期!D$4</f>
        <v>391.11111111111114</v>
      </c>
      <c r="BF106" s="16">
        <f>O$6*$O106*[1]战斗预期!E$4</f>
        <v>0</v>
      </c>
      <c r="BG106" s="16">
        <f>P$6*$O106*[1]战斗预期!F$4</f>
        <v>0</v>
      </c>
      <c r="BH106" s="16">
        <f>Q$6*$O106*[1]战斗预期!G$4</f>
        <v>0</v>
      </c>
      <c r="BI106" s="17">
        <f>M$7*$O106*[1]战斗预期!C$4</f>
        <v>3911.1111111111113</v>
      </c>
      <c r="BJ106" s="17">
        <f>N$7*$O106*[1]战斗预期!D$4</f>
        <v>0</v>
      </c>
      <c r="BK106" s="17">
        <f>O$7*$O106*[1]战斗预期!E$4</f>
        <v>195.55555555555557</v>
      </c>
      <c r="BL106" s="17">
        <f>P$7*$O106*[1]战斗预期!F$4</f>
        <v>0</v>
      </c>
      <c r="BM106" s="17">
        <f>Q$7*$O106*[1]战斗预期!G$4</f>
        <v>0</v>
      </c>
      <c r="BN106" s="18">
        <f>M$8*$O106*[1]战斗预期!C$4</f>
        <v>0</v>
      </c>
      <c r="BO106" s="18">
        <f>N$8*$O106*[1]战斗预期!D$4</f>
        <v>0</v>
      </c>
      <c r="BP106" s="18">
        <f>O$8*$O106*[1]战斗预期!E$4</f>
        <v>195.55555555555557</v>
      </c>
      <c r="BQ106" s="18">
        <f>P$8*$O106*[1]战斗预期!F$4</f>
        <v>0</v>
      </c>
      <c r="BR106" s="18">
        <f>Q$8*$O106*[1]战斗预期!G$4</f>
        <v>156.44444444444446</v>
      </c>
      <c r="BS106" s="19">
        <f>M$9*$O106*[1]战斗预期!C$4</f>
        <v>0</v>
      </c>
      <c r="BT106" s="19">
        <f>N$9*$O106*[1]战斗预期!D$4</f>
        <v>0</v>
      </c>
      <c r="BU106" s="19">
        <f>O$9*$O106*[1]战斗预期!E$4</f>
        <v>0</v>
      </c>
      <c r="BV106" s="19">
        <f>P$9*$O106*[1]战斗预期!F$4</f>
        <v>156.44444444444446</v>
      </c>
      <c r="BW106" s="19">
        <f>Q$9*$O106*[1]战斗预期!G$4</f>
        <v>156.44444444444446</v>
      </c>
      <c r="BX106" s="20">
        <f>M$10*$O106*[1]战斗预期!C$4</f>
        <v>0</v>
      </c>
      <c r="BY106" s="20">
        <f>N$10*$O106*[1]战斗预期!D$4</f>
        <v>391.11111111111114</v>
      </c>
      <c r="BZ106" s="20">
        <f>O$10*$O106*[1]战斗预期!E$4</f>
        <v>0</v>
      </c>
      <c r="CA106" s="20">
        <f>P$10*$O106*[1]战斗预期!F$4</f>
        <v>156.44444444444446</v>
      </c>
      <c r="CB106" s="20">
        <f>Q$10*$O106*[1]战斗预期!G$4</f>
        <v>0</v>
      </c>
      <c r="CC106" s="21">
        <f>M$11*$O106*[1]战斗预期!C$4</f>
        <v>6257.7777777777783</v>
      </c>
      <c r="CD106" s="21">
        <f>N$11*$O106*[1]战斗预期!D$4</f>
        <v>0</v>
      </c>
      <c r="CE106" s="21">
        <f>O$11*$O106*[1]战斗预期!E$4</f>
        <v>0</v>
      </c>
      <c r="CF106" s="21">
        <f>P$11*$O106*[1]战斗预期!F$4</f>
        <v>125.15555555555557</v>
      </c>
      <c r="CG106" s="21">
        <f>Q$11*$O106*[1]战斗预期!G$4</f>
        <v>250.31111111111113</v>
      </c>
      <c r="CH106" s="22">
        <f>M$12*$O106*[1]战斗预期!C$4</f>
        <v>0</v>
      </c>
      <c r="CI106" s="22">
        <f>N$12*$O106*[1]战斗预期!D$4</f>
        <v>625.77777777777783</v>
      </c>
      <c r="CJ106" s="22">
        <f>O$12*$O106*[1]战斗预期!E$4</f>
        <v>312.88888888888891</v>
      </c>
      <c r="CK106" s="22">
        <f>P$12*$O106*[1]战斗预期!F$4</f>
        <v>125.15555555555557</v>
      </c>
      <c r="CL106" s="22">
        <f>Q$12*$O106*[1]战斗预期!G$4</f>
        <v>0</v>
      </c>
      <c r="CM106" s="16">
        <f>M$6*$P106*[1]战斗预期!C$4</f>
        <v>7911.1111111111113</v>
      </c>
      <c r="CN106" s="16">
        <f>N$6*$P106*[1]战斗预期!D$4</f>
        <v>791.11111111111109</v>
      </c>
      <c r="CO106" s="16">
        <f>O$6*$P106*[1]战斗预期!E$4</f>
        <v>0</v>
      </c>
      <c r="CP106" s="16">
        <f>P$6*$P106*[1]战斗预期!F$4</f>
        <v>0</v>
      </c>
      <c r="CQ106" s="16">
        <f>Q$6*$P106*[1]战斗预期!G$4</f>
        <v>0</v>
      </c>
      <c r="CR106" s="17">
        <f>M$7*$P106*[1]战斗预期!C$4</f>
        <v>7911.1111111111113</v>
      </c>
      <c r="CS106" s="17">
        <f>N$7*$P106*[1]战斗预期!D$4</f>
        <v>0</v>
      </c>
      <c r="CT106" s="17">
        <f>O$7*$P106*[1]战斗预期!E$4</f>
        <v>395.55555555555554</v>
      </c>
      <c r="CU106" s="17">
        <f>P$7*$P106*[1]战斗预期!F$4</f>
        <v>0</v>
      </c>
      <c r="CV106" s="17">
        <f>Q$7*$P106*[1]战斗预期!G$4</f>
        <v>0</v>
      </c>
      <c r="CW106" s="18">
        <f>M$8*$P106*[1]战斗预期!C$4</f>
        <v>0</v>
      </c>
      <c r="CX106" s="18">
        <f>N$8*$P106*[1]战斗预期!D$4</f>
        <v>0</v>
      </c>
      <c r="CY106" s="18">
        <f>O$8*$P106*[1]战斗预期!E$4</f>
        <v>395.55555555555554</v>
      </c>
      <c r="CZ106" s="18">
        <f>P$8*$P106*[1]战斗预期!F$4</f>
        <v>0</v>
      </c>
      <c r="DA106" s="18">
        <f>Q$8*$P106*[1]战斗预期!G$4</f>
        <v>316.44444444444446</v>
      </c>
      <c r="DB106" s="19">
        <f>M$9*$P106*[1]战斗预期!C$4</f>
        <v>0</v>
      </c>
      <c r="DC106" s="19">
        <f>N$9*$P106*[1]战斗预期!D$4</f>
        <v>0</v>
      </c>
      <c r="DD106" s="19">
        <f>O$9*$P106*[1]战斗预期!E$4</f>
        <v>0</v>
      </c>
      <c r="DE106" s="19">
        <f>P$9*$P106*[1]战斗预期!F$4</f>
        <v>316.44444444444446</v>
      </c>
      <c r="DF106" s="19">
        <f>Q$9*$P106*[1]战斗预期!G$4</f>
        <v>316.44444444444446</v>
      </c>
      <c r="DG106" s="20">
        <f>M$10*$P106*[1]战斗预期!C$4</f>
        <v>0</v>
      </c>
      <c r="DH106" s="20">
        <f>N$10*$P106*[1]战斗预期!D$4</f>
        <v>791.11111111111109</v>
      </c>
      <c r="DI106" s="20">
        <f>O$10*$P106*[1]战斗预期!E$4</f>
        <v>0</v>
      </c>
      <c r="DJ106" s="20">
        <f>P$10*$P106*[1]战斗预期!F$4</f>
        <v>316.44444444444446</v>
      </c>
      <c r="DK106" s="20">
        <f>Q$10*$P106*[1]战斗预期!G$4</f>
        <v>0</v>
      </c>
      <c r="DL106" s="21">
        <f>M$11*$P106*[1]战斗预期!C$4</f>
        <v>12657.777777777777</v>
      </c>
      <c r="DM106" s="21">
        <f>N$11*$P106*[1]战斗预期!D$4</f>
        <v>0</v>
      </c>
      <c r="DN106" s="21">
        <f>O$11*$P106*[1]战斗预期!E$4</f>
        <v>0</v>
      </c>
      <c r="DO106" s="21">
        <f>P$11*$P106*[1]战斗预期!F$4</f>
        <v>253.15555555555557</v>
      </c>
      <c r="DP106" s="21">
        <f>Q$11*$P106*[1]战斗预期!G$4</f>
        <v>506.31111111111113</v>
      </c>
      <c r="DQ106" s="22">
        <f>M$12*$P106*[1]战斗预期!C$4</f>
        <v>0</v>
      </c>
      <c r="DR106" s="22">
        <f>N$12*$P106*[1]战斗预期!D$4</f>
        <v>1265.7777777777778</v>
      </c>
      <c r="DS106" s="22">
        <f>O$12*$P106*[1]战斗预期!E$4</f>
        <v>632.88888888888891</v>
      </c>
      <c r="DT106" s="22">
        <f>P$12*$P106*[1]战斗预期!F$4</f>
        <v>253.15555555555557</v>
      </c>
      <c r="DU106" s="22">
        <f>Q$12*$P106*[1]战斗预期!G$4</f>
        <v>0</v>
      </c>
    </row>
    <row r="107" spans="2:125" x14ac:dyDescent="0.15">
      <c r="C107" s="23">
        <f t="shared" si="46"/>
        <v>47.428571428571431</v>
      </c>
      <c r="D107" s="14">
        <f>(C$1/SUM($R$6:$R$12)*N$6*[1]战斗预期!$D$4+F107*C$2/C$3/SUM($R$6:$R$12)*N$6*[1]战斗预期!$D$4)*(1+$D$8)</f>
        <v>368.88888888888891</v>
      </c>
      <c r="E107" s="4">
        <v>77</v>
      </c>
      <c r="F107" s="4">
        <f>[1]属性成长!$D84</f>
        <v>385</v>
      </c>
      <c r="G107" s="6">
        <f t="shared" si="47"/>
        <v>332</v>
      </c>
      <c r="H107" s="6">
        <f t="shared" si="48"/>
        <v>712</v>
      </c>
      <c r="I107" s="6">
        <f t="shared" si="49"/>
        <v>1438</v>
      </c>
      <c r="J107" s="6">
        <f t="shared" si="50"/>
        <v>2091.5147928994083</v>
      </c>
      <c r="K107" s="15">
        <f t="shared" si="51"/>
        <v>2760.9402788605312</v>
      </c>
      <c r="L107" s="6">
        <f t="shared" si="52"/>
        <v>4113.2195155525114</v>
      </c>
      <c r="M107" s="6">
        <f t="shared" si="53"/>
        <v>5474.7660395823086</v>
      </c>
      <c r="N107" s="6">
        <f t="shared" si="54"/>
        <v>36.888888888888886</v>
      </c>
      <c r="O107" s="6">
        <f t="shared" si="55"/>
        <v>79.111111111111114</v>
      </c>
      <c r="P107" s="6">
        <f t="shared" si="56"/>
        <v>159.77777777777777</v>
      </c>
      <c r="Q107" s="6">
        <f t="shared" si="57"/>
        <v>232.39053254437871</v>
      </c>
      <c r="R107" s="6">
        <f t="shared" si="58"/>
        <v>306.77114209561455</v>
      </c>
      <c r="S107" s="6">
        <f t="shared" si="59"/>
        <v>457.02439061694571</v>
      </c>
      <c r="T107" s="6">
        <f t="shared" si="60"/>
        <v>608.30733773136762</v>
      </c>
      <c r="U107" s="16">
        <f>ROUND(M$6*$N107*[1]战斗预期!C$4,0)</f>
        <v>1844</v>
      </c>
      <c r="V107" s="16">
        <f>ROUND(N$6*$N107*[1]战斗预期!D$4,0)</f>
        <v>184</v>
      </c>
      <c r="W107" s="16">
        <f>ROUND(O$6*$N107*[1]战斗预期!E$4,0)</f>
        <v>0</v>
      </c>
      <c r="X107" s="16">
        <f>ROUND(P$6*$N107*[1]战斗预期!F$4,0)</f>
        <v>0</v>
      </c>
      <c r="Y107" s="16">
        <f>ROUND(Q$6*$N107*[1]战斗预期!G$4,0)</f>
        <v>0</v>
      </c>
      <c r="Z107" s="17">
        <f>ROUND(M$7*$N107*[1]战斗预期!C$4,0)</f>
        <v>1844</v>
      </c>
      <c r="AA107" s="17">
        <f>ROUND(N$7*$N107*[1]战斗预期!D$4,0)</f>
        <v>0</v>
      </c>
      <c r="AB107" s="17">
        <f>ROUND(O$7*$N107*[1]战斗预期!E$4,0)</f>
        <v>92</v>
      </c>
      <c r="AC107" s="17">
        <f>ROUND(P$7*$N107*[1]战斗预期!F$4,0)</f>
        <v>0</v>
      </c>
      <c r="AD107" s="17">
        <f>ROUND(Q$7*$N107*[1]战斗预期!G$4,0)</f>
        <v>0</v>
      </c>
      <c r="AE107" s="18">
        <f>ROUND(M$8*$N107*[1]战斗预期!C$4,0)</f>
        <v>0</v>
      </c>
      <c r="AF107" s="18">
        <f>ROUND(N$8*$N107*[1]战斗预期!D$4,0)</f>
        <v>0</v>
      </c>
      <c r="AG107" s="18">
        <f>ROUND(O$8*$N107*[1]战斗预期!E$4,0)</f>
        <v>92</v>
      </c>
      <c r="AH107" s="18">
        <f>ROUND(P$8*$N107*[1]战斗预期!F$4,0)</f>
        <v>0</v>
      </c>
      <c r="AI107" s="18">
        <f>ROUND(Q$8*$N107*[1]战斗预期!G$4,0)</f>
        <v>74</v>
      </c>
      <c r="AJ107" s="19">
        <f>ROUND(M$9*$N107*[1]战斗预期!C$4,0)</f>
        <v>0</v>
      </c>
      <c r="AK107" s="19">
        <f>ROUND(N$9*$N107*[1]战斗预期!D$4,0)</f>
        <v>0</v>
      </c>
      <c r="AL107" s="19">
        <f>ROUND(O$9*$N107*[1]战斗预期!E$4,0)</f>
        <v>0</v>
      </c>
      <c r="AM107" s="19">
        <f>ROUND(P$9*$N107*[1]战斗预期!F$4,0)</f>
        <v>74</v>
      </c>
      <c r="AN107" s="19">
        <f>ROUND(Q$9*$N107*[1]战斗预期!G$4,0)</f>
        <v>74</v>
      </c>
      <c r="AO107" s="20">
        <f>ROUND(M$10*$N107*[1]战斗预期!C$4,0)</f>
        <v>0</v>
      </c>
      <c r="AP107" s="20">
        <f>ROUND(N$10*$N107*[1]战斗预期!D$4,0)</f>
        <v>184</v>
      </c>
      <c r="AQ107" s="20">
        <f>ROUND(O$10*$N107*[1]战斗预期!E$4,0)</f>
        <v>0</v>
      </c>
      <c r="AR107" s="20">
        <f>ROUND(P$10*$N107*[1]战斗预期!F$4,0)</f>
        <v>74</v>
      </c>
      <c r="AS107" s="20">
        <f>ROUND(Q$10*$N107*[1]战斗预期!G$4,0)</f>
        <v>0</v>
      </c>
      <c r="AT107" s="21">
        <f>ROUND(M$11*$N107*[1]战斗预期!C$4,0)</f>
        <v>2951</v>
      </c>
      <c r="AU107" s="21">
        <f>ROUND(N$11*$N107*[1]战斗预期!D$4,0)</f>
        <v>0</v>
      </c>
      <c r="AV107" s="21">
        <f>ROUND(O$11*$N107*[1]战斗预期!E$4,0)</f>
        <v>0</v>
      </c>
      <c r="AW107" s="21">
        <f>ROUND(P$11*$N107*[1]战斗预期!F$4,0)</f>
        <v>59</v>
      </c>
      <c r="AX107" s="21">
        <f>ROUND(Q$11*$N107*[1]战斗预期!G$4,0)</f>
        <v>118</v>
      </c>
      <c r="AY107" s="22">
        <f>ROUND(M$12*$N107*[1]战斗预期!C$4,0)</f>
        <v>0</v>
      </c>
      <c r="AZ107" s="22">
        <f>ROUND(N$12*$N107*[1]战斗预期!D$4,0)</f>
        <v>295</v>
      </c>
      <c r="BA107" s="22">
        <f>ROUND(O$12*$N107*[1]战斗预期!E$4,0)</f>
        <v>148</v>
      </c>
      <c r="BB107" s="22">
        <f>ROUND(P$12*$N107*[1]战斗预期!F$4,0)</f>
        <v>59</v>
      </c>
      <c r="BC107" s="22">
        <f>ROUND(Q$12*$N107*[1]战斗预期!G$4,0)</f>
        <v>0</v>
      </c>
      <c r="BD107" s="16">
        <f>M$6*$O107*[1]战斗预期!C$4</f>
        <v>3955.5555555555557</v>
      </c>
      <c r="BE107" s="16">
        <f>N$6*$O107*[1]战斗预期!D$4</f>
        <v>395.55555555555554</v>
      </c>
      <c r="BF107" s="16">
        <f>O$6*$O107*[1]战斗预期!E$4</f>
        <v>0</v>
      </c>
      <c r="BG107" s="16">
        <f>P$6*$O107*[1]战斗预期!F$4</f>
        <v>0</v>
      </c>
      <c r="BH107" s="16">
        <f>Q$6*$O107*[1]战斗预期!G$4</f>
        <v>0</v>
      </c>
      <c r="BI107" s="17">
        <f>M$7*$O107*[1]战斗预期!C$4</f>
        <v>3955.5555555555557</v>
      </c>
      <c r="BJ107" s="17">
        <f>N$7*$O107*[1]战斗预期!D$4</f>
        <v>0</v>
      </c>
      <c r="BK107" s="17">
        <f>O$7*$O107*[1]战斗预期!E$4</f>
        <v>197.77777777777777</v>
      </c>
      <c r="BL107" s="17">
        <f>P$7*$O107*[1]战斗预期!F$4</f>
        <v>0</v>
      </c>
      <c r="BM107" s="17">
        <f>Q$7*$O107*[1]战斗预期!G$4</f>
        <v>0</v>
      </c>
      <c r="BN107" s="18">
        <f>M$8*$O107*[1]战斗预期!C$4</f>
        <v>0</v>
      </c>
      <c r="BO107" s="18">
        <f>N$8*$O107*[1]战斗预期!D$4</f>
        <v>0</v>
      </c>
      <c r="BP107" s="18">
        <f>O$8*$O107*[1]战斗预期!E$4</f>
        <v>197.77777777777777</v>
      </c>
      <c r="BQ107" s="18">
        <f>P$8*$O107*[1]战斗预期!F$4</f>
        <v>0</v>
      </c>
      <c r="BR107" s="18">
        <f>Q$8*$O107*[1]战斗预期!G$4</f>
        <v>158.22222222222223</v>
      </c>
      <c r="BS107" s="19">
        <f>M$9*$O107*[1]战斗预期!C$4</f>
        <v>0</v>
      </c>
      <c r="BT107" s="19">
        <f>N$9*$O107*[1]战斗预期!D$4</f>
        <v>0</v>
      </c>
      <c r="BU107" s="19">
        <f>O$9*$O107*[1]战斗预期!E$4</f>
        <v>0</v>
      </c>
      <c r="BV107" s="19">
        <f>P$9*$O107*[1]战斗预期!F$4</f>
        <v>158.22222222222223</v>
      </c>
      <c r="BW107" s="19">
        <f>Q$9*$O107*[1]战斗预期!G$4</f>
        <v>158.22222222222223</v>
      </c>
      <c r="BX107" s="20">
        <f>M$10*$O107*[1]战斗预期!C$4</f>
        <v>0</v>
      </c>
      <c r="BY107" s="20">
        <f>N$10*$O107*[1]战斗预期!D$4</f>
        <v>395.55555555555554</v>
      </c>
      <c r="BZ107" s="20">
        <f>O$10*$O107*[1]战斗预期!E$4</f>
        <v>0</v>
      </c>
      <c r="CA107" s="20">
        <f>P$10*$O107*[1]战斗预期!F$4</f>
        <v>158.22222222222223</v>
      </c>
      <c r="CB107" s="20">
        <f>Q$10*$O107*[1]战斗预期!G$4</f>
        <v>0</v>
      </c>
      <c r="CC107" s="21">
        <f>M$11*$O107*[1]战斗预期!C$4</f>
        <v>6328.8888888888887</v>
      </c>
      <c r="CD107" s="21">
        <f>N$11*$O107*[1]战斗预期!D$4</f>
        <v>0</v>
      </c>
      <c r="CE107" s="21">
        <f>O$11*$O107*[1]战斗预期!E$4</f>
        <v>0</v>
      </c>
      <c r="CF107" s="21">
        <f>P$11*$O107*[1]战斗预期!F$4</f>
        <v>126.57777777777778</v>
      </c>
      <c r="CG107" s="21">
        <f>Q$11*$O107*[1]战斗预期!G$4</f>
        <v>253.15555555555557</v>
      </c>
      <c r="CH107" s="22">
        <f>M$12*$O107*[1]战斗预期!C$4</f>
        <v>0</v>
      </c>
      <c r="CI107" s="22">
        <f>N$12*$O107*[1]战斗预期!D$4</f>
        <v>632.88888888888891</v>
      </c>
      <c r="CJ107" s="22">
        <f>O$12*$O107*[1]战斗预期!E$4</f>
        <v>316.44444444444446</v>
      </c>
      <c r="CK107" s="22">
        <f>P$12*$O107*[1]战斗预期!F$4</f>
        <v>126.57777777777778</v>
      </c>
      <c r="CL107" s="22">
        <f>Q$12*$O107*[1]战斗预期!G$4</f>
        <v>0</v>
      </c>
      <c r="CM107" s="16">
        <f>M$6*$P107*[1]战斗预期!C$4</f>
        <v>7988.8888888888887</v>
      </c>
      <c r="CN107" s="16">
        <f>N$6*$P107*[1]战斗预期!D$4</f>
        <v>798.88888888888891</v>
      </c>
      <c r="CO107" s="16">
        <f>O$6*$P107*[1]战斗预期!E$4</f>
        <v>0</v>
      </c>
      <c r="CP107" s="16">
        <f>P$6*$P107*[1]战斗预期!F$4</f>
        <v>0</v>
      </c>
      <c r="CQ107" s="16">
        <f>Q$6*$P107*[1]战斗预期!G$4</f>
        <v>0</v>
      </c>
      <c r="CR107" s="17">
        <f>M$7*$P107*[1]战斗预期!C$4</f>
        <v>7988.8888888888887</v>
      </c>
      <c r="CS107" s="17">
        <f>N$7*$P107*[1]战斗预期!D$4</f>
        <v>0</v>
      </c>
      <c r="CT107" s="17">
        <f>O$7*$P107*[1]战斗预期!E$4</f>
        <v>399.44444444444446</v>
      </c>
      <c r="CU107" s="17">
        <f>P$7*$P107*[1]战斗预期!F$4</f>
        <v>0</v>
      </c>
      <c r="CV107" s="17">
        <f>Q$7*$P107*[1]战斗预期!G$4</f>
        <v>0</v>
      </c>
      <c r="CW107" s="18">
        <f>M$8*$P107*[1]战斗预期!C$4</f>
        <v>0</v>
      </c>
      <c r="CX107" s="18">
        <f>N$8*$P107*[1]战斗预期!D$4</f>
        <v>0</v>
      </c>
      <c r="CY107" s="18">
        <f>O$8*$P107*[1]战斗预期!E$4</f>
        <v>399.44444444444446</v>
      </c>
      <c r="CZ107" s="18">
        <f>P$8*$P107*[1]战斗预期!F$4</f>
        <v>0</v>
      </c>
      <c r="DA107" s="18">
        <f>Q$8*$P107*[1]战斗预期!G$4</f>
        <v>319.55555555555554</v>
      </c>
      <c r="DB107" s="19">
        <f>M$9*$P107*[1]战斗预期!C$4</f>
        <v>0</v>
      </c>
      <c r="DC107" s="19">
        <f>N$9*$P107*[1]战斗预期!D$4</f>
        <v>0</v>
      </c>
      <c r="DD107" s="19">
        <f>O$9*$P107*[1]战斗预期!E$4</f>
        <v>0</v>
      </c>
      <c r="DE107" s="19">
        <f>P$9*$P107*[1]战斗预期!F$4</f>
        <v>319.55555555555554</v>
      </c>
      <c r="DF107" s="19">
        <f>Q$9*$P107*[1]战斗预期!G$4</f>
        <v>319.55555555555554</v>
      </c>
      <c r="DG107" s="20">
        <f>M$10*$P107*[1]战斗预期!C$4</f>
        <v>0</v>
      </c>
      <c r="DH107" s="20">
        <f>N$10*$P107*[1]战斗预期!D$4</f>
        <v>798.88888888888891</v>
      </c>
      <c r="DI107" s="20">
        <f>O$10*$P107*[1]战斗预期!E$4</f>
        <v>0</v>
      </c>
      <c r="DJ107" s="20">
        <f>P$10*$P107*[1]战斗预期!F$4</f>
        <v>319.55555555555554</v>
      </c>
      <c r="DK107" s="20">
        <f>Q$10*$P107*[1]战斗预期!G$4</f>
        <v>0</v>
      </c>
      <c r="DL107" s="21">
        <f>M$11*$P107*[1]战斗预期!C$4</f>
        <v>12782.222222222223</v>
      </c>
      <c r="DM107" s="21">
        <f>N$11*$P107*[1]战斗预期!D$4</f>
        <v>0</v>
      </c>
      <c r="DN107" s="21">
        <f>O$11*$P107*[1]战斗预期!E$4</f>
        <v>0</v>
      </c>
      <c r="DO107" s="21">
        <f>P$11*$P107*[1]战斗预期!F$4</f>
        <v>255.64444444444445</v>
      </c>
      <c r="DP107" s="21">
        <f>Q$11*$P107*[1]战斗预期!G$4</f>
        <v>511.28888888888889</v>
      </c>
      <c r="DQ107" s="22">
        <f>M$12*$P107*[1]战斗预期!C$4</f>
        <v>0</v>
      </c>
      <c r="DR107" s="22">
        <f>N$12*$P107*[1]战斗预期!D$4</f>
        <v>1278.2222222222222</v>
      </c>
      <c r="DS107" s="22">
        <f>O$12*$P107*[1]战斗预期!E$4</f>
        <v>639.11111111111109</v>
      </c>
      <c r="DT107" s="22">
        <f>P$12*$P107*[1]战斗预期!F$4</f>
        <v>255.64444444444445</v>
      </c>
      <c r="DU107" s="22">
        <f>Q$12*$P107*[1]战斗预期!G$4</f>
        <v>0</v>
      </c>
    </row>
    <row r="108" spans="2:125" x14ac:dyDescent="0.15">
      <c r="C108" s="23">
        <f t="shared" si="46"/>
        <v>48</v>
      </c>
      <c r="D108" s="14">
        <f>(C$1/SUM($R$6:$R$12)*N$6*[1]战斗预期!$D$4+F108*C$2/C$3/SUM($R$6:$R$12)*N$6*[1]战斗预期!$D$4)*(1+$D$8)</f>
        <v>373.33333333333331</v>
      </c>
      <c r="E108" s="4">
        <v>78</v>
      </c>
      <c r="F108" s="4">
        <f>[1]属性成长!$D85</f>
        <v>390</v>
      </c>
      <c r="G108" s="6">
        <f t="shared" si="47"/>
        <v>336</v>
      </c>
      <c r="H108" s="6">
        <f t="shared" si="48"/>
        <v>720</v>
      </c>
      <c r="I108" s="6">
        <f t="shared" si="49"/>
        <v>1452</v>
      </c>
      <c r="J108" s="6">
        <f t="shared" si="50"/>
        <v>2109.5147928994083</v>
      </c>
      <c r="K108" s="15">
        <f t="shared" si="51"/>
        <v>2782.9402788605312</v>
      </c>
      <c r="L108" s="6">
        <f t="shared" si="52"/>
        <v>4143.2195155525114</v>
      </c>
      <c r="M108" s="6">
        <f t="shared" si="53"/>
        <v>5512.7660395823086</v>
      </c>
      <c r="N108" s="6">
        <f t="shared" si="54"/>
        <v>37.333333333333336</v>
      </c>
      <c r="O108" s="6">
        <f t="shared" si="55"/>
        <v>80</v>
      </c>
      <c r="P108" s="6">
        <f t="shared" si="56"/>
        <v>161.33333333333334</v>
      </c>
      <c r="Q108" s="6">
        <f t="shared" si="57"/>
        <v>234.39053254437871</v>
      </c>
      <c r="R108" s="6">
        <f t="shared" si="58"/>
        <v>309.21558654005901</v>
      </c>
      <c r="S108" s="6">
        <f t="shared" si="59"/>
        <v>460.35772395027902</v>
      </c>
      <c r="T108" s="6">
        <f t="shared" si="60"/>
        <v>612.5295599535898</v>
      </c>
      <c r="U108" s="16">
        <f>ROUND(M$6*$N108*[1]战斗预期!C$4,0)</f>
        <v>1867</v>
      </c>
      <c r="V108" s="16">
        <f>ROUND(N$6*$N108*[1]战斗预期!D$4,0)</f>
        <v>187</v>
      </c>
      <c r="W108" s="16">
        <f>ROUND(O$6*$N108*[1]战斗预期!E$4,0)</f>
        <v>0</v>
      </c>
      <c r="X108" s="16">
        <f>ROUND(P$6*$N108*[1]战斗预期!F$4,0)</f>
        <v>0</v>
      </c>
      <c r="Y108" s="16">
        <f>ROUND(Q$6*$N108*[1]战斗预期!G$4,0)</f>
        <v>0</v>
      </c>
      <c r="Z108" s="17">
        <f>ROUND(M$7*$N108*[1]战斗预期!C$4,0)</f>
        <v>1867</v>
      </c>
      <c r="AA108" s="17">
        <f>ROUND(N$7*$N108*[1]战斗预期!D$4,0)</f>
        <v>0</v>
      </c>
      <c r="AB108" s="17">
        <f>ROUND(O$7*$N108*[1]战斗预期!E$4,0)</f>
        <v>93</v>
      </c>
      <c r="AC108" s="17">
        <f>ROUND(P$7*$N108*[1]战斗预期!F$4,0)</f>
        <v>0</v>
      </c>
      <c r="AD108" s="17">
        <f>ROUND(Q$7*$N108*[1]战斗预期!G$4,0)</f>
        <v>0</v>
      </c>
      <c r="AE108" s="18">
        <f>ROUND(M$8*$N108*[1]战斗预期!C$4,0)</f>
        <v>0</v>
      </c>
      <c r="AF108" s="18">
        <f>ROUND(N$8*$N108*[1]战斗预期!D$4,0)</f>
        <v>0</v>
      </c>
      <c r="AG108" s="18">
        <f>ROUND(O$8*$N108*[1]战斗预期!E$4,0)</f>
        <v>93</v>
      </c>
      <c r="AH108" s="18">
        <f>ROUND(P$8*$N108*[1]战斗预期!F$4,0)</f>
        <v>0</v>
      </c>
      <c r="AI108" s="18">
        <f>ROUND(Q$8*$N108*[1]战斗预期!G$4,0)</f>
        <v>75</v>
      </c>
      <c r="AJ108" s="19">
        <f>ROUND(M$9*$N108*[1]战斗预期!C$4,0)</f>
        <v>0</v>
      </c>
      <c r="AK108" s="19">
        <f>ROUND(N$9*$N108*[1]战斗预期!D$4,0)</f>
        <v>0</v>
      </c>
      <c r="AL108" s="19">
        <f>ROUND(O$9*$N108*[1]战斗预期!E$4,0)</f>
        <v>0</v>
      </c>
      <c r="AM108" s="19">
        <f>ROUND(P$9*$N108*[1]战斗预期!F$4,0)</f>
        <v>75</v>
      </c>
      <c r="AN108" s="19">
        <f>ROUND(Q$9*$N108*[1]战斗预期!G$4,0)</f>
        <v>75</v>
      </c>
      <c r="AO108" s="20">
        <f>ROUND(M$10*$N108*[1]战斗预期!C$4,0)</f>
        <v>0</v>
      </c>
      <c r="AP108" s="20">
        <f>ROUND(N$10*$N108*[1]战斗预期!D$4,0)</f>
        <v>187</v>
      </c>
      <c r="AQ108" s="20">
        <f>ROUND(O$10*$N108*[1]战斗预期!E$4,0)</f>
        <v>0</v>
      </c>
      <c r="AR108" s="20">
        <f>ROUND(P$10*$N108*[1]战斗预期!F$4,0)</f>
        <v>75</v>
      </c>
      <c r="AS108" s="20">
        <f>ROUND(Q$10*$N108*[1]战斗预期!G$4,0)</f>
        <v>0</v>
      </c>
      <c r="AT108" s="21">
        <f>ROUND(M$11*$N108*[1]战斗预期!C$4,0)</f>
        <v>2987</v>
      </c>
      <c r="AU108" s="21">
        <f>ROUND(N$11*$N108*[1]战斗预期!D$4,0)</f>
        <v>0</v>
      </c>
      <c r="AV108" s="21">
        <f>ROUND(O$11*$N108*[1]战斗预期!E$4,0)</f>
        <v>0</v>
      </c>
      <c r="AW108" s="21">
        <f>ROUND(P$11*$N108*[1]战斗预期!F$4,0)</f>
        <v>60</v>
      </c>
      <c r="AX108" s="21">
        <f>ROUND(Q$11*$N108*[1]战斗预期!G$4,0)</f>
        <v>119</v>
      </c>
      <c r="AY108" s="22">
        <f>ROUND(M$12*$N108*[1]战斗预期!C$4,0)</f>
        <v>0</v>
      </c>
      <c r="AZ108" s="22">
        <f>ROUND(N$12*$N108*[1]战斗预期!D$4,0)</f>
        <v>299</v>
      </c>
      <c r="BA108" s="22">
        <f>ROUND(O$12*$N108*[1]战斗预期!E$4,0)</f>
        <v>149</v>
      </c>
      <c r="BB108" s="22">
        <f>ROUND(P$12*$N108*[1]战斗预期!F$4,0)</f>
        <v>60</v>
      </c>
      <c r="BC108" s="22">
        <f>ROUND(Q$12*$N108*[1]战斗预期!G$4,0)</f>
        <v>0</v>
      </c>
      <c r="BD108" s="16">
        <f>M$6*$O108*[1]战斗预期!C$4</f>
        <v>4000</v>
      </c>
      <c r="BE108" s="16">
        <f>N$6*$O108*[1]战斗预期!D$4</f>
        <v>400</v>
      </c>
      <c r="BF108" s="16">
        <f>O$6*$O108*[1]战斗预期!E$4</f>
        <v>0</v>
      </c>
      <c r="BG108" s="16">
        <f>P$6*$O108*[1]战斗预期!F$4</f>
        <v>0</v>
      </c>
      <c r="BH108" s="16">
        <f>Q$6*$O108*[1]战斗预期!G$4</f>
        <v>0</v>
      </c>
      <c r="BI108" s="17">
        <f>M$7*$O108*[1]战斗预期!C$4</f>
        <v>4000</v>
      </c>
      <c r="BJ108" s="17">
        <f>N$7*$O108*[1]战斗预期!D$4</f>
        <v>0</v>
      </c>
      <c r="BK108" s="17">
        <f>O$7*$O108*[1]战斗预期!E$4</f>
        <v>200</v>
      </c>
      <c r="BL108" s="17">
        <f>P$7*$O108*[1]战斗预期!F$4</f>
        <v>0</v>
      </c>
      <c r="BM108" s="17">
        <f>Q$7*$O108*[1]战斗预期!G$4</f>
        <v>0</v>
      </c>
      <c r="BN108" s="18">
        <f>M$8*$O108*[1]战斗预期!C$4</f>
        <v>0</v>
      </c>
      <c r="BO108" s="18">
        <f>N$8*$O108*[1]战斗预期!D$4</f>
        <v>0</v>
      </c>
      <c r="BP108" s="18">
        <f>O$8*$O108*[1]战斗预期!E$4</f>
        <v>200</v>
      </c>
      <c r="BQ108" s="18">
        <f>P$8*$O108*[1]战斗预期!F$4</f>
        <v>0</v>
      </c>
      <c r="BR108" s="18">
        <f>Q$8*$O108*[1]战斗预期!G$4</f>
        <v>160</v>
      </c>
      <c r="BS108" s="19">
        <f>M$9*$O108*[1]战斗预期!C$4</f>
        <v>0</v>
      </c>
      <c r="BT108" s="19">
        <f>N$9*$O108*[1]战斗预期!D$4</f>
        <v>0</v>
      </c>
      <c r="BU108" s="19">
        <f>O$9*$O108*[1]战斗预期!E$4</f>
        <v>0</v>
      </c>
      <c r="BV108" s="19">
        <f>P$9*$O108*[1]战斗预期!F$4</f>
        <v>160</v>
      </c>
      <c r="BW108" s="19">
        <f>Q$9*$O108*[1]战斗预期!G$4</f>
        <v>160</v>
      </c>
      <c r="BX108" s="20">
        <f>M$10*$O108*[1]战斗预期!C$4</f>
        <v>0</v>
      </c>
      <c r="BY108" s="20">
        <f>N$10*$O108*[1]战斗预期!D$4</f>
        <v>400</v>
      </c>
      <c r="BZ108" s="20">
        <f>O$10*$O108*[1]战斗预期!E$4</f>
        <v>0</v>
      </c>
      <c r="CA108" s="20">
        <f>P$10*$O108*[1]战斗预期!F$4</f>
        <v>160</v>
      </c>
      <c r="CB108" s="20">
        <f>Q$10*$O108*[1]战斗预期!G$4</f>
        <v>0</v>
      </c>
      <c r="CC108" s="21">
        <f>M$11*$O108*[1]战斗预期!C$4</f>
        <v>6400</v>
      </c>
      <c r="CD108" s="21">
        <f>N$11*$O108*[1]战斗预期!D$4</f>
        <v>0</v>
      </c>
      <c r="CE108" s="21">
        <f>O$11*$O108*[1]战斗预期!E$4</f>
        <v>0</v>
      </c>
      <c r="CF108" s="21">
        <f>P$11*$O108*[1]战斗预期!F$4</f>
        <v>128</v>
      </c>
      <c r="CG108" s="21">
        <f>Q$11*$O108*[1]战斗预期!G$4</f>
        <v>256</v>
      </c>
      <c r="CH108" s="22">
        <f>M$12*$O108*[1]战斗预期!C$4</f>
        <v>0</v>
      </c>
      <c r="CI108" s="22">
        <f>N$12*$O108*[1]战斗预期!D$4</f>
        <v>640</v>
      </c>
      <c r="CJ108" s="22">
        <f>O$12*$O108*[1]战斗预期!E$4</f>
        <v>320</v>
      </c>
      <c r="CK108" s="22">
        <f>P$12*$O108*[1]战斗预期!F$4</f>
        <v>128</v>
      </c>
      <c r="CL108" s="22">
        <f>Q$12*$O108*[1]战斗预期!G$4</f>
        <v>0</v>
      </c>
      <c r="CM108" s="16">
        <f>M$6*$P108*[1]战斗预期!C$4</f>
        <v>8066.666666666667</v>
      </c>
      <c r="CN108" s="16">
        <f>N$6*$P108*[1]战斗预期!D$4</f>
        <v>806.66666666666674</v>
      </c>
      <c r="CO108" s="16">
        <f>O$6*$P108*[1]战斗预期!E$4</f>
        <v>0</v>
      </c>
      <c r="CP108" s="16">
        <f>P$6*$P108*[1]战斗预期!F$4</f>
        <v>0</v>
      </c>
      <c r="CQ108" s="16">
        <f>Q$6*$P108*[1]战斗预期!G$4</f>
        <v>0</v>
      </c>
      <c r="CR108" s="17">
        <f>M$7*$P108*[1]战斗预期!C$4</f>
        <v>8066.666666666667</v>
      </c>
      <c r="CS108" s="17">
        <f>N$7*$P108*[1]战斗预期!D$4</f>
        <v>0</v>
      </c>
      <c r="CT108" s="17">
        <f>O$7*$P108*[1]战斗预期!E$4</f>
        <v>403.33333333333337</v>
      </c>
      <c r="CU108" s="17">
        <f>P$7*$P108*[1]战斗预期!F$4</f>
        <v>0</v>
      </c>
      <c r="CV108" s="17">
        <f>Q$7*$P108*[1]战斗预期!G$4</f>
        <v>0</v>
      </c>
      <c r="CW108" s="18">
        <f>M$8*$P108*[1]战斗预期!C$4</f>
        <v>0</v>
      </c>
      <c r="CX108" s="18">
        <f>N$8*$P108*[1]战斗预期!D$4</f>
        <v>0</v>
      </c>
      <c r="CY108" s="18">
        <f>O$8*$P108*[1]战斗预期!E$4</f>
        <v>403.33333333333337</v>
      </c>
      <c r="CZ108" s="18">
        <f>P$8*$P108*[1]战斗预期!F$4</f>
        <v>0</v>
      </c>
      <c r="DA108" s="18">
        <f>Q$8*$P108*[1]战斗预期!G$4</f>
        <v>322.66666666666669</v>
      </c>
      <c r="DB108" s="19">
        <f>M$9*$P108*[1]战斗预期!C$4</f>
        <v>0</v>
      </c>
      <c r="DC108" s="19">
        <f>N$9*$P108*[1]战斗预期!D$4</f>
        <v>0</v>
      </c>
      <c r="DD108" s="19">
        <f>O$9*$P108*[1]战斗预期!E$4</f>
        <v>0</v>
      </c>
      <c r="DE108" s="19">
        <f>P$9*$P108*[1]战斗预期!F$4</f>
        <v>322.66666666666669</v>
      </c>
      <c r="DF108" s="19">
        <f>Q$9*$P108*[1]战斗预期!G$4</f>
        <v>322.66666666666669</v>
      </c>
      <c r="DG108" s="20">
        <f>M$10*$P108*[1]战斗预期!C$4</f>
        <v>0</v>
      </c>
      <c r="DH108" s="20">
        <f>N$10*$P108*[1]战斗预期!D$4</f>
        <v>806.66666666666674</v>
      </c>
      <c r="DI108" s="20">
        <f>O$10*$P108*[1]战斗预期!E$4</f>
        <v>0</v>
      </c>
      <c r="DJ108" s="20">
        <f>P$10*$P108*[1]战斗预期!F$4</f>
        <v>322.66666666666669</v>
      </c>
      <c r="DK108" s="20">
        <f>Q$10*$P108*[1]战斗预期!G$4</f>
        <v>0</v>
      </c>
      <c r="DL108" s="21">
        <f>M$11*$P108*[1]战斗预期!C$4</f>
        <v>12906.66666666667</v>
      </c>
      <c r="DM108" s="21">
        <f>N$11*$P108*[1]战斗预期!D$4</f>
        <v>0</v>
      </c>
      <c r="DN108" s="21">
        <f>O$11*$P108*[1]战斗预期!E$4</f>
        <v>0</v>
      </c>
      <c r="DO108" s="21">
        <f>P$11*$P108*[1]战斗预期!F$4</f>
        <v>258.13333333333338</v>
      </c>
      <c r="DP108" s="21">
        <f>Q$11*$P108*[1]战斗预期!G$4</f>
        <v>516.26666666666677</v>
      </c>
      <c r="DQ108" s="22">
        <f>M$12*$P108*[1]战斗预期!C$4</f>
        <v>0</v>
      </c>
      <c r="DR108" s="22">
        <f>N$12*$P108*[1]战斗预期!D$4</f>
        <v>1290.666666666667</v>
      </c>
      <c r="DS108" s="22">
        <f>O$12*$P108*[1]战斗预期!E$4</f>
        <v>645.33333333333348</v>
      </c>
      <c r="DT108" s="22">
        <f>P$12*$P108*[1]战斗预期!F$4</f>
        <v>258.13333333333338</v>
      </c>
      <c r="DU108" s="22">
        <f>Q$12*$P108*[1]战斗预期!G$4</f>
        <v>0</v>
      </c>
    </row>
    <row r="109" spans="2:125" x14ac:dyDescent="0.15">
      <c r="C109" s="23">
        <f t="shared" si="46"/>
        <v>48.571428571428569</v>
      </c>
      <c r="D109" s="14">
        <f>(C$1/SUM($R$6:$R$12)*N$6*[1]战斗预期!$D$4+F109*C$2/C$3/SUM($R$6:$R$12)*N$6*[1]战斗预期!$D$4)*(1+$D$8)</f>
        <v>377.77777777777783</v>
      </c>
      <c r="E109" s="4">
        <v>79</v>
      </c>
      <c r="F109" s="4">
        <f>[1]属性成长!$D86</f>
        <v>395</v>
      </c>
      <c r="G109" s="6">
        <f t="shared" si="47"/>
        <v>340</v>
      </c>
      <c r="H109" s="6">
        <f t="shared" si="48"/>
        <v>728</v>
      </c>
      <c r="I109" s="6">
        <f t="shared" si="49"/>
        <v>1466</v>
      </c>
      <c r="J109" s="6">
        <f t="shared" si="50"/>
        <v>2127.5147928994083</v>
      </c>
      <c r="K109" s="15">
        <f t="shared" si="51"/>
        <v>2804.9402788605312</v>
      </c>
      <c r="L109" s="6">
        <f t="shared" si="52"/>
        <v>4173.2195155525114</v>
      </c>
      <c r="M109" s="6">
        <f t="shared" si="53"/>
        <v>5550.7660395823086</v>
      </c>
      <c r="N109" s="6">
        <f t="shared" si="54"/>
        <v>37.777777777777779</v>
      </c>
      <c r="O109" s="6">
        <f t="shared" si="55"/>
        <v>80.888888888888886</v>
      </c>
      <c r="P109" s="6">
        <f t="shared" si="56"/>
        <v>162.88888888888889</v>
      </c>
      <c r="Q109" s="6">
        <f t="shared" si="57"/>
        <v>236.39053254437871</v>
      </c>
      <c r="R109" s="6">
        <f t="shared" si="58"/>
        <v>311.66003098450346</v>
      </c>
      <c r="S109" s="6">
        <f t="shared" si="59"/>
        <v>463.69105728361239</v>
      </c>
      <c r="T109" s="6">
        <f t="shared" si="60"/>
        <v>616.75178217581208</v>
      </c>
      <c r="U109" s="16">
        <f>ROUND(M$6*$N109*[1]战斗预期!C$4,0)</f>
        <v>1889</v>
      </c>
      <c r="V109" s="16">
        <f>ROUND(N$6*$N109*[1]战斗预期!D$4,0)</f>
        <v>189</v>
      </c>
      <c r="W109" s="16">
        <f>ROUND(O$6*$N109*[1]战斗预期!E$4,0)</f>
        <v>0</v>
      </c>
      <c r="X109" s="16">
        <f>ROUND(P$6*$N109*[1]战斗预期!F$4,0)</f>
        <v>0</v>
      </c>
      <c r="Y109" s="16">
        <f>ROUND(Q$6*$N109*[1]战斗预期!G$4,0)</f>
        <v>0</v>
      </c>
      <c r="Z109" s="17">
        <f>ROUND(M$7*$N109*[1]战斗预期!C$4,0)</f>
        <v>1889</v>
      </c>
      <c r="AA109" s="17">
        <f>ROUND(N$7*$N109*[1]战斗预期!D$4,0)</f>
        <v>0</v>
      </c>
      <c r="AB109" s="17">
        <f>ROUND(O$7*$N109*[1]战斗预期!E$4,0)</f>
        <v>94</v>
      </c>
      <c r="AC109" s="17">
        <f>ROUND(P$7*$N109*[1]战斗预期!F$4,0)</f>
        <v>0</v>
      </c>
      <c r="AD109" s="17">
        <f>ROUND(Q$7*$N109*[1]战斗预期!G$4,0)</f>
        <v>0</v>
      </c>
      <c r="AE109" s="18">
        <f>ROUND(M$8*$N109*[1]战斗预期!C$4,0)</f>
        <v>0</v>
      </c>
      <c r="AF109" s="18">
        <f>ROUND(N$8*$N109*[1]战斗预期!D$4,0)</f>
        <v>0</v>
      </c>
      <c r="AG109" s="18">
        <f>ROUND(O$8*$N109*[1]战斗预期!E$4,0)</f>
        <v>94</v>
      </c>
      <c r="AH109" s="18">
        <f>ROUND(P$8*$N109*[1]战斗预期!F$4,0)</f>
        <v>0</v>
      </c>
      <c r="AI109" s="18">
        <f>ROUND(Q$8*$N109*[1]战斗预期!G$4,0)</f>
        <v>76</v>
      </c>
      <c r="AJ109" s="19">
        <f>ROUND(M$9*$N109*[1]战斗预期!C$4,0)</f>
        <v>0</v>
      </c>
      <c r="AK109" s="19">
        <f>ROUND(N$9*$N109*[1]战斗预期!D$4,0)</f>
        <v>0</v>
      </c>
      <c r="AL109" s="19">
        <f>ROUND(O$9*$N109*[1]战斗预期!E$4,0)</f>
        <v>0</v>
      </c>
      <c r="AM109" s="19">
        <f>ROUND(P$9*$N109*[1]战斗预期!F$4,0)</f>
        <v>76</v>
      </c>
      <c r="AN109" s="19">
        <f>ROUND(Q$9*$N109*[1]战斗预期!G$4,0)</f>
        <v>76</v>
      </c>
      <c r="AO109" s="20">
        <f>ROUND(M$10*$N109*[1]战斗预期!C$4,0)</f>
        <v>0</v>
      </c>
      <c r="AP109" s="20">
        <f>ROUND(N$10*$N109*[1]战斗预期!D$4,0)</f>
        <v>189</v>
      </c>
      <c r="AQ109" s="20">
        <f>ROUND(O$10*$N109*[1]战斗预期!E$4,0)</f>
        <v>0</v>
      </c>
      <c r="AR109" s="20">
        <f>ROUND(P$10*$N109*[1]战斗预期!F$4,0)</f>
        <v>76</v>
      </c>
      <c r="AS109" s="20">
        <f>ROUND(Q$10*$N109*[1]战斗预期!G$4,0)</f>
        <v>0</v>
      </c>
      <c r="AT109" s="21">
        <f>ROUND(M$11*$N109*[1]战斗预期!C$4,0)</f>
        <v>3022</v>
      </c>
      <c r="AU109" s="21">
        <f>ROUND(N$11*$N109*[1]战斗预期!D$4,0)</f>
        <v>0</v>
      </c>
      <c r="AV109" s="21">
        <f>ROUND(O$11*$N109*[1]战斗预期!E$4,0)</f>
        <v>0</v>
      </c>
      <c r="AW109" s="21">
        <f>ROUND(P$11*$N109*[1]战斗预期!F$4,0)</f>
        <v>60</v>
      </c>
      <c r="AX109" s="21">
        <f>ROUND(Q$11*$N109*[1]战斗预期!G$4,0)</f>
        <v>121</v>
      </c>
      <c r="AY109" s="22">
        <f>ROUND(M$12*$N109*[1]战斗预期!C$4,0)</f>
        <v>0</v>
      </c>
      <c r="AZ109" s="22">
        <f>ROUND(N$12*$N109*[1]战斗预期!D$4,0)</f>
        <v>302</v>
      </c>
      <c r="BA109" s="22">
        <f>ROUND(O$12*$N109*[1]战斗预期!E$4,0)</f>
        <v>151</v>
      </c>
      <c r="BB109" s="22">
        <f>ROUND(P$12*$N109*[1]战斗预期!F$4,0)</f>
        <v>60</v>
      </c>
      <c r="BC109" s="22">
        <f>ROUND(Q$12*$N109*[1]战斗预期!G$4,0)</f>
        <v>0</v>
      </c>
      <c r="BD109" s="16">
        <f>M$6*$O109*[1]战斗预期!C$4</f>
        <v>4044.4444444444443</v>
      </c>
      <c r="BE109" s="16">
        <f>N$6*$O109*[1]战斗预期!D$4</f>
        <v>404.44444444444446</v>
      </c>
      <c r="BF109" s="16">
        <f>O$6*$O109*[1]战斗预期!E$4</f>
        <v>0</v>
      </c>
      <c r="BG109" s="16">
        <f>P$6*$O109*[1]战斗预期!F$4</f>
        <v>0</v>
      </c>
      <c r="BH109" s="16">
        <f>Q$6*$O109*[1]战斗预期!G$4</f>
        <v>0</v>
      </c>
      <c r="BI109" s="17">
        <f>M$7*$O109*[1]战斗预期!C$4</f>
        <v>4044.4444444444443</v>
      </c>
      <c r="BJ109" s="17">
        <f>N$7*$O109*[1]战斗预期!D$4</f>
        <v>0</v>
      </c>
      <c r="BK109" s="17">
        <f>O$7*$O109*[1]战斗预期!E$4</f>
        <v>202.22222222222223</v>
      </c>
      <c r="BL109" s="17">
        <f>P$7*$O109*[1]战斗预期!F$4</f>
        <v>0</v>
      </c>
      <c r="BM109" s="17">
        <f>Q$7*$O109*[1]战斗预期!G$4</f>
        <v>0</v>
      </c>
      <c r="BN109" s="18">
        <f>M$8*$O109*[1]战斗预期!C$4</f>
        <v>0</v>
      </c>
      <c r="BO109" s="18">
        <f>N$8*$O109*[1]战斗预期!D$4</f>
        <v>0</v>
      </c>
      <c r="BP109" s="18">
        <f>O$8*$O109*[1]战斗预期!E$4</f>
        <v>202.22222222222223</v>
      </c>
      <c r="BQ109" s="18">
        <f>P$8*$O109*[1]战斗预期!F$4</f>
        <v>0</v>
      </c>
      <c r="BR109" s="18">
        <f>Q$8*$O109*[1]战斗预期!G$4</f>
        <v>161.77777777777777</v>
      </c>
      <c r="BS109" s="19">
        <f>M$9*$O109*[1]战斗预期!C$4</f>
        <v>0</v>
      </c>
      <c r="BT109" s="19">
        <f>N$9*$O109*[1]战斗预期!D$4</f>
        <v>0</v>
      </c>
      <c r="BU109" s="19">
        <f>O$9*$O109*[1]战斗预期!E$4</f>
        <v>0</v>
      </c>
      <c r="BV109" s="19">
        <f>P$9*$O109*[1]战斗预期!F$4</f>
        <v>161.77777777777777</v>
      </c>
      <c r="BW109" s="19">
        <f>Q$9*$O109*[1]战斗预期!G$4</f>
        <v>161.77777777777777</v>
      </c>
      <c r="BX109" s="20">
        <f>M$10*$O109*[1]战斗预期!C$4</f>
        <v>0</v>
      </c>
      <c r="BY109" s="20">
        <f>N$10*$O109*[1]战斗预期!D$4</f>
        <v>404.44444444444446</v>
      </c>
      <c r="BZ109" s="20">
        <f>O$10*$O109*[1]战斗预期!E$4</f>
        <v>0</v>
      </c>
      <c r="CA109" s="20">
        <f>P$10*$O109*[1]战斗预期!F$4</f>
        <v>161.77777777777777</v>
      </c>
      <c r="CB109" s="20">
        <f>Q$10*$O109*[1]战斗预期!G$4</f>
        <v>0</v>
      </c>
      <c r="CC109" s="21">
        <f>M$11*$O109*[1]战斗预期!C$4</f>
        <v>6471.1111111111113</v>
      </c>
      <c r="CD109" s="21">
        <f>N$11*$O109*[1]战斗预期!D$4</f>
        <v>0</v>
      </c>
      <c r="CE109" s="21">
        <f>O$11*$O109*[1]战斗预期!E$4</f>
        <v>0</v>
      </c>
      <c r="CF109" s="21">
        <f>P$11*$O109*[1]战斗预期!F$4</f>
        <v>129.42222222222222</v>
      </c>
      <c r="CG109" s="21">
        <f>Q$11*$O109*[1]战斗预期!G$4</f>
        <v>258.84444444444443</v>
      </c>
      <c r="CH109" s="22">
        <f>M$12*$O109*[1]战斗预期!C$4</f>
        <v>0</v>
      </c>
      <c r="CI109" s="22">
        <f>N$12*$O109*[1]战斗预期!D$4</f>
        <v>647.11111111111109</v>
      </c>
      <c r="CJ109" s="22">
        <f>O$12*$O109*[1]战斗预期!E$4</f>
        <v>323.55555555555554</v>
      </c>
      <c r="CK109" s="22">
        <f>P$12*$O109*[1]战斗预期!F$4</f>
        <v>129.42222222222222</v>
      </c>
      <c r="CL109" s="22">
        <f>Q$12*$O109*[1]战斗预期!G$4</f>
        <v>0</v>
      </c>
      <c r="CM109" s="16">
        <f>M$6*$P109*[1]战斗预期!C$4</f>
        <v>8144.4444444444443</v>
      </c>
      <c r="CN109" s="16">
        <f>N$6*$P109*[1]战斗预期!D$4</f>
        <v>814.44444444444446</v>
      </c>
      <c r="CO109" s="16">
        <f>O$6*$P109*[1]战斗预期!E$4</f>
        <v>0</v>
      </c>
      <c r="CP109" s="16">
        <f>P$6*$P109*[1]战斗预期!F$4</f>
        <v>0</v>
      </c>
      <c r="CQ109" s="16">
        <f>Q$6*$P109*[1]战斗预期!G$4</f>
        <v>0</v>
      </c>
      <c r="CR109" s="17">
        <f>M$7*$P109*[1]战斗预期!C$4</f>
        <v>8144.4444444444443</v>
      </c>
      <c r="CS109" s="17">
        <f>N$7*$P109*[1]战斗预期!D$4</f>
        <v>0</v>
      </c>
      <c r="CT109" s="17">
        <f>O$7*$P109*[1]战斗预期!E$4</f>
        <v>407.22222222222223</v>
      </c>
      <c r="CU109" s="17">
        <f>P$7*$P109*[1]战斗预期!F$4</f>
        <v>0</v>
      </c>
      <c r="CV109" s="17">
        <f>Q$7*$P109*[1]战斗预期!G$4</f>
        <v>0</v>
      </c>
      <c r="CW109" s="18">
        <f>M$8*$P109*[1]战斗预期!C$4</f>
        <v>0</v>
      </c>
      <c r="CX109" s="18">
        <f>N$8*$P109*[1]战斗预期!D$4</f>
        <v>0</v>
      </c>
      <c r="CY109" s="18">
        <f>O$8*$P109*[1]战斗预期!E$4</f>
        <v>407.22222222222223</v>
      </c>
      <c r="CZ109" s="18">
        <f>P$8*$P109*[1]战斗预期!F$4</f>
        <v>0</v>
      </c>
      <c r="DA109" s="18">
        <f>Q$8*$P109*[1]战斗预期!G$4</f>
        <v>325.77777777777777</v>
      </c>
      <c r="DB109" s="19">
        <f>M$9*$P109*[1]战斗预期!C$4</f>
        <v>0</v>
      </c>
      <c r="DC109" s="19">
        <f>N$9*$P109*[1]战斗预期!D$4</f>
        <v>0</v>
      </c>
      <c r="DD109" s="19">
        <f>O$9*$P109*[1]战斗预期!E$4</f>
        <v>0</v>
      </c>
      <c r="DE109" s="19">
        <f>P$9*$P109*[1]战斗预期!F$4</f>
        <v>325.77777777777777</v>
      </c>
      <c r="DF109" s="19">
        <f>Q$9*$P109*[1]战斗预期!G$4</f>
        <v>325.77777777777777</v>
      </c>
      <c r="DG109" s="20">
        <f>M$10*$P109*[1]战斗预期!C$4</f>
        <v>0</v>
      </c>
      <c r="DH109" s="20">
        <f>N$10*$P109*[1]战斗预期!D$4</f>
        <v>814.44444444444446</v>
      </c>
      <c r="DI109" s="20">
        <f>O$10*$P109*[1]战斗预期!E$4</f>
        <v>0</v>
      </c>
      <c r="DJ109" s="20">
        <f>P$10*$P109*[1]战斗预期!F$4</f>
        <v>325.77777777777777</v>
      </c>
      <c r="DK109" s="20">
        <f>Q$10*$P109*[1]战斗预期!G$4</f>
        <v>0</v>
      </c>
      <c r="DL109" s="21">
        <f>M$11*$P109*[1]战斗预期!C$4</f>
        <v>13031.111111111109</v>
      </c>
      <c r="DM109" s="21">
        <f>N$11*$P109*[1]战斗预期!D$4</f>
        <v>0</v>
      </c>
      <c r="DN109" s="21">
        <f>O$11*$P109*[1]战斗预期!E$4</f>
        <v>0</v>
      </c>
      <c r="DO109" s="21">
        <f>P$11*$P109*[1]战斗预期!F$4</f>
        <v>260.62222222222221</v>
      </c>
      <c r="DP109" s="21">
        <f>Q$11*$P109*[1]战斗预期!G$4</f>
        <v>521.24444444444441</v>
      </c>
      <c r="DQ109" s="22">
        <f>M$12*$P109*[1]战斗预期!C$4</f>
        <v>0</v>
      </c>
      <c r="DR109" s="22">
        <f>N$12*$P109*[1]战斗预期!D$4</f>
        <v>1303.1111111111111</v>
      </c>
      <c r="DS109" s="22">
        <f>O$12*$P109*[1]战斗预期!E$4</f>
        <v>651.55555555555554</v>
      </c>
      <c r="DT109" s="22">
        <f>P$12*$P109*[1]战斗预期!F$4</f>
        <v>260.62222222222221</v>
      </c>
      <c r="DU109" s="22">
        <f>Q$12*$P109*[1]战斗预期!G$4</f>
        <v>0</v>
      </c>
    </row>
    <row r="110" spans="2:125" x14ac:dyDescent="0.15">
      <c r="B110" s="24">
        <f>ROUND(C110-C100,1)</f>
        <v>5.7</v>
      </c>
      <c r="C110" s="23">
        <f t="shared" si="46"/>
        <v>49.142857142857146</v>
      </c>
      <c r="D110" s="14">
        <f>(C$1/SUM($R$6:$R$12)*N$6*[1]战斗预期!$D$4+F110*C$2/C$3/SUM($R$6:$R$12)*N$6*[1]战斗预期!$D$4)*(1+$D$8)</f>
        <v>382.22222222222223</v>
      </c>
      <c r="E110" s="4">
        <v>80</v>
      </c>
      <c r="F110" s="4">
        <f>[1]属性成长!$D87</f>
        <v>400</v>
      </c>
      <c r="G110" s="6">
        <f t="shared" si="47"/>
        <v>344</v>
      </c>
      <c r="H110" s="6">
        <f t="shared" si="48"/>
        <v>736</v>
      </c>
      <c r="I110" s="6">
        <f t="shared" si="49"/>
        <v>1480</v>
      </c>
      <c r="J110" s="6">
        <f t="shared" si="50"/>
        <v>2145.5147928994083</v>
      </c>
      <c r="K110" s="15">
        <f t="shared" si="51"/>
        <v>2826.9402788605312</v>
      </c>
      <c r="L110" s="6">
        <f t="shared" si="52"/>
        <v>4203.2195155525114</v>
      </c>
      <c r="M110" s="6">
        <f t="shared" si="53"/>
        <v>5588.7660395823086</v>
      </c>
      <c r="N110" s="6">
        <f t="shared" si="54"/>
        <v>38.222222222222221</v>
      </c>
      <c r="O110" s="6">
        <f t="shared" si="55"/>
        <v>81.777777777777771</v>
      </c>
      <c r="P110" s="6">
        <f t="shared" si="56"/>
        <v>164.44444444444446</v>
      </c>
      <c r="Q110" s="6">
        <f t="shared" si="57"/>
        <v>238.39053254437871</v>
      </c>
      <c r="R110" s="6">
        <f t="shared" si="58"/>
        <v>314.10447542894792</v>
      </c>
      <c r="S110" s="6">
        <f t="shared" si="59"/>
        <v>467.02439061694571</v>
      </c>
      <c r="T110" s="6">
        <f t="shared" si="60"/>
        <v>620.97400439803425</v>
      </c>
      <c r="U110" s="16">
        <f>ROUND(M$6*$N110*[1]战斗预期!C$4,0)</f>
        <v>1911</v>
      </c>
      <c r="V110" s="16">
        <f>ROUND(N$6*$N110*[1]战斗预期!D$4,0)</f>
        <v>191</v>
      </c>
      <c r="W110" s="16">
        <f>ROUND(O$6*$N110*[1]战斗预期!E$4,0)</f>
        <v>0</v>
      </c>
      <c r="X110" s="16">
        <f>ROUND(P$6*$N110*[1]战斗预期!F$4,0)</f>
        <v>0</v>
      </c>
      <c r="Y110" s="16">
        <f>ROUND(Q$6*$N110*[1]战斗预期!G$4,0)</f>
        <v>0</v>
      </c>
      <c r="Z110" s="17">
        <f>ROUND(M$7*$N110*[1]战斗预期!C$4,0)</f>
        <v>1911</v>
      </c>
      <c r="AA110" s="17">
        <f>ROUND(N$7*$N110*[1]战斗预期!D$4,0)</f>
        <v>0</v>
      </c>
      <c r="AB110" s="17">
        <f>ROUND(O$7*$N110*[1]战斗预期!E$4,0)</f>
        <v>96</v>
      </c>
      <c r="AC110" s="17">
        <f>ROUND(P$7*$N110*[1]战斗预期!F$4,0)</f>
        <v>0</v>
      </c>
      <c r="AD110" s="17">
        <f>ROUND(Q$7*$N110*[1]战斗预期!G$4,0)</f>
        <v>0</v>
      </c>
      <c r="AE110" s="18">
        <f>ROUND(M$8*$N110*[1]战斗预期!C$4,0)</f>
        <v>0</v>
      </c>
      <c r="AF110" s="18">
        <f>ROUND(N$8*$N110*[1]战斗预期!D$4,0)</f>
        <v>0</v>
      </c>
      <c r="AG110" s="18">
        <f>ROUND(O$8*$N110*[1]战斗预期!E$4,0)</f>
        <v>96</v>
      </c>
      <c r="AH110" s="18">
        <f>ROUND(P$8*$N110*[1]战斗预期!F$4,0)</f>
        <v>0</v>
      </c>
      <c r="AI110" s="18">
        <f>ROUND(Q$8*$N110*[1]战斗预期!G$4,0)</f>
        <v>76</v>
      </c>
      <c r="AJ110" s="19">
        <f>ROUND(M$9*$N110*[1]战斗预期!C$4,0)</f>
        <v>0</v>
      </c>
      <c r="AK110" s="19">
        <f>ROUND(N$9*$N110*[1]战斗预期!D$4,0)</f>
        <v>0</v>
      </c>
      <c r="AL110" s="19">
        <f>ROUND(O$9*$N110*[1]战斗预期!E$4,0)</f>
        <v>0</v>
      </c>
      <c r="AM110" s="19">
        <f>ROUND(P$9*$N110*[1]战斗预期!F$4,0)</f>
        <v>76</v>
      </c>
      <c r="AN110" s="19">
        <f>ROUND(Q$9*$N110*[1]战斗预期!G$4,0)</f>
        <v>76</v>
      </c>
      <c r="AO110" s="20">
        <f>ROUND(M$10*$N110*[1]战斗预期!C$4,0)</f>
        <v>0</v>
      </c>
      <c r="AP110" s="20">
        <f>ROUND(N$10*$N110*[1]战斗预期!D$4,0)</f>
        <v>191</v>
      </c>
      <c r="AQ110" s="20">
        <f>ROUND(O$10*$N110*[1]战斗预期!E$4,0)</f>
        <v>0</v>
      </c>
      <c r="AR110" s="20">
        <f>ROUND(P$10*$N110*[1]战斗预期!F$4,0)</f>
        <v>76</v>
      </c>
      <c r="AS110" s="20">
        <f>ROUND(Q$10*$N110*[1]战斗预期!G$4,0)</f>
        <v>0</v>
      </c>
      <c r="AT110" s="21">
        <f>ROUND(M$11*$N110*[1]战斗预期!C$4,0)</f>
        <v>3058</v>
      </c>
      <c r="AU110" s="21">
        <f>ROUND(N$11*$N110*[1]战斗预期!D$4,0)</f>
        <v>0</v>
      </c>
      <c r="AV110" s="21">
        <f>ROUND(O$11*$N110*[1]战斗预期!E$4,0)</f>
        <v>0</v>
      </c>
      <c r="AW110" s="21">
        <f>ROUND(P$11*$N110*[1]战斗预期!F$4,0)</f>
        <v>61</v>
      </c>
      <c r="AX110" s="21">
        <f>ROUND(Q$11*$N110*[1]战斗预期!G$4,0)</f>
        <v>122</v>
      </c>
      <c r="AY110" s="22">
        <f>ROUND(M$12*$N110*[1]战斗预期!C$4,0)</f>
        <v>0</v>
      </c>
      <c r="AZ110" s="22">
        <f>ROUND(N$12*$N110*[1]战斗预期!D$4,0)</f>
        <v>306</v>
      </c>
      <c r="BA110" s="22">
        <f>ROUND(O$12*$N110*[1]战斗预期!E$4,0)</f>
        <v>153</v>
      </c>
      <c r="BB110" s="22">
        <f>ROUND(P$12*$N110*[1]战斗预期!F$4,0)</f>
        <v>61</v>
      </c>
      <c r="BC110" s="22">
        <f>ROUND(Q$12*$N110*[1]战斗预期!G$4,0)</f>
        <v>0</v>
      </c>
      <c r="BD110" s="16">
        <f>M$6*$O110*[1]战斗预期!C$4</f>
        <v>4088.8888888888887</v>
      </c>
      <c r="BE110" s="16">
        <f>N$6*$O110*[1]战斗预期!D$4</f>
        <v>408.88888888888886</v>
      </c>
      <c r="BF110" s="16">
        <f>O$6*$O110*[1]战斗预期!E$4</f>
        <v>0</v>
      </c>
      <c r="BG110" s="16">
        <f>P$6*$O110*[1]战斗预期!F$4</f>
        <v>0</v>
      </c>
      <c r="BH110" s="16">
        <f>Q$6*$O110*[1]战斗预期!G$4</f>
        <v>0</v>
      </c>
      <c r="BI110" s="17">
        <f>M$7*$O110*[1]战斗预期!C$4</f>
        <v>4088.8888888888887</v>
      </c>
      <c r="BJ110" s="17">
        <f>N$7*$O110*[1]战斗预期!D$4</f>
        <v>0</v>
      </c>
      <c r="BK110" s="17">
        <f>O$7*$O110*[1]战斗预期!E$4</f>
        <v>204.44444444444443</v>
      </c>
      <c r="BL110" s="17">
        <f>P$7*$O110*[1]战斗预期!F$4</f>
        <v>0</v>
      </c>
      <c r="BM110" s="17">
        <f>Q$7*$O110*[1]战斗预期!G$4</f>
        <v>0</v>
      </c>
      <c r="BN110" s="18">
        <f>M$8*$O110*[1]战斗预期!C$4</f>
        <v>0</v>
      </c>
      <c r="BO110" s="18">
        <f>N$8*$O110*[1]战斗预期!D$4</f>
        <v>0</v>
      </c>
      <c r="BP110" s="18">
        <f>O$8*$O110*[1]战斗预期!E$4</f>
        <v>204.44444444444443</v>
      </c>
      <c r="BQ110" s="18">
        <f>P$8*$O110*[1]战斗预期!F$4</f>
        <v>0</v>
      </c>
      <c r="BR110" s="18">
        <f>Q$8*$O110*[1]战斗预期!G$4</f>
        <v>163.55555555555554</v>
      </c>
      <c r="BS110" s="19">
        <f>M$9*$O110*[1]战斗预期!C$4</f>
        <v>0</v>
      </c>
      <c r="BT110" s="19">
        <f>N$9*$O110*[1]战斗预期!D$4</f>
        <v>0</v>
      </c>
      <c r="BU110" s="19">
        <f>O$9*$O110*[1]战斗预期!E$4</f>
        <v>0</v>
      </c>
      <c r="BV110" s="19">
        <f>P$9*$O110*[1]战斗预期!F$4</f>
        <v>163.55555555555554</v>
      </c>
      <c r="BW110" s="19">
        <f>Q$9*$O110*[1]战斗预期!G$4</f>
        <v>163.55555555555554</v>
      </c>
      <c r="BX110" s="20">
        <f>M$10*$O110*[1]战斗预期!C$4</f>
        <v>0</v>
      </c>
      <c r="BY110" s="20">
        <f>N$10*$O110*[1]战斗预期!D$4</f>
        <v>408.88888888888886</v>
      </c>
      <c r="BZ110" s="20">
        <f>O$10*$O110*[1]战斗预期!E$4</f>
        <v>0</v>
      </c>
      <c r="CA110" s="20">
        <f>P$10*$O110*[1]战斗预期!F$4</f>
        <v>163.55555555555554</v>
      </c>
      <c r="CB110" s="20">
        <f>Q$10*$O110*[1]战斗预期!G$4</f>
        <v>0</v>
      </c>
      <c r="CC110" s="21">
        <f>M$11*$O110*[1]战斗预期!C$4</f>
        <v>6542.2222222222217</v>
      </c>
      <c r="CD110" s="21">
        <f>N$11*$O110*[1]战斗预期!D$4</f>
        <v>0</v>
      </c>
      <c r="CE110" s="21">
        <f>O$11*$O110*[1]战斗预期!E$4</f>
        <v>0</v>
      </c>
      <c r="CF110" s="21">
        <f>P$11*$O110*[1]战斗预期!F$4</f>
        <v>130.84444444444443</v>
      </c>
      <c r="CG110" s="21">
        <f>Q$11*$O110*[1]战斗预期!G$4</f>
        <v>261.68888888888887</v>
      </c>
      <c r="CH110" s="22">
        <f>M$12*$O110*[1]战斗预期!C$4</f>
        <v>0</v>
      </c>
      <c r="CI110" s="22">
        <f>N$12*$O110*[1]战斗预期!D$4</f>
        <v>654.22222222222217</v>
      </c>
      <c r="CJ110" s="22">
        <f>O$12*$O110*[1]战斗预期!E$4</f>
        <v>327.11111111111109</v>
      </c>
      <c r="CK110" s="22">
        <f>P$12*$O110*[1]战斗预期!F$4</f>
        <v>130.84444444444443</v>
      </c>
      <c r="CL110" s="22">
        <f>Q$12*$O110*[1]战斗预期!G$4</f>
        <v>0</v>
      </c>
      <c r="CM110" s="16">
        <f>M$6*$P110*[1]战斗预期!C$4</f>
        <v>8222.2222222222226</v>
      </c>
      <c r="CN110" s="16">
        <f>N$6*$P110*[1]战斗预期!D$4</f>
        <v>822.22222222222229</v>
      </c>
      <c r="CO110" s="16">
        <f>O$6*$P110*[1]战斗预期!E$4</f>
        <v>0</v>
      </c>
      <c r="CP110" s="16">
        <f>P$6*$P110*[1]战斗预期!F$4</f>
        <v>0</v>
      </c>
      <c r="CQ110" s="16">
        <f>Q$6*$P110*[1]战斗预期!G$4</f>
        <v>0</v>
      </c>
      <c r="CR110" s="17">
        <f>M$7*$P110*[1]战斗预期!C$4</f>
        <v>8222.2222222222226</v>
      </c>
      <c r="CS110" s="17">
        <f>N$7*$P110*[1]战斗预期!D$4</f>
        <v>0</v>
      </c>
      <c r="CT110" s="17">
        <f>O$7*$P110*[1]战斗预期!E$4</f>
        <v>411.11111111111114</v>
      </c>
      <c r="CU110" s="17">
        <f>P$7*$P110*[1]战斗预期!F$4</f>
        <v>0</v>
      </c>
      <c r="CV110" s="17">
        <f>Q$7*$P110*[1]战斗预期!G$4</f>
        <v>0</v>
      </c>
      <c r="CW110" s="18">
        <f>M$8*$P110*[1]战斗预期!C$4</f>
        <v>0</v>
      </c>
      <c r="CX110" s="18">
        <f>N$8*$P110*[1]战斗预期!D$4</f>
        <v>0</v>
      </c>
      <c r="CY110" s="18">
        <f>O$8*$P110*[1]战斗预期!E$4</f>
        <v>411.11111111111114</v>
      </c>
      <c r="CZ110" s="18">
        <f>P$8*$P110*[1]战斗预期!F$4</f>
        <v>0</v>
      </c>
      <c r="DA110" s="18">
        <f>Q$8*$P110*[1]战斗预期!G$4</f>
        <v>328.88888888888891</v>
      </c>
      <c r="DB110" s="19">
        <f>M$9*$P110*[1]战斗预期!C$4</f>
        <v>0</v>
      </c>
      <c r="DC110" s="19">
        <f>N$9*$P110*[1]战斗预期!D$4</f>
        <v>0</v>
      </c>
      <c r="DD110" s="19">
        <f>O$9*$P110*[1]战斗预期!E$4</f>
        <v>0</v>
      </c>
      <c r="DE110" s="19">
        <f>P$9*$P110*[1]战斗预期!F$4</f>
        <v>328.88888888888891</v>
      </c>
      <c r="DF110" s="19">
        <f>Q$9*$P110*[1]战斗预期!G$4</f>
        <v>328.88888888888891</v>
      </c>
      <c r="DG110" s="20">
        <f>M$10*$P110*[1]战斗预期!C$4</f>
        <v>0</v>
      </c>
      <c r="DH110" s="20">
        <f>N$10*$P110*[1]战斗预期!D$4</f>
        <v>822.22222222222229</v>
      </c>
      <c r="DI110" s="20">
        <f>O$10*$P110*[1]战斗预期!E$4</f>
        <v>0</v>
      </c>
      <c r="DJ110" s="20">
        <f>P$10*$P110*[1]战斗预期!F$4</f>
        <v>328.88888888888891</v>
      </c>
      <c r="DK110" s="20">
        <f>Q$10*$P110*[1]战斗预期!G$4</f>
        <v>0</v>
      </c>
      <c r="DL110" s="21">
        <f>M$11*$P110*[1]战斗预期!C$4</f>
        <v>13155.555555555557</v>
      </c>
      <c r="DM110" s="21">
        <f>N$11*$P110*[1]战斗预期!D$4</f>
        <v>0</v>
      </c>
      <c r="DN110" s="21">
        <f>O$11*$P110*[1]战斗预期!E$4</f>
        <v>0</v>
      </c>
      <c r="DO110" s="21">
        <f>P$11*$P110*[1]战斗预期!F$4</f>
        <v>263.11111111111114</v>
      </c>
      <c r="DP110" s="21">
        <f>Q$11*$P110*[1]战斗预期!G$4</f>
        <v>526.22222222222229</v>
      </c>
      <c r="DQ110" s="22">
        <f>M$12*$P110*[1]战斗预期!C$4</f>
        <v>0</v>
      </c>
      <c r="DR110" s="22">
        <f>N$12*$P110*[1]战斗预期!D$4</f>
        <v>1315.5555555555557</v>
      </c>
      <c r="DS110" s="22">
        <f>O$12*$P110*[1]战斗预期!E$4</f>
        <v>657.77777777777783</v>
      </c>
      <c r="DT110" s="22">
        <f>P$12*$P110*[1]战斗预期!F$4</f>
        <v>263.11111111111114</v>
      </c>
      <c r="DU110" s="22">
        <f>Q$12*$P110*[1]战斗预期!G$4</f>
        <v>0</v>
      </c>
    </row>
    <row r="111" spans="2:125" x14ac:dyDescent="0.15">
      <c r="C111" s="23">
        <f t="shared" si="46"/>
        <v>49.714285714285715</v>
      </c>
      <c r="D111" s="14">
        <f>(C$1/SUM($R$6:$R$12)*N$6*[1]战斗预期!$D$4+F111*C$2/C$3/SUM($R$6:$R$12)*N$6*[1]战斗预期!$D$4)*(1+$D$8)</f>
        <v>386.66666666666669</v>
      </c>
      <c r="E111" s="4">
        <v>81</v>
      </c>
      <c r="F111" s="4">
        <f>[1]属性成长!$D88</f>
        <v>405</v>
      </c>
      <c r="G111" s="6">
        <f t="shared" si="47"/>
        <v>348</v>
      </c>
      <c r="H111" s="6">
        <f t="shared" si="48"/>
        <v>744</v>
      </c>
      <c r="I111" s="6">
        <f t="shared" si="49"/>
        <v>1494</v>
      </c>
      <c r="J111" s="6">
        <f t="shared" si="50"/>
        <v>2163.5147928994083</v>
      </c>
      <c r="K111" s="15">
        <f t="shared" si="51"/>
        <v>2848.9402788605312</v>
      </c>
      <c r="L111" s="6">
        <f t="shared" si="52"/>
        <v>4233.2195155525114</v>
      </c>
      <c r="M111" s="6">
        <f t="shared" si="53"/>
        <v>5626.7660395823086</v>
      </c>
      <c r="N111" s="6">
        <f t="shared" si="54"/>
        <v>38.666666666666664</v>
      </c>
      <c r="O111" s="6">
        <f t="shared" si="55"/>
        <v>82.666666666666671</v>
      </c>
      <c r="P111" s="6">
        <f t="shared" si="56"/>
        <v>166</v>
      </c>
      <c r="Q111" s="6">
        <f t="shared" si="57"/>
        <v>240.39053254437871</v>
      </c>
      <c r="R111" s="6">
        <f t="shared" si="58"/>
        <v>316.54891987339238</v>
      </c>
      <c r="S111" s="6">
        <f t="shared" si="59"/>
        <v>470.35772395027902</v>
      </c>
      <c r="T111" s="6">
        <f t="shared" si="60"/>
        <v>625.19622662025654</v>
      </c>
      <c r="U111" s="16">
        <f>ROUND(M$6*$N111*[1]战斗预期!C$4,0)</f>
        <v>1933</v>
      </c>
      <c r="V111" s="16">
        <f>ROUND(N$6*$N111*[1]战斗预期!D$4,0)</f>
        <v>193</v>
      </c>
      <c r="W111" s="16">
        <f>ROUND(O$6*$N111*[1]战斗预期!E$4,0)</f>
        <v>0</v>
      </c>
      <c r="X111" s="16">
        <f>ROUND(P$6*$N111*[1]战斗预期!F$4,0)</f>
        <v>0</v>
      </c>
      <c r="Y111" s="16">
        <f>ROUND(Q$6*$N111*[1]战斗预期!G$4,0)</f>
        <v>0</v>
      </c>
      <c r="Z111" s="17">
        <f>ROUND(M$7*$N111*[1]战斗预期!C$4,0)</f>
        <v>1933</v>
      </c>
      <c r="AA111" s="17">
        <f>ROUND(N$7*$N111*[1]战斗预期!D$4,0)</f>
        <v>0</v>
      </c>
      <c r="AB111" s="17">
        <f>ROUND(O$7*$N111*[1]战斗预期!E$4,0)</f>
        <v>97</v>
      </c>
      <c r="AC111" s="17">
        <f>ROUND(P$7*$N111*[1]战斗预期!F$4,0)</f>
        <v>0</v>
      </c>
      <c r="AD111" s="17">
        <f>ROUND(Q$7*$N111*[1]战斗预期!G$4,0)</f>
        <v>0</v>
      </c>
      <c r="AE111" s="18">
        <f>ROUND(M$8*$N111*[1]战斗预期!C$4,0)</f>
        <v>0</v>
      </c>
      <c r="AF111" s="18">
        <f>ROUND(N$8*$N111*[1]战斗预期!D$4,0)</f>
        <v>0</v>
      </c>
      <c r="AG111" s="18">
        <f>ROUND(O$8*$N111*[1]战斗预期!E$4,0)</f>
        <v>97</v>
      </c>
      <c r="AH111" s="18">
        <f>ROUND(P$8*$N111*[1]战斗预期!F$4,0)</f>
        <v>0</v>
      </c>
      <c r="AI111" s="18">
        <f>ROUND(Q$8*$N111*[1]战斗预期!G$4,0)</f>
        <v>77</v>
      </c>
      <c r="AJ111" s="19">
        <f>ROUND(M$9*$N111*[1]战斗预期!C$4,0)</f>
        <v>0</v>
      </c>
      <c r="AK111" s="19">
        <f>ROUND(N$9*$N111*[1]战斗预期!D$4,0)</f>
        <v>0</v>
      </c>
      <c r="AL111" s="19">
        <f>ROUND(O$9*$N111*[1]战斗预期!E$4,0)</f>
        <v>0</v>
      </c>
      <c r="AM111" s="19">
        <f>ROUND(P$9*$N111*[1]战斗预期!F$4,0)</f>
        <v>77</v>
      </c>
      <c r="AN111" s="19">
        <f>ROUND(Q$9*$N111*[1]战斗预期!G$4,0)</f>
        <v>77</v>
      </c>
      <c r="AO111" s="20">
        <f>ROUND(M$10*$N111*[1]战斗预期!C$4,0)</f>
        <v>0</v>
      </c>
      <c r="AP111" s="20">
        <f>ROUND(N$10*$N111*[1]战斗预期!D$4,0)</f>
        <v>193</v>
      </c>
      <c r="AQ111" s="20">
        <f>ROUND(O$10*$N111*[1]战斗预期!E$4,0)</f>
        <v>0</v>
      </c>
      <c r="AR111" s="20">
        <f>ROUND(P$10*$N111*[1]战斗预期!F$4,0)</f>
        <v>77</v>
      </c>
      <c r="AS111" s="20">
        <f>ROUND(Q$10*$N111*[1]战斗预期!G$4,0)</f>
        <v>0</v>
      </c>
      <c r="AT111" s="21">
        <f>ROUND(M$11*$N111*[1]战斗预期!C$4,0)</f>
        <v>3093</v>
      </c>
      <c r="AU111" s="21">
        <f>ROUND(N$11*$N111*[1]战斗预期!D$4,0)</f>
        <v>0</v>
      </c>
      <c r="AV111" s="21">
        <f>ROUND(O$11*$N111*[1]战斗预期!E$4,0)</f>
        <v>0</v>
      </c>
      <c r="AW111" s="21">
        <f>ROUND(P$11*$N111*[1]战斗预期!F$4,0)</f>
        <v>62</v>
      </c>
      <c r="AX111" s="21">
        <f>ROUND(Q$11*$N111*[1]战斗预期!G$4,0)</f>
        <v>124</v>
      </c>
      <c r="AY111" s="22">
        <f>ROUND(M$12*$N111*[1]战斗预期!C$4,0)</f>
        <v>0</v>
      </c>
      <c r="AZ111" s="22">
        <f>ROUND(N$12*$N111*[1]战斗预期!D$4,0)</f>
        <v>309</v>
      </c>
      <c r="BA111" s="22">
        <f>ROUND(O$12*$N111*[1]战斗预期!E$4,0)</f>
        <v>155</v>
      </c>
      <c r="BB111" s="22">
        <f>ROUND(P$12*$N111*[1]战斗预期!F$4,0)</f>
        <v>62</v>
      </c>
      <c r="BC111" s="22">
        <f>ROUND(Q$12*$N111*[1]战斗预期!G$4,0)</f>
        <v>0</v>
      </c>
      <c r="BD111" s="16">
        <f>M$6*$O111*[1]战斗预期!C$4</f>
        <v>4133.3333333333339</v>
      </c>
      <c r="BE111" s="16">
        <f>N$6*$O111*[1]战斗预期!D$4</f>
        <v>413.33333333333337</v>
      </c>
      <c r="BF111" s="16">
        <f>O$6*$O111*[1]战斗预期!E$4</f>
        <v>0</v>
      </c>
      <c r="BG111" s="16">
        <f>P$6*$O111*[1]战斗预期!F$4</f>
        <v>0</v>
      </c>
      <c r="BH111" s="16">
        <f>Q$6*$O111*[1]战斗预期!G$4</f>
        <v>0</v>
      </c>
      <c r="BI111" s="17">
        <f>M$7*$O111*[1]战斗预期!C$4</f>
        <v>4133.3333333333339</v>
      </c>
      <c r="BJ111" s="17">
        <f>N$7*$O111*[1]战斗预期!D$4</f>
        <v>0</v>
      </c>
      <c r="BK111" s="17">
        <f>O$7*$O111*[1]战斗预期!E$4</f>
        <v>206.66666666666669</v>
      </c>
      <c r="BL111" s="17">
        <f>P$7*$O111*[1]战斗预期!F$4</f>
        <v>0</v>
      </c>
      <c r="BM111" s="17">
        <f>Q$7*$O111*[1]战斗预期!G$4</f>
        <v>0</v>
      </c>
      <c r="BN111" s="18">
        <f>M$8*$O111*[1]战斗预期!C$4</f>
        <v>0</v>
      </c>
      <c r="BO111" s="18">
        <f>N$8*$O111*[1]战斗预期!D$4</f>
        <v>0</v>
      </c>
      <c r="BP111" s="18">
        <f>O$8*$O111*[1]战斗预期!E$4</f>
        <v>206.66666666666669</v>
      </c>
      <c r="BQ111" s="18">
        <f>P$8*$O111*[1]战斗预期!F$4</f>
        <v>0</v>
      </c>
      <c r="BR111" s="18">
        <f>Q$8*$O111*[1]战斗预期!G$4</f>
        <v>165.33333333333334</v>
      </c>
      <c r="BS111" s="19">
        <f>M$9*$O111*[1]战斗预期!C$4</f>
        <v>0</v>
      </c>
      <c r="BT111" s="19">
        <f>N$9*$O111*[1]战斗预期!D$4</f>
        <v>0</v>
      </c>
      <c r="BU111" s="19">
        <f>O$9*$O111*[1]战斗预期!E$4</f>
        <v>0</v>
      </c>
      <c r="BV111" s="19">
        <f>P$9*$O111*[1]战斗预期!F$4</f>
        <v>165.33333333333334</v>
      </c>
      <c r="BW111" s="19">
        <f>Q$9*$O111*[1]战斗预期!G$4</f>
        <v>165.33333333333334</v>
      </c>
      <c r="BX111" s="20">
        <f>M$10*$O111*[1]战斗预期!C$4</f>
        <v>0</v>
      </c>
      <c r="BY111" s="20">
        <f>N$10*$O111*[1]战斗预期!D$4</f>
        <v>413.33333333333337</v>
      </c>
      <c r="BZ111" s="20">
        <f>O$10*$O111*[1]战斗预期!E$4</f>
        <v>0</v>
      </c>
      <c r="CA111" s="20">
        <f>P$10*$O111*[1]战斗预期!F$4</f>
        <v>165.33333333333334</v>
      </c>
      <c r="CB111" s="20">
        <f>Q$10*$O111*[1]战斗预期!G$4</f>
        <v>0</v>
      </c>
      <c r="CC111" s="21">
        <f>M$11*$O111*[1]战斗预期!C$4</f>
        <v>6613.3333333333339</v>
      </c>
      <c r="CD111" s="21">
        <f>N$11*$O111*[1]战斗预期!D$4</f>
        <v>0</v>
      </c>
      <c r="CE111" s="21">
        <f>O$11*$O111*[1]战斗预期!E$4</f>
        <v>0</v>
      </c>
      <c r="CF111" s="21">
        <f>P$11*$O111*[1]战斗预期!F$4</f>
        <v>132.26666666666668</v>
      </c>
      <c r="CG111" s="21">
        <f>Q$11*$O111*[1]战斗预期!G$4</f>
        <v>264.53333333333336</v>
      </c>
      <c r="CH111" s="22">
        <f>M$12*$O111*[1]战斗预期!C$4</f>
        <v>0</v>
      </c>
      <c r="CI111" s="22">
        <f>N$12*$O111*[1]战斗预期!D$4</f>
        <v>661.33333333333337</v>
      </c>
      <c r="CJ111" s="22">
        <f>O$12*$O111*[1]战斗预期!E$4</f>
        <v>330.66666666666669</v>
      </c>
      <c r="CK111" s="22">
        <f>P$12*$O111*[1]战斗预期!F$4</f>
        <v>132.26666666666668</v>
      </c>
      <c r="CL111" s="22">
        <f>Q$12*$O111*[1]战斗预期!G$4</f>
        <v>0</v>
      </c>
      <c r="CM111" s="16">
        <f>M$6*$P111*[1]战斗预期!C$4</f>
        <v>8300</v>
      </c>
      <c r="CN111" s="16">
        <f>N$6*$P111*[1]战斗预期!D$4</f>
        <v>830</v>
      </c>
      <c r="CO111" s="16">
        <f>O$6*$P111*[1]战斗预期!E$4</f>
        <v>0</v>
      </c>
      <c r="CP111" s="16">
        <f>P$6*$P111*[1]战斗预期!F$4</f>
        <v>0</v>
      </c>
      <c r="CQ111" s="16">
        <f>Q$6*$P111*[1]战斗预期!G$4</f>
        <v>0</v>
      </c>
      <c r="CR111" s="17">
        <f>M$7*$P111*[1]战斗预期!C$4</f>
        <v>8300</v>
      </c>
      <c r="CS111" s="17">
        <f>N$7*$P111*[1]战斗预期!D$4</f>
        <v>0</v>
      </c>
      <c r="CT111" s="17">
        <f>O$7*$P111*[1]战斗预期!E$4</f>
        <v>415</v>
      </c>
      <c r="CU111" s="17">
        <f>P$7*$P111*[1]战斗预期!F$4</f>
        <v>0</v>
      </c>
      <c r="CV111" s="17">
        <f>Q$7*$P111*[1]战斗预期!G$4</f>
        <v>0</v>
      </c>
      <c r="CW111" s="18">
        <f>M$8*$P111*[1]战斗预期!C$4</f>
        <v>0</v>
      </c>
      <c r="CX111" s="18">
        <f>N$8*$P111*[1]战斗预期!D$4</f>
        <v>0</v>
      </c>
      <c r="CY111" s="18">
        <f>O$8*$P111*[1]战斗预期!E$4</f>
        <v>415</v>
      </c>
      <c r="CZ111" s="18">
        <f>P$8*$P111*[1]战斗预期!F$4</f>
        <v>0</v>
      </c>
      <c r="DA111" s="18">
        <f>Q$8*$P111*[1]战斗预期!G$4</f>
        <v>332</v>
      </c>
      <c r="DB111" s="19">
        <f>M$9*$P111*[1]战斗预期!C$4</f>
        <v>0</v>
      </c>
      <c r="DC111" s="19">
        <f>N$9*$P111*[1]战斗预期!D$4</f>
        <v>0</v>
      </c>
      <c r="DD111" s="19">
        <f>O$9*$P111*[1]战斗预期!E$4</f>
        <v>0</v>
      </c>
      <c r="DE111" s="19">
        <f>P$9*$P111*[1]战斗预期!F$4</f>
        <v>332</v>
      </c>
      <c r="DF111" s="19">
        <f>Q$9*$P111*[1]战斗预期!G$4</f>
        <v>332</v>
      </c>
      <c r="DG111" s="20">
        <f>M$10*$P111*[1]战斗预期!C$4</f>
        <v>0</v>
      </c>
      <c r="DH111" s="20">
        <f>N$10*$P111*[1]战斗预期!D$4</f>
        <v>830</v>
      </c>
      <c r="DI111" s="20">
        <f>O$10*$P111*[1]战斗预期!E$4</f>
        <v>0</v>
      </c>
      <c r="DJ111" s="20">
        <f>P$10*$P111*[1]战斗预期!F$4</f>
        <v>332</v>
      </c>
      <c r="DK111" s="20">
        <f>Q$10*$P111*[1]战斗预期!G$4</f>
        <v>0</v>
      </c>
      <c r="DL111" s="21">
        <f>M$11*$P111*[1]战斗预期!C$4</f>
        <v>13280.000000000002</v>
      </c>
      <c r="DM111" s="21">
        <f>N$11*$P111*[1]战斗预期!D$4</f>
        <v>0</v>
      </c>
      <c r="DN111" s="21">
        <f>O$11*$P111*[1]战斗预期!E$4</f>
        <v>0</v>
      </c>
      <c r="DO111" s="21">
        <f>P$11*$P111*[1]战斗预期!F$4</f>
        <v>265.60000000000002</v>
      </c>
      <c r="DP111" s="21">
        <f>Q$11*$P111*[1]战斗预期!G$4</f>
        <v>531.20000000000005</v>
      </c>
      <c r="DQ111" s="22">
        <f>M$12*$P111*[1]战斗预期!C$4</f>
        <v>0</v>
      </c>
      <c r="DR111" s="22">
        <f>N$12*$P111*[1]战斗预期!D$4</f>
        <v>1328</v>
      </c>
      <c r="DS111" s="22">
        <f>O$12*$P111*[1]战斗预期!E$4</f>
        <v>664</v>
      </c>
      <c r="DT111" s="22">
        <f>P$12*$P111*[1]战斗预期!F$4</f>
        <v>265.60000000000002</v>
      </c>
      <c r="DU111" s="22">
        <f>Q$12*$P111*[1]战斗预期!G$4</f>
        <v>0</v>
      </c>
    </row>
    <row r="112" spans="2:125" x14ac:dyDescent="0.15">
      <c r="C112" s="23">
        <f t="shared" si="46"/>
        <v>50.285714285714285</v>
      </c>
      <c r="D112" s="14">
        <f>(C$1/SUM($R$6:$R$12)*N$6*[1]战斗预期!$D$4+F112*C$2/C$3/SUM($R$6:$R$12)*N$6*[1]战斗预期!$D$4)*(1+$D$8)</f>
        <v>391.11111111111114</v>
      </c>
      <c r="E112" s="4">
        <v>82</v>
      </c>
      <c r="F112" s="4">
        <f>[1]属性成长!$D89</f>
        <v>410</v>
      </c>
      <c r="G112" s="6">
        <f t="shared" si="47"/>
        <v>352</v>
      </c>
      <c r="H112" s="6">
        <f t="shared" si="48"/>
        <v>752</v>
      </c>
      <c r="I112" s="6">
        <f t="shared" si="49"/>
        <v>1508</v>
      </c>
      <c r="J112" s="6">
        <f t="shared" si="50"/>
        <v>2181.5147928994083</v>
      </c>
      <c r="K112" s="15">
        <f t="shared" si="51"/>
        <v>2870.9402788605312</v>
      </c>
      <c r="L112" s="6">
        <f t="shared" si="52"/>
        <v>4263.2195155525114</v>
      </c>
      <c r="M112" s="6">
        <f t="shared" si="53"/>
        <v>5664.7660395823086</v>
      </c>
      <c r="N112" s="6">
        <f t="shared" si="54"/>
        <v>39.111111111111114</v>
      </c>
      <c r="O112" s="6">
        <f t="shared" si="55"/>
        <v>83.555555555555557</v>
      </c>
      <c r="P112" s="6">
        <f t="shared" si="56"/>
        <v>167.55555555555554</v>
      </c>
      <c r="Q112" s="6">
        <f t="shared" si="57"/>
        <v>242.39053254437871</v>
      </c>
      <c r="R112" s="6">
        <f t="shared" si="58"/>
        <v>318.99336431783678</v>
      </c>
      <c r="S112" s="6">
        <f t="shared" si="59"/>
        <v>473.69105728361239</v>
      </c>
      <c r="T112" s="6">
        <f t="shared" si="60"/>
        <v>629.41844884247871</v>
      </c>
      <c r="U112" s="16">
        <f>ROUND(M$6*$N112*[1]战斗预期!C$4,0)</f>
        <v>1956</v>
      </c>
      <c r="V112" s="16">
        <f>ROUND(N$6*$N112*[1]战斗预期!D$4,0)</f>
        <v>196</v>
      </c>
      <c r="W112" s="16">
        <f>ROUND(O$6*$N112*[1]战斗预期!E$4,0)</f>
        <v>0</v>
      </c>
      <c r="X112" s="16">
        <f>ROUND(P$6*$N112*[1]战斗预期!F$4,0)</f>
        <v>0</v>
      </c>
      <c r="Y112" s="16">
        <f>ROUND(Q$6*$N112*[1]战斗预期!G$4,0)</f>
        <v>0</v>
      </c>
      <c r="Z112" s="17">
        <f>ROUND(M$7*$N112*[1]战斗预期!C$4,0)</f>
        <v>1956</v>
      </c>
      <c r="AA112" s="17">
        <f>ROUND(N$7*$N112*[1]战斗预期!D$4,0)</f>
        <v>0</v>
      </c>
      <c r="AB112" s="17">
        <f>ROUND(O$7*$N112*[1]战斗预期!E$4,0)</f>
        <v>98</v>
      </c>
      <c r="AC112" s="17">
        <f>ROUND(P$7*$N112*[1]战斗预期!F$4,0)</f>
        <v>0</v>
      </c>
      <c r="AD112" s="17">
        <f>ROUND(Q$7*$N112*[1]战斗预期!G$4,0)</f>
        <v>0</v>
      </c>
      <c r="AE112" s="18">
        <f>ROUND(M$8*$N112*[1]战斗预期!C$4,0)</f>
        <v>0</v>
      </c>
      <c r="AF112" s="18">
        <f>ROUND(N$8*$N112*[1]战斗预期!D$4,0)</f>
        <v>0</v>
      </c>
      <c r="AG112" s="18">
        <f>ROUND(O$8*$N112*[1]战斗预期!E$4,0)</f>
        <v>98</v>
      </c>
      <c r="AH112" s="18">
        <f>ROUND(P$8*$N112*[1]战斗预期!F$4,0)</f>
        <v>0</v>
      </c>
      <c r="AI112" s="18">
        <f>ROUND(Q$8*$N112*[1]战斗预期!G$4,0)</f>
        <v>78</v>
      </c>
      <c r="AJ112" s="19">
        <f>ROUND(M$9*$N112*[1]战斗预期!C$4,0)</f>
        <v>0</v>
      </c>
      <c r="AK112" s="19">
        <f>ROUND(N$9*$N112*[1]战斗预期!D$4,0)</f>
        <v>0</v>
      </c>
      <c r="AL112" s="19">
        <f>ROUND(O$9*$N112*[1]战斗预期!E$4,0)</f>
        <v>0</v>
      </c>
      <c r="AM112" s="19">
        <f>ROUND(P$9*$N112*[1]战斗预期!F$4,0)</f>
        <v>78</v>
      </c>
      <c r="AN112" s="19">
        <f>ROUND(Q$9*$N112*[1]战斗预期!G$4,0)</f>
        <v>78</v>
      </c>
      <c r="AO112" s="20">
        <f>ROUND(M$10*$N112*[1]战斗预期!C$4,0)</f>
        <v>0</v>
      </c>
      <c r="AP112" s="20">
        <f>ROUND(N$10*$N112*[1]战斗预期!D$4,0)</f>
        <v>196</v>
      </c>
      <c r="AQ112" s="20">
        <f>ROUND(O$10*$N112*[1]战斗预期!E$4,0)</f>
        <v>0</v>
      </c>
      <c r="AR112" s="20">
        <f>ROUND(P$10*$N112*[1]战斗预期!F$4,0)</f>
        <v>78</v>
      </c>
      <c r="AS112" s="20">
        <f>ROUND(Q$10*$N112*[1]战斗预期!G$4,0)</f>
        <v>0</v>
      </c>
      <c r="AT112" s="21">
        <f>ROUND(M$11*$N112*[1]战斗预期!C$4,0)</f>
        <v>3129</v>
      </c>
      <c r="AU112" s="21">
        <f>ROUND(N$11*$N112*[1]战斗预期!D$4,0)</f>
        <v>0</v>
      </c>
      <c r="AV112" s="21">
        <f>ROUND(O$11*$N112*[1]战斗预期!E$4,0)</f>
        <v>0</v>
      </c>
      <c r="AW112" s="21">
        <f>ROUND(P$11*$N112*[1]战斗预期!F$4,0)</f>
        <v>63</v>
      </c>
      <c r="AX112" s="21">
        <f>ROUND(Q$11*$N112*[1]战斗预期!G$4,0)</f>
        <v>125</v>
      </c>
      <c r="AY112" s="22">
        <f>ROUND(M$12*$N112*[1]战斗预期!C$4,0)</f>
        <v>0</v>
      </c>
      <c r="AZ112" s="22">
        <f>ROUND(N$12*$N112*[1]战斗预期!D$4,0)</f>
        <v>313</v>
      </c>
      <c r="BA112" s="22">
        <f>ROUND(O$12*$N112*[1]战斗预期!E$4,0)</f>
        <v>156</v>
      </c>
      <c r="BB112" s="22">
        <f>ROUND(P$12*$N112*[1]战斗预期!F$4,0)</f>
        <v>63</v>
      </c>
      <c r="BC112" s="22">
        <f>ROUND(Q$12*$N112*[1]战斗预期!G$4,0)</f>
        <v>0</v>
      </c>
      <c r="BD112" s="16">
        <f>M$6*$O112*[1]战斗预期!C$4</f>
        <v>4177.7777777777783</v>
      </c>
      <c r="BE112" s="16">
        <f>N$6*$O112*[1]战斗预期!D$4</f>
        <v>417.77777777777777</v>
      </c>
      <c r="BF112" s="16">
        <f>O$6*$O112*[1]战斗预期!E$4</f>
        <v>0</v>
      </c>
      <c r="BG112" s="16">
        <f>P$6*$O112*[1]战斗预期!F$4</f>
        <v>0</v>
      </c>
      <c r="BH112" s="16">
        <f>Q$6*$O112*[1]战斗预期!G$4</f>
        <v>0</v>
      </c>
      <c r="BI112" s="17">
        <f>M$7*$O112*[1]战斗预期!C$4</f>
        <v>4177.7777777777783</v>
      </c>
      <c r="BJ112" s="17">
        <f>N$7*$O112*[1]战斗预期!D$4</f>
        <v>0</v>
      </c>
      <c r="BK112" s="17">
        <f>O$7*$O112*[1]战斗预期!E$4</f>
        <v>208.88888888888889</v>
      </c>
      <c r="BL112" s="17">
        <f>P$7*$O112*[1]战斗预期!F$4</f>
        <v>0</v>
      </c>
      <c r="BM112" s="17">
        <f>Q$7*$O112*[1]战斗预期!G$4</f>
        <v>0</v>
      </c>
      <c r="BN112" s="18">
        <f>M$8*$O112*[1]战斗预期!C$4</f>
        <v>0</v>
      </c>
      <c r="BO112" s="18">
        <f>N$8*$O112*[1]战斗预期!D$4</f>
        <v>0</v>
      </c>
      <c r="BP112" s="18">
        <f>O$8*$O112*[1]战斗预期!E$4</f>
        <v>208.88888888888889</v>
      </c>
      <c r="BQ112" s="18">
        <f>P$8*$O112*[1]战斗预期!F$4</f>
        <v>0</v>
      </c>
      <c r="BR112" s="18">
        <f>Q$8*$O112*[1]战斗预期!G$4</f>
        <v>167.11111111111111</v>
      </c>
      <c r="BS112" s="19">
        <f>M$9*$O112*[1]战斗预期!C$4</f>
        <v>0</v>
      </c>
      <c r="BT112" s="19">
        <f>N$9*$O112*[1]战斗预期!D$4</f>
        <v>0</v>
      </c>
      <c r="BU112" s="19">
        <f>O$9*$O112*[1]战斗预期!E$4</f>
        <v>0</v>
      </c>
      <c r="BV112" s="19">
        <f>P$9*$O112*[1]战斗预期!F$4</f>
        <v>167.11111111111111</v>
      </c>
      <c r="BW112" s="19">
        <f>Q$9*$O112*[1]战斗预期!G$4</f>
        <v>167.11111111111111</v>
      </c>
      <c r="BX112" s="20">
        <f>M$10*$O112*[1]战斗预期!C$4</f>
        <v>0</v>
      </c>
      <c r="BY112" s="20">
        <f>N$10*$O112*[1]战斗预期!D$4</f>
        <v>417.77777777777777</v>
      </c>
      <c r="BZ112" s="20">
        <f>O$10*$O112*[1]战斗预期!E$4</f>
        <v>0</v>
      </c>
      <c r="CA112" s="20">
        <f>P$10*$O112*[1]战斗预期!F$4</f>
        <v>167.11111111111111</v>
      </c>
      <c r="CB112" s="20">
        <f>Q$10*$O112*[1]战斗预期!G$4</f>
        <v>0</v>
      </c>
      <c r="CC112" s="21">
        <f>M$11*$O112*[1]战斗预期!C$4</f>
        <v>6684.4444444444453</v>
      </c>
      <c r="CD112" s="21">
        <f>N$11*$O112*[1]战斗预期!D$4</f>
        <v>0</v>
      </c>
      <c r="CE112" s="21">
        <f>O$11*$O112*[1]战斗预期!E$4</f>
        <v>0</v>
      </c>
      <c r="CF112" s="21">
        <f>P$11*$O112*[1]战斗预期!F$4</f>
        <v>133.6888888888889</v>
      </c>
      <c r="CG112" s="21">
        <f>Q$11*$O112*[1]战斗预期!G$4</f>
        <v>267.37777777777779</v>
      </c>
      <c r="CH112" s="22">
        <f>M$12*$O112*[1]战斗预期!C$4</f>
        <v>0</v>
      </c>
      <c r="CI112" s="22">
        <f>N$12*$O112*[1]战斗预期!D$4</f>
        <v>668.44444444444446</v>
      </c>
      <c r="CJ112" s="22">
        <f>O$12*$O112*[1]战斗预期!E$4</f>
        <v>334.22222222222223</v>
      </c>
      <c r="CK112" s="22">
        <f>P$12*$O112*[1]战斗预期!F$4</f>
        <v>133.6888888888889</v>
      </c>
      <c r="CL112" s="22">
        <f>Q$12*$O112*[1]战斗预期!G$4</f>
        <v>0</v>
      </c>
      <c r="CM112" s="16">
        <f>M$6*$P112*[1]战斗预期!C$4</f>
        <v>8377.7777777777774</v>
      </c>
      <c r="CN112" s="16">
        <f>N$6*$P112*[1]战斗预期!D$4</f>
        <v>837.77777777777771</v>
      </c>
      <c r="CO112" s="16">
        <f>O$6*$P112*[1]战斗预期!E$4</f>
        <v>0</v>
      </c>
      <c r="CP112" s="16">
        <f>P$6*$P112*[1]战斗预期!F$4</f>
        <v>0</v>
      </c>
      <c r="CQ112" s="16">
        <f>Q$6*$P112*[1]战斗预期!G$4</f>
        <v>0</v>
      </c>
      <c r="CR112" s="17">
        <f>M$7*$P112*[1]战斗预期!C$4</f>
        <v>8377.7777777777774</v>
      </c>
      <c r="CS112" s="17">
        <f>N$7*$P112*[1]战斗预期!D$4</f>
        <v>0</v>
      </c>
      <c r="CT112" s="17">
        <f>O$7*$P112*[1]战斗预期!E$4</f>
        <v>418.88888888888886</v>
      </c>
      <c r="CU112" s="17">
        <f>P$7*$P112*[1]战斗预期!F$4</f>
        <v>0</v>
      </c>
      <c r="CV112" s="17">
        <f>Q$7*$P112*[1]战斗预期!G$4</f>
        <v>0</v>
      </c>
      <c r="CW112" s="18">
        <f>M$8*$P112*[1]战斗预期!C$4</f>
        <v>0</v>
      </c>
      <c r="CX112" s="18">
        <f>N$8*$P112*[1]战斗预期!D$4</f>
        <v>0</v>
      </c>
      <c r="CY112" s="18">
        <f>O$8*$P112*[1]战斗预期!E$4</f>
        <v>418.88888888888886</v>
      </c>
      <c r="CZ112" s="18">
        <f>P$8*$P112*[1]战斗预期!F$4</f>
        <v>0</v>
      </c>
      <c r="DA112" s="18">
        <f>Q$8*$P112*[1]战斗预期!G$4</f>
        <v>335.11111111111109</v>
      </c>
      <c r="DB112" s="19">
        <f>M$9*$P112*[1]战斗预期!C$4</f>
        <v>0</v>
      </c>
      <c r="DC112" s="19">
        <f>N$9*$P112*[1]战斗预期!D$4</f>
        <v>0</v>
      </c>
      <c r="DD112" s="19">
        <f>O$9*$P112*[1]战斗预期!E$4</f>
        <v>0</v>
      </c>
      <c r="DE112" s="19">
        <f>P$9*$P112*[1]战斗预期!F$4</f>
        <v>335.11111111111109</v>
      </c>
      <c r="DF112" s="19">
        <f>Q$9*$P112*[1]战斗预期!G$4</f>
        <v>335.11111111111109</v>
      </c>
      <c r="DG112" s="20">
        <f>M$10*$P112*[1]战斗预期!C$4</f>
        <v>0</v>
      </c>
      <c r="DH112" s="20">
        <f>N$10*$P112*[1]战斗预期!D$4</f>
        <v>837.77777777777771</v>
      </c>
      <c r="DI112" s="20">
        <f>O$10*$P112*[1]战斗预期!E$4</f>
        <v>0</v>
      </c>
      <c r="DJ112" s="20">
        <f>P$10*$P112*[1]战斗预期!F$4</f>
        <v>335.11111111111109</v>
      </c>
      <c r="DK112" s="20">
        <f>Q$10*$P112*[1]战斗预期!G$4</f>
        <v>0</v>
      </c>
      <c r="DL112" s="21">
        <f>M$11*$P112*[1]战斗预期!C$4</f>
        <v>13404.444444444445</v>
      </c>
      <c r="DM112" s="21">
        <f>N$11*$P112*[1]战斗预期!D$4</f>
        <v>0</v>
      </c>
      <c r="DN112" s="21">
        <f>O$11*$P112*[1]战斗预期!E$4</f>
        <v>0</v>
      </c>
      <c r="DO112" s="21">
        <f>P$11*$P112*[1]战斗预期!F$4</f>
        <v>268.0888888888889</v>
      </c>
      <c r="DP112" s="21">
        <f>Q$11*$P112*[1]战斗预期!G$4</f>
        <v>536.17777777777781</v>
      </c>
      <c r="DQ112" s="22">
        <f>M$12*$P112*[1]战斗预期!C$4</f>
        <v>0</v>
      </c>
      <c r="DR112" s="22">
        <f>N$12*$P112*[1]战斗预期!D$4</f>
        <v>1340.4444444444446</v>
      </c>
      <c r="DS112" s="22">
        <f>O$12*$P112*[1]战斗预期!E$4</f>
        <v>670.22222222222229</v>
      </c>
      <c r="DT112" s="22">
        <f>P$12*$P112*[1]战斗预期!F$4</f>
        <v>268.0888888888889</v>
      </c>
      <c r="DU112" s="22">
        <f>Q$12*$P112*[1]战斗预期!G$4</f>
        <v>0</v>
      </c>
    </row>
    <row r="113" spans="2:125" x14ac:dyDescent="0.15">
      <c r="C113" s="23">
        <f t="shared" si="46"/>
        <v>50.857142857142854</v>
      </c>
      <c r="D113" s="14">
        <f>(C$1/SUM($R$6:$R$12)*N$6*[1]战斗预期!$D$4+F113*C$2/C$3/SUM($R$6:$R$12)*N$6*[1]战斗预期!$D$4)*(1+$D$8)</f>
        <v>395.55555555555554</v>
      </c>
      <c r="E113" s="4">
        <v>83</v>
      </c>
      <c r="F113" s="4">
        <f>[1]属性成长!$D90</f>
        <v>415</v>
      </c>
      <c r="G113" s="6">
        <f t="shared" si="47"/>
        <v>356</v>
      </c>
      <c r="H113" s="6">
        <f t="shared" si="48"/>
        <v>760</v>
      </c>
      <c r="I113" s="6">
        <f t="shared" si="49"/>
        <v>1522</v>
      </c>
      <c r="J113" s="6">
        <f t="shared" si="50"/>
        <v>2199.5147928994083</v>
      </c>
      <c r="K113" s="15">
        <f t="shared" si="51"/>
        <v>2892.9402788605312</v>
      </c>
      <c r="L113" s="6">
        <f t="shared" si="52"/>
        <v>4293.2195155525114</v>
      </c>
      <c r="M113" s="6">
        <f t="shared" si="53"/>
        <v>5702.7660395823086</v>
      </c>
      <c r="N113" s="6">
        <f t="shared" si="54"/>
        <v>39.555555555555557</v>
      </c>
      <c r="O113" s="6">
        <f t="shared" si="55"/>
        <v>84.444444444444443</v>
      </c>
      <c r="P113" s="6">
        <f t="shared" si="56"/>
        <v>169.11111111111111</v>
      </c>
      <c r="Q113" s="6">
        <f t="shared" si="57"/>
        <v>244.39053254437871</v>
      </c>
      <c r="R113" s="6">
        <f t="shared" si="58"/>
        <v>321.43780876228124</v>
      </c>
      <c r="S113" s="6">
        <f t="shared" si="59"/>
        <v>477.02439061694571</v>
      </c>
      <c r="T113" s="6">
        <f t="shared" si="60"/>
        <v>633.640671064701</v>
      </c>
      <c r="U113" s="16">
        <f>ROUND(M$6*$N113*[1]战斗预期!C$4,0)</f>
        <v>1978</v>
      </c>
      <c r="V113" s="16">
        <f>ROUND(N$6*$N113*[1]战斗预期!D$4,0)</f>
        <v>198</v>
      </c>
      <c r="W113" s="16">
        <f>ROUND(O$6*$N113*[1]战斗预期!E$4,0)</f>
        <v>0</v>
      </c>
      <c r="X113" s="16">
        <f>ROUND(P$6*$N113*[1]战斗预期!F$4,0)</f>
        <v>0</v>
      </c>
      <c r="Y113" s="16">
        <f>ROUND(Q$6*$N113*[1]战斗预期!G$4,0)</f>
        <v>0</v>
      </c>
      <c r="Z113" s="17">
        <f>ROUND(M$7*$N113*[1]战斗预期!C$4,0)</f>
        <v>1978</v>
      </c>
      <c r="AA113" s="17">
        <f>ROUND(N$7*$N113*[1]战斗预期!D$4,0)</f>
        <v>0</v>
      </c>
      <c r="AB113" s="17">
        <f>ROUND(O$7*$N113*[1]战斗预期!E$4,0)</f>
        <v>99</v>
      </c>
      <c r="AC113" s="17">
        <f>ROUND(P$7*$N113*[1]战斗预期!F$4,0)</f>
        <v>0</v>
      </c>
      <c r="AD113" s="17">
        <f>ROUND(Q$7*$N113*[1]战斗预期!G$4,0)</f>
        <v>0</v>
      </c>
      <c r="AE113" s="18">
        <f>ROUND(M$8*$N113*[1]战斗预期!C$4,0)</f>
        <v>0</v>
      </c>
      <c r="AF113" s="18">
        <f>ROUND(N$8*$N113*[1]战斗预期!D$4,0)</f>
        <v>0</v>
      </c>
      <c r="AG113" s="18">
        <f>ROUND(O$8*$N113*[1]战斗预期!E$4,0)</f>
        <v>99</v>
      </c>
      <c r="AH113" s="18">
        <f>ROUND(P$8*$N113*[1]战斗预期!F$4,0)</f>
        <v>0</v>
      </c>
      <c r="AI113" s="18">
        <f>ROUND(Q$8*$N113*[1]战斗预期!G$4,0)</f>
        <v>79</v>
      </c>
      <c r="AJ113" s="19">
        <f>ROUND(M$9*$N113*[1]战斗预期!C$4,0)</f>
        <v>0</v>
      </c>
      <c r="AK113" s="19">
        <f>ROUND(N$9*$N113*[1]战斗预期!D$4,0)</f>
        <v>0</v>
      </c>
      <c r="AL113" s="19">
        <f>ROUND(O$9*$N113*[1]战斗预期!E$4,0)</f>
        <v>0</v>
      </c>
      <c r="AM113" s="19">
        <f>ROUND(P$9*$N113*[1]战斗预期!F$4,0)</f>
        <v>79</v>
      </c>
      <c r="AN113" s="19">
        <f>ROUND(Q$9*$N113*[1]战斗预期!G$4,0)</f>
        <v>79</v>
      </c>
      <c r="AO113" s="20">
        <f>ROUND(M$10*$N113*[1]战斗预期!C$4,0)</f>
        <v>0</v>
      </c>
      <c r="AP113" s="20">
        <f>ROUND(N$10*$N113*[1]战斗预期!D$4,0)</f>
        <v>198</v>
      </c>
      <c r="AQ113" s="20">
        <f>ROUND(O$10*$N113*[1]战斗预期!E$4,0)</f>
        <v>0</v>
      </c>
      <c r="AR113" s="20">
        <f>ROUND(P$10*$N113*[1]战斗预期!F$4,0)</f>
        <v>79</v>
      </c>
      <c r="AS113" s="20">
        <f>ROUND(Q$10*$N113*[1]战斗预期!G$4,0)</f>
        <v>0</v>
      </c>
      <c r="AT113" s="21">
        <f>ROUND(M$11*$N113*[1]战斗预期!C$4,0)</f>
        <v>3164</v>
      </c>
      <c r="AU113" s="21">
        <f>ROUND(N$11*$N113*[1]战斗预期!D$4,0)</f>
        <v>0</v>
      </c>
      <c r="AV113" s="21">
        <f>ROUND(O$11*$N113*[1]战斗预期!E$4,0)</f>
        <v>0</v>
      </c>
      <c r="AW113" s="21">
        <f>ROUND(P$11*$N113*[1]战斗预期!F$4,0)</f>
        <v>63</v>
      </c>
      <c r="AX113" s="21">
        <f>ROUND(Q$11*$N113*[1]战斗预期!G$4,0)</f>
        <v>127</v>
      </c>
      <c r="AY113" s="22">
        <f>ROUND(M$12*$N113*[1]战斗预期!C$4,0)</f>
        <v>0</v>
      </c>
      <c r="AZ113" s="22">
        <f>ROUND(N$12*$N113*[1]战斗预期!D$4,0)</f>
        <v>316</v>
      </c>
      <c r="BA113" s="22">
        <f>ROUND(O$12*$N113*[1]战斗预期!E$4,0)</f>
        <v>158</v>
      </c>
      <c r="BB113" s="22">
        <f>ROUND(P$12*$N113*[1]战斗预期!F$4,0)</f>
        <v>63</v>
      </c>
      <c r="BC113" s="22">
        <f>ROUND(Q$12*$N113*[1]战斗预期!G$4,0)</f>
        <v>0</v>
      </c>
      <c r="BD113" s="16">
        <f>M$6*$O113*[1]战斗预期!C$4</f>
        <v>4222.2222222222217</v>
      </c>
      <c r="BE113" s="16">
        <f>N$6*$O113*[1]战斗预期!D$4</f>
        <v>422.22222222222223</v>
      </c>
      <c r="BF113" s="16">
        <f>O$6*$O113*[1]战斗预期!E$4</f>
        <v>0</v>
      </c>
      <c r="BG113" s="16">
        <f>P$6*$O113*[1]战斗预期!F$4</f>
        <v>0</v>
      </c>
      <c r="BH113" s="16">
        <f>Q$6*$O113*[1]战斗预期!G$4</f>
        <v>0</v>
      </c>
      <c r="BI113" s="17">
        <f>M$7*$O113*[1]战斗预期!C$4</f>
        <v>4222.2222222222217</v>
      </c>
      <c r="BJ113" s="17">
        <f>N$7*$O113*[1]战斗预期!D$4</f>
        <v>0</v>
      </c>
      <c r="BK113" s="17">
        <f>O$7*$O113*[1]战斗预期!E$4</f>
        <v>211.11111111111111</v>
      </c>
      <c r="BL113" s="17">
        <f>P$7*$O113*[1]战斗预期!F$4</f>
        <v>0</v>
      </c>
      <c r="BM113" s="17">
        <f>Q$7*$O113*[1]战斗预期!G$4</f>
        <v>0</v>
      </c>
      <c r="BN113" s="18">
        <f>M$8*$O113*[1]战斗预期!C$4</f>
        <v>0</v>
      </c>
      <c r="BO113" s="18">
        <f>N$8*$O113*[1]战斗预期!D$4</f>
        <v>0</v>
      </c>
      <c r="BP113" s="18">
        <f>O$8*$O113*[1]战斗预期!E$4</f>
        <v>211.11111111111111</v>
      </c>
      <c r="BQ113" s="18">
        <f>P$8*$O113*[1]战斗预期!F$4</f>
        <v>0</v>
      </c>
      <c r="BR113" s="18">
        <f>Q$8*$O113*[1]战斗预期!G$4</f>
        <v>168.88888888888889</v>
      </c>
      <c r="BS113" s="19">
        <f>M$9*$O113*[1]战斗预期!C$4</f>
        <v>0</v>
      </c>
      <c r="BT113" s="19">
        <f>N$9*$O113*[1]战斗预期!D$4</f>
        <v>0</v>
      </c>
      <c r="BU113" s="19">
        <f>O$9*$O113*[1]战斗预期!E$4</f>
        <v>0</v>
      </c>
      <c r="BV113" s="19">
        <f>P$9*$O113*[1]战斗预期!F$4</f>
        <v>168.88888888888889</v>
      </c>
      <c r="BW113" s="19">
        <f>Q$9*$O113*[1]战斗预期!G$4</f>
        <v>168.88888888888889</v>
      </c>
      <c r="BX113" s="20">
        <f>M$10*$O113*[1]战斗预期!C$4</f>
        <v>0</v>
      </c>
      <c r="BY113" s="20">
        <f>N$10*$O113*[1]战斗预期!D$4</f>
        <v>422.22222222222223</v>
      </c>
      <c r="BZ113" s="20">
        <f>O$10*$O113*[1]战斗预期!E$4</f>
        <v>0</v>
      </c>
      <c r="CA113" s="20">
        <f>P$10*$O113*[1]战斗预期!F$4</f>
        <v>168.88888888888889</v>
      </c>
      <c r="CB113" s="20">
        <f>Q$10*$O113*[1]战斗预期!G$4</f>
        <v>0</v>
      </c>
      <c r="CC113" s="21">
        <f>M$11*$O113*[1]战斗预期!C$4</f>
        <v>6755.5555555555557</v>
      </c>
      <c r="CD113" s="21">
        <f>N$11*$O113*[1]战斗预期!D$4</f>
        <v>0</v>
      </c>
      <c r="CE113" s="21">
        <f>O$11*$O113*[1]战斗预期!E$4</f>
        <v>0</v>
      </c>
      <c r="CF113" s="21">
        <f>P$11*$O113*[1]战斗预期!F$4</f>
        <v>135.11111111111111</v>
      </c>
      <c r="CG113" s="21">
        <f>Q$11*$O113*[1]战斗预期!G$4</f>
        <v>270.22222222222223</v>
      </c>
      <c r="CH113" s="22">
        <f>M$12*$O113*[1]战斗预期!C$4</f>
        <v>0</v>
      </c>
      <c r="CI113" s="22">
        <f>N$12*$O113*[1]战斗预期!D$4</f>
        <v>675.55555555555554</v>
      </c>
      <c r="CJ113" s="22">
        <f>O$12*$O113*[1]战斗预期!E$4</f>
        <v>337.77777777777777</v>
      </c>
      <c r="CK113" s="22">
        <f>P$12*$O113*[1]战斗预期!F$4</f>
        <v>135.11111111111111</v>
      </c>
      <c r="CL113" s="22">
        <f>Q$12*$O113*[1]战斗预期!G$4</f>
        <v>0</v>
      </c>
      <c r="CM113" s="16">
        <f>M$6*$P113*[1]战斗预期!C$4</f>
        <v>8455.5555555555566</v>
      </c>
      <c r="CN113" s="16">
        <f>N$6*$P113*[1]战斗预期!D$4</f>
        <v>845.55555555555554</v>
      </c>
      <c r="CO113" s="16">
        <f>O$6*$P113*[1]战斗预期!E$4</f>
        <v>0</v>
      </c>
      <c r="CP113" s="16">
        <f>P$6*$P113*[1]战斗预期!F$4</f>
        <v>0</v>
      </c>
      <c r="CQ113" s="16">
        <f>Q$6*$P113*[1]战斗预期!G$4</f>
        <v>0</v>
      </c>
      <c r="CR113" s="17">
        <f>M$7*$P113*[1]战斗预期!C$4</f>
        <v>8455.5555555555566</v>
      </c>
      <c r="CS113" s="17">
        <f>N$7*$P113*[1]战斗预期!D$4</f>
        <v>0</v>
      </c>
      <c r="CT113" s="17">
        <f>O$7*$P113*[1]战斗预期!E$4</f>
        <v>422.77777777777777</v>
      </c>
      <c r="CU113" s="17">
        <f>P$7*$P113*[1]战斗预期!F$4</f>
        <v>0</v>
      </c>
      <c r="CV113" s="17">
        <f>Q$7*$P113*[1]战斗预期!G$4</f>
        <v>0</v>
      </c>
      <c r="CW113" s="18">
        <f>M$8*$P113*[1]战斗预期!C$4</f>
        <v>0</v>
      </c>
      <c r="CX113" s="18">
        <f>N$8*$P113*[1]战斗预期!D$4</f>
        <v>0</v>
      </c>
      <c r="CY113" s="18">
        <f>O$8*$P113*[1]战斗预期!E$4</f>
        <v>422.77777777777777</v>
      </c>
      <c r="CZ113" s="18">
        <f>P$8*$P113*[1]战斗预期!F$4</f>
        <v>0</v>
      </c>
      <c r="DA113" s="18">
        <f>Q$8*$P113*[1]战斗预期!G$4</f>
        <v>338.22222222222223</v>
      </c>
      <c r="DB113" s="19">
        <f>M$9*$P113*[1]战斗预期!C$4</f>
        <v>0</v>
      </c>
      <c r="DC113" s="19">
        <f>N$9*$P113*[1]战斗预期!D$4</f>
        <v>0</v>
      </c>
      <c r="DD113" s="19">
        <f>O$9*$P113*[1]战斗预期!E$4</f>
        <v>0</v>
      </c>
      <c r="DE113" s="19">
        <f>P$9*$P113*[1]战斗预期!F$4</f>
        <v>338.22222222222223</v>
      </c>
      <c r="DF113" s="19">
        <f>Q$9*$P113*[1]战斗预期!G$4</f>
        <v>338.22222222222223</v>
      </c>
      <c r="DG113" s="20">
        <f>M$10*$P113*[1]战斗预期!C$4</f>
        <v>0</v>
      </c>
      <c r="DH113" s="20">
        <f>N$10*$P113*[1]战斗预期!D$4</f>
        <v>845.55555555555554</v>
      </c>
      <c r="DI113" s="20">
        <f>O$10*$P113*[1]战斗预期!E$4</f>
        <v>0</v>
      </c>
      <c r="DJ113" s="20">
        <f>P$10*$P113*[1]战斗预期!F$4</f>
        <v>338.22222222222223</v>
      </c>
      <c r="DK113" s="20">
        <f>Q$10*$P113*[1]战斗预期!G$4</f>
        <v>0</v>
      </c>
      <c r="DL113" s="21">
        <f>M$11*$P113*[1]战斗预期!C$4</f>
        <v>13528.888888888889</v>
      </c>
      <c r="DM113" s="21">
        <f>N$11*$P113*[1]战斗预期!D$4</f>
        <v>0</v>
      </c>
      <c r="DN113" s="21">
        <f>O$11*$P113*[1]战斗预期!E$4</f>
        <v>0</v>
      </c>
      <c r="DO113" s="21">
        <f>P$11*$P113*[1]战斗预期!F$4</f>
        <v>270.57777777777778</v>
      </c>
      <c r="DP113" s="21">
        <f>Q$11*$P113*[1]战斗预期!G$4</f>
        <v>541.15555555555557</v>
      </c>
      <c r="DQ113" s="22">
        <f>M$12*$P113*[1]战斗预期!C$4</f>
        <v>0</v>
      </c>
      <c r="DR113" s="22">
        <f>N$12*$P113*[1]战斗预期!D$4</f>
        <v>1352.8888888888889</v>
      </c>
      <c r="DS113" s="22">
        <f>O$12*$P113*[1]战斗预期!E$4</f>
        <v>676.44444444444446</v>
      </c>
      <c r="DT113" s="22">
        <f>P$12*$P113*[1]战斗预期!F$4</f>
        <v>270.57777777777778</v>
      </c>
      <c r="DU113" s="22">
        <f>Q$12*$P113*[1]战斗预期!G$4</f>
        <v>0</v>
      </c>
    </row>
    <row r="114" spans="2:125" x14ac:dyDescent="0.15">
      <c r="C114" s="23">
        <f t="shared" si="46"/>
        <v>51.428571428571431</v>
      </c>
      <c r="D114" s="14">
        <f>(C$1/SUM($R$6:$R$12)*N$6*[1]战斗预期!$D$4+F114*C$2/C$3/SUM($R$6:$R$12)*N$6*[1]战斗预期!$D$4)*(1+$D$8)</f>
        <v>400.00000000000006</v>
      </c>
      <c r="E114" s="4">
        <v>84</v>
      </c>
      <c r="F114" s="4">
        <f>[1]属性成长!$D91</f>
        <v>420</v>
      </c>
      <c r="G114" s="6">
        <f t="shared" si="47"/>
        <v>360</v>
      </c>
      <c r="H114" s="6">
        <f t="shared" si="48"/>
        <v>768</v>
      </c>
      <c r="I114" s="6">
        <f t="shared" si="49"/>
        <v>1536</v>
      </c>
      <c r="J114" s="6">
        <f t="shared" si="50"/>
        <v>2217.5147928994083</v>
      </c>
      <c r="K114" s="15">
        <f t="shared" si="51"/>
        <v>2914.9402788605312</v>
      </c>
      <c r="L114" s="6">
        <f t="shared" si="52"/>
        <v>4323.2195155525114</v>
      </c>
      <c r="M114" s="6">
        <f t="shared" si="53"/>
        <v>5740.7660395823086</v>
      </c>
      <c r="N114" s="6">
        <f t="shared" si="54"/>
        <v>40</v>
      </c>
      <c r="O114" s="6">
        <f t="shared" si="55"/>
        <v>85.333333333333329</v>
      </c>
      <c r="P114" s="6">
        <f t="shared" si="56"/>
        <v>170.66666666666666</v>
      </c>
      <c r="Q114" s="6">
        <f t="shared" si="57"/>
        <v>246.39053254437871</v>
      </c>
      <c r="R114" s="6">
        <f t="shared" si="58"/>
        <v>323.88225320672569</v>
      </c>
      <c r="S114" s="6">
        <f t="shared" si="59"/>
        <v>480.35772395027902</v>
      </c>
      <c r="T114" s="6">
        <f t="shared" si="60"/>
        <v>637.86289328692317</v>
      </c>
      <c r="U114" s="16">
        <f>ROUND(M$6*$N114*[1]战斗预期!C$4,0)</f>
        <v>2000</v>
      </c>
      <c r="V114" s="16">
        <f>ROUND(N$6*$N114*[1]战斗预期!D$4,0)</f>
        <v>200</v>
      </c>
      <c r="W114" s="16">
        <f>ROUND(O$6*$N114*[1]战斗预期!E$4,0)</f>
        <v>0</v>
      </c>
      <c r="X114" s="16">
        <f>ROUND(P$6*$N114*[1]战斗预期!F$4,0)</f>
        <v>0</v>
      </c>
      <c r="Y114" s="16">
        <f>ROUND(Q$6*$N114*[1]战斗预期!G$4,0)</f>
        <v>0</v>
      </c>
      <c r="Z114" s="17">
        <f>ROUND(M$7*$N114*[1]战斗预期!C$4,0)</f>
        <v>2000</v>
      </c>
      <c r="AA114" s="17">
        <f>ROUND(N$7*$N114*[1]战斗预期!D$4,0)</f>
        <v>0</v>
      </c>
      <c r="AB114" s="17">
        <f>ROUND(O$7*$N114*[1]战斗预期!E$4,0)</f>
        <v>100</v>
      </c>
      <c r="AC114" s="17">
        <f>ROUND(P$7*$N114*[1]战斗预期!F$4,0)</f>
        <v>0</v>
      </c>
      <c r="AD114" s="17">
        <f>ROUND(Q$7*$N114*[1]战斗预期!G$4,0)</f>
        <v>0</v>
      </c>
      <c r="AE114" s="18">
        <f>ROUND(M$8*$N114*[1]战斗预期!C$4,0)</f>
        <v>0</v>
      </c>
      <c r="AF114" s="18">
        <f>ROUND(N$8*$N114*[1]战斗预期!D$4,0)</f>
        <v>0</v>
      </c>
      <c r="AG114" s="18">
        <f>ROUND(O$8*$N114*[1]战斗预期!E$4,0)</f>
        <v>100</v>
      </c>
      <c r="AH114" s="18">
        <f>ROUND(P$8*$N114*[1]战斗预期!F$4,0)</f>
        <v>0</v>
      </c>
      <c r="AI114" s="18">
        <f>ROUND(Q$8*$N114*[1]战斗预期!G$4,0)</f>
        <v>80</v>
      </c>
      <c r="AJ114" s="19">
        <f>ROUND(M$9*$N114*[1]战斗预期!C$4,0)</f>
        <v>0</v>
      </c>
      <c r="AK114" s="19">
        <f>ROUND(N$9*$N114*[1]战斗预期!D$4,0)</f>
        <v>0</v>
      </c>
      <c r="AL114" s="19">
        <f>ROUND(O$9*$N114*[1]战斗预期!E$4,0)</f>
        <v>0</v>
      </c>
      <c r="AM114" s="19">
        <f>ROUND(P$9*$N114*[1]战斗预期!F$4,0)</f>
        <v>80</v>
      </c>
      <c r="AN114" s="19">
        <f>ROUND(Q$9*$N114*[1]战斗预期!G$4,0)</f>
        <v>80</v>
      </c>
      <c r="AO114" s="20">
        <f>ROUND(M$10*$N114*[1]战斗预期!C$4,0)</f>
        <v>0</v>
      </c>
      <c r="AP114" s="20">
        <f>ROUND(N$10*$N114*[1]战斗预期!D$4,0)</f>
        <v>200</v>
      </c>
      <c r="AQ114" s="20">
        <f>ROUND(O$10*$N114*[1]战斗预期!E$4,0)</f>
        <v>0</v>
      </c>
      <c r="AR114" s="20">
        <f>ROUND(P$10*$N114*[1]战斗预期!F$4,0)</f>
        <v>80</v>
      </c>
      <c r="AS114" s="20">
        <f>ROUND(Q$10*$N114*[1]战斗预期!G$4,0)</f>
        <v>0</v>
      </c>
      <c r="AT114" s="21">
        <f>ROUND(M$11*$N114*[1]战斗预期!C$4,0)</f>
        <v>3200</v>
      </c>
      <c r="AU114" s="21">
        <f>ROUND(N$11*$N114*[1]战斗预期!D$4,0)</f>
        <v>0</v>
      </c>
      <c r="AV114" s="21">
        <f>ROUND(O$11*$N114*[1]战斗预期!E$4,0)</f>
        <v>0</v>
      </c>
      <c r="AW114" s="21">
        <f>ROUND(P$11*$N114*[1]战斗预期!F$4,0)</f>
        <v>64</v>
      </c>
      <c r="AX114" s="21">
        <f>ROUND(Q$11*$N114*[1]战斗预期!G$4,0)</f>
        <v>128</v>
      </c>
      <c r="AY114" s="22">
        <f>ROUND(M$12*$N114*[1]战斗预期!C$4,0)</f>
        <v>0</v>
      </c>
      <c r="AZ114" s="22">
        <f>ROUND(N$12*$N114*[1]战斗预期!D$4,0)</f>
        <v>320</v>
      </c>
      <c r="BA114" s="22">
        <f>ROUND(O$12*$N114*[1]战斗预期!E$4,0)</f>
        <v>160</v>
      </c>
      <c r="BB114" s="22">
        <f>ROUND(P$12*$N114*[1]战斗预期!F$4,0)</f>
        <v>64</v>
      </c>
      <c r="BC114" s="22">
        <f>ROUND(Q$12*$N114*[1]战斗预期!G$4,0)</f>
        <v>0</v>
      </c>
      <c r="BD114" s="16">
        <f>M$6*$O114*[1]战斗预期!C$4</f>
        <v>4266.6666666666661</v>
      </c>
      <c r="BE114" s="16">
        <f>N$6*$O114*[1]战斗预期!D$4</f>
        <v>426.66666666666663</v>
      </c>
      <c r="BF114" s="16">
        <f>O$6*$O114*[1]战斗预期!E$4</f>
        <v>0</v>
      </c>
      <c r="BG114" s="16">
        <f>P$6*$O114*[1]战斗预期!F$4</f>
        <v>0</v>
      </c>
      <c r="BH114" s="16">
        <f>Q$6*$O114*[1]战斗预期!G$4</f>
        <v>0</v>
      </c>
      <c r="BI114" s="17">
        <f>M$7*$O114*[1]战斗预期!C$4</f>
        <v>4266.6666666666661</v>
      </c>
      <c r="BJ114" s="17">
        <f>N$7*$O114*[1]战斗预期!D$4</f>
        <v>0</v>
      </c>
      <c r="BK114" s="17">
        <f>O$7*$O114*[1]战斗预期!E$4</f>
        <v>213.33333333333331</v>
      </c>
      <c r="BL114" s="17">
        <f>P$7*$O114*[1]战斗预期!F$4</f>
        <v>0</v>
      </c>
      <c r="BM114" s="17">
        <f>Q$7*$O114*[1]战斗预期!G$4</f>
        <v>0</v>
      </c>
      <c r="BN114" s="18">
        <f>M$8*$O114*[1]战斗预期!C$4</f>
        <v>0</v>
      </c>
      <c r="BO114" s="18">
        <f>N$8*$O114*[1]战斗预期!D$4</f>
        <v>0</v>
      </c>
      <c r="BP114" s="18">
        <f>O$8*$O114*[1]战斗预期!E$4</f>
        <v>213.33333333333331</v>
      </c>
      <c r="BQ114" s="18">
        <f>P$8*$O114*[1]战斗预期!F$4</f>
        <v>0</v>
      </c>
      <c r="BR114" s="18">
        <f>Q$8*$O114*[1]战斗预期!G$4</f>
        <v>170.66666666666666</v>
      </c>
      <c r="BS114" s="19">
        <f>M$9*$O114*[1]战斗预期!C$4</f>
        <v>0</v>
      </c>
      <c r="BT114" s="19">
        <f>N$9*$O114*[1]战斗预期!D$4</f>
        <v>0</v>
      </c>
      <c r="BU114" s="19">
        <f>O$9*$O114*[1]战斗预期!E$4</f>
        <v>0</v>
      </c>
      <c r="BV114" s="19">
        <f>P$9*$O114*[1]战斗预期!F$4</f>
        <v>170.66666666666666</v>
      </c>
      <c r="BW114" s="19">
        <f>Q$9*$O114*[1]战斗预期!G$4</f>
        <v>170.66666666666666</v>
      </c>
      <c r="BX114" s="20">
        <f>M$10*$O114*[1]战斗预期!C$4</f>
        <v>0</v>
      </c>
      <c r="BY114" s="20">
        <f>N$10*$O114*[1]战斗预期!D$4</f>
        <v>426.66666666666663</v>
      </c>
      <c r="BZ114" s="20">
        <f>O$10*$O114*[1]战斗预期!E$4</f>
        <v>0</v>
      </c>
      <c r="CA114" s="20">
        <f>P$10*$O114*[1]战斗预期!F$4</f>
        <v>170.66666666666666</v>
      </c>
      <c r="CB114" s="20">
        <f>Q$10*$O114*[1]战斗预期!G$4</f>
        <v>0</v>
      </c>
      <c r="CC114" s="21">
        <f>M$11*$O114*[1]战斗预期!C$4</f>
        <v>6826.666666666667</v>
      </c>
      <c r="CD114" s="21">
        <f>N$11*$O114*[1]战斗预期!D$4</f>
        <v>0</v>
      </c>
      <c r="CE114" s="21">
        <f>O$11*$O114*[1]战斗预期!E$4</f>
        <v>0</v>
      </c>
      <c r="CF114" s="21">
        <f>P$11*$O114*[1]战斗预期!F$4</f>
        <v>136.53333333333333</v>
      </c>
      <c r="CG114" s="21">
        <f>Q$11*$O114*[1]战斗预期!G$4</f>
        <v>273.06666666666666</v>
      </c>
      <c r="CH114" s="22">
        <f>M$12*$O114*[1]战斗预期!C$4</f>
        <v>0</v>
      </c>
      <c r="CI114" s="22">
        <f>N$12*$O114*[1]战斗预期!D$4</f>
        <v>682.66666666666663</v>
      </c>
      <c r="CJ114" s="22">
        <f>O$12*$O114*[1]战斗预期!E$4</f>
        <v>341.33333333333331</v>
      </c>
      <c r="CK114" s="22">
        <f>P$12*$O114*[1]战斗预期!F$4</f>
        <v>136.53333333333333</v>
      </c>
      <c r="CL114" s="22">
        <f>Q$12*$O114*[1]战斗预期!G$4</f>
        <v>0</v>
      </c>
      <c r="CM114" s="16">
        <f>M$6*$P114*[1]战斗预期!C$4</f>
        <v>8533.3333333333321</v>
      </c>
      <c r="CN114" s="16">
        <f>N$6*$P114*[1]战斗预期!D$4</f>
        <v>853.33333333333326</v>
      </c>
      <c r="CO114" s="16">
        <f>O$6*$P114*[1]战斗预期!E$4</f>
        <v>0</v>
      </c>
      <c r="CP114" s="16">
        <f>P$6*$P114*[1]战斗预期!F$4</f>
        <v>0</v>
      </c>
      <c r="CQ114" s="16">
        <f>Q$6*$P114*[1]战斗预期!G$4</f>
        <v>0</v>
      </c>
      <c r="CR114" s="17">
        <f>M$7*$P114*[1]战斗预期!C$4</f>
        <v>8533.3333333333321</v>
      </c>
      <c r="CS114" s="17">
        <f>N$7*$P114*[1]战斗预期!D$4</f>
        <v>0</v>
      </c>
      <c r="CT114" s="17">
        <f>O$7*$P114*[1]战斗预期!E$4</f>
        <v>426.66666666666663</v>
      </c>
      <c r="CU114" s="17">
        <f>P$7*$P114*[1]战斗预期!F$4</f>
        <v>0</v>
      </c>
      <c r="CV114" s="17">
        <f>Q$7*$P114*[1]战斗预期!G$4</f>
        <v>0</v>
      </c>
      <c r="CW114" s="18">
        <f>M$8*$P114*[1]战斗预期!C$4</f>
        <v>0</v>
      </c>
      <c r="CX114" s="18">
        <f>N$8*$P114*[1]战斗预期!D$4</f>
        <v>0</v>
      </c>
      <c r="CY114" s="18">
        <f>O$8*$P114*[1]战斗预期!E$4</f>
        <v>426.66666666666663</v>
      </c>
      <c r="CZ114" s="18">
        <f>P$8*$P114*[1]战斗预期!F$4</f>
        <v>0</v>
      </c>
      <c r="DA114" s="18">
        <f>Q$8*$P114*[1]战斗预期!G$4</f>
        <v>341.33333333333331</v>
      </c>
      <c r="DB114" s="19">
        <f>M$9*$P114*[1]战斗预期!C$4</f>
        <v>0</v>
      </c>
      <c r="DC114" s="19">
        <f>N$9*$P114*[1]战斗预期!D$4</f>
        <v>0</v>
      </c>
      <c r="DD114" s="19">
        <f>O$9*$P114*[1]战斗预期!E$4</f>
        <v>0</v>
      </c>
      <c r="DE114" s="19">
        <f>P$9*$P114*[1]战斗预期!F$4</f>
        <v>341.33333333333331</v>
      </c>
      <c r="DF114" s="19">
        <f>Q$9*$P114*[1]战斗预期!G$4</f>
        <v>341.33333333333331</v>
      </c>
      <c r="DG114" s="20">
        <f>M$10*$P114*[1]战斗预期!C$4</f>
        <v>0</v>
      </c>
      <c r="DH114" s="20">
        <f>N$10*$P114*[1]战斗预期!D$4</f>
        <v>853.33333333333326</v>
      </c>
      <c r="DI114" s="20">
        <f>O$10*$P114*[1]战斗预期!E$4</f>
        <v>0</v>
      </c>
      <c r="DJ114" s="20">
        <f>P$10*$P114*[1]战斗预期!F$4</f>
        <v>341.33333333333331</v>
      </c>
      <c r="DK114" s="20">
        <f>Q$10*$P114*[1]战斗预期!G$4</f>
        <v>0</v>
      </c>
      <c r="DL114" s="21">
        <f>M$11*$P114*[1]战斗预期!C$4</f>
        <v>13653.333333333334</v>
      </c>
      <c r="DM114" s="21">
        <f>N$11*$P114*[1]战斗预期!D$4</f>
        <v>0</v>
      </c>
      <c r="DN114" s="21">
        <f>O$11*$P114*[1]战斗预期!E$4</f>
        <v>0</v>
      </c>
      <c r="DO114" s="21">
        <f>P$11*$P114*[1]战斗预期!F$4</f>
        <v>273.06666666666666</v>
      </c>
      <c r="DP114" s="21">
        <f>Q$11*$P114*[1]战斗预期!G$4</f>
        <v>546.13333333333333</v>
      </c>
      <c r="DQ114" s="22">
        <f>M$12*$P114*[1]战斗预期!C$4</f>
        <v>0</v>
      </c>
      <c r="DR114" s="22">
        <f>N$12*$P114*[1]战斗预期!D$4</f>
        <v>1365.3333333333333</v>
      </c>
      <c r="DS114" s="22">
        <f>O$12*$P114*[1]战斗预期!E$4</f>
        <v>682.66666666666663</v>
      </c>
      <c r="DT114" s="22">
        <f>P$12*$P114*[1]战斗预期!F$4</f>
        <v>273.06666666666666</v>
      </c>
      <c r="DU114" s="22">
        <f>Q$12*$P114*[1]战斗预期!G$4</f>
        <v>0</v>
      </c>
    </row>
    <row r="115" spans="2:125" x14ac:dyDescent="0.15">
      <c r="C115" s="23">
        <f t="shared" si="46"/>
        <v>52</v>
      </c>
      <c r="D115" s="14">
        <f>(C$1/SUM($R$6:$R$12)*N$6*[1]战斗预期!$D$4+F115*C$2/C$3/SUM($R$6:$R$12)*N$6*[1]战斗预期!$D$4)*(1+$D$8)</f>
        <v>404.44444444444446</v>
      </c>
      <c r="E115" s="4">
        <v>85</v>
      </c>
      <c r="F115" s="4">
        <f>[1]属性成长!$D92</f>
        <v>425</v>
      </c>
      <c r="G115" s="6">
        <f t="shared" si="47"/>
        <v>364</v>
      </c>
      <c r="H115" s="6">
        <f t="shared" si="48"/>
        <v>776</v>
      </c>
      <c r="I115" s="6">
        <f t="shared" si="49"/>
        <v>1550</v>
      </c>
      <c r="J115" s="6">
        <f t="shared" si="50"/>
        <v>2235.5147928994083</v>
      </c>
      <c r="K115" s="15">
        <f t="shared" si="51"/>
        <v>2936.9402788605312</v>
      </c>
      <c r="L115" s="6">
        <f t="shared" si="52"/>
        <v>4353.2195155525114</v>
      </c>
      <c r="M115" s="6">
        <f t="shared" si="53"/>
        <v>5778.7660395823086</v>
      </c>
      <c r="N115" s="6">
        <f t="shared" si="54"/>
        <v>40.444444444444443</v>
      </c>
      <c r="O115" s="6">
        <f t="shared" si="55"/>
        <v>86.222222222222229</v>
      </c>
      <c r="P115" s="6">
        <f t="shared" si="56"/>
        <v>172.22222222222223</v>
      </c>
      <c r="Q115" s="6">
        <f t="shared" si="57"/>
        <v>248.39053254437871</v>
      </c>
      <c r="R115" s="6">
        <f t="shared" si="58"/>
        <v>326.32669765117015</v>
      </c>
      <c r="S115" s="6">
        <f t="shared" si="59"/>
        <v>483.69105728361239</v>
      </c>
      <c r="T115" s="6">
        <f t="shared" si="60"/>
        <v>642.08511550914545</v>
      </c>
      <c r="U115" s="16">
        <f>ROUND(M$6*$N115*[1]战斗预期!C$4,0)</f>
        <v>2022</v>
      </c>
      <c r="V115" s="16">
        <f>ROUND(N$6*$N115*[1]战斗预期!D$4,0)</f>
        <v>202</v>
      </c>
      <c r="W115" s="16">
        <f>ROUND(O$6*$N115*[1]战斗预期!E$4,0)</f>
        <v>0</v>
      </c>
      <c r="X115" s="16">
        <f>ROUND(P$6*$N115*[1]战斗预期!F$4,0)</f>
        <v>0</v>
      </c>
      <c r="Y115" s="16">
        <f>ROUND(Q$6*$N115*[1]战斗预期!G$4,0)</f>
        <v>0</v>
      </c>
      <c r="Z115" s="17">
        <f>ROUND(M$7*$N115*[1]战斗预期!C$4,0)</f>
        <v>2022</v>
      </c>
      <c r="AA115" s="17">
        <f>ROUND(N$7*$N115*[1]战斗预期!D$4,0)</f>
        <v>0</v>
      </c>
      <c r="AB115" s="17">
        <f>ROUND(O$7*$N115*[1]战斗预期!E$4,0)</f>
        <v>101</v>
      </c>
      <c r="AC115" s="17">
        <f>ROUND(P$7*$N115*[1]战斗预期!F$4,0)</f>
        <v>0</v>
      </c>
      <c r="AD115" s="17">
        <f>ROUND(Q$7*$N115*[1]战斗预期!G$4,0)</f>
        <v>0</v>
      </c>
      <c r="AE115" s="18">
        <f>ROUND(M$8*$N115*[1]战斗预期!C$4,0)</f>
        <v>0</v>
      </c>
      <c r="AF115" s="18">
        <f>ROUND(N$8*$N115*[1]战斗预期!D$4,0)</f>
        <v>0</v>
      </c>
      <c r="AG115" s="18">
        <f>ROUND(O$8*$N115*[1]战斗预期!E$4,0)</f>
        <v>101</v>
      </c>
      <c r="AH115" s="18">
        <f>ROUND(P$8*$N115*[1]战斗预期!F$4,0)</f>
        <v>0</v>
      </c>
      <c r="AI115" s="18">
        <f>ROUND(Q$8*$N115*[1]战斗预期!G$4,0)</f>
        <v>81</v>
      </c>
      <c r="AJ115" s="19">
        <f>ROUND(M$9*$N115*[1]战斗预期!C$4,0)</f>
        <v>0</v>
      </c>
      <c r="AK115" s="19">
        <f>ROUND(N$9*$N115*[1]战斗预期!D$4,0)</f>
        <v>0</v>
      </c>
      <c r="AL115" s="19">
        <f>ROUND(O$9*$N115*[1]战斗预期!E$4,0)</f>
        <v>0</v>
      </c>
      <c r="AM115" s="19">
        <f>ROUND(P$9*$N115*[1]战斗预期!F$4,0)</f>
        <v>81</v>
      </c>
      <c r="AN115" s="19">
        <f>ROUND(Q$9*$N115*[1]战斗预期!G$4,0)</f>
        <v>81</v>
      </c>
      <c r="AO115" s="20">
        <f>ROUND(M$10*$N115*[1]战斗预期!C$4,0)</f>
        <v>0</v>
      </c>
      <c r="AP115" s="20">
        <f>ROUND(N$10*$N115*[1]战斗预期!D$4,0)</f>
        <v>202</v>
      </c>
      <c r="AQ115" s="20">
        <f>ROUND(O$10*$N115*[1]战斗预期!E$4,0)</f>
        <v>0</v>
      </c>
      <c r="AR115" s="20">
        <f>ROUND(P$10*$N115*[1]战斗预期!F$4,0)</f>
        <v>81</v>
      </c>
      <c r="AS115" s="20">
        <f>ROUND(Q$10*$N115*[1]战斗预期!G$4,0)</f>
        <v>0</v>
      </c>
      <c r="AT115" s="21">
        <f>ROUND(M$11*$N115*[1]战斗预期!C$4,0)</f>
        <v>3236</v>
      </c>
      <c r="AU115" s="21">
        <f>ROUND(N$11*$N115*[1]战斗预期!D$4,0)</f>
        <v>0</v>
      </c>
      <c r="AV115" s="21">
        <f>ROUND(O$11*$N115*[1]战斗预期!E$4,0)</f>
        <v>0</v>
      </c>
      <c r="AW115" s="21">
        <f>ROUND(P$11*$N115*[1]战斗预期!F$4,0)</f>
        <v>65</v>
      </c>
      <c r="AX115" s="21">
        <f>ROUND(Q$11*$N115*[1]战斗预期!G$4,0)</f>
        <v>129</v>
      </c>
      <c r="AY115" s="22">
        <f>ROUND(M$12*$N115*[1]战斗预期!C$4,0)</f>
        <v>0</v>
      </c>
      <c r="AZ115" s="22">
        <f>ROUND(N$12*$N115*[1]战斗预期!D$4,0)</f>
        <v>324</v>
      </c>
      <c r="BA115" s="22">
        <f>ROUND(O$12*$N115*[1]战斗预期!E$4,0)</f>
        <v>162</v>
      </c>
      <c r="BB115" s="22">
        <f>ROUND(P$12*$N115*[1]战斗预期!F$4,0)</f>
        <v>65</v>
      </c>
      <c r="BC115" s="22">
        <f>ROUND(Q$12*$N115*[1]战斗预期!G$4,0)</f>
        <v>0</v>
      </c>
      <c r="BD115" s="16">
        <f>M$6*$O115*[1]战斗预期!C$4</f>
        <v>4311.1111111111113</v>
      </c>
      <c r="BE115" s="16">
        <f>N$6*$O115*[1]战斗预期!D$4</f>
        <v>431.11111111111114</v>
      </c>
      <c r="BF115" s="16">
        <f>O$6*$O115*[1]战斗预期!E$4</f>
        <v>0</v>
      </c>
      <c r="BG115" s="16">
        <f>P$6*$O115*[1]战斗预期!F$4</f>
        <v>0</v>
      </c>
      <c r="BH115" s="16">
        <f>Q$6*$O115*[1]战斗预期!G$4</f>
        <v>0</v>
      </c>
      <c r="BI115" s="17">
        <f>M$7*$O115*[1]战斗预期!C$4</f>
        <v>4311.1111111111113</v>
      </c>
      <c r="BJ115" s="17">
        <f>N$7*$O115*[1]战斗预期!D$4</f>
        <v>0</v>
      </c>
      <c r="BK115" s="17">
        <f>O$7*$O115*[1]战斗预期!E$4</f>
        <v>215.55555555555557</v>
      </c>
      <c r="BL115" s="17">
        <f>P$7*$O115*[1]战斗预期!F$4</f>
        <v>0</v>
      </c>
      <c r="BM115" s="17">
        <f>Q$7*$O115*[1]战斗预期!G$4</f>
        <v>0</v>
      </c>
      <c r="BN115" s="18">
        <f>M$8*$O115*[1]战斗预期!C$4</f>
        <v>0</v>
      </c>
      <c r="BO115" s="18">
        <f>N$8*$O115*[1]战斗预期!D$4</f>
        <v>0</v>
      </c>
      <c r="BP115" s="18">
        <f>O$8*$O115*[1]战斗预期!E$4</f>
        <v>215.55555555555557</v>
      </c>
      <c r="BQ115" s="18">
        <f>P$8*$O115*[1]战斗预期!F$4</f>
        <v>0</v>
      </c>
      <c r="BR115" s="18">
        <f>Q$8*$O115*[1]战斗预期!G$4</f>
        <v>172.44444444444446</v>
      </c>
      <c r="BS115" s="19">
        <f>M$9*$O115*[1]战斗预期!C$4</f>
        <v>0</v>
      </c>
      <c r="BT115" s="19">
        <f>N$9*$O115*[1]战斗预期!D$4</f>
        <v>0</v>
      </c>
      <c r="BU115" s="19">
        <f>O$9*$O115*[1]战斗预期!E$4</f>
        <v>0</v>
      </c>
      <c r="BV115" s="19">
        <f>P$9*$O115*[1]战斗预期!F$4</f>
        <v>172.44444444444446</v>
      </c>
      <c r="BW115" s="19">
        <f>Q$9*$O115*[1]战斗预期!G$4</f>
        <v>172.44444444444446</v>
      </c>
      <c r="BX115" s="20">
        <f>M$10*$O115*[1]战斗预期!C$4</f>
        <v>0</v>
      </c>
      <c r="BY115" s="20">
        <f>N$10*$O115*[1]战斗预期!D$4</f>
        <v>431.11111111111114</v>
      </c>
      <c r="BZ115" s="20">
        <f>O$10*$O115*[1]战斗预期!E$4</f>
        <v>0</v>
      </c>
      <c r="CA115" s="20">
        <f>P$10*$O115*[1]战斗预期!F$4</f>
        <v>172.44444444444446</v>
      </c>
      <c r="CB115" s="20">
        <f>Q$10*$O115*[1]战斗预期!G$4</f>
        <v>0</v>
      </c>
      <c r="CC115" s="21">
        <f>M$11*$O115*[1]战斗预期!C$4</f>
        <v>6897.7777777777792</v>
      </c>
      <c r="CD115" s="21">
        <f>N$11*$O115*[1]战斗预期!D$4</f>
        <v>0</v>
      </c>
      <c r="CE115" s="21">
        <f>O$11*$O115*[1]战斗预期!E$4</f>
        <v>0</v>
      </c>
      <c r="CF115" s="21">
        <f>P$11*$O115*[1]战斗预期!F$4</f>
        <v>137.95555555555558</v>
      </c>
      <c r="CG115" s="21">
        <f>Q$11*$O115*[1]战斗预期!G$4</f>
        <v>275.91111111111115</v>
      </c>
      <c r="CH115" s="22">
        <f>M$12*$O115*[1]战斗预期!C$4</f>
        <v>0</v>
      </c>
      <c r="CI115" s="22">
        <f>N$12*$O115*[1]战斗预期!D$4</f>
        <v>689.77777777777783</v>
      </c>
      <c r="CJ115" s="22">
        <f>O$12*$O115*[1]战斗预期!E$4</f>
        <v>344.88888888888891</v>
      </c>
      <c r="CK115" s="22">
        <f>P$12*$O115*[1]战斗预期!F$4</f>
        <v>137.95555555555558</v>
      </c>
      <c r="CL115" s="22">
        <f>Q$12*$O115*[1]战斗预期!G$4</f>
        <v>0</v>
      </c>
      <c r="CM115" s="16">
        <f>M$6*$P115*[1]战斗预期!C$4</f>
        <v>8611.1111111111113</v>
      </c>
      <c r="CN115" s="16">
        <f>N$6*$P115*[1]战斗预期!D$4</f>
        <v>861.11111111111109</v>
      </c>
      <c r="CO115" s="16">
        <f>O$6*$P115*[1]战斗预期!E$4</f>
        <v>0</v>
      </c>
      <c r="CP115" s="16">
        <f>P$6*$P115*[1]战斗预期!F$4</f>
        <v>0</v>
      </c>
      <c r="CQ115" s="16">
        <f>Q$6*$P115*[1]战斗预期!G$4</f>
        <v>0</v>
      </c>
      <c r="CR115" s="17">
        <f>M$7*$P115*[1]战斗预期!C$4</f>
        <v>8611.1111111111113</v>
      </c>
      <c r="CS115" s="17">
        <f>N$7*$P115*[1]战斗预期!D$4</f>
        <v>0</v>
      </c>
      <c r="CT115" s="17">
        <f>O$7*$P115*[1]战斗预期!E$4</f>
        <v>430.55555555555554</v>
      </c>
      <c r="CU115" s="17">
        <f>P$7*$P115*[1]战斗预期!F$4</f>
        <v>0</v>
      </c>
      <c r="CV115" s="17">
        <f>Q$7*$P115*[1]战斗预期!G$4</f>
        <v>0</v>
      </c>
      <c r="CW115" s="18">
        <f>M$8*$P115*[1]战斗预期!C$4</f>
        <v>0</v>
      </c>
      <c r="CX115" s="18">
        <f>N$8*$P115*[1]战斗预期!D$4</f>
        <v>0</v>
      </c>
      <c r="CY115" s="18">
        <f>O$8*$P115*[1]战斗预期!E$4</f>
        <v>430.55555555555554</v>
      </c>
      <c r="CZ115" s="18">
        <f>P$8*$P115*[1]战斗预期!F$4</f>
        <v>0</v>
      </c>
      <c r="DA115" s="18">
        <f>Q$8*$P115*[1]战斗预期!G$4</f>
        <v>344.44444444444446</v>
      </c>
      <c r="DB115" s="19">
        <f>M$9*$P115*[1]战斗预期!C$4</f>
        <v>0</v>
      </c>
      <c r="DC115" s="19">
        <f>N$9*$P115*[1]战斗预期!D$4</f>
        <v>0</v>
      </c>
      <c r="DD115" s="19">
        <f>O$9*$P115*[1]战斗预期!E$4</f>
        <v>0</v>
      </c>
      <c r="DE115" s="19">
        <f>P$9*$P115*[1]战斗预期!F$4</f>
        <v>344.44444444444446</v>
      </c>
      <c r="DF115" s="19">
        <f>Q$9*$P115*[1]战斗预期!G$4</f>
        <v>344.44444444444446</v>
      </c>
      <c r="DG115" s="20">
        <f>M$10*$P115*[1]战斗预期!C$4</f>
        <v>0</v>
      </c>
      <c r="DH115" s="20">
        <f>N$10*$P115*[1]战斗预期!D$4</f>
        <v>861.11111111111109</v>
      </c>
      <c r="DI115" s="20">
        <f>O$10*$P115*[1]战斗预期!E$4</f>
        <v>0</v>
      </c>
      <c r="DJ115" s="20">
        <f>P$10*$P115*[1]战斗预期!F$4</f>
        <v>344.44444444444446</v>
      </c>
      <c r="DK115" s="20">
        <f>Q$10*$P115*[1]战斗预期!G$4</f>
        <v>0</v>
      </c>
      <c r="DL115" s="21">
        <f>M$11*$P115*[1]战斗预期!C$4</f>
        <v>13777.777777777779</v>
      </c>
      <c r="DM115" s="21">
        <f>N$11*$P115*[1]战斗预期!D$4</f>
        <v>0</v>
      </c>
      <c r="DN115" s="21">
        <f>O$11*$P115*[1]战斗预期!E$4</f>
        <v>0</v>
      </c>
      <c r="DO115" s="21">
        <f>P$11*$P115*[1]战斗预期!F$4</f>
        <v>275.5555555555556</v>
      </c>
      <c r="DP115" s="21">
        <f>Q$11*$P115*[1]战斗预期!G$4</f>
        <v>551.1111111111112</v>
      </c>
      <c r="DQ115" s="22">
        <f>M$12*$P115*[1]战斗预期!C$4</f>
        <v>0</v>
      </c>
      <c r="DR115" s="22">
        <f>N$12*$P115*[1]战斗预期!D$4</f>
        <v>1377.7777777777781</v>
      </c>
      <c r="DS115" s="22">
        <f>O$12*$P115*[1]战斗预期!E$4</f>
        <v>688.88888888888903</v>
      </c>
      <c r="DT115" s="22">
        <f>P$12*$P115*[1]战斗预期!F$4</f>
        <v>275.5555555555556</v>
      </c>
      <c r="DU115" s="22">
        <f>Q$12*$P115*[1]战斗预期!G$4</f>
        <v>0</v>
      </c>
    </row>
    <row r="116" spans="2:125" x14ac:dyDescent="0.15">
      <c r="C116" s="23">
        <f t="shared" si="46"/>
        <v>52.571428571428569</v>
      </c>
      <c r="D116" s="14">
        <f>(C$1/SUM($R$6:$R$12)*N$6*[1]战斗预期!$D$4+F116*C$2/C$3/SUM($R$6:$R$12)*N$6*[1]战斗预期!$D$4)*(1+$D$8)</f>
        <v>408.88888888888891</v>
      </c>
      <c r="E116" s="4">
        <v>86</v>
      </c>
      <c r="F116" s="4">
        <f>[1]属性成长!$D93</f>
        <v>430</v>
      </c>
      <c r="G116" s="6">
        <f t="shared" si="47"/>
        <v>368</v>
      </c>
      <c r="H116" s="6">
        <f t="shared" si="48"/>
        <v>784</v>
      </c>
      <c r="I116" s="6">
        <f t="shared" si="49"/>
        <v>1564</v>
      </c>
      <c r="J116" s="6">
        <f t="shared" si="50"/>
        <v>2253.5147928994083</v>
      </c>
      <c r="K116" s="15">
        <f t="shared" si="51"/>
        <v>2958.9402788605312</v>
      </c>
      <c r="L116" s="6">
        <f t="shared" si="52"/>
        <v>4383.2195155525114</v>
      </c>
      <c r="M116" s="6">
        <f t="shared" si="53"/>
        <v>5816.7660395823086</v>
      </c>
      <c r="N116" s="6">
        <f t="shared" si="54"/>
        <v>40.888888888888886</v>
      </c>
      <c r="O116" s="6">
        <f t="shared" si="55"/>
        <v>87.111111111111114</v>
      </c>
      <c r="P116" s="6">
        <f t="shared" si="56"/>
        <v>173.77777777777777</v>
      </c>
      <c r="Q116" s="6">
        <f t="shared" si="57"/>
        <v>250.39053254437871</v>
      </c>
      <c r="R116" s="6">
        <f t="shared" si="58"/>
        <v>328.77114209561455</v>
      </c>
      <c r="S116" s="6">
        <f t="shared" si="59"/>
        <v>487.02439061694571</v>
      </c>
      <c r="T116" s="6">
        <f t="shared" si="60"/>
        <v>646.30733773136762</v>
      </c>
      <c r="U116" s="16">
        <f>ROUND(M$6*$N116*[1]战斗预期!C$4,0)</f>
        <v>2044</v>
      </c>
      <c r="V116" s="16">
        <f>ROUND(N$6*$N116*[1]战斗预期!D$4,0)</f>
        <v>204</v>
      </c>
      <c r="W116" s="16">
        <f>ROUND(O$6*$N116*[1]战斗预期!E$4,0)</f>
        <v>0</v>
      </c>
      <c r="X116" s="16">
        <f>ROUND(P$6*$N116*[1]战斗预期!F$4,0)</f>
        <v>0</v>
      </c>
      <c r="Y116" s="16">
        <f>ROUND(Q$6*$N116*[1]战斗预期!G$4,0)</f>
        <v>0</v>
      </c>
      <c r="Z116" s="17">
        <f>ROUND(M$7*$N116*[1]战斗预期!C$4,0)</f>
        <v>2044</v>
      </c>
      <c r="AA116" s="17">
        <f>ROUND(N$7*$N116*[1]战斗预期!D$4,0)</f>
        <v>0</v>
      </c>
      <c r="AB116" s="17">
        <f>ROUND(O$7*$N116*[1]战斗预期!E$4,0)</f>
        <v>102</v>
      </c>
      <c r="AC116" s="17">
        <f>ROUND(P$7*$N116*[1]战斗预期!F$4,0)</f>
        <v>0</v>
      </c>
      <c r="AD116" s="17">
        <f>ROUND(Q$7*$N116*[1]战斗预期!G$4,0)</f>
        <v>0</v>
      </c>
      <c r="AE116" s="18">
        <f>ROUND(M$8*$N116*[1]战斗预期!C$4,0)</f>
        <v>0</v>
      </c>
      <c r="AF116" s="18">
        <f>ROUND(N$8*$N116*[1]战斗预期!D$4,0)</f>
        <v>0</v>
      </c>
      <c r="AG116" s="18">
        <f>ROUND(O$8*$N116*[1]战斗预期!E$4,0)</f>
        <v>102</v>
      </c>
      <c r="AH116" s="18">
        <f>ROUND(P$8*$N116*[1]战斗预期!F$4,0)</f>
        <v>0</v>
      </c>
      <c r="AI116" s="18">
        <f>ROUND(Q$8*$N116*[1]战斗预期!G$4,0)</f>
        <v>82</v>
      </c>
      <c r="AJ116" s="19">
        <f>ROUND(M$9*$N116*[1]战斗预期!C$4,0)</f>
        <v>0</v>
      </c>
      <c r="AK116" s="19">
        <f>ROUND(N$9*$N116*[1]战斗预期!D$4,0)</f>
        <v>0</v>
      </c>
      <c r="AL116" s="19">
        <f>ROUND(O$9*$N116*[1]战斗预期!E$4,0)</f>
        <v>0</v>
      </c>
      <c r="AM116" s="19">
        <f>ROUND(P$9*$N116*[1]战斗预期!F$4,0)</f>
        <v>82</v>
      </c>
      <c r="AN116" s="19">
        <f>ROUND(Q$9*$N116*[1]战斗预期!G$4,0)</f>
        <v>82</v>
      </c>
      <c r="AO116" s="20">
        <f>ROUND(M$10*$N116*[1]战斗预期!C$4,0)</f>
        <v>0</v>
      </c>
      <c r="AP116" s="20">
        <f>ROUND(N$10*$N116*[1]战斗预期!D$4,0)</f>
        <v>204</v>
      </c>
      <c r="AQ116" s="20">
        <f>ROUND(O$10*$N116*[1]战斗预期!E$4,0)</f>
        <v>0</v>
      </c>
      <c r="AR116" s="20">
        <f>ROUND(P$10*$N116*[1]战斗预期!F$4,0)</f>
        <v>82</v>
      </c>
      <c r="AS116" s="20">
        <f>ROUND(Q$10*$N116*[1]战斗预期!G$4,0)</f>
        <v>0</v>
      </c>
      <c r="AT116" s="21">
        <f>ROUND(M$11*$N116*[1]战斗预期!C$4,0)</f>
        <v>3271</v>
      </c>
      <c r="AU116" s="21">
        <f>ROUND(N$11*$N116*[1]战斗预期!D$4,0)</f>
        <v>0</v>
      </c>
      <c r="AV116" s="21">
        <f>ROUND(O$11*$N116*[1]战斗预期!E$4,0)</f>
        <v>0</v>
      </c>
      <c r="AW116" s="21">
        <f>ROUND(P$11*$N116*[1]战斗预期!F$4,0)</f>
        <v>65</v>
      </c>
      <c r="AX116" s="21">
        <f>ROUND(Q$11*$N116*[1]战斗预期!G$4,0)</f>
        <v>131</v>
      </c>
      <c r="AY116" s="22">
        <f>ROUND(M$12*$N116*[1]战斗预期!C$4,0)</f>
        <v>0</v>
      </c>
      <c r="AZ116" s="22">
        <f>ROUND(N$12*$N116*[1]战斗预期!D$4,0)</f>
        <v>327</v>
      </c>
      <c r="BA116" s="22">
        <f>ROUND(O$12*$N116*[1]战斗预期!E$4,0)</f>
        <v>164</v>
      </c>
      <c r="BB116" s="22">
        <f>ROUND(P$12*$N116*[1]战斗预期!F$4,0)</f>
        <v>65</v>
      </c>
      <c r="BC116" s="22">
        <f>ROUND(Q$12*$N116*[1]战斗预期!G$4,0)</f>
        <v>0</v>
      </c>
      <c r="BD116" s="16">
        <f>M$6*$O116*[1]战斗预期!C$4</f>
        <v>4355.5555555555557</v>
      </c>
      <c r="BE116" s="16">
        <f>N$6*$O116*[1]战斗预期!D$4</f>
        <v>435.55555555555554</v>
      </c>
      <c r="BF116" s="16">
        <f>O$6*$O116*[1]战斗预期!E$4</f>
        <v>0</v>
      </c>
      <c r="BG116" s="16">
        <f>P$6*$O116*[1]战斗预期!F$4</f>
        <v>0</v>
      </c>
      <c r="BH116" s="16">
        <f>Q$6*$O116*[1]战斗预期!G$4</f>
        <v>0</v>
      </c>
      <c r="BI116" s="17">
        <f>M$7*$O116*[1]战斗预期!C$4</f>
        <v>4355.5555555555557</v>
      </c>
      <c r="BJ116" s="17">
        <f>N$7*$O116*[1]战斗预期!D$4</f>
        <v>0</v>
      </c>
      <c r="BK116" s="17">
        <f>O$7*$O116*[1]战斗预期!E$4</f>
        <v>217.77777777777777</v>
      </c>
      <c r="BL116" s="17">
        <f>P$7*$O116*[1]战斗预期!F$4</f>
        <v>0</v>
      </c>
      <c r="BM116" s="17">
        <f>Q$7*$O116*[1]战斗预期!G$4</f>
        <v>0</v>
      </c>
      <c r="BN116" s="18">
        <f>M$8*$O116*[1]战斗预期!C$4</f>
        <v>0</v>
      </c>
      <c r="BO116" s="18">
        <f>N$8*$O116*[1]战斗预期!D$4</f>
        <v>0</v>
      </c>
      <c r="BP116" s="18">
        <f>O$8*$O116*[1]战斗预期!E$4</f>
        <v>217.77777777777777</v>
      </c>
      <c r="BQ116" s="18">
        <f>P$8*$O116*[1]战斗预期!F$4</f>
        <v>0</v>
      </c>
      <c r="BR116" s="18">
        <f>Q$8*$O116*[1]战斗预期!G$4</f>
        <v>174.22222222222223</v>
      </c>
      <c r="BS116" s="19">
        <f>M$9*$O116*[1]战斗预期!C$4</f>
        <v>0</v>
      </c>
      <c r="BT116" s="19">
        <f>N$9*$O116*[1]战斗预期!D$4</f>
        <v>0</v>
      </c>
      <c r="BU116" s="19">
        <f>O$9*$O116*[1]战斗预期!E$4</f>
        <v>0</v>
      </c>
      <c r="BV116" s="19">
        <f>P$9*$O116*[1]战斗预期!F$4</f>
        <v>174.22222222222223</v>
      </c>
      <c r="BW116" s="19">
        <f>Q$9*$O116*[1]战斗预期!G$4</f>
        <v>174.22222222222223</v>
      </c>
      <c r="BX116" s="20">
        <f>M$10*$O116*[1]战斗预期!C$4</f>
        <v>0</v>
      </c>
      <c r="BY116" s="20">
        <f>N$10*$O116*[1]战斗预期!D$4</f>
        <v>435.55555555555554</v>
      </c>
      <c r="BZ116" s="20">
        <f>O$10*$O116*[1]战斗预期!E$4</f>
        <v>0</v>
      </c>
      <c r="CA116" s="20">
        <f>P$10*$O116*[1]战斗预期!F$4</f>
        <v>174.22222222222223</v>
      </c>
      <c r="CB116" s="20">
        <f>Q$10*$O116*[1]战斗预期!G$4</f>
        <v>0</v>
      </c>
      <c r="CC116" s="21">
        <f>M$11*$O116*[1]战斗预期!C$4</f>
        <v>6968.8888888888896</v>
      </c>
      <c r="CD116" s="21">
        <f>N$11*$O116*[1]战斗预期!D$4</f>
        <v>0</v>
      </c>
      <c r="CE116" s="21">
        <f>O$11*$O116*[1]战斗预期!E$4</f>
        <v>0</v>
      </c>
      <c r="CF116" s="21">
        <f>P$11*$O116*[1]战斗预期!F$4</f>
        <v>139.37777777777779</v>
      </c>
      <c r="CG116" s="21">
        <f>Q$11*$O116*[1]战斗预期!G$4</f>
        <v>278.75555555555559</v>
      </c>
      <c r="CH116" s="22">
        <f>M$12*$O116*[1]战斗预期!C$4</f>
        <v>0</v>
      </c>
      <c r="CI116" s="22">
        <f>N$12*$O116*[1]战斗预期!D$4</f>
        <v>696.88888888888891</v>
      </c>
      <c r="CJ116" s="22">
        <f>O$12*$O116*[1]战斗预期!E$4</f>
        <v>348.44444444444446</v>
      </c>
      <c r="CK116" s="22">
        <f>P$12*$O116*[1]战斗预期!F$4</f>
        <v>139.37777777777779</v>
      </c>
      <c r="CL116" s="22">
        <f>Q$12*$O116*[1]战斗预期!G$4</f>
        <v>0</v>
      </c>
      <c r="CM116" s="16">
        <f>M$6*$P116*[1]战斗预期!C$4</f>
        <v>8688.8888888888887</v>
      </c>
      <c r="CN116" s="16">
        <f>N$6*$P116*[1]战斗预期!D$4</f>
        <v>868.88888888888891</v>
      </c>
      <c r="CO116" s="16">
        <f>O$6*$P116*[1]战斗预期!E$4</f>
        <v>0</v>
      </c>
      <c r="CP116" s="16">
        <f>P$6*$P116*[1]战斗预期!F$4</f>
        <v>0</v>
      </c>
      <c r="CQ116" s="16">
        <f>Q$6*$P116*[1]战斗预期!G$4</f>
        <v>0</v>
      </c>
      <c r="CR116" s="17">
        <f>M$7*$P116*[1]战斗预期!C$4</f>
        <v>8688.8888888888887</v>
      </c>
      <c r="CS116" s="17">
        <f>N$7*$P116*[1]战斗预期!D$4</f>
        <v>0</v>
      </c>
      <c r="CT116" s="17">
        <f>O$7*$P116*[1]战斗预期!E$4</f>
        <v>434.44444444444446</v>
      </c>
      <c r="CU116" s="17">
        <f>P$7*$P116*[1]战斗预期!F$4</f>
        <v>0</v>
      </c>
      <c r="CV116" s="17">
        <f>Q$7*$P116*[1]战斗预期!G$4</f>
        <v>0</v>
      </c>
      <c r="CW116" s="18">
        <f>M$8*$P116*[1]战斗预期!C$4</f>
        <v>0</v>
      </c>
      <c r="CX116" s="18">
        <f>N$8*$P116*[1]战斗预期!D$4</f>
        <v>0</v>
      </c>
      <c r="CY116" s="18">
        <f>O$8*$P116*[1]战斗预期!E$4</f>
        <v>434.44444444444446</v>
      </c>
      <c r="CZ116" s="18">
        <f>P$8*$P116*[1]战斗预期!F$4</f>
        <v>0</v>
      </c>
      <c r="DA116" s="18">
        <f>Q$8*$P116*[1]战斗预期!G$4</f>
        <v>347.55555555555554</v>
      </c>
      <c r="DB116" s="19">
        <f>M$9*$P116*[1]战斗预期!C$4</f>
        <v>0</v>
      </c>
      <c r="DC116" s="19">
        <f>N$9*$P116*[1]战斗预期!D$4</f>
        <v>0</v>
      </c>
      <c r="DD116" s="19">
        <f>O$9*$P116*[1]战斗预期!E$4</f>
        <v>0</v>
      </c>
      <c r="DE116" s="19">
        <f>P$9*$P116*[1]战斗预期!F$4</f>
        <v>347.55555555555554</v>
      </c>
      <c r="DF116" s="19">
        <f>Q$9*$P116*[1]战斗预期!G$4</f>
        <v>347.55555555555554</v>
      </c>
      <c r="DG116" s="20">
        <f>M$10*$P116*[1]战斗预期!C$4</f>
        <v>0</v>
      </c>
      <c r="DH116" s="20">
        <f>N$10*$P116*[1]战斗预期!D$4</f>
        <v>868.88888888888891</v>
      </c>
      <c r="DI116" s="20">
        <f>O$10*$P116*[1]战斗预期!E$4</f>
        <v>0</v>
      </c>
      <c r="DJ116" s="20">
        <f>P$10*$P116*[1]战斗预期!F$4</f>
        <v>347.55555555555554</v>
      </c>
      <c r="DK116" s="20">
        <f>Q$10*$P116*[1]战斗预期!G$4</f>
        <v>0</v>
      </c>
      <c r="DL116" s="21">
        <f>M$11*$P116*[1]战斗预期!C$4</f>
        <v>13902.222222222221</v>
      </c>
      <c r="DM116" s="21">
        <f>N$11*$P116*[1]战斗预期!D$4</f>
        <v>0</v>
      </c>
      <c r="DN116" s="21">
        <f>O$11*$P116*[1]战斗预期!E$4</f>
        <v>0</v>
      </c>
      <c r="DO116" s="21">
        <f>P$11*$P116*[1]战斗预期!F$4</f>
        <v>278.04444444444442</v>
      </c>
      <c r="DP116" s="21">
        <f>Q$11*$P116*[1]战斗预期!G$4</f>
        <v>556.08888888888885</v>
      </c>
      <c r="DQ116" s="22">
        <f>M$12*$P116*[1]战斗预期!C$4</f>
        <v>0</v>
      </c>
      <c r="DR116" s="22">
        <f>N$12*$P116*[1]战斗预期!D$4</f>
        <v>1390.2222222222222</v>
      </c>
      <c r="DS116" s="22">
        <f>O$12*$P116*[1]战斗预期!E$4</f>
        <v>695.11111111111109</v>
      </c>
      <c r="DT116" s="22">
        <f>P$12*$P116*[1]战斗预期!F$4</f>
        <v>278.04444444444442</v>
      </c>
      <c r="DU116" s="22">
        <f>Q$12*$P116*[1]战斗预期!G$4</f>
        <v>0</v>
      </c>
    </row>
    <row r="117" spans="2:125" x14ac:dyDescent="0.15">
      <c r="C117" s="23">
        <f t="shared" si="46"/>
        <v>53.142857142857146</v>
      </c>
      <c r="D117" s="14">
        <f>(C$1/SUM($R$6:$R$12)*N$6*[1]战斗预期!$D$4+F117*C$2/C$3/SUM($R$6:$R$12)*N$6*[1]战斗预期!$D$4)*(1+$D$8)</f>
        <v>413.33333333333331</v>
      </c>
      <c r="E117" s="4">
        <v>87</v>
      </c>
      <c r="F117" s="4">
        <f>[1]属性成长!$D94</f>
        <v>435</v>
      </c>
      <c r="G117" s="6">
        <f t="shared" si="47"/>
        <v>372</v>
      </c>
      <c r="H117" s="6">
        <f t="shared" si="48"/>
        <v>792</v>
      </c>
      <c r="I117" s="6">
        <f t="shared" si="49"/>
        <v>1578</v>
      </c>
      <c r="J117" s="6">
        <f t="shared" si="50"/>
        <v>2271.5147928994083</v>
      </c>
      <c r="K117" s="15">
        <f t="shared" si="51"/>
        <v>2980.9402788605312</v>
      </c>
      <c r="L117" s="6">
        <f t="shared" si="52"/>
        <v>4413.2195155525114</v>
      </c>
      <c r="M117" s="6">
        <f t="shared" si="53"/>
        <v>5854.7660395823086</v>
      </c>
      <c r="N117" s="6">
        <f t="shared" si="54"/>
        <v>41.333333333333336</v>
      </c>
      <c r="O117" s="6">
        <f t="shared" si="55"/>
        <v>88</v>
      </c>
      <c r="P117" s="6">
        <f t="shared" si="56"/>
        <v>175.33333333333334</v>
      </c>
      <c r="Q117" s="6">
        <f t="shared" si="57"/>
        <v>252.39053254437871</v>
      </c>
      <c r="R117" s="6">
        <f t="shared" si="58"/>
        <v>331.21558654005901</v>
      </c>
      <c r="S117" s="6">
        <f t="shared" si="59"/>
        <v>490.35772395027902</v>
      </c>
      <c r="T117" s="6">
        <f t="shared" si="60"/>
        <v>650.5295599535898</v>
      </c>
      <c r="U117" s="16">
        <f>ROUND(M$6*$N117*[1]战斗预期!C$4,0)</f>
        <v>2067</v>
      </c>
      <c r="V117" s="16">
        <f>ROUND(N$6*$N117*[1]战斗预期!D$4,0)</f>
        <v>207</v>
      </c>
      <c r="W117" s="16">
        <f>ROUND(O$6*$N117*[1]战斗预期!E$4,0)</f>
        <v>0</v>
      </c>
      <c r="X117" s="16">
        <f>ROUND(P$6*$N117*[1]战斗预期!F$4,0)</f>
        <v>0</v>
      </c>
      <c r="Y117" s="16">
        <f>ROUND(Q$6*$N117*[1]战斗预期!G$4,0)</f>
        <v>0</v>
      </c>
      <c r="Z117" s="17">
        <f>ROUND(M$7*$N117*[1]战斗预期!C$4,0)</f>
        <v>2067</v>
      </c>
      <c r="AA117" s="17">
        <f>ROUND(N$7*$N117*[1]战斗预期!D$4,0)</f>
        <v>0</v>
      </c>
      <c r="AB117" s="17">
        <f>ROUND(O$7*$N117*[1]战斗预期!E$4,0)</f>
        <v>103</v>
      </c>
      <c r="AC117" s="17">
        <f>ROUND(P$7*$N117*[1]战斗预期!F$4,0)</f>
        <v>0</v>
      </c>
      <c r="AD117" s="17">
        <f>ROUND(Q$7*$N117*[1]战斗预期!G$4,0)</f>
        <v>0</v>
      </c>
      <c r="AE117" s="18">
        <f>ROUND(M$8*$N117*[1]战斗预期!C$4,0)</f>
        <v>0</v>
      </c>
      <c r="AF117" s="18">
        <f>ROUND(N$8*$N117*[1]战斗预期!D$4,0)</f>
        <v>0</v>
      </c>
      <c r="AG117" s="18">
        <f>ROUND(O$8*$N117*[1]战斗预期!E$4,0)</f>
        <v>103</v>
      </c>
      <c r="AH117" s="18">
        <f>ROUND(P$8*$N117*[1]战斗预期!F$4,0)</f>
        <v>0</v>
      </c>
      <c r="AI117" s="18">
        <f>ROUND(Q$8*$N117*[1]战斗预期!G$4,0)</f>
        <v>83</v>
      </c>
      <c r="AJ117" s="19">
        <f>ROUND(M$9*$N117*[1]战斗预期!C$4,0)</f>
        <v>0</v>
      </c>
      <c r="AK117" s="19">
        <f>ROUND(N$9*$N117*[1]战斗预期!D$4,0)</f>
        <v>0</v>
      </c>
      <c r="AL117" s="19">
        <f>ROUND(O$9*$N117*[1]战斗预期!E$4,0)</f>
        <v>0</v>
      </c>
      <c r="AM117" s="19">
        <f>ROUND(P$9*$N117*[1]战斗预期!F$4,0)</f>
        <v>83</v>
      </c>
      <c r="AN117" s="19">
        <f>ROUND(Q$9*$N117*[1]战斗预期!G$4,0)</f>
        <v>83</v>
      </c>
      <c r="AO117" s="20">
        <f>ROUND(M$10*$N117*[1]战斗预期!C$4,0)</f>
        <v>0</v>
      </c>
      <c r="AP117" s="20">
        <f>ROUND(N$10*$N117*[1]战斗预期!D$4,0)</f>
        <v>207</v>
      </c>
      <c r="AQ117" s="20">
        <f>ROUND(O$10*$N117*[1]战斗预期!E$4,0)</f>
        <v>0</v>
      </c>
      <c r="AR117" s="20">
        <f>ROUND(P$10*$N117*[1]战斗预期!F$4,0)</f>
        <v>83</v>
      </c>
      <c r="AS117" s="20">
        <f>ROUND(Q$10*$N117*[1]战斗预期!G$4,0)</f>
        <v>0</v>
      </c>
      <c r="AT117" s="21">
        <f>ROUND(M$11*$N117*[1]战斗预期!C$4,0)</f>
        <v>3307</v>
      </c>
      <c r="AU117" s="21">
        <f>ROUND(N$11*$N117*[1]战斗预期!D$4,0)</f>
        <v>0</v>
      </c>
      <c r="AV117" s="21">
        <f>ROUND(O$11*$N117*[1]战斗预期!E$4,0)</f>
        <v>0</v>
      </c>
      <c r="AW117" s="21">
        <f>ROUND(P$11*$N117*[1]战斗预期!F$4,0)</f>
        <v>66</v>
      </c>
      <c r="AX117" s="21">
        <f>ROUND(Q$11*$N117*[1]战斗预期!G$4,0)</f>
        <v>132</v>
      </c>
      <c r="AY117" s="22">
        <f>ROUND(M$12*$N117*[1]战斗预期!C$4,0)</f>
        <v>0</v>
      </c>
      <c r="AZ117" s="22">
        <f>ROUND(N$12*$N117*[1]战斗预期!D$4,0)</f>
        <v>331</v>
      </c>
      <c r="BA117" s="22">
        <f>ROUND(O$12*$N117*[1]战斗预期!E$4,0)</f>
        <v>165</v>
      </c>
      <c r="BB117" s="22">
        <f>ROUND(P$12*$N117*[1]战斗预期!F$4,0)</f>
        <v>66</v>
      </c>
      <c r="BC117" s="22">
        <f>ROUND(Q$12*$N117*[1]战斗预期!G$4,0)</f>
        <v>0</v>
      </c>
      <c r="BD117" s="16">
        <f>M$6*$O117*[1]战斗预期!C$4</f>
        <v>4400</v>
      </c>
      <c r="BE117" s="16">
        <f>N$6*$O117*[1]战斗预期!D$4</f>
        <v>440</v>
      </c>
      <c r="BF117" s="16">
        <f>O$6*$O117*[1]战斗预期!E$4</f>
        <v>0</v>
      </c>
      <c r="BG117" s="16">
        <f>P$6*$O117*[1]战斗预期!F$4</f>
        <v>0</v>
      </c>
      <c r="BH117" s="16">
        <f>Q$6*$O117*[1]战斗预期!G$4</f>
        <v>0</v>
      </c>
      <c r="BI117" s="17">
        <f>M$7*$O117*[1]战斗预期!C$4</f>
        <v>4400</v>
      </c>
      <c r="BJ117" s="17">
        <f>N$7*$O117*[1]战斗预期!D$4</f>
        <v>0</v>
      </c>
      <c r="BK117" s="17">
        <f>O$7*$O117*[1]战斗预期!E$4</f>
        <v>220</v>
      </c>
      <c r="BL117" s="17">
        <f>P$7*$O117*[1]战斗预期!F$4</f>
        <v>0</v>
      </c>
      <c r="BM117" s="17">
        <f>Q$7*$O117*[1]战斗预期!G$4</f>
        <v>0</v>
      </c>
      <c r="BN117" s="18">
        <f>M$8*$O117*[1]战斗预期!C$4</f>
        <v>0</v>
      </c>
      <c r="BO117" s="18">
        <f>N$8*$O117*[1]战斗预期!D$4</f>
        <v>0</v>
      </c>
      <c r="BP117" s="18">
        <f>O$8*$O117*[1]战斗预期!E$4</f>
        <v>220</v>
      </c>
      <c r="BQ117" s="18">
        <f>P$8*$O117*[1]战斗预期!F$4</f>
        <v>0</v>
      </c>
      <c r="BR117" s="18">
        <f>Q$8*$O117*[1]战斗预期!G$4</f>
        <v>176</v>
      </c>
      <c r="BS117" s="19">
        <f>M$9*$O117*[1]战斗预期!C$4</f>
        <v>0</v>
      </c>
      <c r="BT117" s="19">
        <f>N$9*$O117*[1]战斗预期!D$4</f>
        <v>0</v>
      </c>
      <c r="BU117" s="19">
        <f>O$9*$O117*[1]战斗预期!E$4</f>
        <v>0</v>
      </c>
      <c r="BV117" s="19">
        <f>P$9*$O117*[1]战斗预期!F$4</f>
        <v>176</v>
      </c>
      <c r="BW117" s="19">
        <f>Q$9*$O117*[1]战斗预期!G$4</f>
        <v>176</v>
      </c>
      <c r="BX117" s="20">
        <f>M$10*$O117*[1]战斗预期!C$4</f>
        <v>0</v>
      </c>
      <c r="BY117" s="20">
        <f>N$10*$O117*[1]战斗预期!D$4</f>
        <v>440</v>
      </c>
      <c r="BZ117" s="20">
        <f>O$10*$O117*[1]战斗预期!E$4</f>
        <v>0</v>
      </c>
      <c r="CA117" s="20">
        <f>P$10*$O117*[1]战斗预期!F$4</f>
        <v>176</v>
      </c>
      <c r="CB117" s="20">
        <f>Q$10*$O117*[1]战斗预期!G$4</f>
        <v>0</v>
      </c>
      <c r="CC117" s="21">
        <f>M$11*$O117*[1]战斗预期!C$4</f>
        <v>7040.0000000000009</v>
      </c>
      <c r="CD117" s="21">
        <f>N$11*$O117*[1]战斗预期!D$4</f>
        <v>0</v>
      </c>
      <c r="CE117" s="21">
        <f>O$11*$O117*[1]战斗预期!E$4</f>
        <v>0</v>
      </c>
      <c r="CF117" s="21">
        <f>P$11*$O117*[1]战斗预期!F$4</f>
        <v>140.80000000000001</v>
      </c>
      <c r="CG117" s="21">
        <f>Q$11*$O117*[1]战斗预期!G$4</f>
        <v>281.60000000000002</v>
      </c>
      <c r="CH117" s="22">
        <f>M$12*$O117*[1]战斗预期!C$4</f>
        <v>0</v>
      </c>
      <c r="CI117" s="22">
        <f>N$12*$O117*[1]战斗预期!D$4</f>
        <v>704</v>
      </c>
      <c r="CJ117" s="22">
        <f>O$12*$O117*[1]战斗预期!E$4</f>
        <v>352</v>
      </c>
      <c r="CK117" s="22">
        <f>P$12*$O117*[1]战斗预期!F$4</f>
        <v>140.80000000000001</v>
      </c>
      <c r="CL117" s="22">
        <f>Q$12*$O117*[1]战斗预期!G$4</f>
        <v>0</v>
      </c>
      <c r="CM117" s="16">
        <f>M$6*$P117*[1]战斗预期!C$4</f>
        <v>8766.6666666666679</v>
      </c>
      <c r="CN117" s="16">
        <f>N$6*$P117*[1]战斗预期!D$4</f>
        <v>876.66666666666674</v>
      </c>
      <c r="CO117" s="16">
        <f>O$6*$P117*[1]战斗预期!E$4</f>
        <v>0</v>
      </c>
      <c r="CP117" s="16">
        <f>P$6*$P117*[1]战斗预期!F$4</f>
        <v>0</v>
      </c>
      <c r="CQ117" s="16">
        <f>Q$6*$P117*[1]战斗预期!G$4</f>
        <v>0</v>
      </c>
      <c r="CR117" s="17">
        <f>M$7*$P117*[1]战斗预期!C$4</f>
        <v>8766.6666666666679</v>
      </c>
      <c r="CS117" s="17">
        <f>N$7*$P117*[1]战斗预期!D$4</f>
        <v>0</v>
      </c>
      <c r="CT117" s="17">
        <f>O$7*$P117*[1]战斗预期!E$4</f>
        <v>438.33333333333337</v>
      </c>
      <c r="CU117" s="17">
        <f>P$7*$P117*[1]战斗预期!F$4</f>
        <v>0</v>
      </c>
      <c r="CV117" s="17">
        <f>Q$7*$P117*[1]战斗预期!G$4</f>
        <v>0</v>
      </c>
      <c r="CW117" s="18">
        <f>M$8*$P117*[1]战斗预期!C$4</f>
        <v>0</v>
      </c>
      <c r="CX117" s="18">
        <f>N$8*$P117*[1]战斗预期!D$4</f>
        <v>0</v>
      </c>
      <c r="CY117" s="18">
        <f>O$8*$P117*[1]战斗预期!E$4</f>
        <v>438.33333333333337</v>
      </c>
      <c r="CZ117" s="18">
        <f>P$8*$P117*[1]战斗预期!F$4</f>
        <v>0</v>
      </c>
      <c r="DA117" s="18">
        <f>Q$8*$P117*[1]战斗预期!G$4</f>
        <v>350.66666666666669</v>
      </c>
      <c r="DB117" s="19">
        <f>M$9*$P117*[1]战斗预期!C$4</f>
        <v>0</v>
      </c>
      <c r="DC117" s="19">
        <f>N$9*$P117*[1]战斗预期!D$4</f>
        <v>0</v>
      </c>
      <c r="DD117" s="19">
        <f>O$9*$P117*[1]战斗预期!E$4</f>
        <v>0</v>
      </c>
      <c r="DE117" s="19">
        <f>P$9*$P117*[1]战斗预期!F$4</f>
        <v>350.66666666666669</v>
      </c>
      <c r="DF117" s="19">
        <f>Q$9*$P117*[1]战斗预期!G$4</f>
        <v>350.66666666666669</v>
      </c>
      <c r="DG117" s="20">
        <f>M$10*$P117*[1]战斗预期!C$4</f>
        <v>0</v>
      </c>
      <c r="DH117" s="20">
        <f>N$10*$P117*[1]战斗预期!D$4</f>
        <v>876.66666666666674</v>
      </c>
      <c r="DI117" s="20">
        <f>O$10*$P117*[1]战斗预期!E$4</f>
        <v>0</v>
      </c>
      <c r="DJ117" s="20">
        <f>P$10*$P117*[1]战斗预期!F$4</f>
        <v>350.66666666666669</v>
      </c>
      <c r="DK117" s="20">
        <f>Q$10*$P117*[1]战斗预期!G$4</f>
        <v>0</v>
      </c>
      <c r="DL117" s="21">
        <f>M$11*$P117*[1]战斗预期!C$4</f>
        <v>14026.666666666668</v>
      </c>
      <c r="DM117" s="21">
        <f>N$11*$P117*[1]战斗预期!D$4</f>
        <v>0</v>
      </c>
      <c r="DN117" s="21">
        <f>O$11*$P117*[1]战斗预期!E$4</f>
        <v>0</v>
      </c>
      <c r="DO117" s="21">
        <f>P$11*$P117*[1]战斗预期!F$4</f>
        <v>280.53333333333336</v>
      </c>
      <c r="DP117" s="21">
        <f>Q$11*$P117*[1]战斗预期!G$4</f>
        <v>561.06666666666672</v>
      </c>
      <c r="DQ117" s="22">
        <f>M$12*$P117*[1]战斗预期!C$4</f>
        <v>0</v>
      </c>
      <c r="DR117" s="22">
        <f>N$12*$P117*[1]战斗预期!D$4</f>
        <v>1402.6666666666667</v>
      </c>
      <c r="DS117" s="22">
        <f>O$12*$P117*[1]战斗预期!E$4</f>
        <v>701.33333333333337</v>
      </c>
      <c r="DT117" s="22">
        <f>P$12*$P117*[1]战斗预期!F$4</f>
        <v>280.53333333333336</v>
      </c>
      <c r="DU117" s="22">
        <f>Q$12*$P117*[1]战斗预期!G$4</f>
        <v>0</v>
      </c>
    </row>
    <row r="118" spans="2:125" x14ac:dyDescent="0.15">
      <c r="C118" s="23">
        <f t="shared" si="46"/>
        <v>53.714285714285715</v>
      </c>
      <c r="D118" s="14">
        <f>(C$1/SUM($R$6:$R$12)*N$6*[1]战斗预期!$D$4+F118*C$2/C$3/SUM($R$6:$R$12)*N$6*[1]战斗预期!$D$4)*(1+$D$8)</f>
        <v>417.77777777777783</v>
      </c>
      <c r="E118" s="4">
        <v>88</v>
      </c>
      <c r="F118" s="4">
        <f>[1]属性成长!$D95</f>
        <v>440</v>
      </c>
      <c r="G118" s="6">
        <f t="shared" si="47"/>
        <v>376</v>
      </c>
      <c r="H118" s="6">
        <f t="shared" si="48"/>
        <v>800</v>
      </c>
      <c r="I118" s="6">
        <f t="shared" si="49"/>
        <v>1592</v>
      </c>
      <c r="J118" s="6">
        <f t="shared" si="50"/>
        <v>2289.5147928994083</v>
      </c>
      <c r="K118" s="15">
        <f t="shared" si="51"/>
        <v>3002.9402788605312</v>
      </c>
      <c r="L118" s="6">
        <f t="shared" si="52"/>
        <v>4443.2195155525114</v>
      </c>
      <c r="M118" s="6">
        <f t="shared" si="53"/>
        <v>5892.7660395823086</v>
      </c>
      <c r="N118" s="6">
        <f t="shared" si="54"/>
        <v>41.777777777777779</v>
      </c>
      <c r="O118" s="6">
        <f t="shared" si="55"/>
        <v>88.888888888888886</v>
      </c>
      <c r="P118" s="6">
        <f t="shared" si="56"/>
        <v>176.88888888888889</v>
      </c>
      <c r="Q118" s="6">
        <f t="shared" si="57"/>
        <v>254.39053254437871</v>
      </c>
      <c r="R118" s="6">
        <f t="shared" si="58"/>
        <v>333.66003098450346</v>
      </c>
      <c r="S118" s="6">
        <f t="shared" si="59"/>
        <v>493.69105728361239</v>
      </c>
      <c r="T118" s="6">
        <f t="shared" si="60"/>
        <v>654.75178217581208</v>
      </c>
      <c r="U118" s="16">
        <f>ROUND(M$6*$N118*[1]战斗预期!C$4,0)</f>
        <v>2089</v>
      </c>
      <c r="V118" s="16">
        <f>ROUND(N$6*$N118*[1]战斗预期!D$4,0)</f>
        <v>209</v>
      </c>
      <c r="W118" s="16">
        <f>ROUND(O$6*$N118*[1]战斗预期!E$4,0)</f>
        <v>0</v>
      </c>
      <c r="X118" s="16">
        <f>ROUND(P$6*$N118*[1]战斗预期!F$4,0)</f>
        <v>0</v>
      </c>
      <c r="Y118" s="16">
        <f>ROUND(Q$6*$N118*[1]战斗预期!G$4,0)</f>
        <v>0</v>
      </c>
      <c r="Z118" s="17">
        <f>ROUND(M$7*$N118*[1]战斗预期!C$4,0)</f>
        <v>2089</v>
      </c>
      <c r="AA118" s="17">
        <f>ROUND(N$7*$N118*[1]战斗预期!D$4,0)</f>
        <v>0</v>
      </c>
      <c r="AB118" s="17">
        <f>ROUND(O$7*$N118*[1]战斗预期!E$4,0)</f>
        <v>104</v>
      </c>
      <c r="AC118" s="17">
        <f>ROUND(P$7*$N118*[1]战斗预期!F$4,0)</f>
        <v>0</v>
      </c>
      <c r="AD118" s="17">
        <f>ROUND(Q$7*$N118*[1]战斗预期!G$4,0)</f>
        <v>0</v>
      </c>
      <c r="AE118" s="18">
        <f>ROUND(M$8*$N118*[1]战斗预期!C$4,0)</f>
        <v>0</v>
      </c>
      <c r="AF118" s="18">
        <f>ROUND(N$8*$N118*[1]战斗预期!D$4,0)</f>
        <v>0</v>
      </c>
      <c r="AG118" s="18">
        <f>ROUND(O$8*$N118*[1]战斗预期!E$4,0)</f>
        <v>104</v>
      </c>
      <c r="AH118" s="18">
        <f>ROUND(P$8*$N118*[1]战斗预期!F$4,0)</f>
        <v>0</v>
      </c>
      <c r="AI118" s="18">
        <f>ROUND(Q$8*$N118*[1]战斗预期!G$4,0)</f>
        <v>84</v>
      </c>
      <c r="AJ118" s="19">
        <f>ROUND(M$9*$N118*[1]战斗预期!C$4,0)</f>
        <v>0</v>
      </c>
      <c r="AK118" s="19">
        <f>ROUND(N$9*$N118*[1]战斗预期!D$4,0)</f>
        <v>0</v>
      </c>
      <c r="AL118" s="19">
        <f>ROUND(O$9*$N118*[1]战斗预期!E$4,0)</f>
        <v>0</v>
      </c>
      <c r="AM118" s="19">
        <f>ROUND(P$9*$N118*[1]战斗预期!F$4,0)</f>
        <v>84</v>
      </c>
      <c r="AN118" s="19">
        <f>ROUND(Q$9*$N118*[1]战斗预期!G$4,0)</f>
        <v>84</v>
      </c>
      <c r="AO118" s="20">
        <f>ROUND(M$10*$N118*[1]战斗预期!C$4,0)</f>
        <v>0</v>
      </c>
      <c r="AP118" s="20">
        <f>ROUND(N$10*$N118*[1]战斗预期!D$4,0)</f>
        <v>209</v>
      </c>
      <c r="AQ118" s="20">
        <f>ROUND(O$10*$N118*[1]战斗预期!E$4,0)</f>
        <v>0</v>
      </c>
      <c r="AR118" s="20">
        <f>ROUND(P$10*$N118*[1]战斗预期!F$4,0)</f>
        <v>84</v>
      </c>
      <c r="AS118" s="20">
        <f>ROUND(Q$10*$N118*[1]战斗预期!G$4,0)</f>
        <v>0</v>
      </c>
      <c r="AT118" s="21">
        <f>ROUND(M$11*$N118*[1]战斗预期!C$4,0)</f>
        <v>3342</v>
      </c>
      <c r="AU118" s="21">
        <f>ROUND(N$11*$N118*[1]战斗预期!D$4,0)</f>
        <v>0</v>
      </c>
      <c r="AV118" s="21">
        <f>ROUND(O$11*$N118*[1]战斗预期!E$4,0)</f>
        <v>0</v>
      </c>
      <c r="AW118" s="21">
        <f>ROUND(P$11*$N118*[1]战斗预期!F$4,0)</f>
        <v>67</v>
      </c>
      <c r="AX118" s="21">
        <f>ROUND(Q$11*$N118*[1]战斗预期!G$4,0)</f>
        <v>134</v>
      </c>
      <c r="AY118" s="22">
        <f>ROUND(M$12*$N118*[1]战斗预期!C$4,0)</f>
        <v>0</v>
      </c>
      <c r="AZ118" s="22">
        <f>ROUND(N$12*$N118*[1]战斗预期!D$4,0)</f>
        <v>334</v>
      </c>
      <c r="BA118" s="22">
        <f>ROUND(O$12*$N118*[1]战斗预期!E$4,0)</f>
        <v>167</v>
      </c>
      <c r="BB118" s="22">
        <f>ROUND(P$12*$N118*[1]战斗预期!F$4,0)</f>
        <v>67</v>
      </c>
      <c r="BC118" s="22">
        <f>ROUND(Q$12*$N118*[1]战斗预期!G$4,0)</f>
        <v>0</v>
      </c>
      <c r="BD118" s="16">
        <f>M$6*$O118*[1]战斗预期!C$4</f>
        <v>4444.4444444444443</v>
      </c>
      <c r="BE118" s="16">
        <f>N$6*$O118*[1]战斗预期!D$4</f>
        <v>444.44444444444446</v>
      </c>
      <c r="BF118" s="16">
        <f>O$6*$O118*[1]战斗预期!E$4</f>
        <v>0</v>
      </c>
      <c r="BG118" s="16">
        <f>P$6*$O118*[1]战斗预期!F$4</f>
        <v>0</v>
      </c>
      <c r="BH118" s="16">
        <f>Q$6*$O118*[1]战斗预期!G$4</f>
        <v>0</v>
      </c>
      <c r="BI118" s="17">
        <f>M$7*$O118*[1]战斗预期!C$4</f>
        <v>4444.4444444444443</v>
      </c>
      <c r="BJ118" s="17">
        <f>N$7*$O118*[1]战斗预期!D$4</f>
        <v>0</v>
      </c>
      <c r="BK118" s="17">
        <f>O$7*$O118*[1]战斗预期!E$4</f>
        <v>222.22222222222223</v>
      </c>
      <c r="BL118" s="17">
        <f>P$7*$O118*[1]战斗预期!F$4</f>
        <v>0</v>
      </c>
      <c r="BM118" s="17">
        <f>Q$7*$O118*[1]战斗预期!G$4</f>
        <v>0</v>
      </c>
      <c r="BN118" s="18">
        <f>M$8*$O118*[1]战斗预期!C$4</f>
        <v>0</v>
      </c>
      <c r="BO118" s="18">
        <f>N$8*$O118*[1]战斗预期!D$4</f>
        <v>0</v>
      </c>
      <c r="BP118" s="18">
        <f>O$8*$O118*[1]战斗预期!E$4</f>
        <v>222.22222222222223</v>
      </c>
      <c r="BQ118" s="18">
        <f>P$8*$O118*[1]战斗预期!F$4</f>
        <v>0</v>
      </c>
      <c r="BR118" s="18">
        <f>Q$8*$O118*[1]战斗预期!G$4</f>
        <v>177.77777777777777</v>
      </c>
      <c r="BS118" s="19">
        <f>M$9*$O118*[1]战斗预期!C$4</f>
        <v>0</v>
      </c>
      <c r="BT118" s="19">
        <f>N$9*$O118*[1]战斗预期!D$4</f>
        <v>0</v>
      </c>
      <c r="BU118" s="19">
        <f>O$9*$O118*[1]战斗预期!E$4</f>
        <v>0</v>
      </c>
      <c r="BV118" s="19">
        <f>P$9*$O118*[1]战斗预期!F$4</f>
        <v>177.77777777777777</v>
      </c>
      <c r="BW118" s="19">
        <f>Q$9*$O118*[1]战斗预期!G$4</f>
        <v>177.77777777777777</v>
      </c>
      <c r="BX118" s="20">
        <f>M$10*$O118*[1]战斗预期!C$4</f>
        <v>0</v>
      </c>
      <c r="BY118" s="20">
        <f>N$10*$O118*[1]战斗预期!D$4</f>
        <v>444.44444444444446</v>
      </c>
      <c r="BZ118" s="20">
        <f>O$10*$O118*[1]战斗预期!E$4</f>
        <v>0</v>
      </c>
      <c r="CA118" s="20">
        <f>P$10*$O118*[1]战斗预期!F$4</f>
        <v>177.77777777777777</v>
      </c>
      <c r="CB118" s="20">
        <f>Q$10*$O118*[1]战斗预期!G$4</f>
        <v>0</v>
      </c>
      <c r="CC118" s="21">
        <f>M$11*$O118*[1]战斗预期!C$4</f>
        <v>7111.1111111111113</v>
      </c>
      <c r="CD118" s="21">
        <f>N$11*$O118*[1]战斗预期!D$4</f>
        <v>0</v>
      </c>
      <c r="CE118" s="21">
        <f>O$11*$O118*[1]战斗预期!E$4</f>
        <v>0</v>
      </c>
      <c r="CF118" s="21">
        <f>P$11*$O118*[1]战斗预期!F$4</f>
        <v>142.22222222222223</v>
      </c>
      <c r="CG118" s="21">
        <f>Q$11*$O118*[1]战斗预期!G$4</f>
        <v>284.44444444444446</v>
      </c>
      <c r="CH118" s="22">
        <f>M$12*$O118*[1]战斗预期!C$4</f>
        <v>0</v>
      </c>
      <c r="CI118" s="22">
        <f>N$12*$O118*[1]战斗预期!D$4</f>
        <v>711.11111111111109</v>
      </c>
      <c r="CJ118" s="22">
        <f>O$12*$O118*[1]战斗预期!E$4</f>
        <v>355.55555555555554</v>
      </c>
      <c r="CK118" s="22">
        <f>P$12*$O118*[1]战斗预期!F$4</f>
        <v>142.22222222222223</v>
      </c>
      <c r="CL118" s="22">
        <f>Q$12*$O118*[1]战斗预期!G$4</f>
        <v>0</v>
      </c>
      <c r="CM118" s="16">
        <f>M$6*$P118*[1]战斗预期!C$4</f>
        <v>8844.4444444444434</v>
      </c>
      <c r="CN118" s="16">
        <f>N$6*$P118*[1]战斗预期!D$4</f>
        <v>884.44444444444446</v>
      </c>
      <c r="CO118" s="16">
        <f>O$6*$P118*[1]战斗预期!E$4</f>
        <v>0</v>
      </c>
      <c r="CP118" s="16">
        <f>P$6*$P118*[1]战斗预期!F$4</f>
        <v>0</v>
      </c>
      <c r="CQ118" s="16">
        <f>Q$6*$P118*[1]战斗预期!G$4</f>
        <v>0</v>
      </c>
      <c r="CR118" s="17">
        <f>M$7*$P118*[1]战斗预期!C$4</f>
        <v>8844.4444444444434</v>
      </c>
      <c r="CS118" s="17">
        <f>N$7*$P118*[1]战斗预期!D$4</f>
        <v>0</v>
      </c>
      <c r="CT118" s="17">
        <f>O$7*$P118*[1]战斗预期!E$4</f>
        <v>442.22222222222223</v>
      </c>
      <c r="CU118" s="17">
        <f>P$7*$P118*[1]战斗预期!F$4</f>
        <v>0</v>
      </c>
      <c r="CV118" s="17">
        <f>Q$7*$P118*[1]战斗预期!G$4</f>
        <v>0</v>
      </c>
      <c r="CW118" s="18">
        <f>M$8*$P118*[1]战斗预期!C$4</f>
        <v>0</v>
      </c>
      <c r="CX118" s="18">
        <f>N$8*$P118*[1]战斗预期!D$4</f>
        <v>0</v>
      </c>
      <c r="CY118" s="18">
        <f>O$8*$P118*[1]战斗预期!E$4</f>
        <v>442.22222222222223</v>
      </c>
      <c r="CZ118" s="18">
        <f>P$8*$P118*[1]战斗预期!F$4</f>
        <v>0</v>
      </c>
      <c r="DA118" s="18">
        <f>Q$8*$P118*[1]战斗预期!G$4</f>
        <v>353.77777777777777</v>
      </c>
      <c r="DB118" s="19">
        <f>M$9*$P118*[1]战斗预期!C$4</f>
        <v>0</v>
      </c>
      <c r="DC118" s="19">
        <f>N$9*$P118*[1]战斗预期!D$4</f>
        <v>0</v>
      </c>
      <c r="DD118" s="19">
        <f>O$9*$P118*[1]战斗预期!E$4</f>
        <v>0</v>
      </c>
      <c r="DE118" s="19">
        <f>P$9*$P118*[1]战斗预期!F$4</f>
        <v>353.77777777777777</v>
      </c>
      <c r="DF118" s="19">
        <f>Q$9*$P118*[1]战斗预期!G$4</f>
        <v>353.77777777777777</v>
      </c>
      <c r="DG118" s="20">
        <f>M$10*$P118*[1]战斗预期!C$4</f>
        <v>0</v>
      </c>
      <c r="DH118" s="20">
        <f>N$10*$P118*[1]战斗预期!D$4</f>
        <v>884.44444444444446</v>
      </c>
      <c r="DI118" s="20">
        <f>O$10*$P118*[1]战斗预期!E$4</f>
        <v>0</v>
      </c>
      <c r="DJ118" s="20">
        <f>P$10*$P118*[1]战斗预期!F$4</f>
        <v>353.77777777777777</v>
      </c>
      <c r="DK118" s="20">
        <f>Q$10*$P118*[1]战斗预期!G$4</f>
        <v>0</v>
      </c>
      <c r="DL118" s="21">
        <f>M$11*$P118*[1]战斗预期!C$4</f>
        <v>14151.111111111111</v>
      </c>
      <c r="DM118" s="21">
        <f>N$11*$P118*[1]战斗预期!D$4</f>
        <v>0</v>
      </c>
      <c r="DN118" s="21">
        <f>O$11*$P118*[1]战斗预期!E$4</f>
        <v>0</v>
      </c>
      <c r="DO118" s="21">
        <f>P$11*$P118*[1]战斗预期!F$4</f>
        <v>283.02222222222224</v>
      </c>
      <c r="DP118" s="21">
        <f>Q$11*$P118*[1]战斗预期!G$4</f>
        <v>566.04444444444448</v>
      </c>
      <c r="DQ118" s="22">
        <f>M$12*$P118*[1]战斗预期!C$4</f>
        <v>0</v>
      </c>
      <c r="DR118" s="22">
        <f>N$12*$P118*[1]战斗预期!D$4</f>
        <v>1415.1111111111113</v>
      </c>
      <c r="DS118" s="22">
        <f>O$12*$P118*[1]战斗预期!E$4</f>
        <v>707.55555555555566</v>
      </c>
      <c r="DT118" s="22">
        <f>P$12*$P118*[1]战斗预期!F$4</f>
        <v>283.02222222222224</v>
      </c>
      <c r="DU118" s="22">
        <f>Q$12*$P118*[1]战斗预期!G$4</f>
        <v>0</v>
      </c>
    </row>
    <row r="119" spans="2:125" x14ac:dyDescent="0.15">
      <c r="C119" s="23">
        <f t="shared" si="46"/>
        <v>54.285714285714285</v>
      </c>
      <c r="D119" s="14">
        <f>(C$1/SUM($R$6:$R$12)*N$6*[1]战斗预期!$D$4+F119*C$2/C$3/SUM($R$6:$R$12)*N$6*[1]战斗预期!$D$4)*(1+$D$8)</f>
        <v>422.22222222222223</v>
      </c>
      <c r="E119" s="4">
        <v>89</v>
      </c>
      <c r="F119" s="4">
        <f>[1]属性成长!$D96</f>
        <v>445</v>
      </c>
      <c r="G119" s="6">
        <f t="shared" si="47"/>
        <v>380</v>
      </c>
      <c r="H119" s="6">
        <f t="shared" si="48"/>
        <v>808</v>
      </c>
      <c r="I119" s="6">
        <f t="shared" si="49"/>
        <v>1606</v>
      </c>
      <c r="J119" s="6">
        <f t="shared" si="50"/>
        <v>2307.5147928994083</v>
      </c>
      <c r="K119" s="15">
        <f t="shared" si="51"/>
        <v>3024.9402788605312</v>
      </c>
      <c r="L119" s="6">
        <f t="shared" si="52"/>
        <v>4473.2195155525114</v>
      </c>
      <c r="M119" s="6">
        <f t="shared" si="53"/>
        <v>5930.7660395823086</v>
      </c>
      <c r="N119" s="6">
        <f t="shared" si="54"/>
        <v>42.222222222222221</v>
      </c>
      <c r="O119" s="6">
        <f t="shared" si="55"/>
        <v>89.777777777777771</v>
      </c>
      <c r="P119" s="6">
        <f t="shared" si="56"/>
        <v>178.44444444444446</v>
      </c>
      <c r="Q119" s="6">
        <f t="shared" si="57"/>
        <v>256.39053254437869</v>
      </c>
      <c r="R119" s="6">
        <f t="shared" si="58"/>
        <v>336.10447542894792</v>
      </c>
      <c r="S119" s="6">
        <f t="shared" si="59"/>
        <v>497.02439061694571</v>
      </c>
      <c r="T119" s="6">
        <f t="shared" si="60"/>
        <v>658.97400439803425</v>
      </c>
      <c r="U119" s="16">
        <f>ROUND(M$6*$N119*[1]战斗预期!C$4,0)</f>
        <v>2111</v>
      </c>
      <c r="V119" s="16">
        <f>ROUND(N$6*$N119*[1]战斗预期!D$4,0)</f>
        <v>211</v>
      </c>
      <c r="W119" s="16">
        <f>ROUND(O$6*$N119*[1]战斗预期!E$4,0)</f>
        <v>0</v>
      </c>
      <c r="X119" s="16">
        <f>ROUND(P$6*$N119*[1]战斗预期!F$4,0)</f>
        <v>0</v>
      </c>
      <c r="Y119" s="16">
        <f>ROUND(Q$6*$N119*[1]战斗预期!G$4,0)</f>
        <v>0</v>
      </c>
      <c r="Z119" s="17">
        <f>ROUND(M$7*$N119*[1]战斗预期!C$4,0)</f>
        <v>2111</v>
      </c>
      <c r="AA119" s="17">
        <f>ROUND(N$7*$N119*[1]战斗预期!D$4,0)</f>
        <v>0</v>
      </c>
      <c r="AB119" s="17">
        <f>ROUND(O$7*$N119*[1]战斗预期!E$4,0)</f>
        <v>106</v>
      </c>
      <c r="AC119" s="17">
        <f>ROUND(P$7*$N119*[1]战斗预期!F$4,0)</f>
        <v>0</v>
      </c>
      <c r="AD119" s="17">
        <f>ROUND(Q$7*$N119*[1]战斗预期!G$4,0)</f>
        <v>0</v>
      </c>
      <c r="AE119" s="18">
        <f>ROUND(M$8*$N119*[1]战斗预期!C$4,0)</f>
        <v>0</v>
      </c>
      <c r="AF119" s="18">
        <f>ROUND(N$8*$N119*[1]战斗预期!D$4,0)</f>
        <v>0</v>
      </c>
      <c r="AG119" s="18">
        <f>ROUND(O$8*$N119*[1]战斗预期!E$4,0)</f>
        <v>106</v>
      </c>
      <c r="AH119" s="18">
        <f>ROUND(P$8*$N119*[1]战斗预期!F$4,0)</f>
        <v>0</v>
      </c>
      <c r="AI119" s="18">
        <f>ROUND(Q$8*$N119*[1]战斗预期!G$4,0)</f>
        <v>84</v>
      </c>
      <c r="AJ119" s="19">
        <f>ROUND(M$9*$N119*[1]战斗预期!C$4,0)</f>
        <v>0</v>
      </c>
      <c r="AK119" s="19">
        <f>ROUND(N$9*$N119*[1]战斗预期!D$4,0)</f>
        <v>0</v>
      </c>
      <c r="AL119" s="19">
        <f>ROUND(O$9*$N119*[1]战斗预期!E$4,0)</f>
        <v>0</v>
      </c>
      <c r="AM119" s="19">
        <f>ROUND(P$9*$N119*[1]战斗预期!F$4,0)</f>
        <v>84</v>
      </c>
      <c r="AN119" s="19">
        <f>ROUND(Q$9*$N119*[1]战斗预期!G$4,0)</f>
        <v>84</v>
      </c>
      <c r="AO119" s="20">
        <f>ROUND(M$10*$N119*[1]战斗预期!C$4,0)</f>
        <v>0</v>
      </c>
      <c r="AP119" s="20">
        <f>ROUND(N$10*$N119*[1]战斗预期!D$4,0)</f>
        <v>211</v>
      </c>
      <c r="AQ119" s="20">
        <f>ROUND(O$10*$N119*[1]战斗预期!E$4,0)</f>
        <v>0</v>
      </c>
      <c r="AR119" s="20">
        <f>ROUND(P$10*$N119*[1]战斗预期!F$4,0)</f>
        <v>84</v>
      </c>
      <c r="AS119" s="20">
        <f>ROUND(Q$10*$N119*[1]战斗预期!G$4,0)</f>
        <v>0</v>
      </c>
      <c r="AT119" s="21">
        <f>ROUND(M$11*$N119*[1]战斗预期!C$4,0)</f>
        <v>3378</v>
      </c>
      <c r="AU119" s="21">
        <f>ROUND(N$11*$N119*[1]战斗预期!D$4,0)</f>
        <v>0</v>
      </c>
      <c r="AV119" s="21">
        <f>ROUND(O$11*$N119*[1]战斗预期!E$4,0)</f>
        <v>0</v>
      </c>
      <c r="AW119" s="21">
        <f>ROUND(P$11*$N119*[1]战斗预期!F$4,0)</f>
        <v>68</v>
      </c>
      <c r="AX119" s="21">
        <f>ROUND(Q$11*$N119*[1]战斗预期!G$4,0)</f>
        <v>135</v>
      </c>
      <c r="AY119" s="22">
        <f>ROUND(M$12*$N119*[1]战斗预期!C$4,0)</f>
        <v>0</v>
      </c>
      <c r="AZ119" s="22">
        <f>ROUND(N$12*$N119*[1]战斗预期!D$4,0)</f>
        <v>338</v>
      </c>
      <c r="BA119" s="22">
        <f>ROUND(O$12*$N119*[1]战斗预期!E$4,0)</f>
        <v>169</v>
      </c>
      <c r="BB119" s="22">
        <f>ROUND(P$12*$N119*[1]战斗预期!F$4,0)</f>
        <v>68</v>
      </c>
      <c r="BC119" s="22">
        <f>ROUND(Q$12*$N119*[1]战斗预期!G$4,0)</f>
        <v>0</v>
      </c>
      <c r="BD119" s="16">
        <f>M$6*$O119*[1]战斗预期!C$4</f>
        <v>4488.8888888888887</v>
      </c>
      <c r="BE119" s="16">
        <f>N$6*$O119*[1]战斗预期!D$4</f>
        <v>448.88888888888886</v>
      </c>
      <c r="BF119" s="16">
        <f>O$6*$O119*[1]战斗预期!E$4</f>
        <v>0</v>
      </c>
      <c r="BG119" s="16">
        <f>P$6*$O119*[1]战斗预期!F$4</f>
        <v>0</v>
      </c>
      <c r="BH119" s="16">
        <f>Q$6*$O119*[1]战斗预期!G$4</f>
        <v>0</v>
      </c>
      <c r="BI119" s="17">
        <f>M$7*$O119*[1]战斗预期!C$4</f>
        <v>4488.8888888888887</v>
      </c>
      <c r="BJ119" s="17">
        <f>N$7*$O119*[1]战斗预期!D$4</f>
        <v>0</v>
      </c>
      <c r="BK119" s="17">
        <f>O$7*$O119*[1]战斗预期!E$4</f>
        <v>224.44444444444443</v>
      </c>
      <c r="BL119" s="17">
        <f>P$7*$O119*[1]战斗预期!F$4</f>
        <v>0</v>
      </c>
      <c r="BM119" s="17">
        <f>Q$7*$O119*[1]战斗预期!G$4</f>
        <v>0</v>
      </c>
      <c r="BN119" s="18">
        <f>M$8*$O119*[1]战斗预期!C$4</f>
        <v>0</v>
      </c>
      <c r="BO119" s="18">
        <f>N$8*$O119*[1]战斗预期!D$4</f>
        <v>0</v>
      </c>
      <c r="BP119" s="18">
        <f>O$8*$O119*[1]战斗预期!E$4</f>
        <v>224.44444444444443</v>
      </c>
      <c r="BQ119" s="18">
        <f>P$8*$O119*[1]战斗预期!F$4</f>
        <v>0</v>
      </c>
      <c r="BR119" s="18">
        <f>Q$8*$O119*[1]战斗预期!G$4</f>
        <v>179.55555555555554</v>
      </c>
      <c r="BS119" s="19">
        <f>M$9*$O119*[1]战斗预期!C$4</f>
        <v>0</v>
      </c>
      <c r="BT119" s="19">
        <f>N$9*$O119*[1]战斗预期!D$4</f>
        <v>0</v>
      </c>
      <c r="BU119" s="19">
        <f>O$9*$O119*[1]战斗预期!E$4</f>
        <v>0</v>
      </c>
      <c r="BV119" s="19">
        <f>P$9*$O119*[1]战斗预期!F$4</f>
        <v>179.55555555555554</v>
      </c>
      <c r="BW119" s="19">
        <f>Q$9*$O119*[1]战斗预期!G$4</f>
        <v>179.55555555555554</v>
      </c>
      <c r="BX119" s="20">
        <f>M$10*$O119*[1]战斗预期!C$4</f>
        <v>0</v>
      </c>
      <c r="BY119" s="20">
        <f>N$10*$O119*[1]战斗预期!D$4</f>
        <v>448.88888888888886</v>
      </c>
      <c r="BZ119" s="20">
        <f>O$10*$O119*[1]战斗预期!E$4</f>
        <v>0</v>
      </c>
      <c r="CA119" s="20">
        <f>P$10*$O119*[1]战斗预期!F$4</f>
        <v>179.55555555555554</v>
      </c>
      <c r="CB119" s="20">
        <f>Q$10*$O119*[1]战斗预期!G$4</f>
        <v>0</v>
      </c>
      <c r="CC119" s="21">
        <f>M$11*$O119*[1]战斗预期!C$4</f>
        <v>7182.2222222222226</v>
      </c>
      <c r="CD119" s="21">
        <f>N$11*$O119*[1]战斗预期!D$4</f>
        <v>0</v>
      </c>
      <c r="CE119" s="21">
        <f>O$11*$O119*[1]战斗预期!E$4</f>
        <v>0</v>
      </c>
      <c r="CF119" s="21">
        <f>P$11*$O119*[1]战斗预期!F$4</f>
        <v>143.64444444444445</v>
      </c>
      <c r="CG119" s="21">
        <f>Q$11*$O119*[1]战斗预期!G$4</f>
        <v>287.28888888888889</v>
      </c>
      <c r="CH119" s="22">
        <f>M$12*$O119*[1]战斗预期!C$4</f>
        <v>0</v>
      </c>
      <c r="CI119" s="22">
        <f>N$12*$O119*[1]战斗预期!D$4</f>
        <v>718.22222222222217</v>
      </c>
      <c r="CJ119" s="22">
        <f>O$12*$O119*[1]战斗预期!E$4</f>
        <v>359.11111111111109</v>
      </c>
      <c r="CK119" s="22">
        <f>P$12*$O119*[1]战斗预期!F$4</f>
        <v>143.64444444444445</v>
      </c>
      <c r="CL119" s="22">
        <f>Q$12*$O119*[1]战斗预期!G$4</f>
        <v>0</v>
      </c>
      <c r="CM119" s="16">
        <f>M$6*$P119*[1]战斗预期!C$4</f>
        <v>8922.2222222222226</v>
      </c>
      <c r="CN119" s="16">
        <f>N$6*$P119*[1]战斗预期!D$4</f>
        <v>892.22222222222229</v>
      </c>
      <c r="CO119" s="16">
        <f>O$6*$P119*[1]战斗预期!E$4</f>
        <v>0</v>
      </c>
      <c r="CP119" s="16">
        <f>P$6*$P119*[1]战斗预期!F$4</f>
        <v>0</v>
      </c>
      <c r="CQ119" s="16">
        <f>Q$6*$P119*[1]战斗预期!G$4</f>
        <v>0</v>
      </c>
      <c r="CR119" s="17">
        <f>M$7*$P119*[1]战斗预期!C$4</f>
        <v>8922.2222222222226</v>
      </c>
      <c r="CS119" s="17">
        <f>N$7*$P119*[1]战斗预期!D$4</f>
        <v>0</v>
      </c>
      <c r="CT119" s="17">
        <f>O$7*$P119*[1]战斗预期!E$4</f>
        <v>446.11111111111114</v>
      </c>
      <c r="CU119" s="17">
        <f>P$7*$P119*[1]战斗预期!F$4</f>
        <v>0</v>
      </c>
      <c r="CV119" s="17">
        <f>Q$7*$P119*[1]战斗预期!G$4</f>
        <v>0</v>
      </c>
      <c r="CW119" s="18">
        <f>M$8*$P119*[1]战斗预期!C$4</f>
        <v>0</v>
      </c>
      <c r="CX119" s="18">
        <f>N$8*$P119*[1]战斗预期!D$4</f>
        <v>0</v>
      </c>
      <c r="CY119" s="18">
        <f>O$8*$P119*[1]战斗预期!E$4</f>
        <v>446.11111111111114</v>
      </c>
      <c r="CZ119" s="18">
        <f>P$8*$P119*[1]战斗预期!F$4</f>
        <v>0</v>
      </c>
      <c r="DA119" s="18">
        <f>Q$8*$P119*[1]战斗预期!G$4</f>
        <v>356.88888888888891</v>
      </c>
      <c r="DB119" s="19">
        <f>M$9*$P119*[1]战斗预期!C$4</f>
        <v>0</v>
      </c>
      <c r="DC119" s="19">
        <f>N$9*$P119*[1]战斗预期!D$4</f>
        <v>0</v>
      </c>
      <c r="DD119" s="19">
        <f>O$9*$P119*[1]战斗预期!E$4</f>
        <v>0</v>
      </c>
      <c r="DE119" s="19">
        <f>P$9*$P119*[1]战斗预期!F$4</f>
        <v>356.88888888888891</v>
      </c>
      <c r="DF119" s="19">
        <f>Q$9*$P119*[1]战斗预期!G$4</f>
        <v>356.88888888888891</v>
      </c>
      <c r="DG119" s="20">
        <f>M$10*$P119*[1]战斗预期!C$4</f>
        <v>0</v>
      </c>
      <c r="DH119" s="20">
        <f>N$10*$P119*[1]战斗预期!D$4</f>
        <v>892.22222222222229</v>
      </c>
      <c r="DI119" s="20">
        <f>O$10*$P119*[1]战斗预期!E$4</f>
        <v>0</v>
      </c>
      <c r="DJ119" s="20">
        <f>P$10*$P119*[1]战斗预期!F$4</f>
        <v>356.88888888888891</v>
      </c>
      <c r="DK119" s="20">
        <f>Q$10*$P119*[1]战斗预期!G$4</f>
        <v>0</v>
      </c>
      <c r="DL119" s="21">
        <f>M$11*$P119*[1]战斗预期!C$4</f>
        <v>14275.555555555557</v>
      </c>
      <c r="DM119" s="21">
        <f>N$11*$P119*[1]战斗预期!D$4</f>
        <v>0</v>
      </c>
      <c r="DN119" s="21">
        <f>O$11*$P119*[1]战斗预期!E$4</f>
        <v>0</v>
      </c>
      <c r="DO119" s="21">
        <f>P$11*$P119*[1]战斗预期!F$4</f>
        <v>285.51111111111112</v>
      </c>
      <c r="DP119" s="21">
        <f>Q$11*$P119*[1]战斗预期!G$4</f>
        <v>571.02222222222224</v>
      </c>
      <c r="DQ119" s="22">
        <f>M$12*$P119*[1]战斗预期!C$4</f>
        <v>0</v>
      </c>
      <c r="DR119" s="22">
        <f>N$12*$P119*[1]战斗预期!D$4</f>
        <v>1427.5555555555557</v>
      </c>
      <c r="DS119" s="22">
        <f>O$12*$P119*[1]战斗预期!E$4</f>
        <v>713.77777777777783</v>
      </c>
      <c r="DT119" s="22">
        <f>P$12*$P119*[1]战斗预期!F$4</f>
        <v>285.51111111111112</v>
      </c>
      <c r="DU119" s="22">
        <f>Q$12*$P119*[1]战斗预期!G$4</f>
        <v>0</v>
      </c>
    </row>
    <row r="120" spans="2:125" x14ac:dyDescent="0.15">
      <c r="B120" s="24">
        <f>ROUND(C120-C110,1)</f>
        <v>5.7</v>
      </c>
      <c r="C120" s="23">
        <f t="shared" si="46"/>
        <v>54.857142857142854</v>
      </c>
      <c r="D120" s="14">
        <f>(C$1/SUM($R$6:$R$12)*N$6*[1]战斗预期!$D$4+F120*C$2/C$3/SUM($R$6:$R$12)*N$6*[1]战斗预期!$D$4)*(1+$D$8)</f>
        <v>426.66666666666669</v>
      </c>
      <c r="E120" s="4">
        <v>90</v>
      </c>
      <c r="F120" s="4">
        <f>[1]属性成长!$D97</f>
        <v>450</v>
      </c>
      <c r="G120" s="6">
        <f t="shared" si="47"/>
        <v>384</v>
      </c>
      <c r="H120" s="6">
        <f t="shared" si="48"/>
        <v>816</v>
      </c>
      <c r="I120" s="6">
        <f t="shared" si="49"/>
        <v>1620</v>
      </c>
      <c r="J120" s="6">
        <f t="shared" si="50"/>
        <v>2325.5147928994083</v>
      </c>
      <c r="K120" s="15">
        <f t="shared" si="51"/>
        <v>3046.9402788605312</v>
      </c>
      <c r="L120" s="6">
        <f t="shared" si="52"/>
        <v>4503.2195155525114</v>
      </c>
      <c r="M120" s="6">
        <f t="shared" si="53"/>
        <v>5968.7660395823086</v>
      </c>
      <c r="N120" s="6">
        <f t="shared" si="54"/>
        <v>42.666666666666664</v>
      </c>
      <c r="O120" s="6">
        <f t="shared" si="55"/>
        <v>90.666666666666671</v>
      </c>
      <c r="P120" s="6">
        <f t="shared" si="56"/>
        <v>180</v>
      </c>
      <c r="Q120" s="6">
        <f t="shared" si="57"/>
        <v>258.39053254437869</v>
      </c>
      <c r="R120" s="6">
        <f t="shared" si="58"/>
        <v>338.54891987339238</v>
      </c>
      <c r="S120" s="6">
        <f t="shared" si="59"/>
        <v>500.35772395027902</v>
      </c>
      <c r="T120" s="6">
        <f t="shared" si="60"/>
        <v>663.19622662025654</v>
      </c>
      <c r="U120" s="16">
        <f>ROUND(M$6*$N120*[1]战斗预期!C$4,0)</f>
        <v>2133</v>
      </c>
      <c r="V120" s="16">
        <f>ROUND(N$6*$N120*[1]战斗预期!D$4,0)</f>
        <v>213</v>
      </c>
      <c r="W120" s="16">
        <f>ROUND(O$6*$N120*[1]战斗预期!E$4,0)</f>
        <v>0</v>
      </c>
      <c r="X120" s="16">
        <f>ROUND(P$6*$N120*[1]战斗预期!F$4,0)</f>
        <v>0</v>
      </c>
      <c r="Y120" s="16">
        <f>ROUND(Q$6*$N120*[1]战斗预期!G$4,0)</f>
        <v>0</v>
      </c>
      <c r="Z120" s="17">
        <f>ROUND(M$7*$N120*[1]战斗预期!C$4,0)</f>
        <v>2133</v>
      </c>
      <c r="AA120" s="17">
        <f>ROUND(N$7*$N120*[1]战斗预期!D$4,0)</f>
        <v>0</v>
      </c>
      <c r="AB120" s="17">
        <f>ROUND(O$7*$N120*[1]战斗预期!E$4,0)</f>
        <v>107</v>
      </c>
      <c r="AC120" s="17">
        <f>ROUND(P$7*$N120*[1]战斗预期!F$4,0)</f>
        <v>0</v>
      </c>
      <c r="AD120" s="17">
        <f>ROUND(Q$7*$N120*[1]战斗预期!G$4,0)</f>
        <v>0</v>
      </c>
      <c r="AE120" s="18">
        <f>ROUND(M$8*$N120*[1]战斗预期!C$4,0)</f>
        <v>0</v>
      </c>
      <c r="AF120" s="18">
        <f>ROUND(N$8*$N120*[1]战斗预期!D$4,0)</f>
        <v>0</v>
      </c>
      <c r="AG120" s="18">
        <f>ROUND(O$8*$N120*[1]战斗预期!E$4,0)</f>
        <v>107</v>
      </c>
      <c r="AH120" s="18">
        <f>ROUND(P$8*$N120*[1]战斗预期!F$4,0)</f>
        <v>0</v>
      </c>
      <c r="AI120" s="18">
        <f>ROUND(Q$8*$N120*[1]战斗预期!G$4,0)</f>
        <v>85</v>
      </c>
      <c r="AJ120" s="19">
        <f>ROUND(M$9*$N120*[1]战斗预期!C$4,0)</f>
        <v>0</v>
      </c>
      <c r="AK120" s="19">
        <f>ROUND(N$9*$N120*[1]战斗预期!D$4,0)</f>
        <v>0</v>
      </c>
      <c r="AL120" s="19">
        <f>ROUND(O$9*$N120*[1]战斗预期!E$4,0)</f>
        <v>0</v>
      </c>
      <c r="AM120" s="19">
        <f>ROUND(P$9*$N120*[1]战斗预期!F$4,0)</f>
        <v>85</v>
      </c>
      <c r="AN120" s="19">
        <f>ROUND(Q$9*$N120*[1]战斗预期!G$4,0)</f>
        <v>85</v>
      </c>
      <c r="AO120" s="20">
        <f>ROUND(M$10*$N120*[1]战斗预期!C$4,0)</f>
        <v>0</v>
      </c>
      <c r="AP120" s="20">
        <f>ROUND(N$10*$N120*[1]战斗预期!D$4,0)</f>
        <v>213</v>
      </c>
      <c r="AQ120" s="20">
        <f>ROUND(O$10*$N120*[1]战斗预期!E$4,0)</f>
        <v>0</v>
      </c>
      <c r="AR120" s="20">
        <f>ROUND(P$10*$N120*[1]战斗预期!F$4,0)</f>
        <v>85</v>
      </c>
      <c r="AS120" s="20">
        <f>ROUND(Q$10*$N120*[1]战斗预期!G$4,0)</f>
        <v>0</v>
      </c>
      <c r="AT120" s="21">
        <f>ROUND(M$11*$N120*[1]战斗预期!C$4,0)</f>
        <v>3413</v>
      </c>
      <c r="AU120" s="21">
        <f>ROUND(N$11*$N120*[1]战斗预期!D$4,0)</f>
        <v>0</v>
      </c>
      <c r="AV120" s="21">
        <f>ROUND(O$11*$N120*[1]战斗预期!E$4,0)</f>
        <v>0</v>
      </c>
      <c r="AW120" s="21">
        <f>ROUND(P$11*$N120*[1]战斗预期!F$4,0)</f>
        <v>68</v>
      </c>
      <c r="AX120" s="21">
        <f>ROUND(Q$11*$N120*[1]战斗预期!G$4,0)</f>
        <v>137</v>
      </c>
      <c r="AY120" s="22">
        <f>ROUND(M$12*$N120*[1]战斗预期!C$4,0)</f>
        <v>0</v>
      </c>
      <c r="AZ120" s="22">
        <f>ROUND(N$12*$N120*[1]战斗预期!D$4,0)</f>
        <v>341</v>
      </c>
      <c r="BA120" s="22">
        <f>ROUND(O$12*$N120*[1]战斗预期!E$4,0)</f>
        <v>171</v>
      </c>
      <c r="BB120" s="22">
        <f>ROUND(P$12*$N120*[1]战斗预期!F$4,0)</f>
        <v>68</v>
      </c>
      <c r="BC120" s="22">
        <f>ROUND(Q$12*$N120*[1]战斗预期!G$4,0)</f>
        <v>0</v>
      </c>
      <c r="BD120" s="16">
        <f>M$6*$O120*[1]战斗预期!C$4</f>
        <v>4533.3333333333339</v>
      </c>
      <c r="BE120" s="16">
        <f>N$6*$O120*[1]战斗预期!D$4</f>
        <v>453.33333333333337</v>
      </c>
      <c r="BF120" s="16">
        <f>O$6*$O120*[1]战斗预期!E$4</f>
        <v>0</v>
      </c>
      <c r="BG120" s="16">
        <f>P$6*$O120*[1]战斗预期!F$4</f>
        <v>0</v>
      </c>
      <c r="BH120" s="16">
        <f>Q$6*$O120*[1]战斗预期!G$4</f>
        <v>0</v>
      </c>
      <c r="BI120" s="17">
        <f>M$7*$O120*[1]战斗预期!C$4</f>
        <v>4533.3333333333339</v>
      </c>
      <c r="BJ120" s="17">
        <f>N$7*$O120*[1]战斗预期!D$4</f>
        <v>0</v>
      </c>
      <c r="BK120" s="17">
        <f>O$7*$O120*[1]战斗预期!E$4</f>
        <v>226.66666666666669</v>
      </c>
      <c r="BL120" s="17">
        <f>P$7*$O120*[1]战斗预期!F$4</f>
        <v>0</v>
      </c>
      <c r="BM120" s="17">
        <f>Q$7*$O120*[1]战斗预期!G$4</f>
        <v>0</v>
      </c>
      <c r="BN120" s="18">
        <f>M$8*$O120*[1]战斗预期!C$4</f>
        <v>0</v>
      </c>
      <c r="BO120" s="18">
        <f>N$8*$O120*[1]战斗预期!D$4</f>
        <v>0</v>
      </c>
      <c r="BP120" s="18">
        <f>O$8*$O120*[1]战斗预期!E$4</f>
        <v>226.66666666666669</v>
      </c>
      <c r="BQ120" s="18">
        <f>P$8*$O120*[1]战斗预期!F$4</f>
        <v>0</v>
      </c>
      <c r="BR120" s="18">
        <f>Q$8*$O120*[1]战斗预期!G$4</f>
        <v>181.33333333333334</v>
      </c>
      <c r="BS120" s="19">
        <f>M$9*$O120*[1]战斗预期!C$4</f>
        <v>0</v>
      </c>
      <c r="BT120" s="19">
        <f>N$9*$O120*[1]战斗预期!D$4</f>
        <v>0</v>
      </c>
      <c r="BU120" s="19">
        <f>O$9*$O120*[1]战斗预期!E$4</f>
        <v>0</v>
      </c>
      <c r="BV120" s="19">
        <f>P$9*$O120*[1]战斗预期!F$4</f>
        <v>181.33333333333334</v>
      </c>
      <c r="BW120" s="19">
        <f>Q$9*$O120*[1]战斗预期!G$4</f>
        <v>181.33333333333334</v>
      </c>
      <c r="BX120" s="20">
        <f>M$10*$O120*[1]战斗预期!C$4</f>
        <v>0</v>
      </c>
      <c r="BY120" s="20">
        <f>N$10*$O120*[1]战斗预期!D$4</f>
        <v>453.33333333333337</v>
      </c>
      <c r="BZ120" s="20">
        <f>O$10*$O120*[1]战斗预期!E$4</f>
        <v>0</v>
      </c>
      <c r="CA120" s="20">
        <f>P$10*$O120*[1]战斗预期!F$4</f>
        <v>181.33333333333334</v>
      </c>
      <c r="CB120" s="20">
        <f>Q$10*$O120*[1]战斗预期!G$4</f>
        <v>0</v>
      </c>
      <c r="CC120" s="21">
        <f>M$11*$O120*[1]战斗预期!C$4</f>
        <v>7253.3333333333348</v>
      </c>
      <c r="CD120" s="21">
        <f>N$11*$O120*[1]战斗预期!D$4</f>
        <v>0</v>
      </c>
      <c r="CE120" s="21">
        <f>O$11*$O120*[1]战斗预期!E$4</f>
        <v>0</v>
      </c>
      <c r="CF120" s="21">
        <f>P$11*$O120*[1]战斗预期!F$4</f>
        <v>145.06666666666669</v>
      </c>
      <c r="CG120" s="21">
        <f>Q$11*$O120*[1]战斗预期!G$4</f>
        <v>290.13333333333338</v>
      </c>
      <c r="CH120" s="22">
        <f>M$12*$O120*[1]战斗预期!C$4</f>
        <v>0</v>
      </c>
      <c r="CI120" s="22">
        <f>N$12*$O120*[1]战斗预期!D$4</f>
        <v>725.33333333333348</v>
      </c>
      <c r="CJ120" s="22">
        <f>O$12*$O120*[1]战斗预期!E$4</f>
        <v>362.66666666666674</v>
      </c>
      <c r="CK120" s="22">
        <f>P$12*$O120*[1]战斗预期!F$4</f>
        <v>145.06666666666669</v>
      </c>
      <c r="CL120" s="22">
        <f>Q$12*$O120*[1]战斗预期!G$4</f>
        <v>0</v>
      </c>
      <c r="CM120" s="16">
        <f>M$6*$P120*[1]战斗预期!C$4</f>
        <v>9000</v>
      </c>
      <c r="CN120" s="16">
        <f>N$6*$P120*[1]战斗预期!D$4</f>
        <v>900</v>
      </c>
      <c r="CO120" s="16">
        <f>O$6*$P120*[1]战斗预期!E$4</f>
        <v>0</v>
      </c>
      <c r="CP120" s="16">
        <f>P$6*$P120*[1]战斗预期!F$4</f>
        <v>0</v>
      </c>
      <c r="CQ120" s="16">
        <f>Q$6*$P120*[1]战斗预期!G$4</f>
        <v>0</v>
      </c>
      <c r="CR120" s="17">
        <f>M$7*$P120*[1]战斗预期!C$4</f>
        <v>9000</v>
      </c>
      <c r="CS120" s="17">
        <f>N$7*$P120*[1]战斗预期!D$4</f>
        <v>0</v>
      </c>
      <c r="CT120" s="17">
        <f>O$7*$P120*[1]战斗预期!E$4</f>
        <v>450</v>
      </c>
      <c r="CU120" s="17">
        <f>P$7*$P120*[1]战斗预期!F$4</f>
        <v>0</v>
      </c>
      <c r="CV120" s="17">
        <f>Q$7*$P120*[1]战斗预期!G$4</f>
        <v>0</v>
      </c>
      <c r="CW120" s="18">
        <f>M$8*$P120*[1]战斗预期!C$4</f>
        <v>0</v>
      </c>
      <c r="CX120" s="18">
        <f>N$8*$P120*[1]战斗预期!D$4</f>
        <v>0</v>
      </c>
      <c r="CY120" s="18">
        <f>O$8*$P120*[1]战斗预期!E$4</f>
        <v>450</v>
      </c>
      <c r="CZ120" s="18">
        <f>P$8*$P120*[1]战斗预期!F$4</f>
        <v>0</v>
      </c>
      <c r="DA120" s="18">
        <f>Q$8*$P120*[1]战斗预期!G$4</f>
        <v>360</v>
      </c>
      <c r="DB120" s="19">
        <f>M$9*$P120*[1]战斗预期!C$4</f>
        <v>0</v>
      </c>
      <c r="DC120" s="19">
        <f>N$9*$P120*[1]战斗预期!D$4</f>
        <v>0</v>
      </c>
      <c r="DD120" s="19">
        <f>O$9*$P120*[1]战斗预期!E$4</f>
        <v>0</v>
      </c>
      <c r="DE120" s="19">
        <f>P$9*$P120*[1]战斗预期!F$4</f>
        <v>360</v>
      </c>
      <c r="DF120" s="19">
        <f>Q$9*$P120*[1]战斗预期!G$4</f>
        <v>360</v>
      </c>
      <c r="DG120" s="20">
        <f>M$10*$P120*[1]战斗预期!C$4</f>
        <v>0</v>
      </c>
      <c r="DH120" s="20">
        <f>N$10*$P120*[1]战斗预期!D$4</f>
        <v>900</v>
      </c>
      <c r="DI120" s="20">
        <f>O$10*$P120*[1]战斗预期!E$4</f>
        <v>0</v>
      </c>
      <c r="DJ120" s="20">
        <f>P$10*$P120*[1]战斗预期!F$4</f>
        <v>360</v>
      </c>
      <c r="DK120" s="20">
        <f>Q$10*$P120*[1]战斗预期!G$4</f>
        <v>0</v>
      </c>
      <c r="DL120" s="21">
        <f>M$11*$P120*[1]战斗预期!C$4</f>
        <v>14400</v>
      </c>
      <c r="DM120" s="21">
        <f>N$11*$P120*[1]战斗预期!D$4</f>
        <v>0</v>
      </c>
      <c r="DN120" s="21">
        <f>O$11*$P120*[1]战斗预期!E$4</f>
        <v>0</v>
      </c>
      <c r="DO120" s="21">
        <f>P$11*$P120*[1]战斗预期!F$4</f>
        <v>288</v>
      </c>
      <c r="DP120" s="21">
        <f>Q$11*$P120*[1]战斗预期!G$4</f>
        <v>576</v>
      </c>
      <c r="DQ120" s="22">
        <f>M$12*$P120*[1]战斗预期!C$4</f>
        <v>0</v>
      </c>
      <c r="DR120" s="22">
        <f>N$12*$P120*[1]战斗预期!D$4</f>
        <v>1440</v>
      </c>
      <c r="DS120" s="22">
        <f>O$12*$P120*[1]战斗预期!E$4</f>
        <v>720</v>
      </c>
      <c r="DT120" s="22">
        <f>P$12*$P120*[1]战斗预期!F$4</f>
        <v>288</v>
      </c>
      <c r="DU120" s="22">
        <f>Q$12*$P120*[1]战斗预期!G$4</f>
        <v>0</v>
      </c>
    </row>
    <row r="121" spans="2:125" x14ac:dyDescent="0.15">
      <c r="C121" s="23">
        <f t="shared" si="46"/>
        <v>55.428571428571431</v>
      </c>
      <c r="D121" s="14">
        <f>(C$1/SUM($R$6:$R$12)*N$6*[1]战斗预期!$D$4+F121*C$2/C$3/SUM($R$6:$R$12)*N$6*[1]战斗预期!$D$4)*(1+$D$8)</f>
        <v>431.11111111111114</v>
      </c>
      <c r="E121" s="4">
        <v>91</v>
      </c>
      <c r="F121" s="4">
        <f>[1]属性成长!$D98</f>
        <v>455</v>
      </c>
      <c r="G121" s="6">
        <f t="shared" si="47"/>
        <v>388</v>
      </c>
      <c r="H121" s="6">
        <f t="shared" si="48"/>
        <v>824</v>
      </c>
      <c r="I121" s="6">
        <f t="shared" si="49"/>
        <v>1634</v>
      </c>
      <c r="J121" s="6">
        <f t="shared" si="50"/>
        <v>2343.5147928994083</v>
      </c>
      <c r="K121" s="15">
        <f t="shared" si="51"/>
        <v>3068.9402788605312</v>
      </c>
      <c r="L121" s="6">
        <f t="shared" si="52"/>
        <v>4533.2195155525114</v>
      </c>
      <c r="M121" s="6">
        <f t="shared" si="53"/>
        <v>6006.7660395823086</v>
      </c>
      <c r="N121" s="6">
        <f t="shared" si="54"/>
        <v>43.111111111111114</v>
      </c>
      <c r="O121" s="6">
        <f t="shared" si="55"/>
        <v>91.555555555555557</v>
      </c>
      <c r="P121" s="6">
        <f t="shared" si="56"/>
        <v>181.55555555555554</v>
      </c>
      <c r="Q121" s="6">
        <f t="shared" si="57"/>
        <v>260.39053254437869</v>
      </c>
      <c r="R121" s="6">
        <f t="shared" si="58"/>
        <v>340.99336431783678</v>
      </c>
      <c r="S121" s="6">
        <f t="shared" si="59"/>
        <v>503.69105728361239</v>
      </c>
      <c r="T121" s="6">
        <f t="shared" si="60"/>
        <v>667.41844884247871</v>
      </c>
      <c r="U121" s="16">
        <f>ROUND(M$6*$N121*[1]战斗预期!C$4,0)</f>
        <v>2156</v>
      </c>
      <c r="V121" s="16">
        <f>ROUND(N$6*$N121*[1]战斗预期!D$4,0)</f>
        <v>216</v>
      </c>
      <c r="W121" s="16">
        <f>ROUND(O$6*$N121*[1]战斗预期!E$4,0)</f>
        <v>0</v>
      </c>
      <c r="X121" s="16">
        <f>ROUND(P$6*$N121*[1]战斗预期!F$4,0)</f>
        <v>0</v>
      </c>
      <c r="Y121" s="16">
        <f>ROUND(Q$6*$N121*[1]战斗预期!G$4,0)</f>
        <v>0</v>
      </c>
      <c r="Z121" s="17">
        <f>ROUND(M$7*$N121*[1]战斗预期!C$4,0)</f>
        <v>2156</v>
      </c>
      <c r="AA121" s="17">
        <f>ROUND(N$7*$N121*[1]战斗预期!D$4,0)</f>
        <v>0</v>
      </c>
      <c r="AB121" s="17">
        <f>ROUND(O$7*$N121*[1]战斗预期!E$4,0)</f>
        <v>108</v>
      </c>
      <c r="AC121" s="17">
        <f>ROUND(P$7*$N121*[1]战斗预期!F$4,0)</f>
        <v>0</v>
      </c>
      <c r="AD121" s="17">
        <f>ROUND(Q$7*$N121*[1]战斗预期!G$4,0)</f>
        <v>0</v>
      </c>
      <c r="AE121" s="18">
        <f>ROUND(M$8*$N121*[1]战斗预期!C$4,0)</f>
        <v>0</v>
      </c>
      <c r="AF121" s="18">
        <f>ROUND(N$8*$N121*[1]战斗预期!D$4,0)</f>
        <v>0</v>
      </c>
      <c r="AG121" s="18">
        <f>ROUND(O$8*$N121*[1]战斗预期!E$4,0)</f>
        <v>108</v>
      </c>
      <c r="AH121" s="18">
        <f>ROUND(P$8*$N121*[1]战斗预期!F$4,0)</f>
        <v>0</v>
      </c>
      <c r="AI121" s="18">
        <f>ROUND(Q$8*$N121*[1]战斗预期!G$4,0)</f>
        <v>86</v>
      </c>
      <c r="AJ121" s="19">
        <f>ROUND(M$9*$N121*[1]战斗预期!C$4,0)</f>
        <v>0</v>
      </c>
      <c r="AK121" s="19">
        <f>ROUND(N$9*$N121*[1]战斗预期!D$4,0)</f>
        <v>0</v>
      </c>
      <c r="AL121" s="19">
        <f>ROUND(O$9*$N121*[1]战斗预期!E$4,0)</f>
        <v>0</v>
      </c>
      <c r="AM121" s="19">
        <f>ROUND(P$9*$N121*[1]战斗预期!F$4,0)</f>
        <v>86</v>
      </c>
      <c r="AN121" s="19">
        <f>ROUND(Q$9*$N121*[1]战斗预期!G$4,0)</f>
        <v>86</v>
      </c>
      <c r="AO121" s="20">
        <f>ROUND(M$10*$N121*[1]战斗预期!C$4,0)</f>
        <v>0</v>
      </c>
      <c r="AP121" s="20">
        <f>ROUND(N$10*$N121*[1]战斗预期!D$4,0)</f>
        <v>216</v>
      </c>
      <c r="AQ121" s="20">
        <f>ROUND(O$10*$N121*[1]战斗预期!E$4,0)</f>
        <v>0</v>
      </c>
      <c r="AR121" s="20">
        <f>ROUND(P$10*$N121*[1]战斗预期!F$4,0)</f>
        <v>86</v>
      </c>
      <c r="AS121" s="20">
        <f>ROUND(Q$10*$N121*[1]战斗预期!G$4,0)</f>
        <v>0</v>
      </c>
      <c r="AT121" s="21">
        <f>ROUND(M$11*$N121*[1]战斗预期!C$4,0)</f>
        <v>3449</v>
      </c>
      <c r="AU121" s="21">
        <f>ROUND(N$11*$N121*[1]战斗预期!D$4,0)</f>
        <v>0</v>
      </c>
      <c r="AV121" s="21">
        <f>ROUND(O$11*$N121*[1]战斗预期!E$4,0)</f>
        <v>0</v>
      </c>
      <c r="AW121" s="21">
        <f>ROUND(P$11*$N121*[1]战斗预期!F$4,0)</f>
        <v>69</v>
      </c>
      <c r="AX121" s="21">
        <f>ROUND(Q$11*$N121*[1]战斗预期!G$4,0)</f>
        <v>138</v>
      </c>
      <c r="AY121" s="22">
        <f>ROUND(M$12*$N121*[1]战斗预期!C$4,0)</f>
        <v>0</v>
      </c>
      <c r="AZ121" s="22">
        <f>ROUND(N$12*$N121*[1]战斗预期!D$4,0)</f>
        <v>345</v>
      </c>
      <c r="BA121" s="22">
        <f>ROUND(O$12*$N121*[1]战斗预期!E$4,0)</f>
        <v>172</v>
      </c>
      <c r="BB121" s="22">
        <f>ROUND(P$12*$N121*[1]战斗预期!F$4,0)</f>
        <v>69</v>
      </c>
      <c r="BC121" s="22">
        <f>ROUND(Q$12*$N121*[1]战斗预期!G$4,0)</f>
        <v>0</v>
      </c>
      <c r="BD121" s="16">
        <f>M$6*$O121*[1]战斗预期!C$4</f>
        <v>4577.7777777777783</v>
      </c>
      <c r="BE121" s="16">
        <f>N$6*$O121*[1]战斗预期!D$4</f>
        <v>457.77777777777777</v>
      </c>
      <c r="BF121" s="16">
        <f>O$6*$O121*[1]战斗预期!E$4</f>
        <v>0</v>
      </c>
      <c r="BG121" s="16">
        <f>P$6*$O121*[1]战斗预期!F$4</f>
        <v>0</v>
      </c>
      <c r="BH121" s="16">
        <f>Q$6*$O121*[1]战斗预期!G$4</f>
        <v>0</v>
      </c>
      <c r="BI121" s="17">
        <f>M$7*$O121*[1]战斗预期!C$4</f>
        <v>4577.7777777777783</v>
      </c>
      <c r="BJ121" s="17">
        <f>N$7*$O121*[1]战斗预期!D$4</f>
        <v>0</v>
      </c>
      <c r="BK121" s="17">
        <f>O$7*$O121*[1]战斗预期!E$4</f>
        <v>228.88888888888889</v>
      </c>
      <c r="BL121" s="17">
        <f>P$7*$O121*[1]战斗预期!F$4</f>
        <v>0</v>
      </c>
      <c r="BM121" s="17">
        <f>Q$7*$O121*[1]战斗预期!G$4</f>
        <v>0</v>
      </c>
      <c r="BN121" s="18">
        <f>M$8*$O121*[1]战斗预期!C$4</f>
        <v>0</v>
      </c>
      <c r="BO121" s="18">
        <f>N$8*$O121*[1]战斗预期!D$4</f>
        <v>0</v>
      </c>
      <c r="BP121" s="18">
        <f>O$8*$O121*[1]战斗预期!E$4</f>
        <v>228.88888888888889</v>
      </c>
      <c r="BQ121" s="18">
        <f>P$8*$O121*[1]战斗预期!F$4</f>
        <v>0</v>
      </c>
      <c r="BR121" s="18">
        <f>Q$8*$O121*[1]战斗预期!G$4</f>
        <v>183.11111111111111</v>
      </c>
      <c r="BS121" s="19">
        <f>M$9*$O121*[1]战斗预期!C$4</f>
        <v>0</v>
      </c>
      <c r="BT121" s="19">
        <f>N$9*$O121*[1]战斗预期!D$4</f>
        <v>0</v>
      </c>
      <c r="BU121" s="19">
        <f>O$9*$O121*[1]战斗预期!E$4</f>
        <v>0</v>
      </c>
      <c r="BV121" s="19">
        <f>P$9*$O121*[1]战斗预期!F$4</f>
        <v>183.11111111111111</v>
      </c>
      <c r="BW121" s="19">
        <f>Q$9*$O121*[1]战斗预期!G$4</f>
        <v>183.11111111111111</v>
      </c>
      <c r="BX121" s="20">
        <f>M$10*$O121*[1]战斗预期!C$4</f>
        <v>0</v>
      </c>
      <c r="BY121" s="20">
        <f>N$10*$O121*[1]战斗预期!D$4</f>
        <v>457.77777777777777</v>
      </c>
      <c r="BZ121" s="20">
        <f>O$10*$O121*[1]战斗预期!E$4</f>
        <v>0</v>
      </c>
      <c r="CA121" s="20">
        <f>P$10*$O121*[1]战斗预期!F$4</f>
        <v>183.11111111111111</v>
      </c>
      <c r="CB121" s="20">
        <f>Q$10*$O121*[1]战斗预期!G$4</f>
        <v>0</v>
      </c>
      <c r="CC121" s="21">
        <f>M$11*$O121*[1]战斗预期!C$4</f>
        <v>7324.4444444444453</v>
      </c>
      <c r="CD121" s="21">
        <f>N$11*$O121*[1]战斗预期!D$4</f>
        <v>0</v>
      </c>
      <c r="CE121" s="21">
        <f>O$11*$O121*[1]战斗预期!E$4</f>
        <v>0</v>
      </c>
      <c r="CF121" s="21">
        <f>P$11*$O121*[1]战斗预期!F$4</f>
        <v>146.48888888888891</v>
      </c>
      <c r="CG121" s="21">
        <f>Q$11*$O121*[1]战斗预期!G$4</f>
        <v>292.97777777777782</v>
      </c>
      <c r="CH121" s="22">
        <f>M$12*$O121*[1]战斗预期!C$4</f>
        <v>0</v>
      </c>
      <c r="CI121" s="22">
        <f>N$12*$O121*[1]战斗预期!D$4</f>
        <v>732.44444444444457</v>
      </c>
      <c r="CJ121" s="22">
        <f>O$12*$O121*[1]战斗预期!E$4</f>
        <v>366.22222222222229</v>
      </c>
      <c r="CK121" s="22">
        <f>P$12*$O121*[1]战斗预期!F$4</f>
        <v>146.48888888888891</v>
      </c>
      <c r="CL121" s="22">
        <f>Q$12*$O121*[1]战斗预期!G$4</f>
        <v>0</v>
      </c>
      <c r="CM121" s="16">
        <f>M$6*$P121*[1]战斗预期!C$4</f>
        <v>9077.7777777777774</v>
      </c>
      <c r="CN121" s="16">
        <f>N$6*$P121*[1]战斗预期!D$4</f>
        <v>907.77777777777771</v>
      </c>
      <c r="CO121" s="16">
        <f>O$6*$P121*[1]战斗预期!E$4</f>
        <v>0</v>
      </c>
      <c r="CP121" s="16">
        <f>P$6*$P121*[1]战斗预期!F$4</f>
        <v>0</v>
      </c>
      <c r="CQ121" s="16">
        <f>Q$6*$P121*[1]战斗预期!G$4</f>
        <v>0</v>
      </c>
      <c r="CR121" s="17">
        <f>M$7*$P121*[1]战斗预期!C$4</f>
        <v>9077.7777777777774</v>
      </c>
      <c r="CS121" s="17">
        <f>N$7*$P121*[1]战斗预期!D$4</f>
        <v>0</v>
      </c>
      <c r="CT121" s="17">
        <f>O$7*$P121*[1]战斗预期!E$4</f>
        <v>453.88888888888886</v>
      </c>
      <c r="CU121" s="17">
        <f>P$7*$P121*[1]战斗预期!F$4</f>
        <v>0</v>
      </c>
      <c r="CV121" s="17">
        <f>Q$7*$P121*[1]战斗预期!G$4</f>
        <v>0</v>
      </c>
      <c r="CW121" s="18">
        <f>M$8*$P121*[1]战斗预期!C$4</f>
        <v>0</v>
      </c>
      <c r="CX121" s="18">
        <f>N$8*$P121*[1]战斗预期!D$4</f>
        <v>0</v>
      </c>
      <c r="CY121" s="18">
        <f>O$8*$P121*[1]战斗预期!E$4</f>
        <v>453.88888888888886</v>
      </c>
      <c r="CZ121" s="18">
        <f>P$8*$P121*[1]战斗预期!F$4</f>
        <v>0</v>
      </c>
      <c r="DA121" s="18">
        <f>Q$8*$P121*[1]战斗预期!G$4</f>
        <v>363.11111111111109</v>
      </c>
      <c r="DB121" s="19">
        <f>M$9*$P121*[1]战斗预期!C$4</f>
        <v>0</v>
      </c>
      <c r="DC121" s="19">
        <f>N$9*$P121*[1]战斗预期!D$4</f>
        <v>0</v>
      </c>
      <c r="DD121" s="19">
        <f>O$9*$P121*[1]战斗预期!E$4</f>
        <v>0</v>
      </c>
      <c r="DE121" s="19">
        <f>P$9*$P121*[1]战斗预期!F$4</f>
        <v>363.11111111111109</v>
      </c>
      <c r="DF121" s="19">
        <f>Q$9*$P121*[1]战斗预期!G$4</f>
        <v>363.11111111111109</v>
      </c>
      <c r="DG121" s="20">
        <f>M$10*$P121*[1]战斗预期!C$4</f>
        <v>0</v>
      </c>
      <c r="DH121" s="20">
        <f>N$10*$P121*[1]战斗预期!D$4</f>
        <v>907.77777777777771</v>
      </c>
      <c r="DI121" s="20">
        <f>O$10*$P121*[1]战斗预期!E$4</f>
        <v>0</v>
      </c>
      <c r="DJ121" s="20">
        <f>P$10*$P121*[1]战斗预期!F$4</f>
        <v>363.11111111111109</v>
      </c>
      <c r="DK121" s="20">
        <f>Q$10*$P121*[1]战斗预期!G$4</f>
        <v>0</v>
      </c>
      <c r="DL121" s="21">
        <f>M$11*$P121*[1]战斗预期!C$4</f>
        <v>14524.444444444443</v>
      </c>
      <c r="DM121" s="21">
        <f>N$11*$P121*[1]战斗预期!D$4</f>
        <v>0</v>
      </c>
      <c r="DN121" s="21">
        <f>O$11*$P121*[1]战斗预期!E$4</f>
        <v>0</v>
      </c>
      <c r="DO121" s="21">
        <f>P$11*$P121*[1]战斗预期!F$4</f>
        <v>290.48888888888888</v>
      </c>
      <c r="DP121" s="21">
        <f>Q$11*$P121*[1]战斗预期!G$4</f>
        <v>580.97777777777776</v>
      </c>
      <c r="DQ121" s="22">
        <f>M$12*$P121*[1]战斗预期!C$4</f>
        <v>0</v>
      </c>
      <c r="DR121" s="22">
        <f>N$12*$P121*[1]战斗预期!D$4</f>
        <v>1452.4444444444443</v>
      </c>
      <c r="DS121" s="22">
        <f>O$12*$P121*[1]战斗预期!E$4</f>
        <v>726.22222222222217</v>
      </c>
      <c r="DT121" s="22">
        <f>P$12*$P121*[1]战斗预期!F$4</f>
        <v>290.48888888888888</v>
      </c>
      <c r="DU121" s="22">
        <f>Q$12*$P121*[1]战斗预期!G$4</f>
        <v>0</v>
      </c>
    </row>
    <row r="122" spans="2:125" x14ac:dyDescent="0.15">
      <c r="C122" s="23">
        <f t="shared" si="46"/>
        <v>56</v>
      </c>
      <c r="D122" s="14">
        <f>(C$1/SUM($R$6:$R$12)*N$6*[1]战斗预期!$D$4+F122*C$2/C$3/SUM($R$6:$R$12)*N$6*[1]战斗预期!$D$4)*(1+$D$8)</f>
        <v>435.55555555555554</v>
      </c>
      <c r="E122" s="4">
        <v>92</v>
      </c>
      <c r="F122" s="4">
        <f>[1]属性成长!$D99</f>
        <v>460</v>
      </c>
      <c r="G122" s="6">
        <f t="shared" si="47"/>
        <v>392</v>
      </c>
      <c r="H122" s="6">
        <f t="shared" si="48"/>
        <v>832</v>
      </c>
      <c r="I122" s="6">
        <f t="shared" si="49"/>
        <v>1648</v>
      </c>
      <c r="J122" s="6">
        <f t="shared" si="50"/>
        <v>2361.5147928994083</v>
      </c>
      <c r="K122" s="15">
        <f t="shared" si="51"/>
        <v>3090.9402788605312</v>
      </c>
      <c r="L122" s="6">
        <f t="shared" si="52"/>
        <v>4563.2195155525114</v>
      </c>
      <c r="M122" s="6">
        <f t="shared" si="53"/>
        <v>6044.7660395823086</v>
      </c>
      <c r="N122" s="6">
        <f t="shared" si="54"/>
        <v>43.555555555555557</v>
      </c>
      <c r="O122" s="6">
        <f t="shared" si="55"/>
        <v>92.444444444444443</v>
      </c>
      <c r="P122" s="6">
        <f t="shared" si="56"/>
        <v>183.11111111111111</v>
      </c>
      <c r="Q122" s="6">
        <f t="shared" si="57"/>
        <v>262.39053254437869</v>
      </c>
      <c r="R122" s="6">
        <f t="shared" si="58"/>
        <v>343.43780876228124</v>
      </c>
      <c r="S122" s="6">
        <f t="shared" si="59"/>
        <v>507.02439061694571</v>
      </c>
      <c r="T122" s="6">
        <f t="shared" si="60"/>
        <v>671.640671064701</v>
      </c>
      <c r="U122" s="16">
        <f>ROUND(M$6*$N122*[1]战斗预期!C$4,0)</f>
        <v>2178</v>
      </c>
      <c r="V122" s="16">
        <f>ROUND(N$6*$N122*[1]战斗预期!D$4,0)</f>
        <v>218</v>
      </c>
      <c r="W122" s="16">
        <f>ROUND(O$6*$N122*[1]战斗预期!E$4,0)</f>
        <v>0</v>
      </c>
      <c r="X122" s="16">
        <f>ROUND(P$6*$N122*[1]战斗预期!F$4,0)</f>
        <v>0</v>
      </c>
      <c r="Y122" s="16">
        <f>ROUND(Q$6*$N122*[1]战斗预期!G$4,0)</f>
        <v>0</v>
      </c>
      <c r="Z122" s="17">
        <f>ROUND(M$7*$N122*[1]战斗预期!C$4,0)</f>
        <v>2178</v>
      </c>
      <c r="AA122" s="17">
        <f>ROUND(N$7*$N122*[1]战斗预期!D$4,0)</f>
        <v>0</v>
      </c>
      <c r="AB122" s="17">
        <f>ROUND(O$7*$N122*[1]战斗预期!E$4,0)</f>
        <v>109</v>
      </c>
      <c r="AC122" s="17">
        <f>ROUND(P$7*$N122*[1]战斗预期!F$4,0)</f>
        <v>0</v>
      </c>
      <c r="AD122" s="17">
        <f>ROUND(Q$7*$N122*[1]战斗预期!G$4,0)</f>
        <v>0</v>
      </c>
      <c r="AE122" s="18">
        <f>ROUND(M$8*$N122*[1]战斗预期!C$4,0)</f>
        <v>0</v>
      </c>
      <c r="AF122" s="18">
        <f>ROUND(N$8*$N122*[1]战斗预期!D$4,0)</f>
        <v>0</v>
      </c>
      <c r="AG122" s="18">
        <f>ROUND(O$8*$N122*[1]战斗预期!E$4,0)</f>
        <v>109</v>
      </c>
      <c r="AH122" s="18">
        <f>ROUND(P$8*$N122*[1]战斗预期!F$4,0)</f>
        <v>0</v>
      </c>
      <c r="AI122" s="18">
        <f>ROUND(Q$8*$N122*[1]战斗预期!G$4,0)</f>
        <v>87</v>
      </c>
      <c r="AJ122" s="19">
        <f>ROUND(M$9*$N122*[1]战斗预期!C$4,0)</f>
        <v>0</v>
      </c>
      <c r="AK122" s="19">
        <f>ROUND(N$9*$N122*[1]战斗预期!D$4,0)</f>
        <v>0</v>
      </c>
      <c r="AL122" s="19">
        <f>ROUND(O$9*$N122*[1]战斗预期!E$4,0)</f>
        <v>0</v>
      </c>
      <c r="AM122" s="19">
        <f>ROUND(P$9*$N122*[1]战斗预期!F$4,0)</f>
        <v>87</v>
      </c>
      <c r="AN122" s="19">
        <f>ROUND(Q$9*$N122*[1]战斗预期!G$4,0)</f>
        <v>87</v>
      </c>
      <c r="AO122" s="20">
        <f>ROUND(M$10*$N122*[1]战斗预期!C$4,0)</f>
        <v>0</v>
      </c>
      <c r="AP122" s="20">
        <f>ROUND(N$10*$N122*[1]战斗预期!D$4,0)</f>
        <v>218</v>
      </c>
      <c r="AQ122" s="20">
        <f>ROUND(O$10*$N122*[1]战斗预期!E$4,0)</f>
        <v>0</v>
      </c>
      <c r="AR122" s="20">
        <f>ROUND(P$10*$N122*[1]战斗预期!F$4,0)</f>
        <v>87</v>
      </c>
      <c r="AS122" s="20">
        <f>ROUND(Q$10*$N122*[1]战斗预期!G$4,0)</f>
        <v>0</v>
      </c>
      <c r="AT122" s="21">
        <f>ROUND(M$11*$N122*[1]战斗预期!C$4,0)</f>
        <v>3484</v>
      </c>
      <c r="AU122" s="21">
        <f>ROUND(N$11*$N122*[1]战斗预期!D$4,0)</f>
        <v>0</v>
      </c>
      <c r="AV122" s="21">
        <f>ROUND(O$11*$N122*[1]战斗预期!E$4,0)</f>
        <v>0</v>
      </c>
      <c r="AW122" s="21">
        <f>ROUND(P$11*$N122*[1]战斗预期!F$4,0)</f>
        <v>70</v>
      </c>
      <c r="AX122" s="21">
        <f>ROUND(Q$11*$N122*[1]战斗预期!G$4,0)</f>
        <v>139</v>
      </c>
      <c r="AY122" s="22">
        <f>ROUND(M$12*$N122*[1]战斗预期!C$4,0)</f>
        <v>0</v>
      </c>
      <c r="AZ122" s="22">
        <f>ROUND(N$12*$N122*[1]战斗预期!D$4,0)</f>
        <v>348</v>
      </c>
      <c r="BA122" s="22">
        <f>ROUND(O$12*$N122*[1]战斗预期!E$4,0)</f>
        <v>174</v>
      </c>
      <c r="BB122" s="22">
        <f>ROUND(P$12*$N122*[1]战斗预期!F$4,0)</f>
        <v>70</v>
      </c>
      <c r="BC122" s="22">
        <f>ROUND(Q$12*$N122*[1]战斗预期!G$4,0)</f>
        <v>0</v>
      </c>
      <c r="BD122" s="16">
        <f>M$6*$O122*[1]战斗预期!C$4</f>
        <v>4622.2222222222217</v>
      </c>
      <c r="BE122" s="16">
        <f>N$6*$O122*[1]战斗预期!D$4</f>
        <v>462.22222222222223</v>
      </c>
      <c r="BF122" s="16">
        <f>O$6*$O122*[1]战斗预期!E$4</f>
        <v>0</v>
      </c>
      <c r="BG122" s="16">
        <f>P$6*$O122*[1]战斗预期!F$4</f>
        <v>0</v>
      </c>
      <c r="BH122" s="16">
        <f>Q$6*$O122*[1]战斗预期!G$4</f>
        <v>0</v>
      </c>
      <c r="BI122" s="17">
        <f>M$7*$O122*[1]战斗预期!C$4</f>
        <v>4622.2222222222217</v>
      </c>
      <c r="BJ122" s="17">
        <f>N$7*$O122*[1]战斗预期!D$4</f>
        <v>0</v>
      </c>
      <c r="BK122" s="17">
        <f>O$7*$O122*[1]战斗预期!E$4</f>
        <v>231.11111111111111</v>
      </c>
      <c r="BL122" s="17">
        <f>P$7*$O122*[1]战斗预期!F$4</f>
        <v>0</v>
      </c>
      <c r="BM122" s="17">
        <f>Q$7*$O122*[1]战斗预期!G$4</f>
        <v>0</v>
      </c>
      <c r="BN122" s="18">
        <f>M$8*$O122*[1]战斗预期!C$4</f>
        <v>0</v>
      </c>
      <c r="BO122" s="18">
        <f>N$8*$O122*[1]战斗预期!D$4</f>
        <v>0</v>
      </c>
      <c r="BP122" s="18">
        <f>O$8*$O122*[1]战斗预期!E$4</f>
        <v>231.11111111111111</v>
      </c>
      <c r="BQ122" s="18">
        <f>P$8*$O122*[1]战斗预期!F$4</f>
        <v>0</v>
      </c>
      <c r="BR122" s="18">
        <f>Q$8*$O122*[1]战斗预期!G$4</f>
        <v>184.88888888888889</v>
      </c>
      <c r="BS122" s="19">
        <f>M$9*$O122*[1]战斗预期!C$4</f>
        <v>0</v>
      </c>
      <c r="BT122" s="19">
        <f>N$9*$O122*[1]战斗预期!D$4</f>
        <v>0</v>
      </c>
      <c r="BU122" s="19">
        <f>O$9*$O122*[1]战斗预期!E$4</f>
        <v>0</v>
      </c>
      <c r="BV122" s="19">
        <f>P$9*$O122*[1]战斗预期!F$4</f>
        <v>184.88888888888889</v>
      </c>
      <c r="BW122" s="19">
        <f>Q$9*$O122*[1]战斗预期!G$4</f>
        <v>184.88888888888889</v>
      </c>
      <c r="BX122" s="20">
        <f>M$10*$O122*[1]战斗预期!C$4</f>
        <v>0</v>
      </c>
      <c r="BY122" s="20">
        <f>N$10*$O122*[1]战斗预期!D$4</f>
        <v>462.22222222222223</v>
      </c>
      <c r="BZ122" s="20">
        <f>O$10*$O122*[1]战斗预期!E$4</f>
        <v>0</v>
      </c>
      <c r="CA122" s="20">
        <f>P$10*$O122*[1]战斗预期!F$4</f>
        <v>184.88888888888889</v>
      </c>
      <c r="CB122" s="20">
        <f>Q$10*$O122*[1]战斗预期!G$4</f>
        <v>0</v>
      </c>
      <c r="CC122" s="21">
        <f>M$11*$O122*[1]战斗预期!C$4</f>
        <v>7395.5555555555566</v>
      </c>
      <c r="CD122" s="21">
        <f>N$11*$O122*[1]战斗预期!D$4</f>
        <v>0</v>
      </c>
      <c r="CE122" s="21">
        <f>O$11*$O122*[1]战斗预期!E$4</f>
        <v>0</v>
      </c>
      <c r="CF122" s="21">
        <f>P$11*$O122*[1]战斗预期!F$4</f>
        <v>147.91111111111113</v>
      </c>
      <c r="CG122" s="21">
        <f>Q$11*$O122*[1]战斗预期!G$4</f>
        <v>295.82222222222225</v>
      </c>
      <c r="CH122" s="22">
        <f>M$12*$O122*[1]战斗预期!C$4</f>
        <v>0</v>
      </c>
      <c r="CI122" s="22">
        <f>N$12*$O122*[1]战斗预期!D$4</f>
        <v>739.55555555555566</v>
      </c>
      <c r="CJ122" s="22">
        <f>O$12*$O122*[1]战斗预期!E$4</f>
        <v>369.77777777777783</v>
      </c>
      <c r="CK122" s="22">
        <f>P$12*$O122*[1]战斗预期!F$4</f>
        <v>147.91111111111113</v>
      </c>
      <c r="CL122" s="22">
        <f>Q$12*$O122*[1]战斗预期!G$4</f>
        <v>0</v>
      </c>
      <c r="CM122" s="16">
        <f>M$6*$P122*[1]战斗预期!C$4</f>
        <v>9155.5555555555566</v>
      </c>
      <c r="CN122" s="16">
        <f>N$6*$P122*[1]战斗预期!D$4</f>
        <v>915.55555555555554</v>
      </c>
      <c r="CO122" s="16">
        <f>O$6*$P122*[1]战斗预期!E$4</f>
        <v>0</v>
      </c>
      <c r="CP122" s="16">
        <f>P$6*$P122*[1]战斗预期!F$4</f>
        <v>0</v>
      </c>
      <c r="CQ122" s="16">
        <f>Q$6*$P122*[1]战斗预期!G$4</f>
        <v>0</v>
      </c>
      <c r="CR122" s="17">
        <f>M$7*$P122*[1]战斗预期!C$4</f>
        <v>9155.5555555555566</v>
      </c>
      <c r="CS122" s="17">
        <f>N$7*$P122*[1]战斗预期!D$4</f>
        <v>0</v>
      </c>
      <c r="CT122" s="17">
        <f>O$7*$P122*[1]战斗预期!E$4</f>
        <v>457.77777777777777</v>
      </c>
      <c r="CU122" s="17">
        <f>P$7*$P122*[1]战斗预期!F$4</f>
        <v>0</v>
      </c>
      <c r="CV122" s="17">
        <f>Q$7*$P122*[1]战斗预期!G$4</f>
        <v>0</v>
      </c>
      <c r="CW122" s="18">
        <f>M$8*$P122*[1]战斗预期!C$4</f>
        <v>0</v>
      </c>
      <c r="CX122" s="18">
        <f>N$8*$P122*[1]战斗预期!D$4</f>
        <v>0</v>
      </c>
      <c r="CY122" s="18">
        <f>O$8*$P122*[1]战斗预期!E$4</f>
        <v>457.77777777777777</v>
      </c>
      <c r="CZ122" s="18">
        <f>P$8*$P122*[1]战斗预期!F$4</f>
        <v>0</v>
      </c>
      <c r="DA122" s="18">
        <f>Q$8*$P122*[1]战斗预期!G$4</f>
        <v>366.22222222222223</v>
      </c>
      <c r="DB122" s="19">
        <f>M$9*$P122*[1]战斗预期!C$4</f>
        <v>0</v>
      </c>
      <c r="DC122" s="19">
        <f>N$9*$P122*[1]战斗预期!D$4</f>
        <v>0</v>
      </c>
      <c r="DD122" s="19">
        <f>O$9*$P122*[1]战斗预期!E$4</f>
        <v>0</v>
      </c>
      <c r="DE122" s="19">
        <f>P$9*$P122*[1]战斗预期!F$4</f>
        <v>366.22222222222223</v>
      </c>
      <c r="DF122" s="19">
        <f>Q$9*$P122*[1]战斗预期!G$4</f>
        <v>366.22222222222223</v>
      </c>
      <c r="DG122" s="20">
        <f>M$10*$P122*[1]战斗预期!C$4</f>
        <v>0</v>
      </c>
      <c r="DH122" s="20">
        <f>N$10*$P122*[1]战斗预期!D$4</f>
        <v>915.55555555555554</v>
      </c>
      <c r="DI122" s="20">
        <f>O$10*$P122*[1]战斗预期!E$4</f>
        <v>0</v>
      </c>
      <c r="DJ122" s="20">
        <f>P$10*$P122*[1]战斗预期!F$4</f>
        <v>366.22222222222223</v>
      </c>
      <c r="DK122" s="20">
        <f>Q$10*$P122*[1]战斗预期!G$4</f>
        <v>0</v>
      </c>
      <c r="DL122" s="21">
        <f>M$11*$P122*[1]战斗预期!C$4</f>
        <v>14648.888888888891</v>
      </c>
      <c r="DM122" s="21">
        <f>N$11*$P122*[1]战斗预期!D$4</f>
        <v>0</v>
      </c>
      <c r="DN122" s="21">
        <f>O$11*$P122*[1]战斗预期!E$4</f>
        <v>0</v>
      </c>
      <c r="DO122" s="21">
        <f>P$11*$P122*[1]战斗预期!F$4</f>
        <v>292.97777777777782</v>
      </c>
      <c r="DP122" s="21">
        <f>Q$11*$P122*[1]战斗预期!G$4</f>
        <v>585.95555555555563</v>
      </c>
      <c r="DQ122" s="22">
        <f>M$12*$P122*[1]战斗预期!C$4</f>
        <v>0</v>
      </c>
      <c r="DR122" s="22">
        <f>N$12*$P122*[1]战斗预期!D$4</f>
        <v>1464.8888888888891</v>
      </c>
      <c r="DS122" s="22">
        <f>O$12*$P122*[1]战斗预期!E$4</f>
        <v>732.44444444444457</v>
      </c>
      <c r="DT122" s="22">
        <f>P$12*$P122*[1]战斗预期!F$4</f>
        <v>292.97777777777782</v>
      </c>
      <c r="DU122" s="22">
        <f>Q$12*$P122*[1]战斗预期!G$4</f>
        <v>0</v>
      </c>
    </row>
    <row r="123" spans="2:125" x14ac:dyDescent="0.15">
      <c r="C123" s="23">
        <f t="shared" si="46"/>
        <v>56.571428571428569</v>
      </c>
      <c r="D123" s="14">
        <f>(C$1/SUM($R$6:$R$12)*N$6*[1]战斗预期!$D$4+F123*C$2/C$3/SUM($R$6:$R$12)*N$6*[1]战斗预期!$D$4)*(1+$D$8)</f>
        <v>440.00000000000006</v>
      </c>
      <c r="E123" s="4">
        <v>93</v>
      </c>
      <c r="F123" s="4">
        <f>[1]属性成长!$D100</f>
        <v>465</v>
      </c>
      <c r="G123" s="6">
        <f t="shared" si="47"/>
        <v>396</v>
      </c>
      <c r="H123" s="6">
        <f t="shared" si="48"/>
        <v>840</v>
      </c>
      <c r="I123" s="6">
        <f t="shared" si="49"/>
        <v>1662</v>
      </c>
      <c r="J123" s="6">
        <f t="shared" si="50"/>
        <v>2379.5147928994083</v>
      </c>
      <c r="K123" s="15">
        <f t="shared" si="51"/>
        <v>3112.9402788605312</v>
      </c>
      <c r="L123" s="6">
        <f t="shared" si="52"/>
        <v>4593.2195155525114</v>
      </c>
      <c r="M123" s="6">
        <f t="shared" si="53"/>
        <v>6082.7660395823086</v>
      </c>
      <c r="N123" s="6">
        <f t="shared" si="54"/>
        <v>44</v>
      </c>
      <c r="O123" s="6">
        <f t="shared" si="55"/>
        <v>93.333333333333329</v>
      </c>
      <c r="P123" s="6">
        <f t="shared" si="56"/>
        <v>184.66666666666666</v>
      </c>
      <c r="Q123" s="6">
        <f t="shared" si="57"/>
        <v>264.39053254437869</v>
      </c>
      <c r="R123" s="6">
        <f t="shared" si="58"/>
        <v>345.88225320672569</v>
      </c>
      <c r="S123" s="6">
        <f t="shared" si="59"/>
        <v>510.35772395027902</v>
      </c>
      <c r="T123" s="6">
        <f t="shared" si="60"/>
        <v>675.86289328692317</v>
      </c>
      <c r="U123" s="16">
        <f>ROUND(M$6*$N123*[1]战斗预期!C$4,0)</f>
        <v>2200</v>
      </c>
      <c r="V123" s="16">
        <f>ROUND(N$6*$N123*[1]战斗预期!D$4,0)</f>
        <v>220</v>
      </c>
      <c r="W123" s="16">
        <f>ROUND(O$6*$N123*[1]战斗预期!E$4,0)</f>
        <v>0</v>
      </c>
      <c r="X123" s="16">
        <f>ROUND(P$6*$N123*[1]战斗预期!F$4,0)</f>
        <v>0</v>
      </c>
      <c r="Y123" s="16">
        <f>ROUND(Q$6*$N123*[1]战斗预期!G$4,0)</f>
        <v>0</v>
      </c>
      <c r="Z123" s="17">
        <f>ROUND(M$7*$N123*[1]战斗预期!C$4,0)</f>
        <v>2200</v>
      </c>
      <c r="AA123" s="17">
        <f>ROUND(N$7*$N123*[1]战斗预期!D$4,0)</f>
        <v>0</v>
      </c>
      <c r="AB123" s="17">
        <f>ROUND(O$7*$N123*[1]战斗预期!E$4,0)</f>
        <v>110</v>
      </c>
      <c r="AC123" s="17">
        <f>ROUND(P$7*$N123*[1]战斗预期!F$4,0)</f>
        <v>0</v>
      </c>
      <c r="AD123" s="17">
        <f>ROUND(Q$7*$N123*[1]战斗预期!G$4,0)</f>
        <v>0</v>
      </c>
      <c r="AE123" s="18">
        <f>ROUND(M$8*$N123*[1]战斗预期!C$4,0)</f>
        <v>0</v>
      </c>
      <c r="AF123" s="18">
        <f>ROUND(N$8*$N123*[1]战斗预期!D$4,0)</f>
        <v>0</v>
      </c>
      <c r="AG123" s="18">
        <f>ROUND(O$8*$N123*[1]战斗预期!E$4,0)</f>
        <v>110</v>
      </c>
      <c r="AH123" s="18">
        <f>ROUND(P$8*$N123*[1]战斗预期!F$4,0)</f>
        <v>0</v>
      </c>
      <c r="AI123" s="18">
        <f>ROUND(Q$8*$N123*[1]战斗预期!G$4,0)</f>
        <v>88</v>
      </c>
      <c r="AJ123" s="19">
        <f>ROUND(M$9*$N123*[1]战斗预期!C$4,0)</f>
        <v>0</v>
      </c>
      <c r="AK123" s="19">
        <f>ROUND(N$9*$N123*[1]战斗预期!D$4,0)</f>
        <v>0</v>
      </c>
      <c r="AL123" s="19">
        <f>ROUND(O$9*$N123*[1]战斗预期!E$4,0)</f>
        <v>0</v>
      </c>
      <c r="AM123" s="19">
        <f>ROUND(P$9*$N123*[1]战斗预期!F$4,0)</f>
        <v>88</v>
      </c>
      <c r="AN123" s="19">
        <f>ROUND(Q$9*$N123*[1]战斗预期!G$4,0)</f>
        <v>88</v>
      </c>
      <c r="AO123" s="20">
        <f>ROUND(M$10*$N123*[1]战斗预期!C$4,0)</f>
        <v>0</v>
      </c>
      <c r="AP123" s="20">
        <f>ROUND(N$10*$N123*[1]战斗预期!D$4,0)</f>
        <v>220</v>
      </c>
      <c r="AQ123" s="20">
        <f>ROUND(O$10*$N123*[1]战斗预期!E$4,0)</f>
        <v>0</v>
      </c>
      <c r="AR123" s="20">
        <f>ROUND(P$10*$N123*[1]战斗预期!F$4,0)</f>
        <v>88</v>
      </c>
      <c r="AS123" s="20">
        <f>ROUND(Q$10*$N123*[1]战斗预期!G$4,0)</f>
        <v>0</v>
      </c>
      <c r="AT123" s="21">
        <f>ROUND(M$11*$N123*[1]战斗预期!C$4,0)</f>
        <v>3520</v>
      </c>
      <c r="AU123" s="21">
        <f>ROUND(N$11*$N123*[1]战斗预期!D$4,0)</f>
        <v>0</v>
      </c>
      <c r="AV123" s="21">
        <f>ROUND(O$11*$N123*[1]战斗预期!E$4,0)</f>
        <v>0</v>
      </c>
      <c r="AW123" s="21">
        <f>ROUND(P$11*$N123*[1]战斗预期!F$4,0)</f>
        <v>70</v>
      </c>
      <c r="AX123" s="21">
        <f>ROUND(Q$11*$N123*[1]战斗预期!G$4,0)</f>
        <v>141</v>
      </c>
      <c r="AY123" s="22">
        <f>ROUND(M$12*$N123*[1]战斗预期!C$4,0)</f>
        <v>0</v>
      </c>
      <c r="AZ123" s="22">
        <f>ROUND(N$12*$N123*[1]战斗预期!D$4,0)</f>
        <v>352</v>
      </c>
      <c r="BA123" s="22">
        <f>ROUND(O$12*$N123*[1]战斗预期!E$4,0)</f>
        <v>176</v>
      </c>
      <c r="BB123" s="22">
        <f>ROUND(P$12*$N123*[1]战斗预期!F$4,0)</f>
        <v>70</v>
      </c>
      <c r="BC123" s="22">
        <f>ROUND(Q$12*$N123*[1]战斗预期!G$4,0)</f>
        <v>0</v>
      </c>
      <c r="BD123" s="16">
        <f>M$6*$O123*[1]战斗预期!C$4</f>
        <v>4666.6666666666661</v>
      </c>
      <c r="BE123" s="16">
        <f>N$6*$O123*[1]战斗预期!D$4</f>
        <v>466.66666666666663</v>
      </c>
      <c r="BF123" s="16">
        <f>O$6*$O123*[1]战斗预期!E$4</f>
        <v>0</v>
      </c>
      <c r="BG123" s="16">
        <f>P$6*$O123*[1]战斗预期!F$4</f>
        <v>0</v>
      </c>
      <c r="BH123" s="16">
        <f>Q$6*$O123*[1]战斗预期!G$4</f>
        <v>0</v>
      </c>
      <c r="BI123" s="17">
        <f>M$7*$O123*[1]战斗预期!C$4</f>
        <v>4666.6666666666661</v>
      </c>
      <c r="BJ123" s="17">
        <f>N$7*$O123*[1]战斗预期!D$4</f>
        <v>0</v>
      </c>
      <c r="BK123" s="17">
        <f>O$7*$O123*[1]战斗预期!E$4</f>
        <v>233.33333333333331</v>
      </c>
      <c r="BL123" s="17">
        <f>P$7*$O123*[1]战斗预期!F$4</f>
        <v>0</v>
      </c>
      <c r="BM123" s="17">
        <f>Q$7*$O123*[1]战斗预期!G$4</f>
        <v>0</v>
      </c>
      <c r="BN123" s="18">
        <f>M$8*$O123*[1]战斗预期!C$4</f>
        <v>0</v>
      </c>
      <c r="BO123" s="18">
        <f>N$8*$O123*[1]战斗预期!D$4</f>
        <v>0</v>
      </c>
      <c r="BP123" s="18">
        <f>O$8*$O123*[1]战斗预期!E$4</f>
        <v>233.33333333333331</v>
      </c>
      <c r="BQ123" s="18">
        <f>P$8*$O123*[1]战斗预期!F$4</f>
        <v>0</v>
      </c>
      <c r="BR123" s="18">
        <f>Q$8*$O123*[1]战斗预期!G$4</f>
        <v>186.66666666666666</v>
      </c>
      <c r="BS123" s="19">
        <f>M$9*$O123*[1]战斗预期!C$4</f>
        <v>0</v>
      </c>
      <c r="BT123" s="19">
        <f>N$9*$O123*[1]战斗预期!D$4</f>
        <v>0</v>
      </c>
      <c r="BU123" s="19">
        <f>O$9*$O123*[1]战斗预期!E$4</f>
        <v>0</v>
      </c>
      <c r="BV123" s="19">
        <f>P$9*$O123*[1]战斗预期!F$4</f>
        <v>186.66666666666666</v>
      </c>
      <c r="BW123" s="19">
        <f>Q$9*$O123*[1]战斗预期!G$4</f>
        <v>186.66666666666666</v>
      </c>
      <c r="BX123" s="20">
        <f>M$10*$O123*[1]战斗预期!C$4</f>
        <v>0</v>
      </c>
      <c r="BY123" s="20">
        <f>N$10*$O123*[1]战斗预期!D$4</f>
        <v>466.66666666666663</v>
      </c>
      <c r="BZ123" s="20">
        <f>O$10*$O123*[1]战斗预期!E$4</f>
        <v>0</v>
      </c>
      <c r="CA123" s="20">
        <f>P$10*$O123*[1]战斗预期!F$4</f>
        <v>186.66666666666666</v>
      </c>
      <c r="CB123" s="20">
        <f>Q$10*$O123*[1]战斗预期!G$4</f>
        <v>0</v>
      </c>
      <c r="CC123" s="21">
        <f>M$11*$O123*[1]战斗预期!C$4</f>
        <v>7466.666666666667</v>
      </c>
      <c r="CD123" s="21">
        <f>N$11*$O123*[1]战斗预期!D$4</f>
        <v>0</v>
      </c>
      <c r="CE123" s="21">
        <f>O$11*$O123*[1]战斗预期!E$4</f>
        <v>0</v>
      </c>
      <c r="CF123" s="21">
        <f>P$11*$O123*[1]战斗预期!F$4</f>
        <v>149.33333333333334</v>
      </c>
      <c r="CG123" s="21">
        <f>Q$11*$O123*[1]战斗预期!G$4</f>
        <v>298.66666666666669</v>
      </c>
      <c r="CH123" s="22">
        <f>M$12*$O123*[1]战斗预期!C$4</f>
        <v>0</v>
      </c>
      <c r="CI123" s="22">
        <f>N$12*$O123*[1]战斗预期!D$4</f>
        <v>746.66666666666674</v>
      </c>
      <c r="CJ123" s="22">
        <f>O$12*$O123*[1]战斗预期!E$4</f>
        <v>373.33333333333337</v>
      </c>
      <c r="CK123" s="22">
        <f>P$12*$O123*[1]战斗预期!F$4</f>
        <v>149.33333333333334</v>
      </c>
      <c r="CL123" s="22">
        <f>Q$12*$O123*[1]战斗预期!G$4</f>
        <v>0</v>
      </c>
      <c r="CM123" s="16">
        <f>M$6*$P123*[1]战斗预期!C$4</f>
        <v>9233.3333333333321</v>
      </c>
      <c r="CN123" s="16">
        <f>N$6*$P123*[1]战斗预期!D$4</f>
        <v>923.33333333333326</v>
      </c>
      <c r="CO123" s="16">
        <f>O$6*$P123*[1]战斗预期!E$4</f>
        <v>0</v>
      </c>
      <c r="CP123" s="16">
        <f>P$6*$P123*[1]战斗预期!F$4</f>
        <v>0</v>
      </c>
      <c r="CQ123" s="16">
        <f>Q$6*$P123*[1]战斗预期!G$4</f>
        <v>0</v>
      </c>
      <c r="CR123" s="17">
        <f>M$7*$P123*[1]战斗预期!C$4</f>
        <v>9233.3333333333321</v>
      </c>
      <c r="CS123" s="17">
        <f>N$7*$P123*[1]战斗预期!D$4</f>
        <v>0</v>
      </c>
      <c r="CT123" s="17">
        <f>O$7*$P123*[1]战斗预期!E$4</f>
        <v>461.66666666666663</v>
      </c>
      <c r="CU123" s="17">
        <f>P$7*$P123*[1]战斗预期!F$4</f>
        <v>0</v>
      </c>
      <c r="CV123" s="17">
        <f>Q$7*$P123*[1]战斗预期!G$4</f>
        <v>0</v>
      </c>
      <c r="CW123" s="18">
        <f>M$8*$P123*[1]战斗预期!C$4</f>
        <v>0</v>
      </c>
      <c r="CX123" s="18">
        <f>N$8*$P123*[1]战斗预期!D$4</f>
        <v>0</v>
      </c>
      <c r="CY123" s="18">
        <f>O$8*$P123*[1]战斗预期!E$4</f>
        <v>461.66666666666663</v>
      </c>
      <c r="CZ123" s="18">
        <f>P$8*$P123*[1]战斗预期!F$4</f>
        <v>0</v>
      </c>
      <c r="DA123" s="18">
        <f>Q$8*$P123*[1]战斗预期!G$4</f>
        <v>369.33333333333331</v>
      </c>
      <c r="DB123" s="19">
        <f>M$9*$P123*[1]战斗预期!C$4</f>
        <v>0</v>
      </c>
      <c r="DC123" s="19">
        <f>N$9*$P123*[1]战斗预期!D$4</f>
        <v>0</v>
      </c>
      <c r="DD123" s="19">
        <f>O$9*$P123*[1]战斗预期!E$4</f>
        <v>0</v>
      </c>
      <c r="DE123" s="19">
        <f>P$9*$P123*[1]战斗预期!F$4</f>
        <v>369.33333333333331</v>
      </c>
      <c r="DF123" s="19">
        <f>Q$9*$P123*[1]战斗预期!G$4</f>
        <v>369.33333333333331</v>
      </c>
      <c r="DG123" s="20">
        <f>M$10*$P123*[1]战斗预期!C$4</f>
        <v>0</v>
      </c>
      <c r="DH123" s="20">
        <f>N$10*$P123*[1]战斗预期!D$4</f>
        <v>923.33333333333326</v>
      </c>
      <c r="DI123" s="20">
        <f>O$10*$P123*[1]战斗预期!E$4</f>
        <v>0</v>
      </c>
      <c r="DJ123" s="20">
        <f>P$10*$P123*[1]战斗预期!F$4</f>
        <v>369.33333333333331</v>
      </c>
      <c r="DK123" s="20">
        <f>Q$10*$P123*[1]战斗预期!G$4</f>
        <v>0</v>
      </c>
      <c r="DL123" s="21">
        <f>M$11*$P123*[1]战斗预期!C$4</f>
        <v>14773.333333333332</v>
      </c>
      <c r="DM123" s="21">
        <f>N$11*$P123*[1]战斗预期!D$4</f>
        <v>0</v>
      </c>
      <c r="DN123" s="21">
        <f>O$11*$P123*[1]战斗预期!E$4</f>
        <v>0</v>
      </c>
      <c r="DO123" s="21">
        <f>P$11*$P123*[1]战斗预期!F$4</f>
        <v>295.46666666666664</v>
      </c>
      <c r="DP123" s="21">
        <f>Q$11*$P123*[1]战斗预期!G$4</f>
        <v>590.93333333333328</v>
      </c>
      <c r="DQ123" s="22">
        <f>M$12*$P123*[1]战斗预期!C$4</f>
        <v>0</v>
      </c>
      <c r="DR123" s="22">
        <f>N$12*$P123*[1]战斗预期!D$4</f>
        <v>1477.3333333333333</v>
      </c>
      <c r="DS123" s="22">
        <f>O$12*$P123*[1]战斗预期!E$4</f>
        <v>738.66666666666663</v>
      </c>
      <c r="DT123" s="22">
        <f>P$12*$P123*[1]战斗预期!F$4</f>
        <v>295.46666666666664</v>
      </c>
      <c r="DU123" s="22">
        <f>Q$12*$P123*[1]战斗预期!G$4</f>
        <v>0</v>
      </c>
    </row>
    <row r="124" spans="2:125" x14ac:dyDescent="0.15">
      <c r="C124" s="23">
        <f t="shared" si="46"/>
        <v>57.142857142857146</v>
      </c>
      <c r="D124" s="14">
        <f>(C$1/SUM($R$6:$R$12)*N$6*[1]战斗预期!$D$4+F124*C$2/C$3/SUM($R$6:$R$12)*N$6*[1]战斗预期!$D$4)*(1+$D$8)</f>
        <v>444.44444444444446</v>
      </c>
      <c r="E124" s="4">
        <v>94</v>
      </c>
      <c r="F124" s="4">
        <f>[1]属性成长!$D101</f>
        <v>470</v>
      </c>
      <c r="G124" s="6">
        <f t="shared" si="47"/>
        <v>400</v>
      </c>
      <c r="H124" s="6">
        <f t="shared" si="48"/>
        <v>848</v>
      </c>
      <c r="I124" s="6">
        <f t="shared" si="49"/>
        <v>1676</v>
      </c>
      <c r="J124" s="6">
        <f t="shared" si="50"/>
        <v>2397.5147928994083</v>
      </c>
      <c r="K124" s="15">
        <f t="shared" si="51"/>
        <v>3134.9402788605312</v>
      </c>
      <c r="L124" s="6">
        <f t="shared" si="52"/>
        <v>4623.2195155525114</v>
      </c>
      <c r="M124" s="6">
        <f t="shared" si="53"/>
        <v>6120.7660395823086</v>
      </c>
      <c r="N124" s="6">
        <f t="shared" si="54"/>
        <v>44.444444444444443</v>
      </c>
      <c r="O124" s="6">
        <f t="shared" si="55"/>
        <v>94.222222222222229</v>
      </c>
      <c r="P124" s="6">
        <f t="shared" si="56"/>
        <v>186.22222222222223</v>
      </c>
      <c r="Q124" s="6">
        <f t="shared" si="57"/>
        <v>266.39053254437869</v>
      </c>
      <c r="R124" s="6">
        <f t="shared" si="58"/>
        <v>348.32669765117015</v>
      </c>
      <c r="S124" s="6">
        <f t="shared" si="59"/>
        <v>513.69105728361239</v>
      </c>
      <c r="T124" s="6">
        <f t="shared" si="60"/>
        <v>680.08511550914545</v>
      </c>
      <c r="U124" s="16">
        <f>ROUND(M$6*$N124*[1]战斗预期!C$4,0)</f>
        <v>2222</v>
      </c>
      <c r="V124" s="16">
        <f>ROUND(N$6*$N124*[1]战斗预期!D$4,0)</f>
        <v>222</v>
      </c>
      <c r="W124" s="16">
        <f>ROUND(O$6*$N124*[1]战斗预期!E$4,0)</f>
        <v>0</v>
      </c>
      <c r="X124" s="16">
        <f>ROUND(P$6*$N124*[1]战斗预期!F$4,0)</f>
        <v>0</v>
      </c>
      <c r="Y124" s="16">
        <f>ROUND(Q$6*$N124*[1]战斗预期!G$4,0)</f>
        <v>0</v>
      </c>
      <c r="Z124" s="17">
        <f>ROUND(M$7*$N124*[1]战斗预期!C$4,0)</f>
        <v>2222</v>
      </c>
      <c r="AA124" s="17">
        <f>ROUND(N$7*$N124*[1]战斗预期!D$4,0)</f>
        <v>0</v>
      </c>
      <c r="AB124" s="17">
        <f>ROUND(O$7*$N124*[1]战斗预期!E$4,0)</f>
        <v>111</v>
      </c>
      <c r="AC124" s="17">
        <f>ROUND(P$7*$N124*[1]战斗预期!F$4,0)</f>
        <v>0</v>
      </c>
      <c r="AD124" s="17">
        <f>ROUND(Q$7*$N124*[1]战斗预期!G$4,0)</f>
        <v>0</v>
      </c>
      <c r="AE124" s="18">
        <f>ROUND(M$8*$N124*[1]战斗预期!C$4,0)</f>
        <v>0</v>
      </c>
      <c r="AF124" s="18">
        <f>ROUND(N$8*$N124*[1]战斗预期!D$4,0)</f>
        <v>0</v>
      </c>
      <c r="AG124" s="18">
        <f>ROUND(O$8*$N124*[1]战斗预期!E$4,0)</f>
        <v>111</v>
      </c>
      <c r="AH124" s="18">
        <f>ROUND(P$8*$N124*[1]战斗预期!F$4,0)</f>
        <v>0</v>
      </c>
      <c r="AI124" s="18">
        <f>ROUND(Q$8*$N124*[1]战斗预期!G$4,0)</f>
        <v>89</v>
      </c>
      <c r="AJ124" s="19">
        <f>ROUND(M$9*$N124*[1]战斗预期!C$4,0)</f>
        <v>0</v>
      </c>
      <c r="AK124" s="19">
        <f>ROUND(N$9*$N124*[1]战斗预期!D$4,0)</f>
        <v>0</v>
      </c>
      <c r="AL124" s="19">
        <f>ROUND(O$9*$N124*[1]战斗预期!E$4,0)</f>
        <v>0</v>
      </c>
      <c r="AM124" s="19">
        <f>ROUND(P$9*$N124*[1]战斗预期!F$4,0)</f>
        <v>89</v>
      </c>
      <c r="AN124" s="19">
        <f>ROUND(Q$9*$N124*[1]战斗预期!G$4,0)</f>
        <v>89</v>
      </c>
      <c r="AO124" s="20">
        <f>ROUND(M$10*$N124*[1]战斗预期!C$4,0)</f>
        <v>0</v>
      </c>
      <c r="AP124" s="20">
        <f>ROUND(N$10*$N124*[1]战斗预期!D$4,0)</f>
        <v>222</v>
      </c>
      <c r="AQ124" s="20">
        <f>ROUND(O$10*$N124*[1]战斗预期!E$4,0)</f>
        <v>0</v>
      </c>
      <c r="AR124" s="20">
        <f>ROUND(P$10*$N124*[1]战斗预期!F$4,0)</f>
        <v>89</v>
      </c>
      <c r="AS124" s="20">
        <f>ROUND(Q$10*$N124*[1]战斗预期!G$4,0)</f>
        <v>0</v>
      </c>
      <c r="AT124" s="21">
        <f>ROUND(M$11*$N124*[1]战斗预期!C$4,0)</f>
        <v>3556</v>
      </c>
      <c r="AU124" s="21">
        <f>ROUND(N$11*$N124*[1]战斗预期!D$4,0)</f>
        <v>0</v>
      </c>
      <c r="AV124" s="21">
        <f>ROUND(O$11*$N124*[1]战斗预期!E$4,0)</f>
        <v>0</v>
      </c>
      <c r="AW124" s="21">
        <f>ROUND(P$11*$N124*[1]战斗预期!F$4,0)</f>
        <v>71</v>
      </c>
      <c r="AX124" s="21">
        <f>ROUND(Q$11*$N124*[1]战斗预期!G$4,0)</f>
        <v>142</v>
      </c>
      <c r="AY124" s="22">
        <f>ROUND(M$12*$N124*[1]战斗预期!C$4,0)</f>
        <v>0</v>
      </c>
      <c r="AZ124" s="22">
        <f>ROUND(N$12*$N124*[1]战斗预期!D$4,0)</f>
        <v>356</v>
      </c>
      <c r="BA124" s="22">
        <f>ROUND(O$12*$N124*[1]战斗预期!E$4,0)</f>
        <v>178</v>
      </c>
      <c r="BB124" s="22">
        <f>ROUND(P$12*$N124*[1]战斗预期!F$4,0)</f>
        <v>71</v>
      </c>
      <c r="BC124" s="22">
        <f>ROUND(Q$12*$N124*[1]战斗预期!G$4,0)</f>
        <v>0</v>
      </c>
      <c r="BD124" s="16">
        <f>M$6*$O124*[1]战斗预期!C$4</f>
        <v>4711.1111111111113</v>
      </c>
      <c r="BE124" s="16">
        <f>N$6*$O124*[1]战斗预期!D$4</f>
        <v>471.11111111111114</v>
      </c>
      <c r="BF124" s="16">
        <f>O$6*$O124*[1]战斗预期!E$4</f>
        <v>0</v>
      </c>
      <c r="BG124" s="16">
        <f>P$6*$O124*[1]战斗预期!F$4</f>
        <v>0</v>
      </c>
      <c r="BH124" s="16">
        <f>Q$6*$O124*[1]战斗预期!G$4</f>
        <v>0</v>
      </c>
      <c r="BI124" s="17">
        <f>M$7*$O124*[1]战斗预期!C$4</f>
        <v>4711.1111111111113</v>
      </c>
      <c r="BJ124" s="17">
        <f>N$7*$O124*[1]战斗预期!D$4</f>
        <v>0</v>
      </c>
      <c r="BK124" s="17">
        <f>O$7*$O124*[1]战斗预期!E$4</f>
        <v>235.55555555555557</v>
      </c>
      <c r="BL124" s="17">
        <f>P$7*$O124*[1]战斗预期!F$4</f>
        <v>0</v>
      </c>
      <c r="BM124" s="17">
        <f>Q$7*$O124*[1]战斗预期!G$4</f>
        <v>0</v>
      </c>
      <c r="BN124" s="18">
        <f>M$8*$O124*[1]战斗预期!C$4</f>
        <v>0</v>
      </c>
      <c r="BO124" s="18">
        <f>N$8*$O124*[1]战斗预期!D$4</f>
        <v>0</v>
      </c>
      <c r="BP124" s="18">
        <f>O$8*$O124*[1]战斗预期!E$4</f>
        <v>235.55555555555557</v>
      </c>
      <c r="BQ124" s="18">
        <f>P$8*$O124*[1]战斗预期!F$4</f>
        <v>0</v>
      </c>
      <c r="BR124" s="18">
        <f>Q$8*$O124*[1]战斗预期!G$4</f>
        <v>188.44444444444446</v>
      </c>
      <c r="BS124" s="19">
        <f>M$9*$O124*[1]战斗预期!C$4</f>
        <v>0</v>
      </c>
      <c r="BT124" s="19">
        <f>N$9*$O124*[1]战斗预期!D$4</f>
        <v>0</v>
      </c>
      <c r="BU124" s="19">
        <f>O$9*$O124*[1]战斗预期!E$4</f>
        <v>0</v>
      </c>
      <c r="BV124" s="19">
        <f>P$9*$O124*[1]战斗预期!F$4</f>
        <v>188.44444444444446</v>
      </c>
      <c r="BW124" s="19">
        <f>Q$9*$O124*[1]战斗预期!G$4</f>
        <v>188.44444444444446</v>
      </c>
      <c r="BX124" s="20">
        <f>M$10*$O124*[1]战斗预期!C$4</f>
        <v>0</v>
      </c>
      <c r="BY124" s="20">
        <f>N$10*$O124*[1]战斗预期!D$4</f>
        <v>471.11111111111114</v>
      </c>
      <c r="BZ124" s="20">
        <f>O$10*$O124*[1]战斗预期!E$4</f>
        <v>0</v>
      </c>
      <c r="CA124" s="20">
        <f>P$10*$O124*[1]战斗预期!F$4</f>
        <v>188.44444444444446</v>
      </c>
      <c r="CB124" s="20">
        <f>Q$10*$O124*[1]战斗预期!G$4</f>
        <v>0</v>
      </c>
      <c r="CC124" s="21">
        <f>M$11*$O124*[1]战斗预期!C$4</f>
        <v>7537.7777777777783</v>
      </c>
      <c r="CD124" s="21">
        <f>N$11*$O124*[1]战斗预期!D$4</f>
        <v>0</v>
      </c>
      <c r="CE124" s="21">
        <f>O$11*$O124*[1]战斗预期!E$4</f>
        <v>0</v>
      </c>
      <c r="CF124" s="21">
        <f>P$11*$O124*[1]战斗预期!F$4</f>
        <v>150.75555555555556</v>
      </c>
      <c r="CG124" s="21">
        <f>Q$11*$O124*[1]战斗预期!G$4</f>
        <v>301.51111111111112</v>
      </c>
      <c r="CH124" s="22">
        <f>M$12*$O124*[1]战斗预期!C$4</f>
        <v>0</v>
      </c>
      <c r="CI124" s="22">
        <f>N$12*$O124*[1]战斗预期!D$4</f>
        <v>753.77777777777783</v>
      </c>
      <c r="CJ124" s="22">
        <f>O$12*$O124*[1]战斗预期!E$4</f>
        <v>376.88888888888891</v>
      </c>
      <c r="CK124" s="22">
        <f>P$12*$O124*[1]战斗预期!F$4</f>
        <v>150.75555555555556</v>
      </c>
      <c r="CL124" s="22">
        <f>Q$12*$O124*[1]战斗预期!G$4</f>
        <v>0</v>
      </c>
      <c r="CM124" s="16">
        <f>M$6*$P124*[1]战斗预期!C$4</f>
        <v>9311.1111111111113</v>
      </c>
      <c r="CN124" s="16">
        <f>N$6*$P124*[1]战斗预期!D$4</f>
        <v>931.11111111111109</v>
      </c>
      <c r="CO124" s="16">
        <f>O$6*$P124*[1]战斗预期!E$4</f>
        <v>0</v>
      </c>
      <c r="CP124" s="16">
        <f>P$6*$P124*[1]战斗预期!F$4</f>
        <v>0</v>
      </c>
      <c r="CQ124" s="16">
        <f>Q$6*$P124*[1]战斗预期!G$4</f>
        <v>0</v>
      </c>
      <c r="CR124" s="17">
        <f>M$7*$P124*[1]战斗预期!C$4</f>
        <v>9311.1111111111113</v>
      </c>
      <c r="CS124" s="17">
        <f>N$7*$P124*[1]战斗预期!D$4</f>
        <v>0</v>
      </c>
      <c r="CT124" s="17">
        <f>O$7*$P124*[1]战斗预期!E$4</f>
        <v>465.55555555555554</v>
      </c>
      <c r="CU124" s="17">
        <f>P$7*$P124*[1]战斗预期!F$4</f>
        <v>0</v>
      </c>
      <c r="CV124" s="17">
        <f>Q$7*$P124*[1]战斗预期!G$4</f>
        <v>0</v>
      </c>
      <c r="CW124" s="18">
        <f>M$8*$P124*[1]战斗预期!C$4</f>
        <v>0</v>
      </c>
      <c r="CX124" s="18">
        <f>N$8*$P124*[1]战斗预期!D$4</f>
        <v>0</v>
      </c>
      <c r="CY124" s="18">
        <f>O$8*$P124*[1]战斗预期!E$4</f>
        <v>465.55555555555554</v>
      </c>
      <c r="CZ124" s="18">
        <f>P$8*$P124*[1]战斗预期!F$4</f>
        <v>0</v>
      </c>
      <c r="DA124" s="18">
        <f>Q$8*$P124*[1]战斗预期!G$4</f>
        <v>372.44444444444446</v>
      </c>
      <c r="DB124" s="19">
        <f>M$9*$P124*[1]战斗预期!C$4</f>
        <v>0</v>
      </c>
      <c r="DC124" s="19">
        <f>N$9*$P124*[1]战斗预期!D$4</f>
        <v>0</v>
      </c>
      <c r="DD124" s="19">
        <f>O$9*$P124*[1]战斗预期!E$4</f>
        <v>0</v>
      </c>
      <c r="DE124" s="19">
        <f>P$9*$P124*[1]战斗预期!F$4</f>
        <v>372.44444444444446</v>
      </c>
      <c r="DF124" s="19">
        <f>Q$9*$P124*[1]战斗预期!G$4</f>
        <v>372.44444444444446</v>
      </c>
      <c r="DG124" s="20">
        <f>M$10*$P124*[1]战斗预期!C$4</f>
        <v>0</v>
      </c>
      <c r="DH124" s="20">
        <f>N$10*$P124*[1]战斗预期!D$4</f>
        <v>931.11111111111109</v>
      </c>
      <c r="DI124" s="20">
        <f>O$10*$P124*[1]战斗预期!E$4</f>
        <v>0</v>
      </c>
      <c r="DJ124" s="20">
        <f>P$10*$P124*[1]战斗预期!F$4</f>
        <v>372.44444444444446</v>
      </c>
      <c r="DK124" s="20">
        <f>Q$10*$P124*[1]战斗预期!G$4</f>
        <v>0</v>
      </c>
      <c r="DL124" s="21">
        <f>M$11*$P124*[1]战斗预期!C$4</f>
        <v>14897.777777777779</v>
      </c>
      <c r="DM124" s="21">
        <f>N$11*$P124*[1]战斗预期!D$4</f>
        <v>0</v>
      </c>
      <c r="DN124" s="21">
        <f>O$11*$P124*[1]战斗预期!E$4</f>
        <v>0</v>
      </c>
      <c r="DO124" s="21">
        <f>P$11*$P124*[1]战斗预期!F$4</f>
        <v>297.95555555555558</v>
      </c>
      <c r="DP124" s="21">
        <f>Q$11*$P124*[1]战斗预期!G$4</f>
        <v>595.91111111111115</v>
      </c>
      <c r="DQ124" s="22">
        <f>M$12*$P124*[1]战斗预期!C$4</f>
        <v>0</v>
      </c>
      <c r="DR124" s="22">
        <f>N$12*$P124*[1]战斗预期!D$4</f>
        <v>1489.7777777777778</v>
      </c>
      <c r="DS124" s="22">
        <f>O$12*$P124*[1]战斗预期!E$4</f>
        <v>744.88888888888891</v>
      </c>
      <c r="DT124" s="22">
        <f>P$12*$P124*[1]战斗预期!F$4</f>
        <v>297.95555555555558</v>
      </c>
      <c r="DU124" s="22">
        <f>Q$12*$P124*[1]战斗预期!G$4</f>
        <v>0</v>
      </c>
    </row>
    <row r="125" spans="2:125" x14ac:dyDescent="0.15">
      <c r="C125" s="23">
        <f t="shared" si="46"/>
        <v>57.714285714285715</v>
      </c>
      <c r="D125" s="14">
        <f>(C$1/SUM($R$6:$R$12)*N$6*[1]战斗预期!$D$4+F125*C$2/C$3/SUM($R$6:$R$12)*N$6*[1]战斗预期!$D$4)*(1+$D$8)</f>
        <v>448.88888888888891</v>
      </c>
      <c r="E125" s="4">
        <v>95</v>
      </c>
      <c r="F125" s="4">
        <f>[1]属性成长!$D102</f>
        <v>475</v>
      </c>
      <c r="G125" s="6">
        <f t="shared" si="47"/>
        <v>404</v>
      </c>
      <c r="H125" s="6">
        <f t="shared" si="48"/>
        <v>856</v>
      </c>
      <c r="I125" s="6">
        <f t="shared" si="49"/>
        <v>1690</v>
      </c>
      <c r="J125" s="6">
        <f t="shared" si="50"/>
        <v>2415.5147928994083</v>
      </c>
      <c r="K125" s="15">
        <f t="shared" si="51"/>
        <v>3156.9402788605312</v>
      </c>
      <c r="L125" s="6">
        <f t="shared" si="52"/>
        <v>4653.2195155525114</v>
      </c>
      <c r="M125" s="6">
        <f t="shared" si="53"/>
        <v>6158.7660395823086</v>
      </c>
      <c r="N125" s="6">
        <f t="shared" si="54"/>
        <v>44.888888888888886</v>
      </c>
      <c r="O125" s="6">
        <f t="shared" si="55"/>
        <v>95.111111111111114</v>
      </c>
      <c r="P125" s="6">
        <f t="shared" si="56"/>
        <v>187.77777777777777</v>
      </c>
      <c r="Q125" s="6">
        <f t="shared" si="57"/>
        <v>268.39053254437869</v>
      </c>
      <c r="R125" s="6">
        <f t="shared" si="58"/>
        <v>350.77114209561455</v>
      </c>
      <c r="S125" s="6">
        <f t="shared" si="59"/>
        <v>517.02439061694577</v>
      </c>
      <c r="T125" s="6">
        <f t="shared" si="60"/>
        <v>684.30733773136762</v>
      </c>
      <c r="U125" s="16">
        <f>ROUND(M$6*$N125*[1]战斗预期!C$4,0)</f>
        <v>2244</v>
      </c>
      <c r="V125" s="16">
        <f>ROUND(N$6*$N125*[1]战斗预期!D$4,0)</f>
        <v>224</v>
      </c>
      <c r="W125" s="16">
        <f>ROUND(O$6*$N125*[1]战斗预期!E$4,0)</f>
        <v>0</v>
      </c>
      <c r="X125" s="16">
        <f>ROUND(P$6*$N125*[1]战斗预期!F$4,0)</f>
        <v>0</v>
      </c>
      <c r="Y125" s="16">
        <f>ROUND(Q$6*$N125*[1]战斗预期!G$4,0)</f>
        <v>0</v>
      </c>
      <c r="Z125" s="17">
        <f>ROUND(M$7*$N125*[1]战斗预期!C$4,0)</f>
        <v>2244</v>
      </c>
      <c r="AA125" s="17">
        <f>ROUND(N$7*$N125*[1]战斗预期!D$4,0)</f>
        <v>0</v>
      </c>
      <c r="AB125" s="17">
        <f>ROUND(O$7*$N125*[1]战斗预期!E$4,0)</f>
        <v>112</v>
      </c>
      <c r="AC125" s="17">
        <f>ROUND(P$7*$N125*[1]战斗预期!F$4,0)</f>
        <v>0</v>
      </c>
      <c r="AD125" s="17">
        <f>ROUND(Q$7*$N125*[1]战斗预期!G$4,0)</f>
        <v>0</v>
      </c>
      <c r="AE125" s="18">
        <f>ROUND(M$8*$N125*[1]战斗预期!C$4,0)</f>
        <v>0</v>
      </c>
      <c r="AF125" s="18">
        <f>ROUND(N$8*$N125*[1]战斗预期!D$4,0)</f>
        <v>0</v>
      </c>
      <c r="AG125" s="18">
        <f>ROUND(O$8*$N125*[1]战斗预期!E$4,0)</f>
        <v>112</v>
      </c>
      <c r="AH125" s="18">
        <f>ROUND(P$8*$N125*[1]战斗预期!F$4,0)</f>
        <v>0</v>
      </c>
      <c r="AI125" s="18">
        <f>ROUND(Q$8*$N125*[1]战斗预期!G$4,0)</f>
        <v>90</v>
      </c>
      <c r="AJ125" s="19">
        <f>ROUND(M$9*$N125*[1]战斗预期!C$4,0)</f>
        <v>0</v>
      </c>
      <c r="AK125" s="19">
        <f>ROUND(N$9*$N125*[1]战斗预期!D$4,0)</f>
        <v>0</v>
      </c>
      <c r="AL125" s="19">
        <f>ROUND(O$9*$N125*[1]战斗预期!E$4,0)</f>
        <v>0</v>
      </c>
      <c r="AM125" s="19">
        <f>ROUND(P$9*$N125*[1]战斗预期!F$4,0)</f>
        <v>90</v>
      </c>
      <c r="AN125" s="19">
        <f>ROUND(Q$9*$N125*[1]战斗预期!G$4,0)</f>
        <v>90</v>
      </c>
      <c r="AO125" s="20">
        <f>ROUND(M$10*$N125*[1]战斗预期!C$4,0)</f>
        <v>0</v>
      </c>
      <c r="AP125" s="20">
        <f>ROUND(N$10*$N125*[1]战斗预期!D$4,0)</f>
        <v>224</v>
      </c>
      <c r="AQ125" s="20">
        <f>ROUND(O$10*$N125*[1]战斗预期!E$4,0)</f>
        <v>0</v>
      </c>
      <c r="AR125" s="20">
        <f>ROUND(P$10*$N125*[1]战斗预期!F$4,0)</f>
        <v>90</v>
      </c>
      <c r="AS125" s="20">
        <f>ROUND(Q$10*$N125*[1]战斗预期!G$4,0)</f>
        <v>0</v>
      </c>
      <c r="AT125" s="21">
        <f>ROUND(M$11*$N125*[1]战斗预期!C$4,0)</f>
        <v>3591</v>
      </c>
      <c r="AU125" s="21">
        <f>ROUND(N$11*$N125*[1]战斗预期!D$4,0)</f>
        <v>0</v>
      </c>
      <c r="AV125" s="21">
        <f>ROUND(O$11*$N125*[1]战斗预期!E$4,0)</f>
        <v>0</v>
      </c>
      <c r="AW125" s="21">
        <f>ROUND(P$11*$N125*[1]战斗预期!F$4,0)</f>
        <v>72</v>
      </c>
      <c r="AX125" s="21">
        <f>ROUND(Q$11*$N125*[1]战斗预期!G$4,0)</f>
        <v>144</v>
      </c>
      <c r="AY125" s="22">
        <f>ROUND(M$12*$N125*[1]战斗预期!C$4,0)</f>
        <v>0</v>
      </c>
      <c r="AZ125" s="22">
        <f>ROUND(N$12*$N125*[1]战斗预期!D$4,0)</f>
        <v>359</v>
      </c>
      <c r="BA125" s="22">
        <f>ROUND(O$12*$N125*[1]战斗预期!E$4,0)</f>
        <v>180</v>
      </c>
      <c r="BB125" s="22">
        <f>ROUND(P$12*$N125*[1]战斗预期!F$4,0)</f>
        <v>72</v>
      </c>
      <c r="BC125" s="22">
        <f>ROUND(Q$12*$N125*[1]战斗预期!G$4,0)</f>
        <v>0</v>
      </c>
      <c r="BD125" s="16">
        <f>M$6*$O125*[1]战斗预期!C$4</f>
        <v>4755.5555555555557</v>
      </c>
      <c r="BE125" s="16">
        <f>N$6*$O125*[1]战斗预期!D$4</f>
        <v>475.55555555555554</v>
      </c>
      <c r="BF125" s="16">
        <f>O$6*$O125*[1]战斗预期!E$4</f>
        <v>0</v>
      </c>
      <c r="BG125" s="16">
        <f>P$6*$O125*[1]战斗预期!F$4</f>
        <v>0</v>
      </c>
      <c r="BH125" s="16">
        <f>Q$6*$O125*[1]战斗预期!G$4</f>
        <v>0</v>
      </c>
      <c r="BI125" s="17">
        <f>M$7*$O125*[1]战斗预期!C$4</f>
        <v>4755.5555555555557</v>
      </c>
      <c r="BJ125" s="17">
        <f>N$7*$O125*[1]战斗预期!D$4</f>
        <v>0</v>
      </c>
      <c r="BK125" s="17">
        <f>O$7*$O125*[1]战斗预期!E$4</f>
        <v>237.77777777777777</v>
      </c>
      <c r="BL125" s="17">
        <f>P$7*$O125*[1]战斗预期!F$4</f>
        <v>0</v>
      </c>
      <c r="BM125" s="17">
        <f>Q$7*$O125*[1]战斗预期!G$4</f>
        <v>0</v>
      </c>
      <c r="BN125" s="18">
        <f>M$8*$O125*[1]战斗预期!C$4</f>
        <v>0</v>
      </c>
      <c r="BO125" s="18">
        <f>N$8*$O125*[1]战斗预期!D$4</f>
        <v>0</v>
      </c>
      <c r="BP125" s="18">
        <f>O$8*$O125*[1]战斗预期!E$4</f>
        <v>237.77777777777777</v>
      </c>
      <c r="BQ125" s="18">
        <f>P$8*$O125*[1]战斗预期!F$4</f>
        <v>0</v>
      </c>
      <c r="BR125" s="18">
        <f>Q$8*$O125*[1]战斗预期!G$4</f>
        <v>190.22222222222223</v>
      </c>
      <c r="BS125" s="19">
        <f>M$9*$O125*[1]战斗预期!C$4</f>
        <v>0</v>
      </c>
      <c r="BT125" s="19">
        <f>N$9*$O125*[1]战斗预期!D$4</f>
        <v>0</v>
      </c>
      <c r="BU125" s="19">
        <f>O$9*$O125*[1]战斗预期!E$4</f>
        <v>0</v>
      </c>
      <c r="BV125" s="19">
        <f>P$9*$O125*[1]战斗预期!F$4</f>
        <v>190.22222222222223</v>
      </c>
      <c r="BW125" s="19">
        <f>Q$9*$O125*[1]战斗预期!G$4</f>
        <v>190.22222222222223</v>
      </c>
      <c r="BX125" s="20">
        <f>M$10*$O125*[1]战斗预期!C$4</f>
        <v>0</v>
      </c>
      <c r="BY125" s="20">
        <f>N$10*$O125*[1]战斗预期!D$4</f>
        <v>475.55555555555554</v>
      </c>
      <c r="BZ125" s="20">
        <f>O$10*$O125*[1]战斗预期!E$4</f>
        <v>0</v>
      </c>
      <c r="CA125" s="20">
        <f>P$10*$O125*[1]战斗预期!F$4</f>
        <v>190.22222222222223</v>
      </c>
      <c r="CB125" s="20">
        <f>Q$10*$O125*[1]战斗预期!G$4</f>
        <v>0</v>
      </c>
      <c r="CC125" s="21">
        <f>M$11*$O125*[1]战斗预期!C$4</f>
        <v>7608.8888888888887</v>
      </c>
      <c r="CD125" s="21">
        <f>N$11*$O125*[1]战斗预期!D$4</f>
        <v>0</v>
      </c>
      <c r="CE125" s="21">
        <f>O$11*$O125*[1]战斗预期!E$4</f>
        <v>0</v>
      </c>
      <c r="CF125" s="21">
        <f>P$11*$O125*[1]战斗预期!F$4</f>
        <v>152.17777777777778</v>
      </c>
      <c r="CG125" s="21">
        <f>Q$11*$O125*[1]战斗预期!G$4</f>
        <v>304.35555555555555</v>
      </c>
      <c r="CH125" s="22">
        <f>M$12*$O125*[1]战斗预期!C$4</f>
        <v>0</v>
      </c>
      <c r="CI125" s="22">
        <f>N$12*$O125*[1]战斗预期!D$4</f>
        <v>760.88888888888891</v>
      </c>
      <c r="CJ125" s="22">
        <f>O$12*$O125*[1]战斗预期!E$4</f>
        <v>380.44444444444446</v>
      </c>
      <c r="CK125" s="22">
        <f>P$12*$O125*[1]战斗预期!F$4</f>
        <v>152.17777777777778</v>
      </c>
      <c r="CL125" s="22">
        <f>Q$12*$O125*[1]战斗预期!G$4</f>
        <v>0</v>
      </c>
      <c r="CM125" s="16">
        <f>M$6*$P125*[1]战斗预期!C$4</f>
        <v>9388.8888888888887</v>
      </c>
      <c r="CN125" s="16">
        <f>N$6*$P125*[1]战斗预期!D$4</f>
        <v>938.88888888888891</v>
      </c>
      <c r="CO125" s="16">
        <f>O$6*$P125*[1]战斗预期!E$4</f>
        <v>0</v>
      </c>
      <c r="CP125" s="16">
        <f>P$6*$P125*[1]战斗预期!F$4</f>
        <v>0</v>
      </c>
      <c r="CQ125" s="16">
        <f>Q$6*$P125*[1]战斗预期!G$4</f>
        <v>0</v>
      </c>
      <c r="CR125" s="17">
        <f>M$7*$P125*[1]战斗预期!C$4</f>
        <v>9388.8888888888887</v>
      </c>
      <c r="CS125" s="17">
        <f>N$7*$P125*[1]战斗预期!D$4</f>
        <v>0</v>
      </c>
      <c r="CT125" s="17">
        <f>O$7*$P125*[1]战斗预期!E$4</f>
        <v>469.44444444444446</v>
      </c>
      <c r="CU125" s="17">
        <f>P$7*$P125*[1]战斗预期!F$4</f>
        <v>0</v>
      </c>
      <c r="CV125" s="17">
        <f>Q$7*$P125*[1]战斗预期!G$4</f>
        <v>0</v>
      </c>
      <c r="CW125" s="18">
        <f>M$8*$P125*[1]战斗预期!C$4</f>
        <v>0</v>
      </c>
      <c r="CX125" s="18">
        <f>N$8*$P125*[1]战斗预期!D$4</f>
        <v>0</v>
      </c>
      <c r="CY125" s="18">
        <f>O$8*$P125*[1]战斗预期!E$4</f>
        <v>469.44444444444446</v>
      </c>
      <c r="CZ125" s="18">
        <f>P$8*$P125*[1]战斗预期!F$4</f>
        <v>0</v>
      </c>
      <c r="DA125" s="18">
        <f>Q$8*$P125*[1]战斗预期!G$4</f>
        <v>375.55555555555554</v>
      </c>
      <c r="DB125" s="19">
        <f>M$9*$P125*[1]战斗预期!C$4</f>
        <v>0</v>
      </c>
      <c r="DC125" s="19">
        <f>N$9*$P125*[1]战斗预期!D$4</f>
        <v>0</v>
      </c>
      <c r="DD125" s="19">
        <f>O$9*$P125*[1]战斗预期!E$4</f>
        <v>0</v>
      </c>
      <c r="DE125" s="19">
        <f>P$9*$P125*[1]战斗预期!F$4</f>
        <v>375.55555555555554</v>
      </c>
      <c r="DF125" s="19">
        <f>Q$9*$P125*[1]战斗预期!G$4</f>
        <v>375.55555555555554</v>
      </c>
      <c r="DG125" s="20">
        <f>M$10*$P125*[1]战斗预期!C$4</f>
        <v>0</v>
      </c>
      <c r="DH125" s="20">
        <f>N$10*$P125*[1]战斗预期!D$4</f>
        <v>938.88888888888891</v>
      </c>
      <c r="DI125" s="20">
        <f>O$10*$P125*[1]战斗预期!E$4</f>
        <v>0</v>
      </c>
      <c r="DJ125" s="20">
        <f>P$10*$P125*[1]战斗预期!F$4</f>
        <v>375.55555555555554</v>
      </c>
      <c r="DK125" s="20">
        <f>Q$10*$P125*[1]战斗预期!G$4</f>
        <v>0</v>
      </c>
      <c r="DL125" s="21">
        <f>M$11*$P125*[1]战斗预期!C$4</f>
        <v>15022.222222222223</v>
      </c>
      <c r="DM125" s="21">
        <f>N$11*$P125*[1]战斗预期!D$4</f>
        <v>0</v>
      </c>
      <c r="DN125" s="21">
        <f>O$11*$P125*[1]战斗预期!E$4</f>
        <v>0</v>
      </c>
      <c r="DO125" s="21">
        <f>P$11*$P125*[1]战斗预期!F$4</f>
        <v>300.44444444444446</v>
      </c>
      <c r="DP125" s="21">
        <f>Q$11*$P125*[1]战斗预期!G$4</f>
        <v>600.88888888888891</v>
      </c>
      <c r="DQ125" s="22">
        <f>M$12*$P125*[1]战斗预期!C$4</f>
        <v>0</v>
      </c>
      <c r="DR125" s="22">
        <f>N$12*$P125*[1]战斗预期!D$4</f>
        <v>1502.2222222222222</v>
      </c>
      <c r="DS125" s="22">
        <f>O$12*$P125*[1]战斗预期!E$4</f>
        <v>751.11111111111109</v>
      </c>
      <c r="DT125" s="22">
        <f>P$12*$P125*[1]战斗预期!F$4</f>
        <v>300.44444444444446</v>
      </c>
      <c r="DU125" s="22">
        <f>Q$12*$P125*[1]战斗预期!G$4</f>
        <v>0</v>
      </c>
    </row>
    <row r="126" spans="2:125" x14ac:dyDescent="0.15">
      <c r="C126" s="23">
        <f t="shared" si="46"/>
        <v>58.285714285714285</v>
      </c>
      <c r="D126" s="14">
        <f>(C$1/SUM($R$6:$R$12)*N$6*[1]战斗预期!$D$4+F126*C$2/C$3/SUM($R$6:$R$12)*N$6*[1]战斗预期!$D$4)*(1+$D$8)</f>
        <v>453.33333333333331</v>
      </c>
      <c r="E126" s="4">
        <v>96</v>
      </c>
      <c r="F126" s="4">
        <f>[1]属性成长!$D103</f>
        <v>480</v>
      </c>
      <c r="G126" s="6">
        <f t="shared" si="47"/>
        <v>408</v>
      </c>
      <c r="H126" s="6">
        <f t="shared" si="48"/>
        <v>864</v>
      </c>
      <c r="I126" s="6">
        <f t="shared" si="49"/>
        <v>1704</v>
      </c>
      <c r="J126" s="6">
        <f t="shared" si="50"/>
        <v>2433.5147928994083</v>
      </c>
      <c r="K126" s="15">
        <f t="shared" si="51"/>
        <v>3178.9402788605312</v>
      </c>
      <c r="L126" s="6">
        <f t="shared" si="52"/>
        <v>4683.2195155525114</v>
      </c>
      <c r="M126" s="6">
        <f t="shared" si="53"/>
        <v>6196.7660395823086</v>
      </c>
      <c r="N126" s="6">
        <f t="shared" si="54"/>
        <v>45.333333333333336</v>
      </c>
      <c r="O126" s="6">
        <f t="shared" si="55"/>
        <v>96</v>
      </c>
      <c r="P126" s="6">
        <f t="shared" si="56"/>
        <v>189.33333333333334</v>
      </c>
      <c r="Q126" s="6">
        <f t="shared" si="57"/>
        <v>270.39053254437869</v>
      </c>
      <c r="R126" s="6">
        <f t="shared" si="58"/>
        <v>353.21558654005901</v>
      </c>
      <c r="S126" s="6">
        <f t="shared" si="59"/>
        <v>520.35772395027902</v>
      </c>
      <c r="T126" s="6">
        <f t="shared" si="60"/>
        <v>688.5295599535898</v>
      </c>
      <c r="U126" s="16">
        <f>ROUND(M$6*$N126*[1]战斗预期!C$4,0)</f>
        <v>2267</v>
      </c>
      <c r="V126" s="16">
        <f>ROUND(N$6*$N126*[1]战斗预期!D$4,0)</f>
        <v>227</v>
      </c>
      <c r="W126" s="16">
        <f>ROUND(O$6*$N126*[1]战斗预期!E$4,0)</f>
        <v>0</v>
      </c>
      <c r="X126" s="16">
        <f>ROUND(P$6*$N126*[1]战斗预期!F$4,0)</f>
        <v>0</v>
      </c>
      <c r="Y126" s="16">
        <f>ROUND(Q$6*$N126*[1]战斗预期!G$4,0)</f>
        <v>0</v>
      </c>
      <c r="Z126" s="17">
        <f>ROUND(M$7*$N126*[1]战斗预期!C$4,0)</f>
        <v>2267</v>
      </c>
      <c r="AA126" s="17">
        <f>ROUND(N$7*$N126*[1]战斗预期!D$4,0)</f>
        <v>0</v>
      </c>
      <c r="AB126" s="17">
        <f>ROUND(O$7*$N126*[1]战斗预期!E$4,0)</f>
        <v>113</v>
      </c>
      <c r="AC126" s="17">
        <f>ROUND(P$7*$N126*[1]战斗预期!F$4,0)</f>
        <v>0</v>
      </c>
      <c r="AD126" s="17">
        <f>ROUND(Q$7*$N126*[1]战斗预期!G$4,0)</f>
        <v>0</v>
      </c>
      <c r="AE126" s="18">
        <f>ROUND(M$8*$N126*[1]战斗预期!C$4,0)</f>
        <v>0</v>
      </c>
      <c r="AF126" s="18">
        <f>ROUND(N$8*$N126*[1]战斗预期!D$4,0)</f>
        <v>0</v>
      </c>
      <c r="AG126" s="18">
        <f>ROUND(O$8*$N126*[1]战斗预期!E$4,0)</f>
        <v>113</v>
      </c>
      <c r="AH126" s="18">
        <f>ROUND(P$8*$N126*[1]战斗预期!F$4,0)</f>
        <v>0</v>
      </c>
      <c r="AI126" s="18">
        <f>ROUND(Q$8*$N126*[1]战斗预期!G$4,0)</f>
        <v>91</v>
      </c>
      <c r="AJ126" s="19">
        <f>ROUND(M$9*$N126*[1]战斗预期!C$4,0)</f>
        <v>0</v>
      </c>
      <c r="AK126" s="19">
        <f>ROUND(N$9*$N126*[1]战斗预期!D$4,0)</f>
        <v>0</v>
      </c>
      <c r="AL126" s="19">
        <f>ROUND(O$9*$N126*[1]战斗预期!E$4,0)</f>
        <v>0</v>
      </c>
      <c r="AM126" s="19">
        <f>ROUND(P$9*$N126*[1]战斗预期!F$4,0)</f>
        <v>91</v>
      </c>
      <c r="AN126" s="19">
        <f>ROUND(Q$9*$N126*[1]战斗预期!G$4,0)</f>
        <v>91</v>
      </c>
      <c r="AO126" s="20">
        <f>ROUND(M$10*$N126*[1]战斗预期!C$4,0)</f>
        <v>0</v>
      </c>
      <c r="AP126" s="20">
        <f>ROUND(N$10*$N126*[1]战斗预期!D$4,0)</f>
        <v>227</v>
      </c>
      <c r="AQ126" s="20">
        <f>ROUND(O$10*$N126*[1]战斗预期!E$4,0)</f>
        <v>0</v>
      </c>
      <c r="AR126" s="20">
        <f>ROUND(P$10*$N126*[1]战斗预期!F$4,0)</f>
        <v>91</v>
      </c>
      <c r="AS126" s="20">
        <f>ROUND(Q$10*$N126*[1]战斗预期!G$4,0)</f>
        <v>0</v>
      </c>
      <c r="AT126" s="21">
        <f>ROUND(M$11*$N126*[1]战斗预期!C$4,0)</f>
        <v>3627</v>
      </c>
      <c r="AU126" s="21">
        <f>ROUND(N$11*$N126*[1]战斗预期!D$4,0)</f>
        <v>0</v>
      </c>
      <c r="AV126" s="21">
        <f>ROUND(O$11*$N126*[1]战斗预期!E$4,0)</f>
        <v>0</v>
      </c>
      <c r="AW126" s="21">
        <f>ROUND(P$11*$N126*[1]战斗预期!F$4,0)</f>
        <v>73</v>
      </c>
      <c r="AX126" s="21">
        <f>ROUND(Q$11*$N126*[1]战斗预期!G$4,0)</f>
        <v>145</v>
      </c>
      <c r="AY126" s="22">
        <f>ROUND(M$12*$N126*[1]战斗预期!C$4,0)</f>
        <v>0</v>
      </c>
      <c r="AZ126" s="22">
        <f>ROUND(N$12*$N126*[1]战斗预期!D$4,0)</f>
        <v>363</v>
      </c>
      <c r="BA126" s="22">
        <f>ROUND(O$12*$N126*[1]战斗预期!E$4,0)</f>
        <v>181</v>
      </c>
      <c r="BB126" s="22">
        <f>ROUND(P$12*$N126*[1]战斗预期!F$4,0)</f>
        <v>73</v>
      </c>
      <c r="BC126" s="22">
        <f>ROUND(Q$12*$N126*[1]战斗预期!G$4,0)</f>
        <v>0</v>
      </c>
      <c r="BD126" s="16">
        <f>M$6*$O126*[1]战斗预期!C$4</f>
        <v>4800</v>
      </c>
      <c r="BE126" s="16">
        <f>N$6*$O126*[1]战斗预期!D$4</f>
        <v>480</v>
      </c>
      <c r="BF126" s="16">
        <f>O$6*$O126*[1]战斗预期!E$4</f>
        <v>0</v>
      </c>
      <c r="BG126" s="16">
        <f>P$6*$O126*[1]战斗预期!F$4</f>
        <v>0</v>
      </c>
      <c r="BH126" s="16">
        <f>Q$6*$O126*[1]战斗预期!G$4</f>
        <v>0</v>
      </c>
      <c r="BI126" s="17">
        <f>M$7*$O126*[1]战斗预期!C$4</f>
        <v>4800</v>
      </c>
      <c r="BJ126" s="17">
        <f>N$7*$O126*[1]战斗预期!D$4</f>
        <v>0</v>
      </c>
      <c r="BK126" s="17">
        <f>O$7*$O126*[1]战斗预期!E$4</f>
        <v>240</v>
      </c>
      <c r="BL126" s="17">
        <f>P$7*$O126*[1]战斗预期!F$4</f>
        <v>0</v>
      </c>
      <c r="BM126" s="17">
        <f>Q$7*$O126*[1]战斗预期!G$4</f>
        <v>0</v>
      </c>
      <c r="BN126" s="18">
        <f>M$8*$O126*[1]战斗预期!C$4</f>
        <v>0</v>
      </c>
      <c r="BO126" s="18">
        <f>N$8*$O126*[1]战斗预期!D$4</f>
        <v>0</v>
      </c>
      <c r="BP126" s="18">
        <f>O$8*$O126*[1]战斗预期!E$4</f>
        <v>240</v>
      </c>
      <c r="BQ126" s="18">
        <f>P$8*$O126*[1]战斗预期!F$4</f>
        <v>0</v>
      </c>
      <c r="BR126" s="18">
        <f>Q$8*$O126*[1]战斗预期!G$4</f>
        <v>192</v>
      </c>
      <c r="BS126" s="19">
        <f>M$9*$O126*[1]战斗预期!C$4</f>
        <v>0</v>
      </c>
      <c r="BT126" s="19">
        <f>N$9*$O126*[1]战斗预期!D$4</f>
        <v>0</v>
      </c>
      <c r="BU126" s="19">
        <f>O$9*$O126*[1]战斗预期!E$4</f>
        <v>0</v>
      </c>
      <c r="BV126" s="19">
        <f>P$9*$O126*[1]战斗预期!F$4</f>
        <v>192</v>
      </c>
      <c r="BW126" s="19">
        <f>Q$9*$O126*[1]战斗预期!G$4</f>
        <v>192</v>
      </c>
      <c r="BX126" s="20">
        <f>M$10*$O126*[1]战斗预期!C$4</f>
        <v>0</v>
      </c>
      <c r="BY126" s="20">
        <f>N$10*$O126*[1]战斗预期!D$4</f>
        <v>480</v>
      </c>
      <c r="BZ126" s="20">
        <f>O$10*$O126*[1]战斗预期!E$4</f>
        <v>0</v>
      </c>
      <c r="CA126" s="20">
        <f>P$10*$O126*[1]战斗预期!F$4</f>
        <v>192</v>
      </c>
      <c r="CB126" s="20">
        <f>Q$10*$O126*[1]战斗预期!G$4</f>
        <v>0</v>
      </c>
      <c r="CC126" s="21">
        <f>M$11*$O126*[1]战斗预期!C$4</f>
        <v>7680.0000000000009</v>
      </c>
      <c r="CD126" s="21">
        <f>N$11*$O126*[1]战斗预期!D$4</f>
        <v>0</v>
      </c>
      <c r="CE126" s="21">
        <f>O$11*$O126*[1]战斗预期!E$4</f>
        <v>0</v>
      </c>
      <c r="CF126" s="21">
        <f>P$11*$O126*[1]战斗预期!F$4</f>
        <v>153.60000000000002</v>
      </c>
      <c r="CG126" s="21">
        <f>Q$11*$O126*[1]战斗预期!G$4</f>
        <v>307.20000000000005</v>
      </c>
      <c r="CH126" s="22">
        <f>M$12*$O126*[1]战斗预期!C$4</f>
        <v>0</v>
      </c>
      <c r="CI126" s="22">
        <f>N$12*$O126*[1]战斗预期!D$4</f>
        <v>768.00000000000011</v>
      </c>
      <c r="CJ126" s="22">
        <f>O$12*$O126*[1]战斗预期!E$4</f>
        <v>384.00000000000006</v>
      </c>
      <c r="CK126" s="22">
        <f>P$12*$O126*[1]战斗预期!F$4</f>
        <v>153.60000000000002</v>
      </c>
      <c r="CL126" s="22">
        <f>Q$12*$O126*[1]战斗预期!G$4</f>
        <v>0</v>
      </c>
      <c r="CM126" s="16">
        <f>M$6*$P126*[1]战斗预期!C$4</f>
        <v>9466.6666666666679</v>
      </c>
      <c r="CN126" s="16">
        <f>N$6*$P126*[1]战斗预期!D$4</f>
        <v>946.66666666666674</v>
      </c>
      <c r="CO126" s="16">
        <f>O$6*$P126*[1]战斗预期!E$4</f>
        <v>0</v>
      </c>
      <c r="CP126" s="16">
        <f>P$6*$P126*[1]战斗预期!F$4</f>
        <v>0</v>
      </c>
      <c r="CQ126" s="16">
        <f>Q$6*$P126*[1]战斗预期!G$4</f>
        <v>0</v>
      </c>
      <c r="CR126" s="17">
        <f>M$7*$P126*[1]战斗预期!C$4</f>
        <v>9466.6666666666679</v>
      </c>
      <c r="CS126" s="17">
        <f>N$7*$P126*[1]战斗预期!D$4</f>
        <v>0</v>
      </c>
      <c r="CT126" s="17">
        <f>O$7*$P126*[1]战斗预期!E$4</f>
        <v>473.33333333333337</v>
      </c>
      <c r="CU126" s="17">
        <f>P$7*$P126*[1]战斗预期!F$4</f>
        <v>0</v>
      </c>
      <c r="CV126" s="17">
        <f>Q$7*$P126*[1]战斗预期!G$4</f>
        <v>0</v>
      </c>
      <c r="CW126" s="18">
        <f>M$8*$P126*[1]战斗预期!C$4</f>
        <v>0</v>
      </c>
      <c r="CX126" s="18">
        <f>N$8*$P126*[1]战斗预期!D$4</f>
        <v>0</v>
      </c>
      <c r="CY126" s="18">
        <f>O$8*$P126*[1]战斗预期!E$4</f>
        <v>473.33333333333337</v>
      </c>
      <c r="CZ126" s="18">
        <f>P$8*$P126*[1]战斗预期!F$4</f>
        <v>0</v>
      </c>
      <c r="DA126" s="18">
        <f>Q$8*$P126*[1]战斗预期!G$4</f>
        <v>378.66666666666669</v>
      </c>
      <c r="DB126" s="19">
        <f>M$9*$P126*[1]战斗预期!C$4</f>
        <v>0</v>
      </c>
      <c r="DC126" s="19">
        <f>N$9*$P126*[1]战斗预期!D$4</f>
        <v>0</v>
      </c>
      <c r="DD126" s="19">
        <f>O$9*$P126*[1]战斗预期!E$4</f>
        <v>0</v>
      </c>
      <c r="DE126" s="19">
        <f>P$9*$P126*[1]战斗预期!F$4</f>
        <v>378.66666666666669</v>
      </c>
      <c r="DF126" s="19">
        <f>Q$9*$P126*[1]战斗预期!G$4</f>
        <v>378.66666666666669</v>
      </c>
      <c r="DG126" s="20">
        <f>M$10*$P126*[1]战斗预期!C$4</f>
        <v>0</v>
      </c>
      <c r="DH126" s="20">
        <f>N$10*$P126*[1]战斗预期!D$4</f>
        <v>946.66666666666674</v>
      </c>
      <c r="DI126" s="20">
        <f>O$10*$P126*[1]战斗预期!E$4</f>
        <v>0</v>
      </c>
      <c r="DJ126" s="20">
        <f>P$10*$P126*[1]战斗预期!F$4</f>
        <v>378.66666666666669</v>
      </c>
      <c r="DK126" s="20">
        <f>Q$10*$P126*[1]战斗预期!G$4</f>
        <v>0</v>
      </c>
      <c r="DL126" s="21">
        <f>M$11*$P126*[1]战斗预期!C$4</f>
        <v>15146.666666666666</v>
      </c>
      <c r="DM126" s="21">
        <f>N$11*$P126*[1]战斗预期!D$4</f>
        <v>0</v>
      </c>
      <c r="DN126" s="21">
        <f>O$11*$P126*[1]战斗预期!E$4</f>
        <v>0</v>
      </c>
      <c r="DO126" s="21">
        <f>P$11*$P126*[1]战斗预期!F$4</f>
        <v>302.93333333333334</v>
      </c>
      <c r="DP126" s="21">
        <f>Q$11*$P126*[1]战斗预期!G$4</f>
        <v>605.86666666666667</v>
      </c>
      <c r="DQ126" s="22">
        <f>M$12*$P126*[1]战斗预期!C$4</f>
        <v>0</v>
      </c>
      <c r="DR126" s="22">
        <f>N$12*$P126*[1]战斗预期!D$4</f>
        <v>1514.6666666666667</v>
      </c>
      <c r="DS126" s="22">
        <f>O$12*$P126*[1]战斗预期!E$4</f>
        <v>757.33333333333337</v>
      </c>
      <c r="DT126" s="22">
        <f>P$12*$P126*[1]战斗预期!F$4</f>
        <v>302.93333333333334</v>
      </c>
      <c r="DU126" s="22">
        <f>Q$12*$P126*[1]战斗预期!G$4</f>
        <v>0</v>
      </c>
    </row>
    <row r="127" spans="2:125" x14ac:dyDescent="0.15">
      <c r="C127" s="23">
        <f t="shared" si="46"/>
        <v>58.857142857142854</v>
      </c>
      <c r="D127" s="14">
        <f>(C$1/SUM($R$6:$R$12)*N$6*[1]战斗预期!$D$4+F127*C$2/C$3/SUM($R$6:$R$12)*N$6*[1]战斗预期!$D$4)*(1+$D$8)</f>
        <v>457.77777777777783</v>
      </c>
      <c r="E127" s="4">
        <v>97</v>
      </c>
      <c r="F127" s="4">
        <f>[1]属性成长!$D104</f>
        <v>485</v>
      </c>
      <c r="G127" s="6">
        <f t="shared" si="47"/>
        <v>412</v>
      </c>
      <c r="H127" s="6">
        <f t="shared" si="48"/>
        <v>872</v>
      </c>
      <c r="I127" s="6">
        <f t="shared" si="49"/>
        <v>1718</v>
      </c>
      <c r="J127" s="6">
        <f t="shared" si="50"/>
        <v>2451.5147928994083</v>
      </c>
      <c r="K127" s="15">
        <f t="shared" si="51"/>
        <v>3200.9402788605312</v>
      </c>
      <c r="L127" s="6">
        <f t="shared" si="52"/>
        <v>4713.2195155525114</v>
      </c>
      <c r="M127" s="6">
        <f t="shared" si="53"/>
        <v>6234.7660395823086</v>
      </c>
      <c r="N127" s="6">
        <f t="shared" si="54"/>
        <v>45.777777777777779</v>
      </c>
      <c r="O127" s="6">
        <f t="shared" si="55"/>
        <v>96.888888888888886</v>
      </c>
      <c r="P127" s="6">
        <f t="shared" si="56"/>
        <v>190.88888888888889</v>
      </c>
      <c r="Q127" s="6">
        <f t="shared" si="57"/>
        <v>272.39053254437869</v>
      </c>
      <c r="R127" s="6">
        <f t="shared" si="58"/>
        <v>355.66003098450346</v>
      </c>
      <c r="S127" s="6">
        <f t="shared" si="59"/>
        <v>523.69105728361239</v>
      </c>
      <c r="T127" s="6">
        <f t="shared" si="60"/>
        <v>692.75178217581208</v>
      </c>
      <c r="U127" s="16">
        <f>ROUND(M$6*$N127*[1]战斗预期!C$4,0)</f>
        <v>2289</v>
      </c>
      <c r="V127" s="16">
        <f>ROUND(N$6*$N127*[1]战斗预期!D$4,0)</f>
        <v>229</v>
      </c>
      <c r="W127" s="16">
        <f>ROUND(O$6*$N127*[1]战斗预期!E$4,0)</f>
        <v>0</v>
      </c>
      <c r="X127" s="16">
        <f>ROUND(P$6*$N127*[1]战斗预期!F$4,0)</f>
        <v>0</v>
      </c>
      <c r="Y127" s="16">
        <f>ROUND(Q$6*$N127*[1]战斗预期!G$4,0)</f>
        <v>0</v>
      </c>
      <c r="Z127" s="17">
        <f>ROUND(M$7*$N127*[1]战斗预期!C$4,0)</f>
        <v>2289</v>
      </c>
      <c r="AA127" s="17">
        <f>ROUND(N$7*$N127*[1]战斗预期!D$4,0)</f>
        <v>0</v>
      </c>
      <c r="AB127" s="17">
        <f>ROUND(O$7*$N127*[1]战斗预期!E$4,0)</f>
        <v>114</v>
      </c>
      <c r="AC127" s="17">
        <f>ROUND(P$7*$N127*[1]战斗预期!F$4,0)</f>
        <v>0</v>
      </c>
      <c r="AD127" s="17">
        <f>ROUND(Q$7*$N127*[1]战斗预期!G$4,0)</f>
        <v>0</v>
      </c>
      <c r="AE127" s="18">
        <f>ROUND(M$8*$N127*[1]战斗预期!C$4,0)</f>
        <v>0</v>
      </c>
      <c r="AF127" s="18">
        <f>ROUND(N$8*$N127*[1]战斗预期!D$4,0)</f>
        <v>0</v>
      </c>
      <c r="AG127" s="18">
        <f>ROUND(O$8*$N127*[1]战斗预期!E$4,0)</f>
        <v>114</v>
      </c>
      <c r="AH127" s="18">
        <f>ROUND(P$8*$N127*[1]战斗预期!F$4,0)</f>
        <v>0</v>
      </c>
      <c r="AI127" s="18">
        <f>ROUND(Q$8*$N127*[1]战斗预期!G$4,0)</f>
        <v>92</v>
      </c>
      <c r="AJ127" s="19">
        <f>ROUND(M$9*$N127*[1]战斗预期!C$4,0)</f>
        <v>0</v>
      </c>
      <c r="AK127" s="19">
        <f>ROUND(N$9*$N127*[1]战斗预期!D$4,0)</f>
        <v>0</v>
      </c>
      <c r="AL127" s="19">
        <f>ROUND(O$9*$N127*[1]战斗预期!E$4,0)</f>
        <v>0</v>
      </c>
      <c r="AM127" s="19">
        <f>ROUND(P$9*$N127*[1]战斗预期!F$4,0)</f>
        <v>92</v>
      </c>
      <c r="AN127" s="19">
        <f>ROUND(Q$9*$N127*[1]战斗预期!G$4,0)</f>
        <v>92</v>
      </c>
      <c r="AO127" s="20">
        <f>ROUND(M$10*$N127*[1]战斗预期!C$4,0)</f>
        <v>0</v>
      </c>
      <c r="AP127" s="20">
        <f>ROUND(N$10*$N127*[1]战斗预期!D$4,0)</f>
        <v>229</v>
      </c>
      <c r="AQ127" s="20">
        <f>ROUND(O$10*$N127*[1]战斗预期!E$4,0)</f>
        <v>0</v>
      </c>
      <c r="AR127" s="20">
        <f>ROUND(P$10*$N127*[1]战斗预期!F$4,0)</f>
        <v>92</v>
      </c>
      <c r="AS127" s="20">
        <f>ROUND(Q$10*$N127*[1]战斗预期!G$4,0)</f>
        <v>0</v>
      </c>
      <c r="AT127" s="21">
        <f>ROUND(M$11*$N127*[1]战斗预期!C$4,0)</f>
        <v>3662</v>
      </c>
      <c r="AU127" s="21">
        <f>ROUND(N$11*$N127*[1]战斗预期!D$4,0)</f>
        <v>0</v>
      </c>
      <c r="AV127" s="21">
        <f>ROUND(O$11*$N127*[1]战斗预期!E$4,0)</f>
        <v>0</v>
      </c>
      <c r="AW127" s="21">
        <f>ROUND(P$11*$N127*[1]战斗预期!F$4,0)</f>
        <v>73</v>
      </c>
      <c r="AX127" s="21">
        <f>ROUND(Q$11*$N127*[1]战斗预期!G$4,0)</f>
        <v>146</v>
      </c>
      <c r="AY127" s="22">
        <f>ROUND(M$12*$N127*[1]战斗预期!C$4,0)</f>
        <v>0</v>
      </c>
      <c r="AZ127" s="22">
        <f>ROUND(N$12*$N127*[1]战斗预期!D$4,0)</f>
        <v>366</v>
      </c>
      <c r="BA127" s="22">
        <f>ROUND(O$12*$N127*[1]战斗预期!E$4,0)</f>
        <v>183</v>
      </c>
      <c r="BB127" s="22">
        <f>ROUND(P$12*$N127*[1]战斗预期!F$4,0)</f>
        <v>73</v>
      </c>
      <c r="BC127" s="22">
        <f>ROUND(Q$12*$N127*[1]战斗预期!G$4,0)</f>
        <v>0</v>
      </c>
      <c r="BD127" s="16">
        <f>M$6*$O127*[1]战斗预期!C$4</f>
        <v>4844.4444444444443</v>
      </c>
      <c r="BE127" s="16">
        <f>N$6*$O127*[1]战斗预期!D$4</f>
        <v>484.44444444444446</v>
      </c>
      <c r="BF127" s="16">
        <f>O$6*$O127*[1]战斗预期!E$4</f>
        <v>0</v>
      </c>
      <c r="BG127" s="16">
        <f>P$6*$O127*[1]战斗预期!F$4</f>
        <v>0</v>
      </c>
      <c r="BH127" s="16">
        <f>Q$6*$O127*[1]战斗预期!G$4</f>
        <v>0</v>
      </c>
      <c r="BI127" s="17">
        <f>M$7*$O127*[1]战斗预期!C$4</f>
        <v>4844.4444444444443</v>
      </c>
      <c r="BJ127" s="17">
        <f>N$7*$O127*[1]战斗预期!D$4</f>
        <v>0</v>
      </c>
      <c r="BK127" s="17">
        <f>O$7*$O127*[1]战斗预期!E$4</f>
        <v>242.22222222222223</v>
      </c>
      <c r="BL127" s="17">
        <f>P$7*$O127*[1]战斗预期!F$4</f>
        <v>0</v>
      </c>
      <c r="BM127" s="17">
        <f>Q$7*$O127*[1]战斗预期!G$4</f>
        <v>0</v>
      </c>
      <c r="BN127" s="18">
        <f>M$8*$O127*[1]战斗预期!C$4</f>
        <v>0</v>
      </c>
      <c r="BO127" s="18">
        <f>N$8*$O127*[1]战斗预期!D$4</f>
        <v>0</v>
      </c>
      <c r="BP127" s="18">
        <f>O$8*$O127*[1]战斗预期!E$4</f>
        <v>242.22222222222223</v>
      </c>
      <c r="BQ127" s="18">
        <f>P$8*$O127*[1]战斗预期!F$4</f>
        <v>0</v>
      </c>
      <c r="BR127" s="18">
        <f>Q$8*$O127*[1]战斗预期!G$4</f>
        <v>193.77777777777777</v>
      </c>
      <c r="BS127" s="19">
        <f>M$9*$O127*[1]战斗预期!C$4</f>
        <v>0</v>
      </c>
      <c r="BT127" s="19">
        <f>N$9*$O127*[1]战斗预期!D$4</f>
        <v>0</v>
      </c>
      <c r="BU127" s="19">
        <f>O$9*$O127*[1]战斗预期!E$4</f>
        <v>0</v>
      </c>
      <c r="BV127" s="19">
        <f>P$9*$O127*[1]战斗预期!F$4</f>
        <v>193.77777777777777</v>
      </c>
      <c r="BW127" s="19">
        <f>Q$9*$O127*[1]战斗预期!G$4</f>
        <v>193.77777777777777</v>
      </c>
      <c r="BX127" s="20">
        <f>M$10*$O127*[1]战斗预期!C$4</f>
        <v>0</v>
      </c>
      <c r="BY127" s="20">
        <f>N$10*$O127*[1]战斗预期!D$4</f>
        <v>484.44444444444446</v>
      </c>
      <c r="BZ127" s="20">
        <f>O$10*$O127*[1]战斗预期!E$4</f>
        <v>0</v>
      </c>
      <c r="CA127" s="20">
        <f>P$10*$O127*[1]战斗预期!F$4</f>
        <v>193.77777777777777</v>
      </c>
      <c r="CB127" s="20">
        <f>Q$10*$O127*[1]战斗预期!G$4</f>
        <v>0</v>
      </c>
      <c r="CC127" s="21">
        <f>M$11*$O127*[1]战斗预期!C$4</f>
        <v>7751.1111111111122</v>
      </c>
      <c r="CD127" s="21">
        <f>N$11*$O127*[1]战斗预期!D$4</f>
        <v>0</v>
      </c>
      <c r="CE127" s="21">
        <f>O$11*$O127*[1]战斗预期!E$4</f>
        <v>0</v>
      </c>
      <c r="CF127" s="21">
        <f>P$11*$O127*[1]战斗预期!F$4</f>
        <v>155.02222222222224</v>
      </c>
      <c r="CG127" s="21">
        <f>Q$11*$O127*[1]战斗预期!G$4</f>
        <v>310.04444444444448</v>
      </c>
      <c r="CH127" s="22">
        <f>M$12*$O127*[1]战斗预期!C$4</f>
        <v>0</v>
      </c>
      <c r="CI127" s="22">
        <f>N$12*$O127*[1]战斗预期!D$4</f>
        <v>775.1111111111112</v>
      </c>
      <c r="CJ127" s="22">
        <f>O$12*$O127*[1]战斗预期!E$4</f>
        <v>387.5555555555556</v>
      </c>
      <c r="CK127" s="22">
        <f>P$12*$O127*[1]战斗预期!F$4</f>
        <v>155.02222222222224</v>
      </c>
      <c r="CL127" s="22">
        <f>Q$12*$O127*[1]战斗预期!G$4</f>
        <v>0</v>
      </c>
      <c r="CM127" s="16">
        <f>M$6*$P127*[1]战斗预期!C$4</f>
        <v>9544.4444444444434</v>
      </c>
      <c r="CN127" s="16">
        <f>N$6*$P127*[1]战斗预期!D$4</f>
        <v>954.44444444444446</v>
      </c>
      <c r="CO127" s="16">
        <f>O$6*$P127*[1]战斗预期!E$4</f>
        <v>0</v>
      </c>
      <c r="CP127" s="16">
        <f>P$6*$P127*[1]战斗预期!F$4</f>
        <v>0</v>
      </c>
      <c r="CQ127" s="16">
        <f>Q$6*$P127*[1]战斗预期!G$4</f>
        <v>0</v>
      </c>
      <c r="CR127" s="17">
        <f>M$7*$P127*[1]战斗预期!C$4</f>
        <v>9544.4444444444434</v>
      </c>
      <c r="CS127" s="17">
        <f>N$7*$P127*[1]战斗预期!D$4</f>
        <v>0</v>
      </c>
      <c r="CT127" s="17">
        <f>O$7*$P127*[1]战斗预期!E$4</f>
        <v>477.22222222222223</v>
      </c>
      <c r="CU127" s="17">
        <f>P$7*$P127*[1]战斗预期!F$4</f>
        <v>0</v>
      </c>
      <c r="CV127" s="17">
        <f>Q$7*$P127*[1]战斗预期!G$4</f>
        <v>0</v>
      </c>
      <c r="CW127" s="18">
        <f>M$8*$P127*[1]战斗预期!C$4</f>
        <v>0</v>
      </c>
      <c r="CX127" s="18">
        <f>N$8*$P127*[1]战斗预期!D$4</f>
        <v>0</v>
      </c>
      <c r="CY127" s="18">
        <f>O$8*$P127*[1]战斗预期!E$4</f>
        <v>477.22222222222223</v>
      </c>
      <c r="CZ127" s="18">
        <f>P$8*$P127*[1]战斗预期!F$4</f>
        <v>0</v>
      </c>
      <c r="DA127" s="18">
        <f>Q$8*$P127*[1]战斗预期!G$4</f>
        <v>381.77777777777777</v>
      </c>
      <c r="DB127" s="19">
        <f>M$9*$P127*[1]战斗预期!C$4</f>
        <v>0</v>
      </c>
      <c r="DC127" s="19">
        <f>N$9*$P127*[1]战斗预期!D$4</f>
        <v>0</v>
      </c>
      <c r="DD127" s="19">
        <f>O$9*$P127*[1]战斗预期!E$4</f>
        <v>0</v>
      </c>
      <c r="DE127" s="19">
        <f>P$9*$P127*[1]战斗预期!F$4</f>
        <v>381.77777777777777</v>
      </c>
      <c r="DF127" s="19">
        <f>Q$9*$P127*[1]战斗预期!G$4</f>
        <v>381.77777777777777</v>
      </c>
      <c r="DG127" s="20">
        <f>M$10*$P127*[1]战斗预期!C$4</f>
        <v>0</v>
      </c>
      <c r="DH127" s="20">
        <f>N$10*$P127*[1]战斗预期!D$4</f>
        <v>954.44444444444446</v>
      </c>
      <c r="DI127" s="20">
        <f>O$10*$P127*[1]战斗预期!E$4</f>
        <v>0</v>
      </c>
      <c r="DJ127" s="20">
        <f>P$10*$P127*[1]战斗预期!F$4</f>
        <v>381.77777777777777</v>
      </c>
      <c r="DK127" s="20">
        <f>Q$10*$P127*[1]战斗预期!G$4</f>
        <v>0</v>
      </c>
      <c r="DL127" s="21">
        <f>M$11*$P127*[1]战斗预期!C$4</f>
        <v>15271.111111111111</v>
      </c>
      <c r="DM127" s="21">
        <f>N$11*$P127*[1]战斗预期!D$4</f>
        <v>0</v>
      </c>
      <c r="DN127" s="21">
        <f>O$11*$P127*[1]战斗预期!E$4</f>
        <v>0</v>
      </c>
      <c r="DO127" s="21">
        <f>P$11*$P127*[1]战斗预期!F$4</f>
        <v>305.42222222222222</v>
      </c>
      <c r="DP127" s="21">
        <f>Q$11*$P127*[1]战斗预期!G$4</f>
        <v>610.84444444444443</v>
      </c>
      <c r="DQ127" s="22">
        <f>M$12*$P127*[1]战斗预期!C$4</f>
        <v>0</v>
      </c>
      <c r="DR127" s="22">
        <f>N$12*$P127*[1]战斗预期!D$4</f>
        <v>1527.1111111111111</v>
      </c>
      <c r="DS127" s="22">
        <f>O$12*$P127*[1]战斗预期!E$4</f>
        <v>763.55555555555554</v>
      </c>
      <c r="DT127" s="22">
        <f>P$12*$P127*[1]战斗预期!F$4</f>
        <v>305.42222222222222</v>
      </c>
      <c r="DU127" s="22">
        <f>Q$12*$P127*[1]战斗预期!G$4</f>
        <v>0</v>
      </c>
    </row>
    <row r="128" spans="2:125" x14ac:dyDescent="0.15">
      <c r="C128" s="23">
        <f t="shared" si="46"/>
        <v>59.428571428571431</v>
      </c>
      <c r="D128" s="14">
        <f>(C$1/SUM($R$6:$R$12)*N$6*[1]战斗预期!$D$4+F128*C$2/C$3/SUM($R$6:$R$12)*N$6*[1]战斗预期!$D$4)*(1+$D$8)</f>
        <v>462.22222222222223</v>
      </c>
      <c r="E128" s="4">
        <v>98</v>
      </c>
      <c r="F128" s="4">
        <f>[1]属性成长!$D105</f>
        <v>490</v>
      </c>
      <c r="G128" s="6">
        <f t="shared" si="47"/>
        <v>416</v>
      </c>
      <c r="H128" s="6">
        <f t="shared" si="48"/>
        <v>880</v>
      </c>
      <c r="I128" s="6">
        <f t="shared" si="49"/>
        <v>1732</v>
      </c>
      <c r="J128" s="6">
        <f t="shared" si="50"/>
        <v>2469.5147928994083</v>
      </c>
      <c r="K128" s="15">
        <f t="shared" si="51"/>
        <v>3222.9402788605312</v>
      </c>
      <c r="L128" s="6">
        <f t="shared" si="52"/>
        <v>4743.2195155525114</v>
      </c>
      <c r="M128" s="6">
        <f t="shared" si="53"/>
        <v>6272.7660395823086</v>
      </c>
      <c r="N128" s="6">
        <f t="shared" si="54"/>
        <v>46.222222222222221</v>
      </c>
      <c r="O128" s="6">
        <f t="shared" si="55"/>
        <v>97.777777777777771</v>
      </c>
      <c r="P128" s="6">
        <f t="shared" si="56"/>
        <v>192.44444444444446</v>
      </c>
      <c r="Q128" s="6">
        <f t="shared" si="57"/>
        <v>274.39053254437869</v>
      </c>
      <c r="R128" s="6">
        <f t="shared" si="58"/>
        <v>358.10447542894792</v>
      </c>
      <c r="S128" s="6">
        <f t="shared" si="59"/>
        <v>527.02439061694577</v>
      </c>
      <c r="T128" s="6">
        <f t="shared" si="60"/>
        <v>696.97400439803425</v>
      </c>
      <c r="U128" s="16">
        <f>ROUND(M$6*$N128*[1]战斗预期!C$4,0)</f>
        <v>2311</v>
      </c>
      <c r="V128" s="16">
        <f>ROUND(N$6*$N128*[1]战斗预期!D$4,0)</f>
        <v>231</v>
      </c>
      <c r="W128" s="16">
        <f>ROUND(O$6*$N128*[1]战斗预期!E$4,0)</f>
        <v>0</v>
      </c>
      <c r="X128" s="16">
        <f>ROUND(P$6*$N128*[1]战斗预期!F$4,0)</f>
        <v>0</v>
      </c>
      <c r="Y128" s="16">
        <f>ROUND(Q$6*$N128*[1]战斗预期!G$4,0)</f>
        <v>0</v>
      </c>
      <c r="Z128" s="17">
        <f>ROUND(M$7*$N128*[1]战斗预期!C$4,0)</f>
        <v>2311</v>
      </c>
      <c r="AA128" s="17">
        <f>ROUND(N$7*$N128*[1]战斗预期!D$4,0)</f>
        <v>0</v>
      </c>
      <c r="AB128" s="17">
        <f>ROUND(O$7*$N128*[1]战斗预期!E$4,0)</f>
        <v>116</v>
      </c>
      <c r="AC128" s="17">
        <f>ROUND(P$7*$N128*[1]战斗预期!F$4,0)</f>
        <v>0</v>
      </c>
      <c r="AD128" s="17">
        <f>ROUND(Q$7*$N128*[1]战斗预期!G$4,0)</f>
        <v>0</v>
      </c>
      <c r="AE128" s="18">
        <f>ROUND(M$8*$N128*[1]战斗预期!C$4,0)</f>
        <v>0</v>
      </c>
      <c r="AF128" s="18">
        <f>ROUND(N$8*$N128*[1]战斗预期!D$4,0)</f>
        <v>0</v>
      </c>
      <c r="AG128" s="18">
        <f>ROUND(O$8*$N128*[1]战斗预期!E$4,0)</f>
        <v>116</v>
      </c>
      <c r="AH128" s="18">
        <f>ROUND(P$8*$N128*[1]战斗预期!F$4,0)</f>
        <v>0</v>
      </c>
      <c r="AI128" s="18">
        <f>ROUND(Q$8*$N128*[1]战斗预期!G$4,0)</f>
        <v>92</v>
      </c>
      <c r="AJ128" s="19">
        <f>ROUND(M$9*$N128*[1]战斗预期!C$4,0)</f>
        <v>0</v>
      </c>
      <c r="AK128" s="19">
        <f>ROUND(N$9*$N128*[1]战斗预期!D$4,0)</f>
        <v>0</v>
      </c>
      <c r="AL128" s="19">
        <f>ROUND(O$9*$N128*[1]战斗预期!E$4,0)</f>
        <v>0</v>
      </c>
      <c r="AM128" s="19">
        <f>ROUND(P$9*$N128*[1]战斗预期!F$4,0)</f>
        <v>92</v>
      </c>
      <c r="AN128" s="19">
        <f>ROUND(Q$9*$N128*[1]战斗预期!G$4,0)</f>
        <v>92</v>
      </c>
      <c r="AO128" s="20">
        <f>ROUND(M$10*$N128*[1]战斗预期!C$4,0)</f>
        <v>0</v>
      </c>
      <c r="AP128" s="20">
        <f>ROUND(N$10*$N128*[1]战斗预期!D$4,0)</f>
        <v>231</v>
      </c>
      <c r="AQ128" s="20">
        <f>ROUND(O$10*$N128*[1]战斗预期!E$4,0)</f>
        <v>0</v>
      </c>
      <c r="AR128" s="20">
        <f>ROUND(P$10*$N128*[1]战斗预期!F$4,0)</f>
        <v>92</v>
      </c>
      <c r="AS128" s="20">
        <f>ROUND(Q$10*$N128*[1]战斗预期!G$4,0)</f>
        <v>0</v>
      </c>
      <c r="AT128" s="21">
        <f>ROUND(M$11*$N128*[1]战斗预期!C$4,0)</f>
        <v>3698</v>
      </c>
      <c r="AU128" s="21">
        <f>ROUND(N$11*$N128*[1]战斗预期!D$4,0)</f>
        <v>0</v>
      </c>
      <c r="AV128" s="21">
        <f>ROUND(O$11*$N128*[1]战斗预期!E$4,0)</f>
        <v>0</v>
      </c>
      <c r="AW128" s="21">
        <f>ROUND(P$11*$N128*[1]战斗预期!F$4,0)</f>
        <v>74</v>
      </c>
      <c r="AX128" s="21">
        <f>ROUND(Q$11*$N128*[1]战斗预期!G$4,0)</f>
        <v>148</v>
      </c>
      <c r="AY128" s="22">
        <f>ROUND(M$12*$N128*[1]战斗预期!C$4,0)</f>
        <v>0</v>
      </c>
      <c r="AZ128" s="22">
        <f>ROUND(N$12*$N128*[1]战斗预期!D$4,0)</f>
        <v>370</v>
      </c>
      <c r="BA128" s="22">
        <f>ROUND(O$12*$N128*[1]战斗预期!E$4,0)</f>
        <v>185</v>
      </c>
      <c r="BB128" s="22">
        <f>ROUND(P$12*$N128*[1]战斗预期!F$4,0)</f>
        <v>74</v>
      </c>
      <c r="BC128" s="22">
        <f>ROUND(Q$12*$N128*[1]战斗预期!G$4,0)</f>
        <v>0</v>
      </c>
      <c r="BD128" s="16">
        <f>M$6*$O128*[1]战斗预期!C$4</f>
        <v>4888.8888888888887</v>
      </c>
      <c r="BE128" s="16">
        <f>N$6*$O128*[1]战斗预期!D$4</f>
        <v>488.88888888888886</v>
      </c>
      <c r="BF128" s="16">
        <f>O$6*$O128*[1]战斗预期!E$4</f>
        <v>0</v>
      </c>
      <c r="BG128" s="16">
        <f>P$6*$O128*[1]战斗预期!F$4</f>
        <v>0</v>
      </c>
      <c r="BH128" s="16">
        <f>Q$6*$O128*[1]战斗预期!G$4</f>
        <v>0</v>
      </c>
      <c r="BI128" s="17">
        <f>M$7*$O128*[1]战斗预期!C$4</f>
        <v>4888.8888888888887</v>
      </c>
      <c r="BJ128" s="17">
        <f>N$7*$O128*[1]战斗预期!D$4</f>
        <v>0</v>
      </c>
      <c r="BK128" s="17">
        <f>O$7*$O128*[1]战斗预期!E$4</f>
        <v>244.44444444444443</v>
      </c>
      <c r="BL128" s="17">
        <f>P$7*$O128*[1]战斗预期!F$4</f>
        <v>0</v>
      </c>
      <c r="BM128" s="17">
        <f>Q$7*$O128*[1]战斗预期!G$4</f>
        <v>0</v>
      </c>
      <c r="BN128" s="18">
        <f>M$8*$O128*[1]战斗预期!C$4</f>
        <v>0</v>
      </c>
      <c r="BO128" s="18">
        <f>N$8*$O128*[1]战斗预期!D$4</f>
        <v>0</v>
      </c>
      <c r="BP128" s="18">
        <f>O$8*$O128*[1]战斗预期!E$4</f>
        <v>244.44444444444443</v>
      </c>
      <c r="BQ128" s="18">
        <f>P$8*$O128*[1]战斗预期!F$4</f>
        <v>0</v>
      </c>
      <c r="BR128" s="18">
        <f>Q$8*$O128*[1]战斗预期!G$4</f>
        <v>195.55555555555554</v>
      </c>
      <c r="BS128" s="19">
        <f>M$9*$O128*[1]战斗预期!C$4</f>
        <v>0</v>
      </c>
      <c r="BT128" s="19">
        <f>N$9*$O128*[1]战斗预期!D$4</f>
        <v>0</v>
      </c>
      <c r="BU128" s="19">
        <f>O$9*$O128*[1]战斗预期!E$4</f>
        <v>0</v>
      </c>
      <c r="BV128" s="19">
        <f>P$9*$O128*[1]战斗预期!F$4</f>
        <v>195.55555555555554</v>
      </c>
      <c r="BW128" s="19">
        <f>Q$9*$O128*[1]战斗预期!G$4</f>
        <v>195.55555555555554</v>
      </c>
      <c r="BX128" s="20">
        <f>M$10*$O128*[1]战斗预期!C$4</f>
        <v>0</v>
      </c>
      <c r="BY128" s="20">
        <f>N$10*$O128*[1]战斗预期!D$4</f>
        <v>488.88888888888886</v>
      </c>
      <c r="BZ128" s="20">
        <f>O$10*$O128*[1]战斗预期!E$4</f>
        <v>0</v>
      </c>
      <c r="CA128" s="20">
        <f>P$10*$O128*[1]战斗预期!F$4</f>
        <v>195.55555555555554</v>
      </c>
      <c r="CB128" s="20">
        <f>Q$10*$O128*[1]战斗预期!G$4</f>
        <v>0</v>
      </c>
      <c r="CC128" s="21">
        <f>M$11*$O128*[1]战斗预期!C$4</f>
        <v>7822.2222222222226</v>
      </c>
      <c r="CD128" s="21">
        <f>N$11*$O128*[1]战斗预期!D$4</f>
        <v>0</v>
      </c>
      <c r="CE128" s="21">
        <f>O$11*$O128*[1]战斗预期!E$4</f>
        <v>0</v>
      </c>
      <c r="CF128" s="21">
        <f>P$11*$O128*[1]战斗预期!F$4</f>
        <v>156.44444444444446</v>
      </c>
      <c r="CG128" s="21">
        <f>Q$11*$O128*[1]战斗预期!G$4</f>
        <v>312.88888888888891</v>
      </c>
      <c r="CH128" s="22">
        <f>M$12*$O128*[1]战斗预期!C$4</f>
        <v>0</v>
      </c>
      <c r="CI128" s="22">
        <f>N$12*$O128*[1]战斗预期!D$4</f>
        <v>782.22222222222229</v>
      </c>
      <c r="CJ128" s="22">
        <f>O$12*$O128*[1]战斗预期!E$4</f>
        <v>391.11111111111114</v>
      </c>
      <c r="CK128" s="22">
        <f>P$12*$O128*[1]战斗预期!F$4</f>
        <v>156.44444444444446</v>
      </c>
      <c r="CL128" s="22">
        <f>Q$12*$O128*[1]战斗预期!G$4</f>
        <v>0</v>
      </c>
      <c r="CM128" s="16">
        <f>M$6*$P128*[1]战斗预期!C$4</f>
        <v>9622.2222222222226</v>
      </c>
      <c r="CN128" s="16">
        <f>N$6*$P128*[1]战斗预期!D$4</f>
        <v>962.22222222222229</v>
      </c>
      <c r="CO128" s="16">
        <f>O$6*$P128*[1]战斗预期!E$4</f>
        <v>0</v>
      </c>
      <c r="CP128" s="16">
        <f>P$6*$P128*[1]战斗预期!F$4</f>
        <v>0</v>
      </c>
      <c r="CQ128" s="16">
        <f>Q$6*$P128*[1]战斗预期!G$4</f>
        <v>0</v>
      </c>
      <c r="CR128" s="17">
        <f>M$7*$P128*[1]战斗预期!C$4</f>
        <v>9622.2222222222226</v>
      </c>
      <c r="CS128" s="17">
        <f>N$7*$P128*[1]战斗预期!D$4</f>
        <v>0</v>
      </c>
      <c r="CT128" s="17">
        <f>O$7*$P128*[1]战斗预期!E$4</f>
        <v>481.11111111111114</v>
      </c>
      <c r="CU128" s="17">
        <f>P$7*$P128*[1]战斗预期!F$4</f>
        <v>0</v>
      </c>
      <c r="CV128" s="17">
        <f>Q$7*$P128*[1]战斗预期!G$4</f>
        <v>0</v>
      </c>
      <c r="CW128" s="18">
        <f>M$8*$P128*[1]战斗预期!C$4</f>
        <v>0</v>
      </c>
      <c r="CX128" s="18">
        <f>N$8*$P128*[1]战斗预期!D$4</f>
        <v>0</v>
      </c>
      <c r="CY128" s="18">
        <f>O$8*$P128*[1]战斗预期!E$4</f>
        <v>481.11111111111114</v>
      </c>
      <c r="CZ128" s="18">
        <f>P$8*$P128*[1]战斗预期!F$4</f>
        <v>0</v>
      </c>
      <c r="DA128" s="18">
        <f>Q$8*$P128*[1]战斗预期!G$4</f>
        <v>384.88888888888891</v>
      </c>
      <c r="DB128" s="19">
        <f>M$9*$P128*[1]战斗预期!C$4</f>
        <v>0</v>
      </c>
      <c r="DC128" s="19">
        <f>N$9*$P128*[1]战斗预期!D$4</f>
        <v>0</v>
      </c>
      <c r="DD128" s="19">
        <f>O$9*$P128*[1]战斗预期!E$4</f>
        <v>0</v>
      </c>
      <c r="DE128" s="19">
        <f>P$9*$P128*[1]战斗预期!F$4</f>
        <v>384.88888888888891</v>
      </c>
      <c r="DF128" s="19">
        <f>Q$9*$P128*[1]战斗预期!G$4</f>
        <v>384.88888888888891</v>
      </c>
      <c r="DG128" s="20">
        <f>M$10*$P128*[1]战斗预期!C$4</f>
        <v>0</v>
      </c>
      <c r="DH128" s="20">
        <f>N$10*$P128*[1]战斗预期!D$4</f>
        <v>962.22222222222229</v>
      </c>
      <c r="DI128" s="20">
        <f>O$10*$P128*[1]战斗预期!E$4</f>
        <v>0</v>
      </c>
      <c r="DJ128" s="20">
        <f>P$10*$P128*[1]战斗预期!F$4</f>
        <v>384.88888888888891</v>
      </c>
      <c r="DK128" s="20">
        <f>Q$10*$P128*[1]战斗预期!G$4</f>
        <v>0</v>
      </c>
      <c r="DL128" s="21">
        <f>M$11*$P128*[1]战斗预期!C$4</f>
        <v>15395.555555555558</v>
      </c>
      <c r="DM128" s="21">
        <f>N$11*$P128*[1]战斗预期!D$4</f>
        <v>0</v>
      </c>
      <c r="DN128" s="21">
        <f>O$11*$P128*[1]战斗预期!E$4</f>
        <v>0</v>
      </c>
      <c r="DO128" s="21">
        <f>P$11*$P128*[1]战斗预期!F$4</f>
        <v>307.91111111111115</v>
      </c>
      <c r="DP128" s="21">
        <f>Q$11*$P128*[1]战斗预期!G$4</f>
        <v>615.82222222222231</v>
      </c>
      <c r="DQ128" s="22">
        <f>M$12*$P128*[1]战斗预期!C$4</f>
        <v>0</v>
      </c>
      <c r="DR128" s="22">
        <f>N$12*$P128*[1]战斗预期!D$4</f>
        <v>1539.5555555555557</v>
      </c>
      <c r="DS128" s="22">
        <f>O$12*$P128*[1]战斗预期!E$4</f>
        <v>769.77777777777783</v>
      </c>
      <c r="DT128" s="22">
        <f>P$12*$P128*[1]战斗预期!F$4</f>
        <v>307.91111111111115</v>
      </c>
      <c r="DU128" s="22">
        <f>Q$12*$P128*[1]战斗预期!G$4</f>
        <v>0</v>
      </c>
    </row>
    <row r="129" spans="2:125" x14ac:dyDescent="0.15">
      <c r="C129" s="23">
        <f t="shared" si="46"/>
        <v>60</v>
      </c>
      <c r="D129" s="14">
        <f>(C$1/SUM($R$6:$R$12)*N$6*[1]战斗预期!$D$4+F129*C$2/C$3/SUM($R$6:$R$12)*N$6*[1]战斗预期!$D$4)*(1+$D$8)</f>
        <v>466.66666666666669</v>
      </c>
      <c r="E129" s="4">
        <v>99</v>
      </c>
      <c r="F129" s="4">
        <f>[1]属性成长!$D106</f>
        <v>495</v>
      </c>
      <c r="G129" s="6">
        <f t="shared" si="47"/>
        <v>420</v>
      </c>
      <c r="H129" s="6">
        <f t="shared" si="48"/>
        <v>888</v>
      </c>
      <c r="I129" s="6">
        <f t="shared" si="49"/>
        <v>1746</v>
      </c>
      <c r="J129" s="6">
        <f t="shared" si="50"/>
        <v>2487.5147928994083</v>
      </c>
      <c r="K129" s="15">
        <f t="shared" si="51"/>
        <v>3244.9402788605312</v>
      </c>
      <c r="L129" s="6">
        <f t="shared" si="52"/>
        <v>4773.2195155525114</v>
      </c>
      <c r="M129" s="6">
        <f t="shared" si="53"/>
        <v>6310.7660395823086</v>
      </c>
      <c r="N129" s="6">
        <f t="shared" si="54"/>
        <v>46.666666666666664</v>
      </c>
      <c r="O129" s="6">
        <f t="shared" si="55"/>
        <v>98.666666666666671</v>
      </c>
      <c r="P129" s="6">
        <f t="shared" si="56"/>
        <v>194</v>
      </c>
      <c r="Q129" s="6">
        <f t="shared" si="57"/>
        <v>276.39053254437869</v>
      </c>
      <c r="R129" s="6">
        <f t="shared" si="58"/>
        <v>360.54891987339238</v>
      </c>
      <c r="S129" s="6">
        <f t="shared" si="59"/>
        <v>530.35772395027902</v>
      </c>
      <c r="T129" s="6">
        <f t="shared" si="60"/>
        <v>701.19622662025654</v>
      </c>
      <c r="U129" s="16">
        <f>ROUND(M$6*$N129*[1]战斗预期!C$4,0)</f>
        <v>2333</v>
      </c>
      <c r="V129" s="16">
        <f>ROUND(N$6*$N129*[1]战斗预期!D$4,0)</f>
        <v>233</v>
      </c>
      <c r="W129" s="16">
        <f>ROUND(O$6*$N129*[1]战斗预期!E$4,0)</f>
        <v>0</v>
      </c>
      <c r="X129" s="16">
        <f>ROUND(P$6*$N129*[1]战斗预期!F$4,0)</f>
        <v>0</v>
      </c>
      <c r="Y129" s="16">
        <f>ROUND(Q$6*$N129*[1]战斗预期!G$4,0)</f>
        <v>0</v>
      </c>
      <c r="Z129" s="17">
        <f>ROUND(M$7*$N129*[1]战斗预期!C$4,0)</f>
        <v>2333</v>
      </c>
      <c r="AA129" s="17">
        <f>ROUND(N$7*$N129*[1]战斗预期!D$4,0)</f>
        <v>0</v>
      </c>
      <c r="AB129" s="17">
        <f>ROUND(O$7*$N129*[1]战斗预期!E$4,0)</f>
        <v>117</v>
      </c>
      <c r="AC129" s="17">
        <f>ROUND(P$7*$N129*[1]战斗预期!F$4,0)</f>
        <v>0</v>
      </c>
      <c r="AD129" s="17">
        <f>ROUND(Q$7*$N129*[1]战斗预期!G$4,0)</f>
        <v>0</v>
      </c>
      <c r="AE129" s="18">
        <f>ROUND(M$8*$N129*[1]战斗预期!C$4,0)</f>
        <v>0</v>
      </c>
      <c r="AF129" s="18">
        <f>ROUND(N$8*$N129*[1]战斗预期!D$4,0)</f>
        <v>0</v>
      </c>
      <c r="AG129" s="18">
        <f>ROUND(O$8*$N129*[1]战斗预期!E$4,0)</f>
        <v>117</v>
      </c>
      <c r="AH129" s="18">
        <f>ROUND(P$8*$N129*[1]战斗预期!F$4,0)</f>
        <v>0</v>
      </c>
      <c r="AI129" s="18">
        <f>ROUND(Q$8*$N129*[1]战斗预期!G$4,0)</f>
        <v>93</v>
      </c>
      <c r="AJ129" s="19">
        <f>ROUND(M$9*$N129*[1]战斗预期!C$4,0)</f>
        <v>0</v>
      </c>
      <c r="AK129" s="19">
        <f>ROUND(N$9*$N129*[1]战斗预期!D$4,0)</f>
        <v>0</v>
      </c>
      <c r="AL129" s="19">
        <f>ROUND(O$9*$N129*[1]战斗预期!E$4,0)</f>
        <v>0</v>
      </c>
      <c r="AM129" s="19">
        <f>ROUND(P$9*$N129*[1]战斗预期!F$4,0)</f>
        <v>93</v>
      </c>
      <c r="AN129" s="19">
        <f>ROUND(Q$9*$N129*[1]战斗预期!G$4,0)</f>
        <v>93</v>
      </c>
      <c r="AO129" s="20">
        <f>ROUND(M$10*$N129*[1]战斗预期!C$4,0)</f>
        <v>0</v>
      </c>
      <c r="AP129" s="20">
        <f>ROUND(N$10*$N129*[1]战斗预期!D$4,0)</f>
        <v>233</v>
      </c>
      <c r="AQ129" s="20">
        <f>ROUND(O$10*$N129*[1]战斗预期!E$4,0)</f>
        <v>0</v>
      </c>
      <c r="AR129" s="20">
        <f>ROUND(P$10*$N129*[1]战斗预期!F$4,0)</f>
        <v>93</v>
      </c>
      <c r="AS129" s="20">
        <f>ROUND(Q$10*$N129*[1]战斗预期!G$4,0)</f>
        <v>0</v>
      </c>
      <c r="AT129" s="21">
        <f>ROUND(M$11*$N129*[1]战斗预期!C$4,0)</f>
        <v>3733</v>
      </c>
      <c r="AU129" s="21">
        <f>ROUND(N$11*$N129*[1]战斗预期!D$4,0)</f>
        <v>0</v>
      </c>
      <c r="AV129" s="21">
        <f>ROUND(O$11*$N129*[1]战斗预期!E$4,0)</f>
        <v>0</v>
      </c>
      <c r="AW129" s="21">
        <f>ROUND(P$11*$N129*[1]战斗预期!F$4,0)</f>
        <v>75</v>
      </c>
      <c r="AX129" s="21">
        <f>ROUND(Q$11*$N129*[1]战斗预期!G$4,0)</f>
        <v>149</v>
      </c>
      <c r="AY129" s="22">
        <f>ROUND(M$12*$N129*[1]战斗预期!C$4,0)</f>
        <v>0</v>
      </c>
      <c r="AZ129" s="22">
        <f>ROUND(N$12*$N129*[1]战斗预期!D$4,0)</f>
        <v>373</v>
      </c>
      <c r="BA129" s="22">
        <f>ROUND(O$12*$N129*[1]战斗预期!E$4,0)</f>
        <v>187</v>
      </c>
      <c r="BB129" s="22">
        <f>ROUND(P$12*$N129*[1]战斗预期!F$4,0)</f>
        <v>75</v>
      </c>
      <c r="BC129" s="22">
        <f>ROUND(Q$12*$N129*[1]战斗预期!G$4,0)</f>
        <v>0</v>
      </c>
      <c r="BD129" s="16">
        <f>M$6*$O129*[1]战斗预期!C$4</f>
        <v>4933.3333333333339</v>
      </c>
      <c r="BE129" s="16">
        <f>N$6*$O129*[1]战斗预期!D$4</f>
        <v>493.33333333333337</v>
      </c>
      <c r="BF129" s="16">
        <f>O$6*$O129*[1]战斗预期!E$4</f>
        <v>0</v>
      </c>
      <c r="BG129" s="16">
        <f>P$6*$O129*[1]战斗预期!F$4</f>
        <v>0</v>
      </c>
      <c r="BH129" s="16">
        <f>Q$6*$O129*[1]战斗预期!G$4</f>
        <v>0</v>
      </c>
      <c r="BI129" s="17">
        <f>M$7*$O129*[1]战斗预期!C$4</f>
        <v>4933.3333333333339</v>
      </c>
      <c r="BJ129" s="17">
        <f>N$7*$O129*[1]战斗预期!D$4</f>
        <v>0</v>
      </c>
      <c r="BK129" s="17">
        <f>O$7*$O129*[1]战斗预期!E$4</f>
        <v>246.66666666666669</v>
      </c>
      <c r="BL129" s="17">
        <f>P$7*$O129*[1]战斗预期!F$4</f>
        <v>0</v>
      </c>
      <c r="BM129" s="17">
        <f>Q$7*$O129*[1]战斗预期!G$4</f>
        <v>0</v>
      </c>
      <c r="BN129" s="18">
        <f>M$8*$O129*[1]战斗预期!C$4</f>
        <v>0</v>
      </c>
      <c r="BO129" s="18">
        <f>N$8*$O129*[1]战斗预期!D$4</f>
        <v>0</v>
      </c>
      <c r="BP129" s="18">
        <f>O$8*$O129*[1]战斗预期!E$4</f>
        <v>246.66666666666669</v>
      </c>
      <c r="BQ129" s="18">
        <f>P$8*$O129*[1]战斗预期!F$4</f>
        <v>0</v>
      </c>
      <c r="BR129" s="18">
        <f>Q$8*$O129*[1]战斗预期!G$4</f>
        <v>197.33333333333334</v>
      </c>
      <c r="BS129" s="19">
        <f>M$9*$O129*[1]战斗预期!C$4</f>
        <v>0</v>
      </c>
      <c r="BT129" s="19">
        <f>N$9*$O129*[1]战斗预期!D$4</f>
        <v>0</v>
      </c>
      <c r="BU129" s="19">
        <f>O$9*$O129*[1]战斗预期!E$4</f>
        <v>0</v>
      </c>
      <c r="BV129" s="19">
        <f>P$9*$O129*[1]战斗预期!F$4</f>
        <v>197.33333333333334</v>
      </c>
      <c r="BW129" s="19">
        <f>Q$9*$O129*[1]战斗预期!G$4</f>
        <v>197.33333333333334</v>
      </c>
      <c r="BX129" s="20">
        <f>M$10*$O129*[1]战斗预期!C$4</f>
        <v>0</v>
      </c>
      <c r="BY129" s="20">
        <f>N$10*$O129*[1]战斗预期!D$4</f>
        <v>493.33333333333337</v>
      </c>
      <c r="BZ129" s="20">
        <f>O$10*$O129*[1]战斗预期!E$4</f>
        <v>0</v>
      </c>
      <c r="CA129" s="20">
        <f>P$10*$O129*[1]战斗预期!F$4</f>
        <v>197.33333333333334</v>
      </c>
      <c r="CB129" s="20">
        <f>Q$10*$O129*[1]战斗预期!G$4</f>
        <v>0</v>
      </c>
      <c r="CC129" s="21">
        <f>M$11*$O129*[1]战斗预期!C$4</f>
        <v>7893.3333333333339</v>
      </c>
      <c r="CD129" s="21">
        <f>N$11*$O129*[1]战斗预期!D$4</f>
        <v>0</v>
      </c>
      <c r="CE129" s="21">
        <f>O$11*$O129*[1]战斗预期!E$4</f>
        <v>0</v>
      </c>
      <c r="CF129" s="21">
        <f>P$11*$O129*[1]战斗预期!F$4</f>
        <v>157.86666666666667</v>
      </c>
      <c r="CG129" s="21">
        <f>Q$11*$O129*[1]战斗预期!G$4</f>
        <v>315.73333333333335</v>
      </c>
      <c r="CH129" s="22">
        <f>M$12*$O129*[1]战斗预期!C$4</f>
        <v>0</v>
      </c>
      <c r="CI129" s="22">
        <f>N$12*$O129*[1]战斗预期!D$4</f>
        <v>789.33333333333337</v>
      </c>
      <c r="CJ129" s="22">
        <f>O$12*$O129*[1]战斗预期!E$4</f>
        <v>394.66666666666669</v>
      </c>
      <c r="CK129" s="22">
        <f>P$12*$O129*[1]战斗预期!F$4</f>
        <v>157.86666666666667</v>
      </c>
      <c r="CL129" s="22">
        <f>Q$12*$O129*[1]战斗预期!G$4</f>
        <v>0</v>
      </c>
      <c r="CM129" s="16">
        <f>M$6*$P129*[1]战斗预期!C$4</f>
        <v>9700</v>
      </c>
      <c r="CN129" s="16">
        <f>N$6*$P129*[1]战斗预期!D$4</f>
        <v>970</v>
      </c>
      <c r="CO129" s="16">
        <f>O$6*$P129*[1]战斗预期!E$4</f>
        <v>0</v>
      </c>
      <c r="CP129" s="16">
        <f>P$6*$P129*[1]战斗预期!F$4</f>
        <v>0</v>
      </c>
      <c r="CQ129" s="16">
        <f>Q$6*$P129*[1]战斗预期!G$4</f>
        <v>0</v>
      </c>
      <c r="CR129" s="17">
        <f>M$7*$P129*[1]战斗预期!C$4</f>
        <v>9700</v>
      </c>
      <c r="CS129" s="17">
        <f>N$7*$P129*[1]战斗预期!D$4</f>
        <v>0</v>
      </c>
      <c r="CT129" s="17">
        <f>O$7*$P129*[1]战斗预期!E$4</f>
        <v>485</v>
      </c>
      <c r="CU129" s="17">
        <f>P$7*$P129*[1]战斗预期!F$4</f>
        <v>0</v>
      </c>
      <c r="CV129" s="17">
        <f>Q$7*$P129*[1]战斗预期!G$4</f>
        <v>0</v>
      </c>
      <c r="CW129" s="18">
        <f>M$8*$P129*[1]战斗预期!C$4</f>
        <v>0</v>
      </c>
      <c r="CX129" s="18">
        <f>N$8*$P129*[1]战斗预期!D$4</f>
        <v>0</v>
      </c>
      <c r="CY129" s="18">
        <f>O$8*$P129*[1]战斗预期!E$4</f>
        <v>485</v>
      </c>
      <c r="CZ129" s="18">
        <f>P$8*$P129*[1]战斗预期!F$4</f>
        <v>0</v>
      </c>
      <c r="DA129" s="18">
        <f>Q$8*$P129*[1]战斗预期!G$4</f>
        <v>388</v>
      </c>
      <c r="DB129" s="19">
        <f>M$9*$P129*[1]战斗预期!C$4</f>
        <v>0</v>
      </c>
      <c r="DC129" s="19">
        <f>N$9*$P129*[1]战斗预期!D$4</f>
        <v>0</v>
      </c>
      <c r="DD129" s="19">
        <f>O$9*$P129*[1]战斗预期!E$4</f>
        <v>0</v>
      </c>
      <c r="DE129" s="19">
        <f>P$9*$P129*[1]战斗预期!F$4</f>
        <v>388</v>
      </c>
      <c r="DF129" s="19">
        <f>Q$9*$P129*[1]战斗预期!G$4</f>
        <v>388</v>
      </c>
      <c r="DG129" s="20">
        <f>M$10*$P129*[1]战斗预期!C$4</f>
        <v>0</v>
      </c>
      <c r="DH129" s="20">
        <f>N$10*$P129*[1]战斗预期!D$4</f>
        <v>970</v>
      </c>
      <c r="DI129" s="20">
        <f>O$10*$P129*[1]战斗预期!E$4</f>
        <v>0</v>
      </c>
      <c r="DJ129" s="20">
        <f>P$10*$P129*[1]战斗预期!F$4</f>
        <v>388</v>
      </c>
      <c r="DK129" s="20">
        <f>Q$10*$P129*[1]战斗预期!G$4</f>
        <v>0</v>
      </c>
      <c r="DL129" s="21">
        <f>M$11*$P129*[1]战斗预期!C$4</f>
        <v>15520.000000000002</v>
      </c>
      <c r="DM129" s="21">
        <f>N$11*$P129*[1]战斗预期!D$4</f>
        <v>0</v>
      </c>
      <c r="DN129" s="21">
        <f>O$11*$P129*[1]战斗预期!E$4</f>
        <v>0</v>
      </c>
      <c r="DO129" s="21">
        <f>P$11*$P129*[1]战斗预期!F$4</f>
        <v>310.40000000000003</v>
      </c>
      <c r="DP129" s="21">
        <f>Q$11*$P129*[1]战斗预期!G$4</f>
        <v>620.80000000000007</v>
      </c>
      <c r="DQ129" s="22">
        <f>M$12*$P129*[1]战斗预期!C$4</f>
        <v>0</v>
      </c>
      <c r="DR129" s="22">
        <f>N$12*$P129*[1]战斗预期!D$4</f>
        <v>1552.0000000000002</v>
      </c>
      <c r="DS129" s="22">
        <f>O$12*$P129*[1]战斗预期!E$4</f>
        <v>776.00000000000011</v>
      </c>
      <c r="DT129" s="22">
        <f>P$12*$P129*[1]战斗预期!F$4</f>
        <v>310.40000000000003</v>
      </c>
      <c r="DU129" s="22">
        <f>Q$12*$P129*[1]战斗预期!G$4</f>
        <v>0</v>
      </c>
    </row>
    <row r="130" spans="2:125" x14ac:dyDescent="0.15">
      <c r="B130" s="24">
        <f>ROUND(C130-C120,1)</f>
        <v>5.7</v>
      </c>
      <c r="C130" s="23">
        <f t="shared" si="46"/>
        <v>60.571428571428569</v>
      </c>
      <c r="D130" s="14">
        <f>(C$1/SUM($R$6:$R$12)*N$6*[1]战斗预期!$D$4+F130*C$2/C$3/SUM($R$6:$R$12)*N$6*[1]战斗预期!$D$4)*(1+$D$8)</f>
        <v>471.11111111111114</v>
      </c>
      <c r="E130" s="4">
        <v>100</v>
      </c>
      <c r="F130" s="4">
        <f>[1]属性成长!$D107</f>
        <v>500</v>
      </c>
      <c r="G130" s="6">
        <f t="shared" si="47"/>
        <v>424</v>
      </c>
      <c r="H130" s="6">
        <f t="shared" si="48"/>
        <v>896</v>
      </c>
      <c r="I130" s="6">
        <f t="shared" si="49"/>
        <v>1760</v>
      </c>
      <c r="J130" s="6">
        <f t="shared" si="50"/>
        <v>2505.5147928994083</v>
      </c>
      <c r="K130" s="15">
        <f t="shared" si="51"/>
        <v>3266.9402788605312</v>
      </c>
      <c r="L130" s="6">
        <f t="shared" si="52"/>
        <v>4803.2195155525114</v>
      </c>
      <c r="M130" s="6">
        <f t="shared" si="53"/>
        <v>6348.7660395823086</v>
      </c>
      <c r="N130" s="6">
        <f t="shared" si="54"/>
        <v>47.111111111111114</v>
      </c>
      <c r="O130" s="6">
        <f t="shared" si="55"/>
        <v>99.555555555555557</v>
      </c>
      <c r="P130" s="6">
        <f t="shared" si="56"/>
        <v>195.55555555555554</v>
      </c>
      <c r="Q130" s="6">
        <f t="shared" si="57"/>
        <v>278.39053254437869</v>
      </c>
      <c r="R130" s="6">
        <f t="shared" si="58"/>
        <v>362.99336431783678</v>
      </c>
      <c r="S130" s="6">
        <f t="shared" si="59"/>
        <v>533.69105728361239</v>
      </c>
      <c r="T130" s="6">
        <f t="shared" si="60"/>
        <v>705.41844884247871</v>
      </c>
      <c r="U130" s="16">
        <f>ROUND(M$6*$N130*[1]战斗预期!C$4,0)</f>
        <v>2356</v>
      </c>
      <c r="V130" s="16">
        <f>ROUND(N$6*$N130*[1]战斗预期!D$4,0)</f>
        <v>236</v>
      </c>
      <c r="W130" s="16">
        <f>ROUND(O$6*$N130*[1]战斗预期!E$4,0)</f>
        <v>0</v>
      </c>
      <c r="X130" s="16">
        <f>ROUND(P$6*$N130*[1]战斗预期!F$4,0)</f>
        <v>0</v>
      </c>
      <c r="Y130" s="16">
        <f>ROUND(Q$6*$N130*[1]战斗预期!G$4,0)</f>
        <v>0</v>
      </c>
      <c r="Z130" s="17">
        <f>ROUND(M$7*$N130*[1]战斗预期!C$4,0)</f>
        <v>2356</v>
      </c>
      <c r="AA130" s="17">
        <f>ROUND(N$7*$N130*[1]战斗预期!D$4,0)</f>
        <v>0</v>
      </c>
      <c r="AB130" s="17">
        <f>ROUND(O$7*$N130*[1]战斗预期!E$4,0)</f>
        <v>118</v>
      </c>
      <c r="AC130" s="17">
        <f>ROUND(P$7*$N130*[1]战斗预期!F$4,0)</f>
        <v>0</v>
      </c>
      <c r="AD130" s="17">
        <f>ROUND(Q$7*$N130*[1]战斗预期!G$4,0)</f>
        <v>0</v>
      </c>
      <c r="AE130" s="18">
        <f>ROUND(M$8*$N130*[1]战斗预期!C$4,0)</f>
        <v>0</v>
      </c>
      <c r="AF130" s="18">
        <f>ROUND(N$8*$N130*[1]战斗预期!D$4,0)</f>
        <v>0</v>
      </c>
      <c r="AG130" s="18">
        <f>ROUND(O$8*$N130*[1]战斗预期!E$4,0)</f>
        <v>118</v>
      </c>
      <c r="AH130" s="18">
        <f>ROUND(P$8*$N130*[1]战斗预期!F$4,0)</f>
        <v>0</v>
      </c>
      <c r="AI130" s="18">
        <f>ROUND(Q$8*$N130*[1]战斗预期!G$4,0)</f>
        <v>94</v>
      </c>
      <c r="AJ130" s="19">
        <f>ROUND(M$9*$N130*[1]战斗预期!C$4,0)</f>
        <v>0</v>
      </c>
      <c r="AK130" s="19">
        <f>ROUND(N$9*$N130*[1]战斗预期!D$4,0)</f>
        <v>0</v>
      </c>
      <c r="AL130" s="19">
        <f>ROUND(O$9*$N130*[1]战斗预期!E$4,0)</f>
        <v>0</v>
      </c>
      <c r="AM130" s="19">
        <f>ROUND(P$9*$N130*[1]战斗预期!F$4,0)</f>
        <v>94</v>
      </c>
      <c r="AN130" s="19">
        <f>ROUND(Q$9*$N130*[1]战斗预期!G$4,0)</f>
        <v>94</v>
      </c>
      <c r="AO130" s="20">
        <f>ROUND(M$10*$N130*[1]战斗预期!C$4,0)</f>
        <v>0</v>
      </c>
      <c r="AP130" s="20">
        <f>ROUND(N$10*$N130*[1]战斗预期!D$4,0)</f>
        <v>236</v>
      </c>
      <c r="AQ130" s="20">
        <f>ROUND(O$10*$N130*[1]战斗预期!E$4,0)</f>
        <v>0</v>
      </c>
      <c r="AR130" s="20">
        <f>ROUND(P$10*$N130*[1]战斗预期!F$4,0)</f>
        <v>94</v>
      </c>
      <c r="AS130" s="20">
        <f>ROUND(Q$10*$N130*[1]战斗预期!G$4,0)</f>
        <v>0</v>
      </c>
      <c r="AT130" s="21">
        <f>ROUND(M$11*$N130*[1]战斗预期!C$4,0)</f>
        <v>3769</v>
      </c>
      <c r="AU130" s="21">
        <f>ROUND(N$11*$N130*[1]战斗预期!D$4,0)</f>
        <v>0</v>
      </c>
      <c r="AV130" s="21">
        <f>ROUND(O$11*$N130*[1]战斗预期!E$4,0)</f>
        <v>0</v>
      </c>
      <c r="AW130" s="21">
        <f>ROUND(P$11*$N130*[1]战斗预期!F$4,0)</f>
        <v>75</v>
      </c>
      <c r="AX130" s="21">
        <f>ROUND(Q$11*$N130*[1]战斗预期!G$4,0)</f>
        <v>151</v>
      </c>
      <c r="AY130" s="22">
        <f>ROUND(M$12*$N130*[1]战斗预期!C$4,0)</f>
        <v>0</v>
      </c>
      <c r="AZ130" s="22">
        <f>ROUND(N$12*$N130*[1]战斗预期!D$4,0)</f>
        <v>377</v>
      </c>
      <c r="BA130" s="22">
        <f>ROUND(O$12*$N130*[1]战斗预期!E$4,0)</f>
        <v>188</v>
      </c>
      <c r="BB130" s="22">
        <f>ROUND(P$12*$N130*[1]战斗预期!F$4,0)</f>
        <v>75</v>
      </c>
      <c r="BC130" s="22">
        <f>ROUND(Q$12*$N130*[1]战斗预期!G$4,0)</f>
        <v>0</v>
      </c>
      <c r="BD130" s="16">
        <f>M$6*$O130*[1]战斗预期!C$4</f>
        <v>4977.7777777777783</v>
      </c>
      <c r="BE130" s="16">
        <f>N$6*$O130*[1]战斗预期!D$4</f>
        <v>497.77777777777777</v>
      </c>
      <c r="BF130" s="16">
        <f>O$6*$O130*[1]战斗预期!E$4</f>
        <v>0</v>
      </c>
      <c r="BG130" s="16">
        <f>P$6*$O130*[1]战斗预期!F$4</f>
        <v>0</v>
      </c>
      <c r="BH130" s="16">
        <f>Q$6*$O130*[1]战斗预期!G$4</f>
        <v>0</v>
      </c>
      <c r="BI130" s="17">
        <f>M$7*$O130*[1]战斗预期!C$4</f>
        <v>4977.7777777777783</v>
      </c>
      <c r="BJ130" s="17">
        <f>N$7*$O130*[1]战斗预期!D$4</f>
        <v>0</v>
      </c>
      <c r="BK130" s="17">
        <f>O$7*$O130*[1]战斗预期!E$4</f>
        <v>248.88888888888889</v>
      </c>
      <c r="BL130" s="17">
        <f>P$7*$O130*[1]战斗预期!F$4</f>
        <v>0</v>
      </c>
      <c r="BM130" s="17">
        <f>Q$7*$O130*[1]战斗预期!G$4</f>
        <v>0</v>
      </c>
      <c r="BN130" s="18">
        <f>M$8*$O130*[1]战斗预期!C$4</f>
        <v>0</v>
      </c>
      <c r="BO130" s="18">
        <f>N$8*$O130*[1]战斗预期!D$4</f>
        <v>0</v>
      </c>
      <c r="BP130" s="18">
        <f>O$8*$O130*[1]战斗预期!E$4</f>
        <v>248.88888888888889</v>
      </c>
      <c r="BQ130" s="18">
        <f>P$8*$O130*[1]战斗预期!F$4</f>
        <v>0</v>
      </c>
      <c r="BR130" s="18">
        <f>Q$8*$O130*[1]战斗预期!G$4</f>
        <v>199.11111111111111</v>
      </c>
      <c r="BS130" s="19">
        <f>M$9*$O130*[1]战斗预期!C$4</f>
        <v>0</v>
      </c>
      <c r="BT130" s="19">
        <f>N$9*$O130*[1]战斗预期!D$4</f>
        <v>0</v>
      </c>
      <c r="BU130" s="19">
        <f>O$9*$O130*[1]战斗预期!E$4</f>
        <v>0</v>
      </c>
      <c r="BV130" s="19">
        <f>P$9*$O130*[1]战斗预期!F$4</f>
        <v>199.11111111111111</v>
      </c>
      <c r="BW130" s="19">
        <f>Q$9*$O130*[1]战斗预期!G$4</f>
        <v>199.11111111111111</v>
      </c>
      <c r="BX130" s="20">
        <f>M$10*$O130*[1]战斗预期!C$4</f>
        <v>0</v>
      </c>
      <c r="BY130" s="20">
        <f>N$10*$O130*[1]战斗预期!D$4</f>
        <v>497.77777777777777</v>
      </c>
      <c r="BZ130" s="20">
        <f>O$10*$O130*[1]战斗预期!E$4</f>
        <v>0</v>
      </c>
      <c r="CA130" s="20">
        <f>P$10*$O130*[1]战斗预期!F$4</f>
        <v>199.11111111111111</v>
      </c>
      <c r="CB130" s="20">
        <f>Q$10*$O130*[1]战斗预期!G$4</f>
        <v>0</v>
      </c>
      <c r="CC130" s="21">
        <f>M$11*$O130*[1]战斗预期!C$4</f>
        <v>7964.4444444444443</v>
      </c>
      <c r="CD130" s="21">
        <f>N$11*$O130*[1]战斗预期!D$4</f>
        <v>0</v>
      </c>
      <c r="CE130" s="21">
        <f>O$11*$O130*[1]战斗预期!E$4</f>
        <v>0</v>
      </c>
      <c r="CF130" s="21">
        <f>P$11*$O130*[1]战斗预期!F$4</f>
        <v>159.28888888888889</v>
      </c>
      <c r="CG130" s="21">
        <f>Q$11*$O130*[1]战斗预期!G$4</f>
        <v>318.57777777777778</v>
      </c>
      <c r="CH130" s="22">
        <f>M$12*$O130*[1]战斗预期!C$4</f>
        <v>0</v>
      </c>
      <c r="CI130" s="22">
        <f>N$12*$O130*[1]战斗预期!D$4</f>
        <v>796.44444444444446</v>
      </c>
      <c r="CJ130" s="22">
        <f>O$12*$O130*[1]战斗预期!E$4</f>
        <v>398.22222222222223</v>
      </c>
      <c r="CK130" s="22">
        <f>P$12*$O130*[1]战斗预期!F$4</f>
        <v>159.28888888888889</v>
      </c>
      <c r="CL130" s="22">
        <f>Q$12*$O130*[1]战斗预期!G$4</f>
        <v>0</v>
      </c>
      <c r="CM130" s="16">
        <f>M$6*$P130*[1]战斗预期!C$4</f>
        <v>9777.7777777777774</v>
      </c>
      <c r="CN130" s="16">
        <f>N$6*$P130*[1]战斗预期!D$4</f>
        <v>977.77777777777771</v>
      </c>
      <c r="CO130" s="16">
        <f>O$6*$P130*[1]战斗预期!E$4</f>
        <v>0</v>
      </c>
      <c r="CP130" s="16">
        <f>P$6*$P130*[1]战斗预期!F$4</f>
        <v>0</v>
      </c>
      <c r="CQ130" s="16">
        <f>Q$6*$P130*[1]战斗预期!G$4</f>
        <v>0</v>
      </c>
      <c r="CR130" s="17">
        <f>M$7*$P130*[1]战斗预期!C$4</f>
        <v>9777.7777777777774</v>
      </c>
      <c r="CS130" s="17">
        <f>N$7*$P130*[1]战斗预期!D$4</f>
        <v>0</v>
      </c>
      <c r="CT130" s="17">
        <f>O$7*$P130*[1]战斗预期!E$4</f>
        <v>488.88888888888886</v>
      </c>
      <c r="CU130" s="17">
        <f>P$7*$P130*[1]战斗预期!F$4</f>
        <v>0</v>
      </c>
      <c r="CV130" s="17">
        <f>Q$7*$P130*[1]战斗预期!G$4</f>
        <v>0</v>
      </c>
      <c r="CW130" s="18">
        <f>M$8*$P130*[1]战斗预期!C$4</f>
        <v>0</v>
      </c>
      <c r="CX130" s="18">
        <f>N$8*$P130*[1]战斗预期!D$4</f>
        <v>0</v>
      </c>
      <c r="CY130" s="18">
        <f>O$8*$P130*[1]战斗预期!E$4</f>
        <v>488.88888888888886</v>
      </c>
      <c r="CZ130" s="18">
        <f>P$8*$P130*[1]战斗预期!F$4</f>
        <v>0</v>
      </c>
      <c r="DA130" s="18">
        <f>Q$8*$P130*[1]战斗预期!G$4</f>
        <v>391.11111111111109</v>
      </c>
      <c r="DB130" s="19">
        <f>M$9*$P130*[1]战斗预期!C$4</f>
        <v>0</v>
      </c>
      <c r="DC130" s="19">
        <f>N$9*$P130*[1]战斗预期!D$4</f>
        <v>0</v>
      </c>
      <c r="DD130" s="19">
        <f>O$9*$P130*[1]战斗预期!E$4</f>
        <v>0</v>
      </c>
      <c r="DE130" s="19">
        <f>P$9*$P130*[1]战斗预期!F$4</f>
        <v>391.11111111111109</v>
      </c>
      <c r="DF130" s="19">
        <f>Q$9*$P130*[1]战斗预期!G$4</f>
        <v>391.11111111111109</v>
      </c>
      <c r="DG130" s="20">
        <f>M$10*$P130*[1]战斗预期!C$4</f>
        <v>0</v>
      </c>
      <c r="DH130" s="20">
        <f>N$10*$P130*[1]战斗预期!D$4</f>
        <v>977.77777777777771</v>
      </c>
      <c r="DI130" s="20">
        <f>O$10*$P130*[1]战斗预期!E$4</f>
        <v>0</v>
      </c>
      <c r="DJ130" s="20">
        <f>P$10*$P130*[1]战斗预期!F$4</f>
        <v>391.11111111111109</v>
      </c>
      <c r="DK130" s="20">
        <f>Q$10*$P130*[1]战斗预期!G$4</f>
        <v>0</v>
      </c>
      <c r="DL130" s="21">
        <f>M$11*$P130*[1]战斗预期!C$4</f>
        <v>15644.444444444445</v>
      </c>
      <c r="DM130" s="21">
        <f>N$11*$P130*[1]战斗预期!D$4</f>
        <v>0</v>
      </c>
      <c r="DN130" s="21">
        <f>O$11*$P130*[1]战斗预期!E$4</f>
        <v>0</v>
      </c>
      <c r="DO130" s="21">
        <f>P$11*$P130*[1]战斗预期!F$4</f>
        <v>312.88888888888891</v>
      </c>
      <c r="DP130" s="21">
        <f>Q$11*$P130*[1]战斗预期!G$4</f>
        <v>625.77777777777783</v>
      </c>
      <c r="DQ130" s="22">
        <f>M$12*$P130*[1]战斗预期!C$4</f>
        <v>0</v>
      </c>
      <c r="DR130" s="22">
        <f>N$12*$P130*[1]战斗预期!D$4</f>
        <v>1564.4444444444446</v>
      </c>
      <c r="DS130" s="22">
        <f>O$12*$P130*[1]战斗预期!E$4</f>
        <v>782.22222222222229</v>
      </c>
      <c r="DT130" s="22">
        <f>P$12*$P130*[1]战斗预期!F$4</f>
        <v>312.88888888888891</v>
      </c>
      <c r="DU130" s="22">
        <f>Q$12*$P130*[1]战斗预期!G$4</f>
        <v>0</v>
      </c>
    </row>
  </sheetData>
  <mergeCells count="23">
    <mergeCell ref="G29:M29"/>
    <mergeCell ref="N29:T29"/>
    <mergeCell ref="DB29:DF29"/>
    <mergeCell ref="DG29:DK29"/>
    <mergeCell ref="DL29:DP29"/>
    <mergeCell ref="BS29:BW29"/>
    <mergeCell ref="BD29:BH29"/>
    <mergeCell ref="BI29:BM29"/>
    <mergeCell ref="BN29:BR29"/>
    <mergeCell ref="U29:Y29"/>
    <mergeCell ref="Z29:AD29"/>
    <mergeCell ref="AE29:AI29"/>
    <mergeCell ref="AJ29:AN29"/>
    <mergeCell ref="AO29:AS29"/>
    <mergeCell ref="AT29:AX29"/>
    <mergeCell ref="AY29:BC29"/>
    <mergeCell ref="DQ29:DU29"/>
    <mergeCell ref="BX29:CB29"/>
    <mergeCell ref="CC29:CG29"/>
    <mergeCell ref="CH29:CL29"/>
    <mergeCell ref="CM29:CQ29"/>
    <mergeCell ref="CR29:CV29"/>
    <mergeCell ref="CW29:DA2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2"/>
  <sheetViews>
    <sheetView workbookViewId="0">
      <selection activeCell="H3" sqref="H3"/>
    </sheetView>
  </sheetViews>
  <sheetFormatPr defaultRowHeight="11.25" x14ac:dyDescent="0.15"/>
  <cols>
    <col min="1" max="2" width="9" style="1"/>
    <col min="3" max="8" width="9" style="36"/>
    <col min="9" max="16384" width="9" style="1"/>
  </cols>
  <sheetData>
    <row r="1" spans="2:14" x14ac:dyDescent="0.15">
      <c r="B1" s="27"/>
      <c r="C1" s="51" t="s">
        <v>88</v>
      </c>
      <c r="D1" s="51"/>
      <c r="E1" s="51"/>
      <c r="F1" s="51"/>
      <c r="G1" s="51"/>
      <c r="H1" s="51"/>
      <c r="I1" s="52" t="s">
        <v>95</v>
      </c>
      <c r="J1" s="52"/>
      <c r="K1" s="52"/>
      <c r="L1" s="52"/>
      <c r="M1" s="52"/>
      <c r="N1" s="52"/>
    </row>
    <row r="2" spans="2:14" x14ac:dyDescent="0.15">
      <c r="B2" s="27" t="s">
        <v>62</v>
      </c>
      <c r="C2" s="40" t="s">
        <v>89</v>
      </c>
      <c r="D2" s="40" t="s">
        <v>90</v>
      </c>
      <c r="E2" s="40" t="s">
        <v>91</v>
      </c>
      <c r="F2" s="40" t="s">
        <v>92</v>
      </c>
      <c r="G2" s="40" t="s">
        <v>93</v>
      </c>
      <c r="H2" s="40" t="s">
        <v>94</v>
      </c>
      <c r="I2" s="41" t="s">
        <v>89</v>
      </c>
      <c r="J2" s="41" t="s">
        <v>90</v>
      </c>
      <c r="K2" s="41" t="s">
        <v>91</v>
      </c>
      <c r="L2" s="41" t="s">
        <v>92</v>
      </c>
      <c r="M2" s="41" t="s">
        <v>93</v>
      </c>
      <c r="N2" s="41" t="s">
        <v>94</v>
      </c>
    </row>
    <row r="3" spans="2:14" x14ac:dyDescent="0.15">
      <c r="B3" s="27">
        <v>1</v>
      </c>
      <c r="C3" s="37">
        <v>2.1999999999999999E-2</v>
      </c>
      <c r="D3" s="37">
        <f>C3+5%</f>
        <v>7.2000000000000008E-2</v>
      </c>
      <c r="E3" s="37">
        <f t="shared" ref="E3:H3" si="0">D3+5%</f>
        <v>0.12200000000000001</v>
      </c>
      <c r="F3" s="37">
        <f t="shared" si="0"/>
        <v>0.17200000000000001</v>
      </c>
      <c r="G3" s="37">
        <f t="shared" si="0"/>
        <v>0.22200000000000003</v>
      </c>
      <c r="H3" s="37">
        <f t="shared" si="0"/>
        <v>0.27200000000000002</v>
      </c>
      <c r="I3" s="39">
        <f>C3</f>
        <v>2.1999999999999999E-2</v>
      </c>
      <c r="J3" s="39">
        <f t="shared" ref="J3:N3" si="1">D3</f>
        <v>7.2000000000000008E-2</v>
      </c>
      <c r="K3" s="39">
        <f t="shared" si="1"/>
        <v>0.12200000000000001</v>
      </c>
      <c r="L3" s="39">
        <f t="shared" si="1"/>
        <v>0.17200000000000001</v>
      </c>
      <c r="M3" s="39">
        <f t="shared" si="1"/>
        <v>0.22200000000000003</v>
      </c>
      <c r="N3" s="39">
        <f t="shared" si="1"/>
        <v>0.27200000000000002</v>
      </c>
    </row>
    <row r="4" spans="2:14" x14ac:dyDescent="0.15">
      <c r="B4" s="27">
        <v>2</v>
      </c>
      <c r="C4" s="37">
        <v>2.4E-2</v>
      </c>
      <c r="D4" s="37">
        <f t="shared" ref="D4:H4" si="2">C4+5%</f>
        <v>7.400000000000001E-2</v>
      </c>
      <c r="E4" s="37">
        <f t="shared" si="2"/>
        <v>0.12400000000000001</v>
      </c>
      <c r="F4" s="37">
        <f t="shared" si="2"/>
        <v>0.17400000000000002</v>
      </c>
      <c r="G4" s="37">
        <f t="shared" si="2"/>
        <v>0.22400000000000003</v>
      </c>
      <c r="H4" s="37">
        <f t="shared" si="2"/>
        <v>0.27400000000000002</v>
      </c>
      <c r="I4" s="39">
        <f t="shared" ref="I4:I67" si="3">C4</f>
        <v>2.4E-2</v>
      </c>
      <c r="J4" s="39">
        <f t="shared" ref="J4:J67" si="4">D4</f>
        <v>7.400000000000001E-2</v>
      </c>
      <c r="K4" s="39">
        <f t="shared" ref="K4:K67" si="5">E4</f>
        <v>0.12400000000000001</v>
      </c>
      <c r="L4" s="39">
        <f t="shared" ref="L4:L67" si="6">F4</f>
        <v>0.17400000000000002</v>
      </c>
      <c r="M4" s="39">
        <f t="shared" ref="M4:M67" si="7">G4</f>
        <v>0.22400000000000003</v>
      </c>
      <c r="N4" s="39">
        <f t="shared" ref="N4:N67" si="8">H4</f>
        <v>0.27400000000000002</v>
      </c>
    </row>
    <row r="5" spans="2:14" x14ac:dyDescent="0.15">
      <c r="B5" s="27">
        <v>3</v>
      </c>
      <c r="C5" s="37">
        <v>2.5999999999999999E-2</v>
      </c>
      <c r="D5" s="37">
        <f t="shared" ref="D5:H5" si="9">C5+5%</f>
        <v>7.5999999999999998E-2</v>
      </c>
      <c r="E5" s="37">
        <f t="shared" si="9"/>
        <v>0.126</v>
      </c>
      <c r="F5" s="37">
        <f t="shared" si="9"/>
        <v>0.17599999999999999</v>
      </c>
      <c r="G5" s="37">
        <f t="shared" si="9"/>
        <v>0.22599999999999998</v>
      </c>
      <c r="H5" s="37">
        <f t="shared" si="9"/>
        <v>0.27599999999999997</v>
      </c>
      <c r="I5" s="39">
        <f t="shared" si="3"/>
        <v>2.5999999999999999E-2</v>
      </c>
      <c r="J5" s="39">
        <f t="shared" si="4"/>
        <v>7.5999999999999998E-2</v>
      </c>
      <c r="K5" s="39">
        <f t="shared" si="5"/>
        <v>0.126</v>
      </c>
      <c r="L5" s="39">
        <f t="shared" si="6"/>
        <v>0.17599999999999999</v>
      </c>
      <c r="M5" s="39">
        <f t="shared" si="7"/>
        <v>0.22599999999999998</v>
      </c>
      <c r="N5" s="39">
        <f t="shared" si="8"/>
        <v>0.27599999999999997</v>
      </c>
    </row>
    <row r="6" spans="2:14" x14ac:dyDescent="0.15">
      <c r="B6" s="27">
        <v>4</v>
      </c>
      <c r="C6" s="37">
        <v>2.8000000000000001E-2</v>
      </c>
      <c r="D6" s="37">
        <f t="shared" ref="D6:H6" si="10">C6+5%</f>
        <v>7.8E-2</v>
      </c>
      <c r="E6" s="37">
        <f t="shared" si="10"/>
        <v>0.128</v>
      </c>
      <c r="F6" s="37">
        <f t="shared" si="10"/>
        <v>0.17799999999999999</v>
      </c>
      <c r="G6" s="37">
        <f t="shared" si="10"/>
        <v>0.22799999999999998</v>
      </c>
      <c r="H6" s="37">
        <f t="shared" si="10"/>
        <v>0.27799999999999997</v>
      </c>
      <c r="I6" s="39">
        <f t="shared" si="3"/>
        <v>2.8000000000000001E-2</v>
      </c>
      <c r="J6" s="39">
        <f t="shared" si="4"/>
        <v>7.8E-2</v>
      </c>
      <c r="K6" s="39">
        <f t="shared" si="5"/>
        <v>0.128</v>
      </c>
      <c r="L6" s="39">
        <f t="shared" si="6"/>
        <v>0.17799999999999999</v>
      </c>
      <c r="M6" s="39">
        <f t="shared" si="7"/>
        <v>0.22799999999999998</v>
      </c>
      <c r="N6" s="39">
        <f t="shared" si="8"/>
        <v>0.27799999999999997</v>
      </c>
    </row>
    <row r="7" spans="2:14" x14ac:dyDescent="0.15">
      <c r="B7" s="27">
        <v>5</v>
      </c>
      <c r="C7" s="37">
        <v>0.03</v>
      </c>
      <c r="D7" s="37">
        <f t="shared" ref="D7:H7" si="11">C7+5%</f>
        <v>0.08</v>
      </c>
      <c r="E7" s="37">
        <f t="shared" si="11"/>
        <v>0.13</v>
      </c>
      <c r="F7" s="37">
        <f t="shared" si="11"/>
        <v>0.18</v>
      </c>
      <c r="G7" s="37">
        <f t="shared" si="11"/>
        <v>0.22999999999999998</v>
      </c>
      <c r="H7" s="37">
        <f t="shared" si="11"/>
        <v>0.27999999999999997</v>
      </c>
      <c r="I7" s="39">
        <f t="shared" si="3"/>
        <v>0.03</v>
      </c>
      <c r="J7" s="39">
        <f t="shared" si="4"/>
        <v>0.08</v>
      </c>
      <c r="K7" s="39">
        <f t="shared" si="5"/>
        <v>0.13</v>
      </c>
      <c r="L7" s="39">
        <f t="shared" si="6"/>
        <v>0.18</v>
      </c>
      <c r="M7" s="39">
        <f t="shared" si="7"/>
        <v>0.22999999999999998</v>
      </c>
      <c r="N7" s="39">
        <f t="shared" si="8"/>
        <v>0.27999999999999997</v>
      </c>
    </row>
    <row r="8" spans="2:14" x14ac:dyDescent="0.15">
      <c r="B8" s="27">
        <v>6</v>
      </c>
      <c r="C8" s="37">
        <v>3.2000000000000001E-2</v>
      </c>
      <c r="D8" s="37">
        <f t="shared" ref="D8:H8" si="12">C8+5%</f>
        <v>8.2000000000000003E-2</v>
      </c>
      <c r="E8" s="37">
        <f t="shared" si="12"/>
        <v>0.13200000000000001</v>
      </c>
      <c r="F8" s="37">
        <f t="shared" si="12"/>
        <v>0.182</v>
      </c>
      <c r="G8" s="37">
        <f t="shared" si="12"/>
        <v>0.23199999999999998</v>
      </c>
      <c r="H8" s="37">
        <f t="shared" si="12"/>
        <v>0.28199999999999997</v>
      </c>
      <c r="I8" s="39">
        <f t="shared" si="3"/>
        <v>3.2000000000000001E-2</v>
      </c>
      <c r="J8" s="39">
        <f t="shared" si="4"/>
        <v>8.2000000000000003E-2</v>
      </c>
      <c r="K8" s="39">
        <f t="shared" si="5"/>
        <v>0.13200000000000001</v>
      </c>
      <c r="L8" s="39">
        <f t="shared" si="6"/>
        <v>0.182</v>
      </c>
      <c r="M8" s="39">
        <f t="shared" si="7"/>
        <v>0.23199999999999998</v>
      </c>
      <c r="N8" s="39">
        <f t="shared" si="8"/>
        <v>0.28199999999999997</v>
      </c>
    </row>
    <row r="9" spans="2:14" x14ac:dyDescent="0.15">
      <c r="B9" s="27">
        <v>7</v>
      </c>
      <c r="C9" s="37">
        <v>3.4000000000000002E-2</v>
      </c>
      <c r="D9" s="37">
        <f t="shared" ref="D9:H9" si="13">C9+5%</f>
        <v>8.4000000000000005E-2</v>
      </c>
      <c r="E9" s="37">
        <f t="shared" si="13"/>
        <v>0.13400000000000001</v>
      </c>
      <c r="F9" s="37">
        <f t="shared" si="13"/>
        <v>0.184</v>
      </c>
      <c r="G9" s="37">
        <f t="shared" si="13"/>
        <v>0.23399999999999999</v>
      </c>
      <c r="H9" s="37">
        <f t="shared" si="13"/>
        <v>0.28399999999999997</v>
      </c>
      <c r="I9" s="39">
        <f t="shared" si="3"/>
        <v>3.4000000000000002E-2</v>
      </c>
      <c r="J9" s="39">
        <f t="shared" si="4"/>
        <v>8.4000000000000005E-2</v>
      </c>
      <c r="K9" s="39">
        <f t="shared" si="5"/>
        <v>0.13400000000000001</v>
      </c>
      <c r="L9" s="39">
        <f t="shared" si="6"/>
        <v>0.184</v>
      </c>
      <c r="M9" s="39">
        <f t="shared" si="7"/>
        <v>0.23399999999999999</v>
      </c>
      <c r="N9" s="39">
        <f t="shared" si="8"/>
        <v>0.28399999999999997</v>
      </c>
    </row>
    <row r="10" spans="2:14" x14ac:dyDescent="0.15">
      <c r="B10" s="27">
        <v>8</v>
      </c>
      <c r="C10" s="37">
        <v>3.5999999999999997E-2</v>
      </c>
      <c r="D10" s="37">
        <f t="shared" ref="D10:H10" si="14">C10+5%</f>
        <v>8.5999999999999993E-2</v>
      </c>
      <c r="E10" s="37">
        <f t="shared" si="14"/>
        <v>0.13600000000000001</v>
      </c>
      <c r="F10" s="37">
        <f t="shared" si="14"/>
        <v>0.186</v>
      </c>
      <c r="G10" s="37">
        <f t="shared" si="14"/>
        <v>0.23599999999999999</v>
      </c>
      <c r="H10" s="37">
        <f t="shared" si="14"/>
        <v>0.28599999999999998</v>
      </c>
      <c r="I10" s="39">
        <f t="shared" si="3"/>
        <v>3.5999999999999997E-2</v>
      </c>
      <c r="J10" s="39">
        <f t="shared" si="4"/>
        <v>8.5999999999999993E-2</v>
      </c>
      <c r="K10" s="39">
        <f t="shared" si="5"/>
        <v>0.13600000000000001</v>
      </c>
      <c r="L10" s="39">
        <f t="shared" si="6"/>
        <v>0.186</v>
      </c>
      <c r="M10" s="39">
        <f t="shared" si="7"/>
        <v>0.23599999999999999</v>
      </c>
      <c r="N10" s="39">
        <f t="shared" si="8"/>
        <v>0.28599999999999998</v>
      </c>
    </row>
    <row r="11" spans="2:14" x14ac:dyDescent="0.15">
      <c r="B11" s="27">
        <v>9</v>
      </c>
      <c r="C11" s="37">
        <v>3.7999999999999999E-2</v>
      </c>
      <c r="D11" s="37">
        <f t="shared" ref="D11:H11" si="15">C11+5%</f>
        <v>8.7999999999999995E-2</v>
      </c>
      <c r="E11" s="37">
        <f t="shared" si="15"/>
        <v>0.13800000000000001</v>
      </c>
      <c r="F11" s="37">
        <f t="shared" si="15"/>
        <v>0.188</v>
      </c>
      <c r="G11" s="37">
        <f t="shared" si="15"/>
        <v>0.23799999999999999</v>
      </c>
      <c r="H11" s="37">
        <f t="shared" si="15"/>
        <v>0.28799999999999998</v>
      </c>
      <c r="I11" s="39">
        <f t="shared" si="3"/>
        <v>3.7999999999999999E-2</v>
      </c>
      <c r="J11" s="39">
        <f t="shared" si="4"/>
        <v>8.7999999999999995E-2</v>
      </c>
      <c r="K11" s="39">
        <f t="shared" si="5"/>
        <v>0.13800000000000001</v>
      </c>
      <c r="L11" s="39">
        <f t="shared" si="6"/>
        <v>0.188</v>
      </c>
      <c r="M11" s="39">
        <f t="shared" si="7"/>
        <v>0.23799999999999999</v>
      </c>
      <c r="N11" s="39">
        <f t="shared" si="8"/>
        <v>0.28799999999999998</v>
      </c>
    </row>
    <row r="12" spans="2:14" x14ac:dyDescent="0.15">
      <c r="B12" s="27">
        <v>10</v>
      </c>
      <c r="C12" s="37">
        <v>0.04</v>
      </c>
      <c r="D12" s="37">
        <f t="shared" ref="D12:H12" si="16">C12+5%</f>
        <v>0.09</v>
      </c>
      <c r="E12" s="37">
        <f t="shared" si="16"/>
        <v>0.14000000000000001</v>
      </c>
      <c r="F12" s="37">
        <f t="shared" si="16"/>
        <v>0.19</v>
      </c>
      <c r="G12" s="37">
        <f t="shared" si="16"/>
        <v>0.24</v>
      </c>
      <c r="H12" s="37">
        <f t="shared" si="16"/>
        <v>0.28999999999999998</v>
      </c>
      <c r="I12" s="39">
        <f t="shared" si="3"/>
        <v>0.04</v>
      </c>
      <c r="J12" s="39">
        <f t="shared" si="4"/>
        <v>0.09</v>
      </c>
      <c r="K12" s="39">
        <f t="shared" si="5"/>
        <v>0.14000000000000001</v>
      </c>
      <c r="L12" s="39">
        <f t="shared" si="6"/>
        <v>0.19</v>
      </c>
      <c r="M12" s="39">
        <f t="shared" si="7"/>
        <v>0.24</v>
      </c>
      <c r="N12" s="39">
        <f t="shared" si="8"/>
        <v>0.28999999999999998</v>
      </c>
    </row>
    <row r="13" spans="2:14" x14ac:dyDescent="0.15">
      <c r="B13" s="27">
        <v>11</v>
      </c>
      <c r="C13" s="37">
        <v>6.2E-2</v>
      </c>
      <c r="D13" s="37">
        <f t="shared" ref="D13:H13" si="17">C13+5%</f>
        <v>0.112</v>
      </c>
      <c r="E13" s="37">
        <f t="shared" si="17"/>
        <v>0.16200000000000001</v>
      </c>
      <c r="F13" s="37">
        <f t="shared" si="17"/>
        <v>0.21200000000000002</v>
      </c>
      <c r="G13" s="37">
        <f t="shared" si="17"/>
        <v>0.26200000000000001</v>
      </c>
      <c r="H13" s="37">
        <f t="shared" si="17"/>
        <v>0.312</v>
      </c>
      <c r="I13" s="39">
        <f t="shared" si="3"/>
        <v>6.2E-2</v>
      </c>
      <c r="J13" s="39">
        <f t="shared" si="4"/>
        <v>0.112</v>
      </c>
      <c r="K13" s="39">
        <f t="shared" si="5"/>
        <v>0.16200000000000001</v>
      </c>
      <c r="L13" s="39">
        <f t="shared" si="6"/>
        <v>0.21200000000000002</v>
      </c>
      <c r="M13" s="39">
        <f t="shared" si="7"/>
        <v>0.26200000000000001</v>
      </c>
      <c r="N13" s="39">
        <f t="shared" si="8"/>
        <v>0.312</v>
      </c>
    </row>
    <row r="14" spans="2:14" x14ac:dyDescent="0.15">
      <c r="B14" s="27">
        <v>12</v>
      </c>
      <c r="C14" s="37">
        <v>6.4000000000000001E-2</v>
      </c>
      <c r="D14" s="37">
        <f t="shared" ref="D14:H14" si="18">C14+5%</f>
        <v>0.114</v>
      </c>
      <c r="E14" s="37">
        <f t="shared" si="18"/>
        <v>0.16400000000000001</v>
      </c>
      <c r="F14" s="37">
        <f t="shared" si="18"/>
        <v>0.21400000000000002</v>
      </c>
      <c r="G14" s="37">
        <f t="shared" si="18"/>
        <v>0.26400000000000001</v>
      </c>
      <c r="H14" s="37">
        <f t="shared" si="18"/>
        <v>0.314</v>
      </c>
      <c r="I14" s="39">
        <f t="shared" si="3"/>
        <v>6.4000000000000001E-2</v>
      </c>
      <c r="J14" s="39">
        <f t="shared" si="4"/>
        <v>0.114</v>
      </c>
      <c r="K14" s="39">
        <f t="shared" si="5"/>
        <v>0.16400000000000001</v>
      </c>
      <c r="L14" s="39">
        <f t="shared" si="6"/>
        <v>0.21400000000000002</v>
      </c>
      <c r="M14" s="39">
        <f t="shared" si="7"/>
        <v>0.26400000000000001</v>
      </c>
      <c r="N14" s="39">
        <f t="shared" si="8"/>
        <v>0.314</v>
      </c>
    </row>
    <row r="15" spans="2:14" x14ac:dyDescent="0.15">
      <c r="B15" s="27">
        <v>13</v>
      </c>
      <c r="C15" s="37">
        <v>6.6000000000000003E-2</v>
      </c>
      <c r="D15" s="37">
        <f t="shared" ref="D15:H15" si="19">C15+5%</f>
        <v>0.11600000000000001</v>
      </c>
      <c r="E15" s="37">
        <f t="shared" si="19"/>
        <v>0.16600000000000001</v>
      </c>
      <c r="F15" s="37">
        <f t="shared" si="19"/>
        <v>0.21600000000000003</v>
      </c>
      <c r="G15" s="37">
        <f t="shared" si="19"/>
        <v>0.26600000000000001</v>
      </c>
      <c r="H15" s="37">
        <f t="shared" si="19"/>
        <v>0.316</v>
      </c>
      <c r="I15" s="39">
        <f t="shared" si="3"/>
        <v>6.6000000000000003E-2</v>
      </c>
      <c r="J15" s="39">
        <f t="shared" si="4"/>
        <v>0.11600000000000001</v>
      </c>
      <c r="K15" s="39">
        <f t="shared" si="5"/>
        <v>0.16600000000000001</v>
      </c>
      <c r="L15" s="39">
        <f t="shared" si="6"/>
        <v>0.21600000000000003</v>
      </c>
      <c r="M15" s="39">
        <f t="shared" si="7"/>
        <v>0.26600000000000001</v>
      </c>
      <c r="N15" s="39">
        <f t="shared" si="8"/>
        <v>0.316</v>
      </c>
    </row>
    <row r="16" spans="2:14" x14ac:dyDescent="0.15">
      <c r="B16" s="27">
        <v>14</v>
      </c>
      <c r="C16" s="37">
        <v>6.8000000000000005E-2</v>
      </c>
      <c r="D16" s="37">
        <f t="shared" ref="D16:H16" si="20">C16+5%</f>
        <v>0.11800000000000001</v>
      </c>
      <c r="E16" s="37">
        <f t="shared" si="20"/>
        <v>0.16800000000000001</v>
      </c>
      <c r="F16" s="37">
        <f t="shared" si="20"/>
        <v>0.21800000000000003</v>
      </c>
      <c r="G16" s="37">
        <f t="shared" si="20"/>
        <v>0.26800000000000002</v>
      </c>
      <c r="H16" s="37">
        <f t="shared" si="20"/>
        <v>0.318</v>
      </c>
      <c r="I16" s="39">
        <f t="shared" si="3"/>
        <v>6.8000000000000005E-2</v>
      </c>
      <c r="J16" s="39">
        <f t="shared" si="4"/>
        <v>0.11800000000000001</v>
      </c>
      <c r="K16" s="39">
        <f t="shared" si="5"/>
        <v>0.16800000000000001</v>
      </c>
      <c r="L16" s="39">
        <f t="shared" si="6"/>
        <v>0.21800000000000003</v>
      </c>
      <c r="M16" s="39">
        <f t="shared" si="7"/>
        <v>0.26800000000000002</v>
      </c>
      <c r="N16" s="39">
        <f t="shared" si="8"/>
        <v>0.318</v>
      </c>
    </row>
    <row r="17" spans="2:14" x14ac:dyDescent="0.15">
      <c r="B17" s="27">
        <v>15</v>
      </c>
      <c r="C17" s="37">
        <v>7.0000000000000007E-2</v>
      </c>
      <c r="D17" s="37">
        <f t="shared" ref="D17:H17" si="21">C17+5%</f>
        <v>0.12000000000000001</v>
      </c>
      <c r="E17" s="37">
        <f t="shared" si="21"/>
        <v>0.17</v>
      </c>
      <c r="F17" s="37">
        <f t="shared" si="21"/>
        <v>0.22000000000000003</v>
      </c>
      <c r="G17" s="37">
        <f t="shared" si="21"/>
        <v>0.27</v>
      </c>
      <c r="H17" s="37">
        <f t="shared" si="21"/>
        <v>0.32</v>
      </c>
      <c r="I17" s="39">
        <f t="shared" si="3"/>
        <v>7.0000000000000007E-2</v>
      </c>
      <c r="J17" s="39">
        <f t="shared" si="4"/>
        <v>0.12000000000000001</v>
      </c>
      <c r="K17" s="39">
        <f t="shared" si="5"/>
        <v>0.17</v>
      </c>
      <c r="L17" s="39">
        <f t="shared" si="6"/>
        <v>0.22000000000000003</v>
      </c>
      <c r="M17" s="39">
        <f t="shared" si="7"/>
        <v>0.27</v>
      </c>
      <c r="N17" s="39">
        <f t="shared" si="8"/>
        <v>0.32</v>
      </c>
    </row>
    <row r="18" spans="2:14" x14ac:dyDescent="0.15">
      <c r="B18" s="27">
        <v>16</v>
      </c>
      <c r="C18" s="37">
        <v>7.1999999999999995E-2</v>
      </c>
      <c r="D18" s="37">
        <f t="shared" ref="D18:H18" si="22">C18+5%</f>
        <v>0.122</v>
      </c>
      <c r="E18" s="37">
        <f t="shared" si="22"/>
        <v>0.17199999999999999</v>
      </c>
      <c r="F18" s="37">
        <f t="shared" si="22"/>
        <v>0.22199999999999998</v>
      </c>
      <c r="G18" s="37">
        <f t="shared" si="22"/>
        <v>0.27199999999999996</v>
      </c>
      <c r="H18" s="37">
        <f t="shared" si="22"/>
        <v>0.32199999999999995</v>
      </c>
      <c r="I18" s="39">
        <f t="shared" si="3"/>
        <v>7.1999999999999995E-2</v>
      </c>
      <c r="J18" s="39">
        <f t="shared" si="4"/>
        <v>0.122</v>
      </c>
      <c r="K18" s="39">
        <f t="shared" si="5"/>
        <v>0.17199999999999999</v>
      </c>
      <c r="L18" s="39">
        <f t="shared" si="6"/>
        <v>0.22199999999999998</v>
      </c>
      <c r="M18" s="39">
        <f t="shared" si="7"/>
        <v>0.27199999999999996</v>
      </c>
      <c r="N18" s="39">
        <f t="shared" si="8"/>
        <v>0.32199999999999995</v>
      </c>
    </row>
    <row r="19" spans="2:14" x14ac:dyDescent="0.15">
      <c r="B19" s="27">
        <v>17</v>
      </c>
      <c r="C19" s="37">
        <v>7.3999999999999996E-2</v>
      </c>
      <c r="D19" s="37">
        <f t="shared" ref="D19:H19" si="23">C19+5%</f>
        <v>0.124</v>
      </c>
      <c r="E19" s="37">
        <f t="shared" si="23"/>
        <v>0.17399999999999999</v>
      </c>
      <c r="F19" s="37">
        <f t="shared" si="23"/>
        <v>0.22399999999999998</v>
      </c>
      <c r="G19" s="37">
        <f t="shared" si="23"/>
        <v>0.27399999999999997</v>
      </c>
      <c r="H19" s="37">
        <f t="shared" si="23"/>
        <v>0.32399999999999995</v>
      </c>
      <c r="I19" s="39">
        <f t="shared" si="3"/>
        <v>7.3999999999999996E-2</v>
      </c>
      <c r="J19" s="39">
        <f t="shared" si="4"/>
        <v>0.124</v>
      </c>
      <c r="K19" s="39">
        <f t="shared" si="5"/>
        <v>0.17399999999999999</v>
      </c>
      <c r="L19" s="39">
        <f t="shared" si="6"/>
        <v>0.22399999999999998</v>
      </c>
      <c r="M19" s="39">
        <f t="shared" si="7"/>
        <v>0.27399999999999997</v>
      </c>
      <c r="N19" s="39">
        <f t="shared" si="8"/>
        <v>0.32399999999999995</v>
      </c>
    </row>
    <row r="20" spans="2:14" x14ac:dyDescent="0.15">
      <c r="B20" s="27">
        <v>18</v>
      </c>
      <c r="C20" s="37">
        <v>7.5999999999999998E-2</v>
      </c>
      <c r="D20" s="37">
        <f t="shared" ref="D20:H20" si="24">C20+5%</f>
        <v>0.126</v>
      </c>
      <c r="E20" s="37">
        <f t="shared" si="24"/>
        <v>0.17599999999999999</v>
      </c>
      <c r="F20" s="37">
        <f t="shared" si="24"/>
        <v>0.22599999999999998</v>
      </c>
      <c r="G20" s="37">
        <f t="shared" si="24"/>
        <v>0.27599999999999997</v>
      </c>
      <c r="H20" s="37">
        <f t="shared" si="24"/>
        <v>0.32599999999999996</v>
      </c>
      <c r="I20" s="39">
        <f t="shared" si="3"/>
        <v>7.5999999999999998E-2</v>
      </c>
      <c r="J20" s="39">
        <f t="shared" si="4"/>
        <v>0.126</v>
      </c>
      <c r="K20" s="39">
        <f t="shared" si="5"/>
        <v>0.17599999999999999</v>
      </c>
      <c r="L20" s="39">
        <f t="shared" si="6"/>
        <v>0.22599999999999998</v>
      </c>
      <c r="M20" s="39">
        <f t="shared" si="7"/>
        <v>0.27599999999999997</v>
      </c>
      <c r="N20" s="39">
        <f t="shared" si="8"/>
        <v>0.32599999999999996</v>
      </c>
    </row>
    <row r="21" spans="2:14" x14ac:dyDescent="0.15">
      <c r="B21" s="27">
        <v>19</v>
      </c>
      <c r="C21" s="37">
        <v>7.8E-2</v>
      </c>
      <c r="D21" s="37">
        <f t="shared" ref="D21:H21" si="25">C21+5%</f>
        <v>0.128</v>
      </c>
      <c r="E21" s="37">
        <f t="shared" si="25"/>
        <v>0.17799999999999999</v>
      </c>
      <c r="F21" s="37">
        <f t="shared" si="25"/>
        <v>0.22799999999999998</v>
      </c>
      <c r="G21" s="37">
        <f t="shared" si="25"/>
        <v>0.27799999999999997</v>
      </c>
      <c r="H21" s="37">
        <f t="shared" si="25"/>
        <v>0.32799999999999996</v>
      </c>
      <c r="I21" s="39">
        <f t="shared" si="3"/>
        <v>7.8E-2</v>
      </c>
      <c r="J21" s="39">
        <f t="shared" si="4"/>
        <v>0.128</v>
      </c>
      <c r="K21" s="39">
        <f t="shared" si="5"/>
        <v>0.17799999999999999</v>
      </c>
      <c r="L21" s="39">
        <f t="shared" si="6"/>
        <v>0.22799999999999998</v>
      </c>
      <c r="M21" s="39">
        <f t="shared" si="7"/>
        <v>0.27799999999999997</v>
      </c>
      <c r="N21" s="39">
        <f t="shared" si="8"/>
        <v>0.32799999999999996</v>
      </c>
    </row>
    <row r="22" spans="2:14" x14ac:dyDescent="0.15">
      <c r="B22" s="27">
        <v>20</v>
      </c>
      <c r="C22" s="37">
        <v>0.08</v>
      </c>
      <c r="D22" s="37">
        <f t="shared" ref="D22:H22" si="26">C22+5%</f>
        <v>0.13</v>
      </c>
      <c r="E22" s="37">
        <f t="shared" si="26"/>
        <v>0.18</v>
      </c>
      <c r="F22" s="37">
        <f t="shared" si="26"/>
        <v>0.22999999999999998</v>
      </c>
      <c r="G22" s="37">
        <f t="shared" si="26"/>
        <v>0.27999999999999997</v>
      </c>
      <c r="H22" s="37">
        <f t="shared" si="26"/>
        <v>0.32999999999999996</v>
      </c>
      <c r="I22" s="39">
        <f t="shared" si="3"/>
        <v>0.08</v>
      </c>
      <c r="J22" s="39">
        <f t="shared" si="4"/>
        <v>0.13</v>
      </c>
      <c r="K22" s="39">
        <f t="shared" si="5"/>
        <v>0.18</v>
      </c>
      <c r="L22" s="39">
        <f t="shared" si="6"/>
        <v>0.22999999999999998</v>
      </c>
      <c r="M22" s="39">
        <f t="shared" si="7"/>
        <v>0.27999999999999997</v>
      </c>
      <c r="N22" s="39">
        <f t="shared" si="8"/>
        <v>0.32999999999999996</v>
      </c>
    </row>
    <row r="23" spans="2:14" x14ac:dyDescent="0.15">
      <c r="B23" s="27">
        <v>21</v>
      </c>
      <c r="C23" s="37">
        <v>0.10199999999999999</v>
      </c>
      <c r="D23" s="37">
        <f t="shared" ref="D23:H23" si="27">C23+5%</f>
        <v>0.152</v>
      </c>
      <c r="E23" s="37">
        <f t="shared" si="27"/>
        <v>0.20200000000000001</v>
      </c>
      <c r="F23" s="37">
        <f t="shared" si="27"/>
        <v>0.252</v>
      </c>
      <c r="G23" s="37">
        <f t="shared" si="27"/>
        <v>0.30199999999999999</v>
      </c>
      <c r="H23" s="37">
        <f t="shared" si="27"/>
        <v>0.35199999999999998</v>
      </c>
      <c r="I23" s="39">
        <f t="shared" si="3"/>
        <v>0.10199999999999999</v>
      </c>
      <c r="J23" s="39">
        <f t="shared" si="4"/>
        <v>0.152</v>
      </c>
      <c r="K23" s="39">
        <f t="shared" si="5"/>
        <v>0.20200000000000001</v>
      </c>
      <c r="L23" s="39">
        <f t="shared" si="6"/>
        <v>0.252</v>
      </c>
      <c r="M23" s="39">
        <f t="shared" si="7"/>
        <v>0.30199999999999999</v>
      </c>
      <c r="N23" s="39">
        <f t="shared" si="8"/>
        <v>0.35199999999999998</v>
      </c>
    </row>
    <row r="24" spans="2:14" x14ac:dyDescent="0.15">
      <c r="B24" s="27">
        <v>22</v>
      </c>
      <c r="C24" s="37">
        <v>0.104</v>
      </c>
      <c r="D24" s="37">
        <f t="shared" ref="D24:H24" si="28">C24+5%</f>
        <v>0.154</v>
      </c>
      <c r="E24" s="37">
        <f t="shared" si="28"/>
        <v>0.20400000000000001</v>
      </c>
      <c r="F24" s="37">
        <f t="shared" si="28"/>
        <v>0.254</v>
      </c>
      <c r="G24" s="37">
        <f t="shared" si="28"/>
        <v>0.30399999999999999</v>
      </c>
      <c r="H24" s="37">
        <f t="shared" si="28"/>
        <v>0.35399999999999998</v>
      </c>
      <c r="I24" s="39">
        <f t="shared" si="3"/>
        <v>0.104</v>
      </c>
      <c r="J24" s="39">
        <f t="shared" si="4"/>
        <v>0.154</v>
      </c>
      <c r="K24" s="39">
        <f t="shared" si="5"/>
        <v>0.20400000000000001</v>
      </c>
      <c r="L24" s="39">
        <f t="shared" si="6"/>
        <v>0.254</v>
      </c>
      <c r="M24" s="39">
        <f t="shared" si="7"/>
        <v>0.30399999999999999</v>
      </c>
      <c r="N24" s="39">
        <f t="shared" si="8"/>
        <v>0.35399999999999998</v>
      </c>
    </row>
    <row r="25" spans="2:14" x14ac:dyDescent="0.15">
      <c r="B25" s="27">
        <v>23</v>
      </c>
      <c r="C25" s="37">
        <v>0.106</v>
      </c>
      <c r="D25" s="37">
        <f t="shared" ref="D25:H25" si="29">C25+5%</f>
        <v>0.156</v>
      </c>
      <c r="E25" s="37">
        <f t="shared" si="29"/>
        <v>0.20600000000000002</v>
      </c>
      <c r="F25" s="37">
        <f t="shared" si="29"/>
        <v>0.25600000000000001</v>
      </c>
      <c r="G25" s="37">
        <f t="shared" si="29"/>
        <v>0.30599999999999999</v>
      </c>
      <c r="H25" s="37">
        <f t="shared" si="29"/>
        <v>0.35599999999999998</v>
      </c>
      <c r="I25" s="39">
        <f t="shared" si="3"/>
        <v>0.106</v>
      </c>
      <c r="J25" s="39">
        <f t="shared" si="4"/>
        <v>0.156</v>
      </c>
      <c r="K25" s="39">
        <f t="shared" si="5"/>
        <v>0.20600000000000002</v>
      </c>
      <c r="L25" s="39">
        <f t="shared" si="6"/>
        <v>0.25600000000000001</v>
      </c>
      <c r="M25" s="39">
        <f t="shared" si="7"/>
        <v>0.30599999999999999</v>
      </c>
      <c r="N25" s="39">
        <f t="shared" si="8"/>
        <v>0.35599999999999998</v>
      </c>
    </row>
    <row r="26" spans="2:14" x14ac:dyDescent="0.15">
      <c r="B26" s="27">
        <v>24</v>
      </c>
      <c r="C26" s="37">
        <v>0.108</v>
      </c>
      <c r="D26" s="37">
        <f t="shared" ref="D26:H26" si="30">C26+5%</f>
        <v>0.158</v>
      </c>
      <c r="E26" s="37">
        <f t="shared" si="30"/>
        <v>0.20800000000000002</v>
      </c>
      <c r="F26" s="37">
        <f t="shared" si="30"/>
        <v>0.25800000000000001</v>
      </c>
      <c r="G26" s="37">
        <f t="shared" si="30"/>
        <v>0.308</v>
      </c>
      <c r="H26" s="37">
        <f t="shared" si="30"/>
        <v>0.35799999999999998</v>
      </c>
      <c r="I26" s="39">
        <f t="shared" si="3"/>
        <v>0.108</v>
      </c>
      <c r="J26" s="39">
        <f t="shared" si="4"/>
        <v>0.158</v>
      </c>
      <c r="K26" s="39">
        <f t="shared" si="5"/>
        <v>0.20800000000000002</v>
      </c>
      <c r="L26" s="39">
        <f t="shared" si="6"/>
        <v>0.25800000000000001</v>
      </c>
      <c r="M26" s="39">
        <f t="shared" si="7"/>
        <v>0.308</v>
      </c>
      <c r="N26" s="39">
        <f t="shared" si="8"/>
        <v>0.35799999999999998</v>
      </c>
    </row>
    <row r="27" spans="2:14" x14ac:dyDescent="0.15">
      <c r="B27" s="27">
        <v>25</v>
      </c>
      <c r="C27" s="37">
        <v>0.11</v>
      </c>
      <c r="D27" s="37">
        <f t="shared" ref="D27:H27" si="31">C27+5%</f>
        <v>0.16</v>
      </c>
      <c r="E27" s="37">
        <f t="shared" si="31"/>
        <v>0.21000000000000002</v>
      </c>
      <c r="F27" s="37">
        <f t="shared" si="31"/>
        <v>0.26</v>
      </c>
      <c r="G27" s="37">
        <f t="shared" si="31"/>
        <v>0.31</v>
      </c>
      <c r="H27" s="37">
        <f t="shared" si="31"/>
        <v>0.36</v>
      </c>
      <c r="I27" s="39">
        <f t="shared" si="3"/>
        <v>0.11</v>
      </c>
      <c r="J27" s="39">
        <f t="shared" si="4"/>
        <v>0.16</v>
      </c>
      <c r="K27" s="39">
        <f t="shared" si="5"/>
        <v>0.21000000000000002</v>
      </c>
      <c r="L27" s="39">
        <f t="shared" si="6"/>
        <v>0.26</v>
      </c>
      <c r="M27" s="39">
        <f t="shared" si="7"/>
        <v>0.31</v>
      </c>
      <c r="N27" s="39">
        <f t="shared" si="8"/>
        <v>0.36</v>
      </c>
    </row>
    <row r="28" spans="2:14" x14ac:dyDescent="0.15">
      <c r="B28" s="27">
        <v>26</v>
      </c>
      <c r="C28" s="37">
        <v>0.13200000000000001</v>
      </c>
      <c r="D28" s="37">
        <f t="shared" ref="D28:H28" si="32">C28+5%</f>
        <v>0.182</v>
      </c>
      <c r="E28" s="37">
        <f t="shared" si="32"/>
        <v>0.23199999999999998</v>
      </c>
      <c r="F28" s="37">
        <f t="shared" si="32"/>
        <v>0.28199999999999997</v>
      </c>
      <c r="G28" s="37">
        <f t="shared" si="32"/>
        <v>0.33199999999999996</v>
      </c>
      <c r="H28" s="37">
        <f t="shared" si="32"/>
        <v>0.38199999999999995</v>
      </c>
      <c r="I28" s="39">
        <f t="shared" si="3"/>
        <v>0.13200000000000001</v>
      </c>
      <c r="J28" s="39">
        <f t="shared" si="4"/>
        <v>0.182</v>
      </c>
      <c r="K28" s="39">
        <f t="shared" si="5"/>
        <v>0.23199999999999998</v>
      </c>
      <c r="L28" s="39">
        <f t="shared" si="6"/>
        <v>0.28199999999999997</v>
      </c>
      <c r="M28" s="39">
        <f t="shared" si="7"/>
        <v>0.33199999999999996</v>
      </c>
      <c r="N28" s="39">
        <f t="shared" si="8"/>
        <v>0.38199999999999995</v>
      </c>
    </row>
    <row r="29" spans="2:14" x14ac:dyDescent="0.15">
      <c r="B29" s="27">
        <v>27</v>
      </c>
      <c r="C29" s="37">
        <v>0.13400000000000001</v>
      </c>
      <c r="D29" s="37">
        <f t="shared" ref="D29:H29" si="33">C29+5%</f>
        <v>0.184</v>
      </c>
      <c r="E29" s="37">
        <f t="shared" si="33"/>
        <v>0.23399999999999999</v>
      </c>
      <c r="F29" s="37">
        <f t="shared" si="33"/>
        <v>0.28399999999999997</v>
      </c>
      <c r="G29" s="37">
        <f t="shared" si="33"/>
        <v>0.33399999999999996</v>
      </c>
      <c r="H29" s="37">
        <f t="shared" si="33"/>
        <v>0.38399999999999995</v>
      </c>
      <c r="I29" s="39">
        <f t="shared" si="3"/>
        <v>0.13400000000000001</v>
      </c>
      <c r="J29" s="39">
        <f t="shared" si="4"/>
        <v>0.184</v>
      </c>
      <c r="K29" s="39">
        <f t="shared" si="5"/>
        <v>0.23399999999999999</v>
      </c>
      <c r="L29" s="39">
        <f t="shared" si="6"/>
        <v>0.28399999999999997</v>
      </c>
      <c r="M29" s="39">
        <f t="shared" si="7"/>
        <v>0.33399999999999996</v>
      </c>
      <c r="N29" s="39">
        <f t="shared" si="8"/>
        <v>0.38399999999999995</v>
      </c>
    </row>
    <row r="30" spans="2:14" x14ac:dyDescent="0.15">
      <c r="B30" s="27">
        <v>28</v>
      </c>
      <c r="C30" s="37">
        <v>0.13600000000000001</v>
      </c>
      <c r="D30" s="37">
        <f t="shared" ref="D30:H30" si="34">C30+5%</f>
        <v>0.186</v>
      </c>
      <c r="E30" s="37">
        <f t="shared" si="34"/>
        <v>0.23599999999999999</v>
      </c>
      <c r="F30" s="37">
        <f t="shared" si="34"/>
        <v>0.28599999999999998</v>
      </c>
      <c r="G30" s="37">
        <f t="shared" si="34"/>
        <v>0.33599999999999997</v>
      </c>
      <c r="H30" s="37">
        <f t="shared" si="34"/>
        <v>0.38599999999999995</v>
      </c>
      <c r="I30" s="39">
        <f t="shared" si="3"/>
        <v>0.13600000000000001</v>
      </c>
      <c r="J30" s="39">
        <f t="shared" si="4"/>
        <v>0.186</v>
      </c>
      <c r="K30" s="39">
        <f t="shared" si="5"/>
        <v>0.23599999999999999</v>
      </c>
      <c r="L30" s="39">
        <f t="shared" si="6"/>
        <v>0.28599999999999998</v>
      </c>
      <c r="M30" s="39">
        <f t="shared" si="7"/>
        <v>0.33599999999999997</v>
      </c>
      <c r="N30" s="39">
        <f t="shared" si="8"/>
        <v>0.38599999999999995</v>
      </c>
    </row>
    <row r="31" spans="2:14" x14ac:dyDescent="0.15">
      <c r="B31" s="27">
        <v>29</v>
      </c>
      <c r="C31" s="37">
        <v>0.13800000000000001</v>
      </c>
      <c r="D31" s="37">
        <f t="shared" ref="D31:H31" si="35">C31+5%</f>
        <v>0.188</v>
      </c>
      <c r="E31" s="37">
        <f t="shared" si="35"/>
        <v>0.23799999999999999</v>
      </c>
      <c r="F31" s="37">
        <f t="shared" si="35"/>
        <v>0.28799999999999998</v>
      </c>
      <c r="G31" s="37">
        <f t="shared" si="35"/>
        <v>0.33799999999999997</v>
      </c>
      <c r="H31" s="37">
        <f t="shared" si="35"/>
        <v>0.38799999999999996</v>
      </c>
      <c r="I31" s="39">
        <f t="shared" si="3"/>
        <v>0.13800000000000001</v>
      </c>
      <c r="J31" s="39">
        <f t="shared" si="4"/>
        <v>0.188</v>
      </c>
      <c r="K31" s="39">
        <f t="shared" si="5"/>
        <v>0.23799999999999999</v>
      </c>
      <c r="L31" s="39">
        <f t="shared" si="6"/>
        <v>0.28799999999999998</v>
      </c>
      <c r="M31" s="39">
        <f t="shared" si="7"/>
        <v>0.33799999999999997</v>
      </c>
      <c r="N31" s="39">
        <f t="shared" si="8"/>
        <v>0.38799999999999996</v>
      </c>
    </row>
    <row r="32" spans="2:14" x14ac:dyDescent="0.15">
      <c r="B32" s="27">
        <v>30</v>
      </c>
      <c r="C32" s="37">
        <v>0.14000000000000001</v>
      </c>
      <c r="D32" s="37">
        <f t="shared" ref="D32:H32" si="36">C32+5%</f>
        <v>0.19</v>
      </c>
      <c r="E32" s="37">
        <f t="shared" si="36"/>
        <v>0.24</v>
      </c>
      <c r="F32" s="37">
        <f t="shared" si="36"/>
        <v>0.28999999999999998</v>
      </c>
      <c r="G32" s="37">
        <f t="shared" si="36"/>
        <v>0.33999999999999997</v>
      </c>
      <c r="H32" s="37">
        <f t="shared" si="36"/>
        <v>0.38999999999999996</v>
      </c>
      <c r="I32" s="39">
        <f t="shared" si="3"/>
        <v>0.14000000000000001</v>
      </c>
      <c r="J32" s="39">
        <f t="shared" si="4"/>
        <v>0.19</v>
      </c>
      <c r="K32" s="39">
        <f t="shared" si="5"/>
        <v>0.24</v>
      </c>
      <c r="L32" s="39">
        <f t="shared" si="6"/>
        <v>0.28999999999999998</v>
      </c>
      <c r="M32" s="39">
        <f t="shared" si="7"/>
        <v>0.33999999999999997</v>
      </c>
      <c r="N32" s="39">
        <f t="shared" si="8"/>
        <v>0.38999999999999996</v>
      </c>
    </row>
    <row r="33" spans="2:14" x14ac:dyDescent="0.15">
      <c r="B33" s="27">
        <v>31</v>
      </c>
      <c r="C33" s="37">
        <v>0.16200000000000001</v>
      </c>
      <c r="D33" s="37">
        <f t="shared" ref="D33:H33" si="37">C33+5%</f>
        <v>0.21200000000000002</v>
      </c>
      <c r="E33" s="37">
        <f t="shared" si="37"/>
        <v>0.26200000000000001</v>
      </c>
      <c r="F33" s="37">
        <f t="shared" si="37"/>
        <v>0.312</v>
      </c>
      <c r="G33" s="37">
        <f t="shared" si="37"/>
        <v>0.36199999999999999</v>
      </c>
      <c r="H33" s="37">
        <f t="shared" si="37"/>
        <v>0.41199999999999998</v>
      </c>
      <c r="I33" s="39">
        <f t="shared" si="3"/>
        <v>0.16200000000000001</v>
      </c>
      <c r="J33" s="39">
        <f t="shared" si="4"/>
        <v>0.21200000000000002</v>
      </c>
      <c r="K33" s="39">
        <f t="shared" si="5"/>
        <v>0.26200000000000001</v>
      </c>
      <c r="L33" s="39">
        <f t="shared" si="6"/>
        <v>0.312</v>
      </c>
      <c r="M33" s="39">
        <f t="shared" si="7"/>
        <v>0.36199999999999999</v>
      </c>
      <c r="N33" s="39">
        <f t="shared" si="8"/>
        <v>0.41199999999999998</v>
      </c>
    </row>
    <row r="34" spans="2:14" x14ac:dyDescent="0.15">
      <c r="B34" s="27">
        <v>32</v>
      </c>
      <c r="C34" s="37">
        <v>0.16400000000000001</v>
      </c>
      <c r="D34" s="37">
        <f t="shared" ref="D34:H34" si="38">C34+5%</f>
        <v>0.21400000000000002</v>
      </c>
      <c r="E34" s="37">
        <f t="shared" si="38"/>
        <v>0.26400000000000001</v>
      </c>
      <c r="F34" s="37">
        <f t="shared" si="38"/>
        <v>0.314</v>
      </c>
      <c r="G34" s="37">
        <f t="shared" si="38"/>
        <v>0.36399999999999999</v>
      </c>
      <c r="H34" s="37">
        <f t="shared" si="38"/>
        <v>0.41399999999999998</v>
      </c>
      <c r="I34" s="39">
        <f t="shared" si="3"/>
        <v>0.16400000000000001</v>
      </c>
      <c r="J34" s="39">
        <f t="shared" si="4"/>
        <v>0.21400000000000002</v>
      </c>
      <c r="K34" s="39">
        <f t="shared" si="5"/>
        <v>0.26400000000000001</v>
      </c>
      <c r="L34" s="39">
        <f t="shared" si="6"/>
        <v>0.314</v>
      </c>
      <c r="M34" s="39">
        <f t="shared" si="7"/>
        <v>0.36399999999999999</v>
      </c>
      <c r="N34" s="39">
        <f t="shared" si="8"/>
        <v>0.41399999999999998</v>
      </c>
    </row>
    <row r="35" spans="2:14" x14ac:dyDescent="0.15">
      <c r="B35" s="27">
        <v>33</v>
      </c>
      <c r="C35" s="37">
        <v>0.16600000000000001</v>
      </c>
      <c r="D35" s="37">
        <f t="shared" ref="D35:H35" si="39">C35+5%</f>
        <v>0.21600000000000003</v>
      </c>
      <c r="E35" s="37">
        <f t="shared" si="39"/>
        <v>0.26600000000000001</v>
      </c>
      <c r="F35" s="37">
        <f t="shared" si="39"/>
        <v>0.316</v>
      </c>
      <c r="G35" s="37">
        <f t="shared" si="39"/>
        <v>0.36599999999999999</v>
      </c>
      <c r="H35" s="37">
        <f t="shared" si="39"/>
        <v>0.41599999999999998</v>
      </c>
      <c r="I35" s="39">
        <f t="shared" si="3"/>
        <v>0.16600000000000001</v>
      </c>
      <c r="J35" s="39">
        <f t="shared" si="4"/>
        <v>0.21600000000000003</v>
      </c>
      <c r="K35" s="39">
        <f t="shared" si="5"/>
        <v>0.26600000000000001</v>
      </c>
      <c r="L35" s="39">
        <f t="shared" si="6"/>
        <v>0.316</v>
      </c>
      <c r="M35" s="39">
        <f t="shared" si="7"/>
        <v>0.36599999999999999</v>
      </c>
      <c r="N35" s="39">
        <f t="shared" si="8"/>
        <v>0.41599999999999998</v>
      </c>
    </row>
    <row r="36" spans="2:14" x14ac:dyDescent="0.15">
      <c r="B36" s="27">
        <v>34</v>
      </c>
      <c r="C36" s="37">
        <v>0.16800000000000001</v>
      </c>
      <c r="D36" s="37">
        <f t="shared" ref="D36:H36" si="40">C36+5%</f>
        <v>0.21800000000000003</v>
      </c>
      <c r="E36" s="37">
        <f t="shared" si="40"/>
        <v>0.26800000000000002</v>
      </c>
      <c r="F36" s="37">
        <f t="shared" si="40"/>
        <v>0.318</v>
      </c>
      <c r="G36" s="37">
        <f t="shared" si="40"/>
        <v>0.36799999999999999</v>
      </c>
      <c r="H36" s="37">
        <f t="shared" si="40"/>
        <v>0.41799999999999998</v>
      </c>
      <c r="I36" s="39">
        <f t="shared" si="3"/>
        <v>0.16800000000000001</v>
      </c>
      <c r="J36" s="39">
        <f t="shared" si="4"/>
        <v>0.21800000000000003</v>
      </c>
      <c r="K36" s="39">
        <f t="shared" si="5"/>
        <v>0.26800000000000002</v>
      </c>
      <c r="L36" s="39">
        <f t="shared" si="6"/>
        <v>0.318</v>
      </c>
      <c r="M36" s="39">
        <f t="shared" si="7"/>
        <v>0.36799999999999999</v>
      </c>
      <c r="N36" s="39">
        <f t="shared" si="8"/>
        <v>0.41799999999999998</v>
      </c>
    </row>
    <row r="37" spans="2:14" x14ac:dyDescent="0.15">
      <c r="B37" s="27">
        <v>35</v>
      </c>
      <c r="C37" s="37">
        <v>0.17</v>
      </c>
      <c r="D37" s="37">
        <f t="shared" ref="D37:H37" si="41">C37+5%</f>
        <v>0.22000000000000003</v>
      </c>
      <c r="E37" s="37">
        <f t="shared" si="41"/>
        <v>0.27</v>
      </c>
      <c r="F37" s="37">
        <f t="shared" si="41"/>
        <v>0.32</v>
      </c>
      <c r="G37" s="37">
        <f t="shared" si="41"/>
        <v>0.37</v>
      </c>
      <c r="H37" s="37">
        <f t="shared" si="41"/>
        <v>0.42</v>
      </c>
      <c r="I37" s="39">
        <f t="shared" si="3"/>
        <v>0.17</v>
      </c>
      <c r="J37" s="39">
        <f t="shared" si="4"/>
        <v>0.22000000000000003</v>
      </c>
      <c r="K37" s="39">
        <f t="shared" si="5"/>
        <v>0.27</v>
      </c>
      <c r="L37" s="39">
        <f t="shared" si="6"/>
        <v>0.32</v>
      </c>
      <c r="M37" s="39">
        <f t="shared" si="7"/>
        <v>0.37</v>
      </c>
      <c r="N37" s="39">
        <f t="shared" si="8"/>
        <v>0.42</v>
      </c>
    </row>
    <row r="38" spans="2:14" x14ac:dyDescent="0.15">
      <c r="B38" s="27">
        <v>36</v>
      </c>
      <c r="C38" s="37">
        <v>0.192</v>
      </c>
      <c r="D38" s="37">
        <f t="shared" ref="D38:H38" si="42">C38+5%</f>
        <v>0.24199999999999999</v>
      </c>
      <c r="E38" s="37">
        <f t="shared" si="42"/>
        <v>0.29199999999999998</v>
      </c>
      <c r="F38" s="37">
        <f t="shared" si="42"/>
        <v>0.34199999999999997</v>
      </c>
      <c r="G38" s="37">
        <f t="shared" si="42"/>
        <v>0.39199999999999996</v>
      </c>
      <c r="H38" s="37">
        <f t="shared" si="42"/>
        <v>0.44199999999999995</v>
      </c>
      <c r="I38" s="39">
        <f t="shared" si="3"/>
        <v>0.192</v>
      </c>
      <c r="J38" s="39">
        <f t="shared" si="4"/>
        <v>0.24199999999999999</v>
      </c>
      <c r="K38" s="39">
        <f t="shared" si="5"/>
        <v>0.29199999999999998</v>
      </c>
      <c r="L38" s="39">
        <f t="shared" si="6"/>
        <v>0.34199999999999997</v>
      </c>
      <c r="M38" s="39">
        <f t="shared" si="7"/>
        <v>0.39199999999999996</v>
      </c>
      <c r="N38" s="39">
        <f t="shared" si="8"/>
        <v>0.44199999999999995</v>
      </c>
    </row>
    <row r="39" spans="2:14" x14ac:dyDescent="0.15">
      <c r="B39" s="27">
        <v>37</v>
      </c>
      <c r="C39" s="37">
        <v>0.19400000000000001</v>
      </c>
      <c r="D39" s="37">
        <f t="shared" ref="D39:H39" si="43">C39+5%</f>
        <v>0.24399999999999999</v>
      </c>
      <c r="E39" s="37">
        <f t="shared" si="43"/>
        <v>0.29399999999999998</v>
      </c>
      <c r="F39" s="37">
        <f t="shared" si="43"/>
        <v>0.34399999999999997</v>
      </c>
      <c r="G39" s="37">
        <f t="shared" si="43"/>
        <v>0.39399999999999996</v>
      </c>
      <c r="H39" s="37">
        <f t="shared" si="43"/>
        <v>0.44399999999999995</v>
      </c>
      <c r="I39" s="39">
        <f t="shared" si="3"/>
        <v>0.19400000000000001</v>
      </c>
      <c r="J39" s="39">
        <f t="shared" si="4"/>
        <v>0.24399999999999999</v>
      </c>
      <c r="K39" s="39">
        <f t="shared" si="5"/>
        <v>0.29399999999999998</v>
      </c>
      <c r="L39" s="39">
        <f t="shared" si="6"/>
        <v>0.34399999999999997</v>
      </c>
      <c r="M39" s="39">
        <f t="shared" si="7"/>
        <v>0.39399999999999996</v>
      </c>
      <c r="N39" s="39">
        <f t="shared" si="8"/>
        <v>0.44399999999999995</v>
      </c>
    </row>
    <row r="40" spans="2:14" x14ac:dyDescent="0.15">
      <c r="B40" s="27">
        <v>38</v>
      </c>
      <c r="C40" s="37">
        <v>0.19600000000000001</v>
      </c>
      <c r="D40" s="37">
        <f t="shared" ref="D40:H40" si="44">C40+5%</f>
        <v>0.246</v>
      </c>
      <c r="E40" s="37">
        <f t="shared" si="44"/>
        <v>0.29599999999999999</v>
      </c>
      <c r="F40" s="37">
        <f t="shared" si="44"/>
        <v>0.34599999999999997</v>
      </c>
      <c r="G40" s="37">
        <f t="shared" si="44"/>
        <v>0.39599999999999996</v>
      </c>
      <c r="H40" s="37">
        <f t="shared" si="44"/>
        <v>0.44599999999999995</v>
      </c>
      <c r="I40" s="39">
        <f t="shared" si="3"/>
        <v>0.19600000000000001</v>
      </c>
      <c r="J40" s="39">
        <f t="shared" si="4"/>
        <v>0.246</v>
      </c>
      <c r="K40" s="39">
        <f t="shared" si="5"/>
        <v>0.29599999999999999</v>
      </c>
      <c r="L40" s="39">
        <f t="shared" si="6"/>
        <v>0.34599999999999997</v>
      </c>
      <c r="M40" s="39">
        <f t="shared" si="7"/>
        <v>0.39599999999999996</v>
      </c>
      <c r="N40" s="39">
        <f t="shared" si="8"/>
        <v>0.44599999999999995</v>
      </c>
    </row>
    <row r="41" spans="2:14" x14ac:dyDescent="0.15">
      <c r="B41" s="27">
        <v>39</v>
      </c>
      <c r="C41" s="37">
        <v>0.19800000000000001</v>
      </c>
      <c r="D41" s="37">
        <f t="shared" ref="D41:H41" si="45">C41+5%</f>
        <v>0.248</v>
      </c>
      <c r="E41" s="37">
        <f t="shared" si="45"/>
        <v>0.29799999999999999</v>
      </c>
      <c r="F41" s="37">
        <f t="shared" si="45"/>
        <v>0.34799999999999998</v>
      </c>
      <c r="G41" s="37">
        <f t="shared" si="45"/>
        <v>0.39799999999999996</v>
      </c>
      <c r="H41" s="37">
        <f t="shared" si="45"/>
        <v>0.44799999999999995</v>
      </c>
      <c r="I41" s="39">
        <f t="shared" si="3"/>
        <v>0.19800000000000001</v>
      </c>
      <c r="J41" s="39">
        <f t="shared" si="4"/>
        <v>0.248</v>
      </c>
      <c r="K41" s="39">
        <f t="shared" si="5"/>
        <v>0.29799999999999999</v>
      </c>
      <c r="L41" s="39">
        <f t="shared" si="6"/>
        <v>0.34799999999999998</v>
      </c>
      <c r="M41" s="39">
        <f t="shared" si="7"/>
        <v>0.39799999999999996</v>
      </c>
      <c r="N41" s="39">
        <f t="shared" si="8"/>
        <v>0.44799999999999995</v>
      </c>
    </row>
    <row r="42" spans="2:14" x14ac:dyDescent="0.15">
      <c r="B42" s="27">
        <v>40</v>
      </c>
      <c r="C42" s="37">
        <v>0.2</v>
      </c>
      <c r="D42" s="37">
        <f t="shared" ref="D42:H42" si="46">C42+5%</f>
        <v>0.25</v>
      </c>
      <c r="E42" s="37">
        <f t="shared" si="46"/>
        <v>0.3</v>
      </c>
      <c r="F42" s="37">
        <f t="shared" si="46"/>
        <v>0.35</v>
      </c>
      <c r="G42" s="37">
        <f t="shared" si="46"/>
        <v>0.39999999999999997</v>
      </c>
      <c r="H42" s="37">
        <f t="shared" si="46"/>
        <v>0.44999999999999996</v>
      </c>
      <c r="I42" s="39">
        <f t="shared" si="3"/>
        <v>0.2</v>
      </c>
      <c r="J42" s="39">
        <f t="shared" si="4"/>
        <v>0.25</v>
      </c>
      <c r="K42" s="39">
        <f t="shared" si="5"/>
        <v>0.3</v>
      </c>
      <c r="L42" s="39">
        <f t="shared" si="6"/>
        <v>0.35</v>
      </c>
      <c r="M42" s="39">
        <f t="shared" si="7"/>
        <v>0.39999999999999997</v>
      </c>
      <c r="N42" s="39">
        <f t="shared" si="8"/>
        <v>0.44999999999999996</v>
      </c>
    </row>
    <row r="43" spans="2:14" x14ac:dyDescent="0.15">
      <c r="B43" s="27">
        <v>41</v>
      </c>
      <c r="C43" s="37">
        <v>0.222</v>
      </c>
      <c r="D43" s="37">
        <f t="shared" ref="D43:H43" si="47">C43+5%</f>
        <v>0.27200000000000002</v>
      </c>
      <c r="E43" s="37">
        <f t="shared" si="47"/>
        <v>0.32200000000000001</v>
      </c>
      <c r="F43" s="37">
        <f t="shared" si="47"/>
        <v>0.372</v>
      </c>
      <c r="G43" s="37">
        <f t="shared" si="47"/>
        <v>0.42199999999999999</v>
      </c>
      <c r="H43" s="37">
        <f t="shared" si="47"/>
        <v>0.47199999999999998</v>
      </c>
      <c r="I43" s="39">
        <f t="shared" si="3"/>
        <v>0.222</v>
      </c>
      <c r="J43" s="39">
        <f t="shared" si="4"/>
        <v>0.27200000000000002</v>
      </c>
      <c r="K43" s="39">
        <f t="shared" si="5"/>
        <v>0.32200000000000001</v>
      </c>
      <c r="L43" s="39">
        <f t="shared" si="6"/>
        <v>0.372</v>
      </c>
      <c r="M43" s="39">
        <f t="shared" si="7"/>
        <v>0.42199999999999999</v>
      </c>
      <c r="N43" s="39">
        <f t="shared" si="8"/>
        <v>0.47199999999999998</v>
      </c>
    </row>
    <row r="44" spans="2:14" x14ac:dyDescent="0.15">
      <c r="B44" s="27">
        <v>42</v>
      </c>
      <c r="C44" s="37">
        <v>0.224</v>
      </c>
      <c r="D44" s="37">
        <f t="shared" ref="D44:H44" si="48">C44+5%</f>
        <v>0.27400000000000002</v>
      </c>
      <c r="E44" s="37">
        <f t="shared" si="48"/>
        <v>0.32400000000000001</v>
      </c>
      <c r="F44" s="37">
        <f t="shared" si="48"/>
        <v>0.374</v>
      </c>
      <c r="G44" s="37">
        <f t="shared" si="48"/>
        <v>0.42399999999999999</v>
      </c>
      <c r="H44" s="37">
        <f t="shared" si="48"/>
        <v>0.47399999999999998</v>
      </c>
      <c r="I44" s="39">
        <f t="shared" si="3"/>
        <v>0.224</v>
      </c>
      <c r="J44" s="39">
        <f t="shared" si="4"/>
        <v>0.27400000000000002</v>
      </c>
      <c r="K44" s="39">
        <f t="shared" si="5"/>
        <v>0.32400000000000001</v>
      </c>
      <c r="L44" s="39">
        <f t="shared" si="6"/>
        <v>0.374</v>
      </c>
      <c r="M44" s="39">
        <f t="shared" si="7"/>
        <v>0.42399999999999999</v>
      </c>
      <c r="N44" s="39">
        <f t="shared" si="8"/>
        <v>0.47399999999999998</v>
      </c>
    </row>
    <row r="45" spans="2:14" x14ac:dyDescent="0.15">
      <c r="B45" s="27">
        <v>43</v>
      </c>
      <c r="C45" s="37">
        <v>0.22600000000000001</v>
      </c>
      <c r="D45" s="37">
        <f t="shared" ref="D45:H45" si="49">C45+5%</f>
        <v>0.27600000000000002</v>
      </c>
      <c r="E45" s="37">
        <f t="shared" si="49"/>
        <v>0.32600000000000001</v>
      </c>
      <c r="F45" s="37">
        <f t="shared" si="49"/>
        <v>0.376</v>
      </c>
      <c r="G45" s="37">
        <f t="shared" si="49"/>
        <v>0.42599999999999999</v>
      </c>
      <c r="H45" s="37">
        <f t="shared" si="49"/>
        <v>0.47599999999999998</v>
      </c>
      <c r="I45" s="39">
        <f t="shared" si="3"/>
        <v>0.22600000000000001</v>
      </c>
      <c r="J45" s="39">
        <f t="shared" si="4"/>
        <v>0.27600000000000002</v>
      </c>
      <c r="K45" s="39">
        <f t="shared" si="5"/>
        <v>0.32600000000000001</v>
      </c>
      <c r="L45" s="39">
        <f t="shared" si="6"/>
        <v>0.376</v>
      </c>
      <c r="M45" s="39">
        <f t="shared" si="7"/>
        <v>0.42599999999999999</v>
      </c>
      <c r="N45" s="39">
        <f t="shared" si="8"/>
        <v>0.47599999999999998</v>
      </c>
    </row>
    <row r="46" spans="2:14" x14ac:dyDescent="0.15">
      <c r="B46" s="27">
        <v>44</v>
      </c>
      <c r="C46" s="37">
        <v>0.22800000000000001</v>
      </c>
      <c r="D46" s="37">
        <f t="shared" ref="D46:H46" si="50">C46+5%</f>
        <v>0.27800000000000002</v>
      </c>
      <c r="E46" s="37">
        <f t="shared" si="50"/>
        <v>0.32800000000000001</v>
      </c>
      <c r="F46" s="37">
        <f t="shared" si="50"/>
        <v>0.378</v>
      </c>
      <c r="G46" s="37">
        <f t="shared" si="50"/>
        <v>0.42799999999999999</v>
      </c>
      <c r="H46" s="37">
        <f t="shared" si="50"/>
        <v>0.47799999999999998</v>
      </c>
      <c r="I46" s="39">
        <f t="shared" si="3"/>
        <v>0.22800000000000001</v>
      </c>
      <c r="J46" s="39">
        <f t="shared" si="4"/>
        <v>0.27800000000000002</v>
      </c>
      <c r="K46" s="39">
        <f t="shared" si="5"/>
        <v>0.32800000000000001</v>
      </c>
      <c r="L46" s="39">
        <f t="shared" si="6"/>
        <v>0.378</v>
      </c>
      <c r="M46" s="39">
        <f t="shared" si="7"/>
        <v>0.42799999999999999</v>
      </c>
      <c r="N46" s="39">
        <f t="shared" si="8"/>
        <v>0.47799999999999998</v>
      </c>
    </row>
    <row r="47" spans="2:14" x14ac:dyDescent="0.15">
      <c r="B47" s="27">
        <v>45</v>
      </c>
      <c r="C47" s="37">
        <v>0.23</v>
      </c>
      <c r="D47" s="37">
        <f t="shared" ref="D47:H47" si="51">C47+5%</f>
        <v>0.28000000000000003</v>
      </c>
      <c r="E47" s="37">
        <f t="shared" si="51"/>
        <v>0.33</v>
      </c>
      <c r="F47" s="37">
        <f t="shared" si="51"/>
        <v>0.38</v>
      </c>
      <c r="G47" s="37">
        <f t="shared" si="51"/>
        <v>0.43</v>
      </c>
      <c r="H47" s="37">
        <f t="shared" si="51"/>
        <v>0.48</v>
      </c>
      <c r="I47" s="39">
        <f t="shared" si="3"/>
        <v>0.23</v>
      </c>
      <c r="J47" s="39">
        <f t="shared" si="4"/>
        <v>0.28000000000000003</v>
      </c>
      <c r="K47" s="39">
        <f t="shared" si="5"/>
        <v>0.33</v>
      </c>
      <c r="L47" s="39">
        <f t="shared" si="6"/>
        <v>0.38</v>
      </c>
      <c r="M47" s="39">
        <f t="shared" si="7"/>
        <v>0.43</v>
      </c>
      <c r="N47" s="39">
        <f t="shared" si="8"/>
        <v>0.48</v>
      </c>
    </row>
    <row r="48" spans="2:14" x14ac:dyDescent="0.15">
      <c r="B48" s="27">
        <v>46</v>
      </c>
      <c r="C48" s="37">
        <v>0.252</v>
      </c>
      <c r="D48" s="37">
        <f t="shared" ref="D48:H48" si="52">C48+5%</f>
        <v>0.30199999999999999</v>
      </c>
      <c r="E48" s="37">
        <f t="shared" si="52"/>
        <v>0.35199999999999998</v>
      </c>
      <c r="F48" s="37">
        <f t="shared" si="52"/>
        <v>0.40199999999999997</v>
      </c>
      <c r="G48" s="37">
        <f t="shared" si="52"/>
        <v>0.45199999999999996</v>
      </c>
      <c r="H48" s="37">
        <f t="shared" si="52"/>
        <v>0.502</v>
      </c>
      <c r="I48" s="39">
        <f t="shared" si="3"/>
        <v>0.252</v>
      </c>
      <c r="J48" s="39">
        <f t="shared" si="4"/>
        <v>0.30199999999999999</v>
      </c>
      <c r="K48" s="39">
        <f t="shared" si="5"/>
        <v>0.35199999999999998</v>
      </c>
      <c r="L48" s="39">
        <f t="shared" si="6"/>
        <v>0.40199999999999997</v>
      </c>
      <c r="M48" s="39">
        <f t="shared" si="7"/>
        <v>0.45199999999999996</v>
      </c>
      <c r="N48" s="39">
        <f t="shared" si="8"/>
        <v>0.502</v>
      </c>
    </row>
    <row r="49" spans="2:14" x14ac:dyDescent="0.15">
      <c r="B49" s="27">
        <v>47</v>
      </c>
      <c r="C49" s="37">
        <v>0.254</v>
      </c>
      <c r="D49" s="37">
        <f t="shared" ref="D49:H49" si="53">C49+5%</f>
        <v>0.30399999999999999</v>
      </c>
      <c r="E49" s="37">
        <f t="shared" si="53"/>
        <v>0.35399999999999998</v>
      </c>
      <c r="F49" s="37">
        <f t="shared" si="53"/>
        <v>0.40399999999999997</v>
      </c>
      <c r="G49" s="37">
        <f t="shared" si="53"/>
        <v>0.45399999999999996</v>
      </c>
      <c r="H49" s="37">
        <f t="shared" si="53"/>
        <v>0.504</v>
      </c>
      <c r="I49" s="39">
        <f t="shared" si="3"/>
        <v>0.254</v>
      </c>
      <c r="J49" s="39">
        <f t="shared" si="4"/>
        <v>0.30399999999999999</v>
      </c>
      <c r="K49" s="39">
        <f t="shared" si="5"/>
        <v>0.35399999999999998</v>
      </c>
      <c r="L49" s="39">
        <f t="shared" si="6"/>
        <v>0.40399999999999997</v>
      </c>
      <c r="M49" s="39">
        <f t="shared" si="7"/>
        <v>0.45399999999999996</v>
      </c>
      <c r="N49" s="39">
        <f t="shared" si="8"/>
        <v>0.504</v>
      </c>
    </row>
    <row r="50" spans="2:14" x14ac:dyDescent="0.15">
      <c r="B50" s="27">
        <v>48</v>
      </c>
      <c r="C50" s="37">
        <v>0.25600000000000001</v>
      </c>
      <c r="D50" s="37">
        <f t="shared" ref="D50:H50" si="54">C50+5%</f>
        <v>0.30599999999999999</v>
      </c>
      <c r="E50" s="37">
        <f t="shared" si="54"/>
        <v>0.35599999999999998</v>
      </c>
      <c r="F50" s="37">
        <f t="shared" si="54"/>
        <v>0.40599999999999997</v>
      </c>
      <c r="G50" s="37">
        <f t="shared" si="54"/>
        <v>0.45599999999999996</v>
      </c>
      <c r="H50" s="37">
        <f t="shared" si="54"/>
        <v>0.50600000000000001</v>
      </c>
      <c r="I50" s="39">
        <f t="shared" si="3"/>
        <v>0.25600000000000001</v>
      </c>
      <c r="J50" s="39">
        <f t="shared" si="4"/>
        <v>0.30599999999999999</v>
      </c>
      <c r="K50" s="39">
        <f t="shared" si="5"/>
        <v>0.35599999999999998</v>
      </c>
      <c r="L50" s="39">
        <f t="shared" si="6"/>
        <v>0.40599999999999997</v>
      </c>
      <c r="M50" s="39">
        <f t="shared" si="7"/>
        <v>0.45599999999999996</v>
      </c>
      <c r="N50" s="39">
        <f t="shared" si="8"/>
        <v>0.50600000000000001</v>
      </c>
    </row>
    <row r="51" spans="2:14" x14ac:dyDescent="0.15">
      <c r="B51" s="27">
        <v>49</v>
      </c>
      <c r="C51" s="37">
        <v>0.25800000000000001</v>
      </c>
      <c r="D51" s="37">
        <f t="shared" ref="D51:H51" si="55">C51+5%</f>
        <v>0.308</v>
      </c>
      <c r="E51" s="37">
        <f t="shared" si="55"/>
        <v>0.35799999999999998</v>
      </c>
      <c r="F51" s="37">
        <f t="shared" si="55"/>
        <v>0.40799999999999997</v>
      </c>
      <c r="G51" s="37">
        <f t="shared" si="55"/>
        <v>0.45799999999999996</v>
      </c>
      <c r="H51" s="37">
        <f t="shared" si="55"/>
        <v>0.50800000000000001</v>
      </c>
      <c r="I51" s="39">
        <f t="shared" si="3"/>
        <v>0.25800000000000001</v>
      </c>
      <c r="J51" s="39">
        <f t="shared" si="4"/>
        <v>0.308</v>
      </c>
      <c r="K51" s="39">
        <f t="shared" si="5"/>
        <v>0.35799999999999998</v>
      </c>
      <c r="L51" s="39">
        <f t="shared" si="6"/>
        <v>0.40799999999999997</v>
      </c>
      <c r="M51" s="39">
        <f t="shared" si="7"/>
        <v>0.45799999999999996</v>
      </c>
      <c r="N51" s="39">
        <f t="shared" si="8"/>
        <v>0.50800000000000001</v>
      </c>
    </row>
    <row r="52" spans="2:14" x14ac:dyDescent="0.15">
      <c r="B52" s="27">
        <v>50</v>
      </c>
      <c r="C52" s="37">
        <v>0.26</v>
      </c>
      <c r="D52" s="37">
        <f t="shared" ref="D52:H52" si="56">C52+5%</f>
        <v>0.31</v>
      </c>
      <c r="E52" s="37">
        <f t="shared" si="56"/>
        <v>0.36</v>
      </c>
      <c r="F52" s="37">
        <f t="shared" si="56"/>
        <v>0.41</v>
      </c>
      <c r="G52" s="37">
        <f t="shared" si="56"/>
        <v>0.45999999999999996</v>
      </c>
      <c r="H52" s="37">
        <f t="shared" si="56"/>
        <v>0.51</v>
      </c>
      <c r="I52" s="39">
        <f t="shared" si="3"/>
        <v>0.26</v>
      </c>
      <c r="J52" s="39">
        <f t="shared" si="4"/>
        <v>0.31</v>
      </c>
      <c r="K52" s="39">
        <f t="shared" si="5"/>
        <v>0.36</v>
      </c>
      <c r="L52" s="39">
        <f t="shared" si="6"/>
        <v>0.41</v>
      </c>
      <c r="M52" s="39">
        <f t="shared" si="7"/>
        <v>0.45999999999999996</v>
      </c>
      <c r="N52" s="39">
        <f t="shared" si="8"/>
        <v>0.51</v>
      </c>
    </row>
    <row r="53" spans="2:14" x14ac:dyDescent="0.15">
      <c r="B53" s="27">
        <v>51</v>
      </c>
      <c r="C53" s="37">
        <v>0.28199999999999997</v>
      </c>
      <c r="D53" s="37">
        <f t="shared" ref="D53:H53" si="57">C53+5%</f>
        <v>0.33199999999999996</v>
      </c>
      <c r="E53" s="37">
        <f t="shared" si="57"/>
        <v>0.38199999999999995</v>
      </c>
      <c r="F53" s="37">
        <f t="shared" si="57"/>
        <v>0.43199999999999994</v>
      </c>
      <c r="G53" s="37">
        <f t="shared" si="57"/>
        <v>0.48199999999999993</v>
      </c>
      <c r="H53" s="37">
        <f t="shared" si="57"/>
        <v>0.53199999999999992</v>
      </c>
      <c r="I53" s="39">
        <f t="shared" si="3"/>
        <v>0.28199999999999997</v>
      </c>
      <c r="J53" s="39">
        <f t="shared" si="4"/>
        <v>0.33199999999999996</v>
      </c>
      <c r="K53" s="39">
        <f t="shared" si="5"/>
        <v>0.38199999999999995</v>
      </c>
      <c r="L53" s="39">
        <f t="shared" si="6"/>
        <v>0.43199999999999994</v>
      </c>
      <c r="M53" s="39">
        <f t="shared" si="7"/>
        <v>0.48199999999999993</v>
      </c>
      <c r="N53" s="39">
        <f t="shared" si="8"/>
        <v>0.53199999999999992</v>
      </c>
    </row>
    <row r="54" spans="2:14" x14ac:dyDescent="0.15">
      <c r="B54" s="27">
        <v>52</v>
      </c>
      <c r="C54" s="37">
        <v>0.28399999999999997</v>
      </c>
      <c r="D54" s="37">
        <f t="shared" ref="D54:H54" si="58">C54+5%</f>
        <v>0.33399999999999996</v>
      </c>
      <c r="E54" s="37">
        <f t="shared" si="58"/>
        <v>0.38399999999999995</v>
      </c>
      <c r="F54" s="37">
        <f t="shared" si="58"/>
        <v>0.43399999999999994</v>
      </c>
      <c r="G54" s="37">
        <f t="shared" si="58"/>
        <v>0.48399999999999993</v>
      </c>
      <c r="H54" s="37">
        <f t="shared" si="58"/>
        <v>0.53399999999999992</v>
      </c>
      <c r="I54" s="39">
        <f t="shared" si="3"/>
        <v>0.28399999999999997</v>
      </c>
      <c r="J54" s="39">
        <f t="shared" si="4"/>
        <v>0.33399999999999996</v>
      </c>
      <c r="K54" s="39">
        <f t="shared" si="5"/>
        <v>0.38399999999999995</v>
      </c>
      <c r="L54" s="39">
        <f t="shared" si="6"/>
        <v>0.43399999999999994</v>
      </c>
      <c r="M54" s="39">
        <f t="shared" si="7"/>
        <v>0.48399999999999993</v>
      </c>
      <c r="N54" s="39">
        <f t="shared" si="8"/>
        <v>0.53399999999999992</v>
      </c>
    </row>
    <row r="55" spans="2:14" x14ac:dyDescent="0.15">
      <c r="B55" s="27">
        <v>53</v>
      </c>
      <c r="C55" s="37">
        <v>0.28599999999999998</v>
      </c>
      <c r="D55" s="37">
        <f t="shared" ref="D55:H55" si="59">C55+5%</f>
        <v>0.33599999999999997</v>
      </c>
      <c r="E55" s="37">
        <f t="shared" si="59"/>
        <v>0.38599999999999995</v>
      </c>
      <c r="F55" s="37">
        <f t="shared" si="59"/>
        <v>0.43599999999999994</v>
      </c>
      <c r="G55" s="37">
        <f t="shared" si="59"/>
        <v>0.48599999999999993</v>
      </c>
      <c r="H55" s="37">
        <f t="shared" si="59"/>
        <v>0.53599999999999992</v>
      </c>
      <c r="I55" s="39">
        <f t="shared" si="3"/>
        <v>0.28599999999999998</v>
      </c>
      <c r="J55" s="39">
        <f t="shared" si="4"/>
        <v>0.33599999999999997</v>
      </c>
      <c r="K55" s="39">
        <f t="shared" si="5"/>
        <v>0.38599999999999995</v>
      </c>
      <c r="L55" s="39">
        <f t="shared" si="6"/>
        <v>0.43599999999999994</v>
      </c>
      <c r="M55" s="39">
        <f t="shared" si="7"/>
        <v>0.48599999999999993</v>
      </c>
      <c r="N55" s="39">
        <f t="shared" si="8"/>
        <v>0.53599999999999992</v>
      </c>
    </row>
    <row r="56" spans="2:14" x14ac:dyDescent="0.15">
      <c r="B56" s="27">
        <v>54</v>
      </c>
      <c r="C56" s="37">
        <v>0.28799999999999998</v>
      </c>
      <c r="D56" s="37">
        <f t="shared" ref="D56:H56" si="60">C56+5%</f>
        <v>0.33799999999999997</v>
      </c>
      <c r="E56" s="37">
        <f t="shared" si="60"/>
        <v>0.38799999999999996</v>
      </c>
      <c r="F56" s="37">
        <f t="shared" si="60"/>
        <v>0.43799999999999994</v>
      </c>
      <c r="G56" s="37">
        <f t="shared" si="60"/>
        <v>0.48799999999999993</v>
      </c>
      <c r="H56" s="37">
        <f t="shared" si="60"/>
        <v>0.53799999999999992</v>
      </c>
      <c r="I56" s="39">
        <f t="shared" si="3"/>
        <v>0.28799999999999998</v>
      </c>
      <c r="J56" s="39">
        <f t="shared" si="4"/>
        <v>0.33799999999999997</v>
      </c>
      <c r="K56" s="39">
        <f t="shared" si="5"/>
        <v>0.38799999999999996</v>
      </c>
      <c r="L56" s="39">
        <f t="shared" si="6"/>
        <v>0.43799999999999994</v>
      </c>
      <c r="M56" s="39">
        <f t="shared" si="7"/>
        <v>0.48799999999999993</v>
      </c>
      <c r="N56" s="39">
        <f t="shared" si="8"/>
        <v>0.53799999999999992</v>
      </c>
    </row>
    <row r="57" spans="2:14" x14ac:dyDescent="0.15">
      <c r="B57" s="27">
        <v>55</v>
      </c>
      <c r="C57" s="37">
        <v>0.28999999999999998</v>
      </c>
      <c r="D57" s="37">
        <f t="shared" ref="D57:H57" si="61">C57+5%</f>
        <v>0.33999999999999997</v>
      </c>
      <c r="E57" s="37">
        <f t="shared" si="61"/>
        <v>0.38999999999999996</v>
      </c>
      <c r="F57" s="37">
        <f t="shared" si="61"/>
        <v>0.43999999999999995</v>
      </c>
      <c r="G57" s="37">
        <f t="shared" si="61"/>
        <v>0.48999999999999994</v>
      </c>
      <c r="H57" s="37">
        <f t="shared" si="61"/>
        <v>0.53999999999999992</v>
      </c>
      <c r="I57" s="39">
        <f t="shared" si="3"/>
        <v>0.28999999999999998</v>
      </c>
      <c r="J57" s="39">
        <f t="shared" si="4"/>
        <v>0.33999999999999997</v>
      </c>
      <c r="K57" s="39">
        <f t="shared" si="5"/>
        <v>0.38999999999999996</v>
      </c>
      <c r="L57" s="39">
        <f t="shared" si="6"/>
        <v>0.43999999999999995</v>
      </c>
      <c r="M57" s="39">
        <f t="shared" si="7"/>
        <v>0.48999999999999994</v>
      </c>
      <c r="N57" s="39">
        <f t="shared" si="8"/>
        <v>0.53999999999999992</v>
      </c>
    </row>
    <row r="58" spans="2:14" x14ac:dyDescent="0.15">
      <c r="B58" s="27">
        <v>56</v>
      </c>
      <c r="C58" s="37">
        <v>0.312</v>
      </c>
      <c r="D58" s="37">
        <f t="shared" ref="D58:H58" si="62">C58+5%</f>
        <v>0.36199999999999999</v>
      </c>
      <c r="E58" s="37">
        <f t="shared" si="62"/>
        <v>0.41199999999999998</v>
      </c>
      <c r="F58" s="37">
        <f t="shared" si="62"/>
        <v>0.46199999999999997</v>
      </c>
      <c r="G58" s="37">
        <f t="shared" si="62"/>
        <v>0.51200000000000001</v>
      </c>
      <c r="H58" s="37">
        <f t="shared" si="62"/>
        <v>0.56200000000000006</v>
      </c>
      <c r="I58" s="39">
        <f t="shared" si="3"/>
        <v>0.312</v>
      </c>
      <c r="J58" s="39">
        <f t="shared" si="4"/>
        <v>0.36199999999999999</v>
      </c>
      <c r="K58" s="39">
        <f t="shared" si="5"/>
        <v>0.41199999999999998</v>
      </c>
      <c r="L58" s="39">
        <f t="shared" si="6"/>
        <v>0.46199999999999997</v>
      </c>
      <c r="M58" s="39">
        <f t="shared" si="7"/>
        <v>0.51200000000000001</v>
      </c>
      <c r="N58" s="39">
        <f t="shared" si="8"/>
        <v>0.56200000000000006</v>
      </c>
    </row>
    <row r="59" spans="2:14" x14ac:dyDescent="0.15">
      <c r="B59" s="27">
        <v>57</v>
      </c>
      <c r="C59" s="37">
        <v>0.314</v>
      </c>
      <c r="D59" s="37">
        <f t="shared" ref="D59:H59" si="63">C59+5%</f>
        <v>0.36399999999999999</v>
      </c>
      <c r="E59" s="37">
        <f t="shared" si="63"/>
        <v>0.41399999999999998</v>
      </c>
      <c r="F59" s="37">
        <f t="shared" si="63"/>
        <v>0.46399999999999997</v>
      </c>
      <c r="G59" s="37">
        <f t="shared" si="63"/>
        <v>0.51400000000000001</v>
      </c>
      <c r="H59" s="37">
        <f t="shared" si="63"/>
        <v>0.56400000000000006</v>
      </c>
      <c r="I59" s="39">
        <f t="shared" si="3"/>
        <v>0.314</v>
      </c>
      <c r="J59" s="39">
        <f t="shared" si="4"/>
        <v>0.36399999999999999</v>
      </c>
      <c r="K59" s="39">
        <f t="shared" si="5"/>
        <v>0.41399999999999998</v>
      </c>
      <c r="L59" s="39">
        <f t="shared" si="6"/>
        <v>0.46399999999999997</v>
      </c>
      <c r="M59" s="39">
        <f t="shared" si="7"/>
        <v>0.51400000000000001</v>
      </c>
      <c r="N59" s="39">
        <f t="shared" si="8"/>
        <v>0.56400000000000006</v>
      </c>
    </row>
    <row r="60" spans="2:14" x14ac:dyDescent="0.15">
      <c r="B60" s="27">
        <v>58</v>
      </c>
      <c r="C60" s="37">
        <v>0.316</v>
      </c>
      <c r="D60" s="37">
        <f t="shared" ref="D60:H60" si="64">C60+5%</f>
        <v>0.36599999999999999</v>
      </c>
      <c r="E60" s="37">
        <f t="shared" si="64"/>
        <v>0.41599999999999998</v>
      </c>
      <c r="F60" s="37">
        <f t="shared" si="64"/>
        <v>0.46599999999999997</v>
      </c>
      <c r="G60" s="37">
        <f t="shared" si="64"/>
        <v>0.51600000000000001</v>
      </c>
      <c r="H60" s="37">
        <f t="shared" si="64"/>
        <v>0.56600000000000006</v>
      </c>
      <c r="I60" s="39">
        <f t="shared" si="3"/>
        <v>0.316</v>
      </c>
      <c r="J60" s="39">
        <f t="shared" si="4"/>
        <v>0.36599999999999999</v>
      </c>
      <c r="K60" s="39">
        <f t="shared" si="5"/>
        <v>0.41599999999999998</v>
      </c>
      <c r="L60" s="39">
        <f t="shared" si="6"/>
        <v>0.46599999999999997</v>
      </c>
      <c r="M60" s="39">
        <f t="shared" si="7"/>
        <v>0.51600000000000001</v>
      </c>
      <c r="N60" s="39">
        <f t="shared" si="8"/>
        <v>0.56600000000000006</v>
      </c>
    </row>
    <row r="61" spans="2:14" x14ac:dyDescent="0.15">
      <c r="B61" s="27">
        <v>59</v>
      </c>
      <c r="C61" s="37">
        <v>0.318</v>
      </c>
      <c r="D61" s="37">
        <f t="shared" ref="D61:H61" si="65">C61+5%</f>
        <v>0.36799999999999999</v>
      </c>
      <c r="E61" s="37">
        <f t="shared" si="65"/>
        <v>0.41799999999999998</v>
      </c>
      <c r="F61" s="37">
        <f t="shared" si="65"/>
        <v>0.46799999999999997</v>
      </c>
      <c r="G61" s="37">
        <f t="shared" si="65"/>
        <v>0.51800000000000002</v>
      </c>
      <c r="H61" s="37">
        <f t="shared" si="65"/>
        <v>0.56800000000000006</v>
      </c>
      <c r="I61" s="39">
        <f t="shared" si="3"/>
        <v>0.318</v>
      </c>
      <c r="J61" s="39">
        <f t="shared" si="4"/>
        <v>0.36799999999999999</v>
      </c>
      <c r="K61" s="39">
        <f t="shared" si="5"/>
        <v>0.41799999999999998</v>
      </c>
      <c r="L61" s="39">
        <f t="shared" si="6"/>
        <v>0.46799999999999997</v>
      </c>
      <c r="M61" s="39">
        <f t="shared" si="7"/>
        <v>0.51800000000000002</v>
      </c>
      <c r="N61" s="39">
        <f t="shared" si="8"/>
        <v>0.56800000000000006</v>
      </c>
    </row>
    <row r="62" spans="2:14" x14ac:dyDescent="0.15">
      <c r="B62" s="27">
        <v>60</v>
      </c>
      <c r="C62" s="37">
        <v>0.32</v>
      </c>
      <c r="D62" s="37">
        <f t="shared" ref="D62:H62" si="66">C62+5%</f>
        <v>0.37</v>
      </c>
      <c r="E62" s="37">
        <f t="shared" si="66"/>
        <v>0.42</v>
      </c>
      <c r="F62" s="37">
        <f t="shared" si="66"/>
        <v>0.47</v>
      </c>
      <c r="G62" s="37">
        <f t="shared" si="66"/>
        <v>0.52</v>
      </c>
      <c r="H62" s="37">
        <f t="shared" si="66"/>
        <v>0.57000000000000006</v>
      </c>
      <c r="I62" s="39">
        <f t="shared" si="3"/>
        <v>0.32</v>
      </c>
      <c r="J62" s="39">
        <f t="shared" si="4"/>
        <v>0.37</v>
      </c>
      <c r="K62" s="39">
        <f t="shared" si="5"/>
        <v>0.42</v>
      </c>
      <c r="L62" s="39">
        <f t="shared" si="6"/>
        <v>0.47</v>
      </c>
      <c r="M62" s="39">
        <f t="shared" si="7"/>
        <v>0.52</v>
      </c>
      <c r="N62" s="39">
        <f t="shared" si="8"/>
        <v>0.57000000000000006</v>
      </c>
    </row>
    <row r="63" spans="2:14" x14ac:dyDescent="0.15">
      <c r="B63" s="27">
        <v>61</v>
      </c>
      <c r="C63" s="37">
        <v>0.34200000000000003</v>
      </c>
      <c r="D63" s="37">
        <f t="shared" ref="D63:H63" si="67">C63+5%</f>
        <v>0.39200000000000002</v>
      </c>
      <c r="E63" s="37">
        <f t="shared" si="67"/>
        <v>0.442</v>
      </c>
      <c r="F63" s="37">
        <f t="shared" si="67"/>
        <v>0.49199999999999999</v>
      </c>
      <c r="G63" s="37">
        <f t="shared" si="67"/>
        <v>0.54200000000000004</v>
      </c>
      <c r="H63" s="37">
        <f t="shared" si="67"/>
        <v>0.59200000000000008</v>
      </c>
      <c r="I63" s="39">
        <f t="shared" si="3"/>
        <v>0.34200000000000003</v>
      </c>
      <c r="J63" s="39">
        <f t="shared" si="4"/>
        <v>0.39200000000000002</v>
      </c>
      <c r="K63" s="39">
        <f t="shared" si="5"/>
        <v>0.442</v>
      </c>
      <c r="L63" s="39">
        <f t="shared" si="6"/>
        <v>0.49199999999999999</v>
      </c>
      <c r="M63" s="39">
        <f t="shared" si="7"/>
        <v>0.54200000000000004</v>
      </c>
      <c r="N63" s="39">
        <f t="shared" si="8"/>
        <v>0.59200000000000008</v>
      </c>
    </row>
    <row r="64" spans="2:14" x14ac:dyDescent="0.15">
      <c r="B64" s="27">
        <v>62</v>
      </c>
      <c r="C64" s="37">
        <v>0.34399999999999997</v>
      </c>
      <c r="D64" s="37">
        <f t="shared" ref="D64:H64" si="68">C64+5%</f>
        <v>0.39399999999999996</v>
      </c>
      <c r="E64" s="37">
        <f t="shared" si="68"/>
        <v>0.44399999999999995</v>
      </c>
      <c r="F64" s="37">
        <f t="shared" si="68"/>
        <v>0.49399999999999994</v>
      </c>
      <c r="G64" s="37">
        <f t="shared" si="68"/>
        <v>0.54399999999999993</v>
      </c>
      <c r="H64" s="37">
        <f t="shared" si="68"/>
        <v>0.59399999999999997</v>
      </c>
      <c r="I64" s="39">
        <f t="shared" si="3"/>
        <v>0.34399999999999997</v>
      </c>
      <c r="J64" s="39">
        <f t="shared" si="4"/>
        <v>0.39399999999999996</v>
      </c>
      <c r="K64" s="39">
        <f t="shared" si="5"/>
        <v>0.44399999999999995</v>
      </c>
      <c r="L64" s="39">
        <f t="shared" si="6"/>
        <v>0.49399999999999994</v>
      </c>
      <c r="M64" s="39">
        <f t="shared" si="7"/>
        <v>0.54399999999999993</v>
      </c>
      <c r="N64" s="39">
        <f t="shared" si="8"/>
        <v>0.59399999999999997</v>
      </c>
    </row>
    <row r="65" spans="2:14" x14ac:dyDescent="0.15">
      <c r="B65" s="27">
        <v>63</v>
      </c>
      <c r="C65" s="37">
        <v>0.34599999999999997</v>
      </c>
      <c r="D65" s="37">
        <f t="shared" ref="D65:H65" si="69">C65+5%</f>
        <v>0.39599999999999996</v>
      </c>
      <c r="E65" s="37">
        <f t="shared" si="69"/>
        <v>0.44599999999999995</v>
      </c>
      <c r="F65" s="37">
        <f t="shared" si="69"/>
        <v>0.49599999999999994</v>
      </c>
      <c r="G65" s="37">
        <f t="shared" si="69"/>
        <v>0.54599999999999993</v>
      </c>
      <c r="H65" s="37">
        <f t="shared" si="69"/>
        <v>0.59599999999999997</v>
      </c>
      <c r="I65" s="39">
        <f t="shared" si="3"/>
        <v>0.34599999999999997</v>
      </c>
      <c r="J65" s="39">
        <f t="shared" si="4"/>
        <v>0.39599999999999996</v>
      </c>
      <c r="K65" s="39">
        <f t="shared" si="5"/>
        <v>0.44599999999999995</v>
      </c>
      <c r="L65" s="39">
        <f t="shared" si="6"/>
        <v>0.49599999999999994</v>
      </c>
      <c r="M65" s="39">
        <f t="shared" si="7"/>
        <v>0.54599999999999993</v>
      </c>
      <c r="N65" s="39">
        <f t="shared" si="8"/>
        <v>0.59599999999999997</v>
      </c>
    </row>
    <row r="66" spans="2:14" x14ac:dyDescent="0.15">
      <c r="B66" s="27">
        <v>64</v>
      </c>
      <c r="C66" s="37">
        <v>0.34799999999999998</v>
      </c>
      <c r="D66" s="37">
        <f t="shared" ref="D66:H66" si="70">C66+5%</f>
        <v>0.39799999999999996</v>
      </c>
      <c r="E66" s="37">
        <f t="shared" si="70"/>
        <v>0.44799999999999995</v>
      </c>
      <c r="F66" s="37">
        <f t="shared" si="70"/>
        <v>0.49799999999999994</v>
      </c>
      <c r="G66" s="37">
        <f t="shared" si="70"/>
        <v>0.54799999999999993</v>
      </c>
      <c r="H66" s="37">
        <f t="shared" si="70"/>
        <v>0.59799999999999998</v>
      </c>
      <c r="I66" s="39">
        <f t="shared" si="3"/>
        <v>0.34799999999999998</v>
      </c>
      <c r="J66" s="39">
        <f t="shared" si="4"/>
        <v>0.39799999999999996</v>
      </c>
      <c r="K66" s="39">
        <f t="shared" si="5"/>
        <v>0.44799999999999995</v>
      </c>
      <c r="L66" s="39">
        <f t="shared" si="6"/>
        <v>0.49799999999999994</v>
      </c>
      <c r="M66" s="39">
        <f t="shared" si="7"/>
        <v>0.54799999999999993</v>
      </c>
      <c r="N66" s="39">
        <f t="shared" si="8"/>
        <v>0.59799999999999998</v>
      </c>
    </row>
    <row r="67" spans="2:14" x14ac:dyDescent="0.15">
      <c r="B67" s="27">
        <v>65</v>
      </c>
      <c r="C67" s="37">
        <v>0.35</v>
      </c>
      <c r="D67" s="37">
        <f t="shared" ref="D67:H67" si="71">C67+5%</f>
        <v>0.39999999999999997</v>
      </c>
      <c r="E67" s="37">
        <f t="shared" si="71"/>
        <v>0.44999999999999996</v>
      </c>
      <c r="F67" s="37">
        <f t="shared" si="71"/>
        <v>0.49999999999999994</v>
      </c>
      <c r="G67" s="37">
        <f t="shared" si="71"/>
        <v>0.54999999999999993</v>
      </c>
      <c r="H67" s="37">
        <f t="shared" si="71"/>
        <v>0.6</v>
      </c>
      <c r="I67" s="39">
        <f t="shared" si="3"/>
        <v>0.35</v>
      </c>
      <c r="J67" s="39">
        <f t="shared" si="4"/>
        <v>0.39999999999999997</v>
      </c>
      <c r="K67" s="39">
        <f t="shared" si="5"/>
        <v>0.44999999999999996</v>
      </c>
      <c r="L67" s="39">
        <f t="shared" si="6"/>
        <v>0.49999999999999994</v>
      </c>
      <c r="M67" s="39">
        <f t="shared" si="7"/>
        <v>0.54999999999999993</v>
      </c>
      <c r="N67" s="39">
        <f t="shared" si="8"/>
        <v>0.6</v>
      </c>
    </row>
    <row r="68" spans="2:14" x14ac:dyDescent="0.15">
      <c r="B68" s="27">
        <v>66</v>
      </c>
      <c r="C68" s="37">
        <v>0.372</v>
      </c>
      <c r="D68" s="37">
        <f t="shared" ref="D68:H68" si="72">C68+5%</f>
        <v>0.42199999999999999</v>
      </c>
      <c r="E68" s="37">
        <f t="shared" si="72"/>
        <v>0.47199999999999998</v>
      </c>
      <c r="F68" s="37">
        <f t="shared" si="72"/>
        <v>0.52200000000000002</v>
      </c>
      <c r="G68" s="37">
        <f t="shared" si="72"/>
        <v>0.57200000000000006</v>
      </c>
      <c r="H68" s="37">
        <f t="shared" si="72"/>
        <v>0.62200000000000011</v>
      </c>
      <c r="I68" s="39">
        <f t="shared" ref="I68:I102" si="73">C68</f>
        <v>0.372</v>
      </c>
      <c r="J68" s="39">
        <f t="shared" ref="J68:J102" si="74">D68</f>
        <v>0.42199999999999999</v>
      </c>
      <c r="K68" s="39">
        <f t="shared" ref="K68:K102" si="75">E68</f>
        <v>0.47199999999999998</v>
      </c>
      <c r="L68" s="39">
        <f t="shared" ref="L68:L102" si="76">F68</f>
        <v>0.52200000000000002</v>
      </c>
      <c r="M68" s="39">
        <f t="shared" ref="M68:M102" si="77">G68</f>
        <v>0.57200000000000006</v>
      </c>
      <c r="N68" s="39">
        <f t="shared" ref="N68:N102" si="78">H68</f>
        <v>0.62200000000000011</v>
      </c>
    </row>
    <row r="69" spans="2:14" x14ac:dyDescent="0.15">
      <c r="B69" s="27">
        <v>67</v>
      </c>
      <c r="C69" s="38">
        <f>C64+3%</f>
        <v>0.374</v>
      </c>
      <c r="D69" s="37">
        <f t="shared" ref="D69:H69" si="79">C69+5%</f>
        <v>0.42399999999999999</v>
      </c>
      <c r="E69" s="37">
        <f t="shared" si="79"/>
        <v>0.47399999999999998</v>
      </c>
      <c r="F69" s="37">
        <f t="shared" si="79"/>
        <v>0.52400000000000002</v>
      </c>
      <c r="G69" s="37">
        <f t="shared" si="79"/>
        <v>0.57400000000000007</v>
      </c>
      <c r="H69" s="37">
        <f t="shared" si="79"/>
        <v>0.62400000000000011</v>
      </c>
      <c r="I69" s="39">
        <f t="shared" si="73"/>
        <v>0.374</v>
      </c>
      <c r="J69" s="39">
        <f t="shared" si="74"/>
        <v>0.42399999999999999</v>
      </c>
      <c r="K69" s="39">
        <f t="shared" si="75"/>
        <v>0.47399999999999998</v>
      </c>
      <c r="L69" s="39">
        <f t="shared" si="76"/>
        <v>0.52400000000000002</v>
      </c>
      <c r="M69" s="39">
        <f t="shared" si="77"/>
        <v>0.57400000000000007</v>
      </c>
      <c r="N69" s="39">
        <f t="shared" si="78"/>
        <v>0.62400000000000011</v>
      </c>
    </row>
    <row r="70" spans="2:14" x14ac:dyDescent="0.15">
      <c r="B70" s="27">
        <v>68</v>
      </c>
      <c r="C70" s="38">
        <f t="shared" ref="C70:C102" si="80">C65+3%</f>
        <v>0.376</v>
      </c>
      <c r="D70" s="37">
        <f t="shared" ref="D70:H70" si="81">C70+5%</f>
        <v>0.42599999999999999</v>
      </c>
      <c r="E70" s="37">
        <f t="shared" si="81"/>
        <v>0.47599999999999998</v>
      </c>
      <c r="F70" s="37">
        <f t="shared" si="81"/>
        <v>0.52600000000000002</v>
      </c>
      <c r="G70" s="37">
        <f t="shared" si="81"/>
        <v>0.57600000000000007</v>
      </c>
      <c r="H70" s="37">
        <f t="shared" si="81"/>
        <v>0.62600000000000011</v>
      </c>
      <c r="I70" s="39">
        <f t="shared" si="73"/>
        <v>0.376</v>
      </c>
      <c r="J70" s="39">
        <f t="shared" si="74"/>
        <v>0.42599999999999999</v>
      </c>
      <c r="K70" s="39">
        <f t="shared" si="75"/>
        <v>0.47599999999999998</v>
      </c>
      <c r="L70" s="39">
        <f t="shared" si="76"/>
        <v>0.52600000000000002</v>
      </c>
      <c r="M70" s="39">
        <f t="shared" si="77"/>
        <v>0.57600000000000007</v>
      </c>
      <c r="N70" s="39">
        <f t="shared" si="78"/>
        <v>0.62600000000000011</v>
      </c>
    </row>
    <row r="71" spans="2:14" x14ac:dyDescent="0.15">
      <c r="B71" s="27">
        <v>69</v>
      </c>
      <c r="C71" s="38">
        <f t="shared" si="80"/>
        <v>0.378</v>
      </c>
      <c r="D71" s="37">
        <f t="shared" ref="D71:H71" si="82">C71+5%</f>
        <v>0.42799999999999999</v>
      </c>
      <c r="E71" s="37">
        <f t="shared" si="82"/>
        <v>0.47799999999999998</v>
      </c>
      <c r="F71" s="37">
        <f t="shared" si="82"/>
        <v>0.52800000000000002</v>
      </c>
      <c r="G71" s="37">
        <f t="shared" si="82"/>
        <v>0.57800000000000007</v>
      </c>
      <c r="H71" s="37">
        <f t="shared" si="82"/>
        <v>0.62800000000000011</v>
      </c>
      <c r="I71" s="39">
        <f t="shared" si="73"/>
        <v>0.378</v>
      </c>
      <c r="J71" s="39">
        <f t="shared" si="74"/>
        <v>0.42799999999999999</v>
      </c>
      <c r="K71" s="39">
        <f t="shared" si="75"/>
        <v>0.47799999999999998</v>
      </c>
      <c r="L71" s="39">
        <f t="shared" si="76"/>
        <v>0.52800000000000002</v>
      </c>
      <c r="M71" s="39">
        <f t="shared" si="77"/>
        <v>0.57800000000000007</v>
      </c>
      <c r="N71" s="39">
        <f t="shared" si="78"/>
        <v>0.62800000000000011</v>
      </c>
    </row>
    <row r="72" spans="2:14" x14ac:dyDescent="0.15">
      <c r="B72" s="27">
        <v>70</v>
      </c>
      <c r="C72" s="38">
        <f t="shared" si="80"/>
        <v>0.38</v>
      </c>
      <c r="D72" s="37">
        <f t="shared" ref="D72:H72" si="83">C72+5%</f>
        <v>0.43</v>
      </c>
      <c r="E72" s="37">
        <f t="shared" si="83"/>
        <v>0.48</v>
      </c>
      <c r="F72" s="37">
        <f t="shared" si="83"/>
        <v>0.53</v>
      </c>
      <c r="G72" s="37">
        <f t="shared" si="83"/>
        <v>0.58000000000000007</v>
      </c>
      <c r="H72" s="37">
        <f t="shared" si="83"/>
        <v>0.63000000000000012</v>
      </c>
      <c r="I72" s="39">
        <f t="shared" si="73"/>
        <v>0.38</v>
      </c>
      <c r="J72" s="39">
        <f t="shared" si="74"/>
        <v>0.43</v>
      </c>
      <c r="K72" s="39">
        <f t="shared" si="75"/>
        <v>0.48</v>
      </c>
      <c r="L72" s="39">
        <f t="shared" si="76"/>
        <v>0.53</v>
      </c>
      <c r="M72" s="39">
        <f t="shared" si="77"/>
        <v>0.58000000000000007</v>
      </c>
      <c r="N72" s="39">
        <f t="shared" si="78"/>
        <v>0.63000000000000012</v>
      </c>
    </row>
    <row r="73" spans="2:14" x14ac:dyDescent="0.15">
      <c r="B73" s="27">
        <v>71</v>
      </c>
      <c r="C73" s="38">
        <f t="shared" si="80"/>
        <v>0.40200000000000002</v>
      </c>
      <c r="D73" s="37">
        <f t="shared" ref="D73:H73" si="84">C73+5%</f>
        <v>0.45200000000000001</v>
      </c>
      <c r="E73" s="37">
        <f t="shared" si="84"/>
        <v>0.502</v>
      </c>
      <c r="F73" s="37">
        <f t="shared" si="84"/>
        <v>0.55200000000000005</v>
      </c>
      <c r="G73" s="37">
        <f t="shared" si="84"/>
        <v>0.60200000000000009</v>
      </c>
      <c r="H73" s="37">
        <f t="shared" si="84"/>
        <v>0.65200000000000014</v>
      </c>
      <c r="I73" s="39">
        <f t="shared" si="73"/>
        <v>0.40200000000000002</v>
      </c>
      <c r="J73" s="39">
        <f t="shared" si="74"/>
        <v>0.45200000000000001</v>
      </c>
      <c r="K73" s="39">
        <f t="shared" si="75"/>
        <v>0.502</v>
      </c>
      <c r="L73" s="39">
        <f t="shared" si="76"/>
        <v>0.55200000000000005</v>
      </c>
      <c r="M73" s="39">
        <f t="shared" si="77"/>
        <v>0.60200000000000009</v>
      </c>
      <c r="N73" s="39">
        <f t="shared" si="78"/>
        <v>0.65200000000000014</v>
      </c>
    </row>
    <row r="74" spans="2:14" x14ac:dyDescent="0.15">
      <c r="B74" s="27">
        <v>72</v>
      </c>
      <c r="C74" s="38">
        <f t="shared" si="80"/>
        <v>0.40400000000000003</v>
      </c>
      <c r="D74" s="37">
        <f t="shared" ref="D74:H74" si="85">C74+5%</f>
        <v>0.45400000000000001</v>
      </c>
      <c r="E74" s="37">
        <f t="shared" si="85"/>
        <v>0.504</v>
      </c>
      <c r="F74" s="37">
        <f t="shared" si="85"/>
        <v>0.55400000000000005</v>
      </c>
      <c r="G74" s="37">
        <f t="shared" si="85"/>
        <v>0.60400000000000009</v>
      </c>
      <c r="H74" s="37">
        <f t="shared" si="85"/>
        <v>0.65400000000000014</v>
      </c>
      <c r="I74" s="39">
        <f t="shared" si="73"/>
        <v>0.40400000000000003</v>
      </c>
      <c r="J74" s="39">
        <f t="shared" si="74"/>
        <v>0.45400000000000001</v>
      </c>
      <c r="K74" s="39">
        <f t="shared" si="75"/>
        <v>0.504</v>
      </c>
      <c r="L74" s="39">
        <f t="shared" si="76"/>
        <v>0.55400000000000005</v>
      </c>
      <c r="M74" s="39">
        <f t="shared" si="77"/>
        <v>0.60400000000000009</v>
      </c>
      <c r="N74" s="39">
        <f t="shared" si="78"/>
        <v>0.65400000000000014</v>
      </c>
    </row>
    <row r="75" spans="2:14" x14ac:dyDescent="0.15">
      <c r="B75" s="27">
        <v>73</v>
      </c>
      <c r="C75" s="38">
        <f t="shared" si="80"/>
        <v>0.40600000000000003</v>
      </c>
      <c r="D75" s="37">
        <f t="shared" ref="D75:H75" si="86">C75+5%</f>
        <v>0.45600000000000002</v>
      </c>
      <c r="E75" s="37">
        <f t="shared" si="86"/>
        <v>0.50600000000000001</v>
      </c>
      <c r="F75" s="37">
        <f t="shared" si="86"/>
        <v>0.55600000000000005</v>
      </c>
      <c r="G75" s="37">
        <f t="shared" si="86"/>
        <v>0.60600000000000009</v>
      </c>
      <c r="H75" s="37">
        <f t="shared" si="86"/>
        <v>0.65600000000000014</v>
      </c>
      <c r="I75" s="39">
        <f t="shared" si="73"/>
        <v>0.40600000000000003</v>
      </c>
      <c r="J75" s="39">
        <f t="shared" si="74"/>
        <v>0.45600000000000002</v>
      </c>
      <c r="K75" s="39">
        <f t="shared" si="75"/>
        <v>0.50600000000000001</v>
      </c>
      <c r="L75" s="39">
        <f t="shared" si="76"/>
        <v>0.55600000000000005</v>
      </c>
      <c r="M75" s="39">
        <f t="shared" si="77"/>
        <v>0.60600000000000009</v>
      </c>
      <c r="N75" s="39">
        <f t="shared" si="78"/>
        <v>0.65600000000000014</v>
      </c>
    </row>
    <row r="76" spans="2:14" x14ac:dyDescent="0.15">
      <c r="B76" s="27">
        <v>74</v>
      </c>
      <c r="C76" s="38">
        <f t="shared" si="80"/>
        <v>0.40800000000000003</v>
      </c>
      <c r="D76" s="37">
        <f t="shared" ref="D76:H76" si="87">C76+5%</f>
        <v>0.45800000000000002</v>
      </c>
      <c r="E76" s="37">
        <f t="shared" si="87"/>
        <v>0.50800000000000001</v>
      </c>
      <c r="F76" s="37">
        <f t="shared" si="87"/>
        <v>0.55800000000000005</v>
      </c>
      <c r="G76" s="37">
        <f t="shared" si="87"/>
        <v>0.6080000000000001</v>
      </c>
      <c r="H76" s="37">
        <f t="shared" si="87"/>
        <v>0.65800000000000014</v>
      </c>
      <c r="I76" s="39">
        <f t="shared" si="73"/>
        <v>0.40800000000000003</v>
      </c>
      <c r="J76" s="39">
        <f t="shared" si="74"/>
        <v>0.45800000000000002</v>
      </c>
      <c r="K76" s="39">
        <f t="shared" si="75"/>
        <v>0.50800000000000001</v>
      </c>
      <c r="L76" s="39">
        <f t="shared" si="76"/>
        <v>0.55800000000000005</v>
      </c>
      <c r="M76" s="39">
        <f t="shared" si="77"/>
        <v>0.6080000000000001</v>
      </c>
      <c r="N76" s="39">
        <f t="shared" si="78"/>
        <v>0.65800000000000014</v>
      </c>
    </row>
    <row r="77" spans="2:14" x14ac:dyDescent="0.15">
      <c r="B77" s="27">
        <v>75</v>
      </c>
      <c r="C77" s="38">
        <f t="shared" si="80"/>
        <v>0.41000000000000003</v>
      </c>
      <c r="D77" s="37">
        <f t="shared" ref="D77:H77" si="88">C77+5%</f>
        <v>0.46</v>
      </c>
      <c r="E77" s="37">
        <f t="shared" si="88"/>
        <v>0.51</v>
      </c>
      <c r="F77" s="37">
        <f t="shared" si="88"/>
        <v>0.56000000000000005</v>
      </c>
      <c r="G77" s="37">
        <f t="shared" si="88"/>
        <v>0.6100000000000001</v>
      </c>
      <c r="H77" s="37">
        <f t="shared" si="88"/>
        <v>0.66000000000000014</v>
      </c>
      <c r="I77" s="39">
        <f t="shared" si="73"/>
        <v>0.41000000000000003</v>
      </c>
      <c r="J77" s="39">
        <f t="shared" si="74"/>
        <v>0.46</v>
      </c>
      <c r="K77" s="39">
        <f t="shared" si="75"/>
        <v>0.51</v>
      </c>
      <c r="L77" s="39">
        <f t="shared" si="76"/>
        <v>0.56000000000000005</v>
      </c>
      <c r="M77" s="39">
        <f t="shared" si="77"/>
        <v>0.6100000000000001</v>
      </c>
      <c r="N77" s="39">
        <f t="shared" si="78"/>
        <v>0.66000000000000014</v>
      </c>
    </row>
    <row r="78" spans="2:14" x14ac:dyDescent="0.15">
      <c r="B78" s="27">
        <v>76</v>
      </c>
      <c r="C78" s="38">
        <f t="shared" si="80"/>
        <v>0.43200000000000005</v>
      </c>
      <c r="D78" s="37">
        <f t="shared" ref="D78:H78" si="89">C78+5%</f>
        <v>0.48200000000000004</v>
      </c>
      <c r="E78" s="37">
        <f t="shared" si="89"/>
        <v>0.53200000000000003</v>
      </c>
      <c r="F78" s="37">
        <f t="shared" si="89"/>
        <v>0.58200000000000007</v>
      </c>
      <c r="G78" s="37">
        <f t="shared" si="89"/>
        <v>0.63200000000000012</v>
      </c>
      <c r="H78" s="37">
        <f t="shared" si="89"/>
        <v>0.68200000000000016</v>
      </c>
      <c r="I78" s="39">
        <f t="shared" si="73"/>
        <v>0.43200000000000005</v>
      </c>
      <c r="J78" s="39">
        <f t="shared" si="74"/>
        <v>0.48200000000000004</v>
      </c>
      <c r="K78" s="39">
        <f t="shared" si="75"/>
        <v>0.53200000000000003</v>
      </c>
      <c r="L78" s="39">
        <f t="shared" si="76"/>
        <v>0.58200000000000007</v>
      </c>
      <c r="M78" s="39">
        <f t="shared" si="77"/>
        <v>0.63200000000000012</v>
      </c>
      <c r="N78" s="39">
        <f t="shared" si="78"/>
        <v>0.68200000000000016</v>
      </c>
    </row>
    <row r="79" spans="2:14" x14ac:dyDescent="0.15">
      <c r="B79" s="27">
        <v>77</v>
      </c>
      <c r="C79" s="38">
        <f t="shared" si="80"/>
        <v>0.43400000000000005</v>
      </c>
      <c r="D79" s="37">
        <f t="shared" ref="D79:H79" si="90">C79+5%</f>
        <v>0.48400000000000004</v>
      </c>
      <c r="E79" s="37">
        <f t="shared" si="90"/>
        <v>0.53400000000000003</v>
      </c>
      <c r="F79" s="37">
        <f t="shared" si="90"/>
        <v>0.58400000000000007</v>
      </c>
      <c r="G79" s="37">
        <f t="shared" si="90"/>
        <v>0.63400000000000012</v>
      </c>
      <c r="H79" s="37">
        <f t="shared" si="90"/>
        <v>0.68400000000000016</v>
      </c>
      <c r="I79" s="39">
        <f t="shared" si="73"/>
        <v>0.43400000000000005</v>
      </c>
      <c r="J79" s="39">
        <f t="shared" si="74"/>
        <v>0.48400000000000004</v>
      </c>
      <c r="K79" s="39">
        <f t="shared" si="75"/>
        <v>0.53400000000000003</v>
      </c>
      <c r="L79" s="39">
        <f t="shared" si="76"/>
        <v>0.58400000000000007</v>
      </c>
      <c r="M79" s="39">
        <f t="shared" si="77"/>
        <v>0.63400000000000012</v>
      </c>
      <c r="N79" s="39">
        <f t="shared" si="78"/>
        <v>0.68400000000000016</v>
      </c>
    </row>
    <row r="80" spans="2:14" x14ac:dyDescent="0.15">
      <c r="B80" s="27">
        <v>78</v>
      </c>
      <c r="C80" s="38">
        <f t="shared" si="80"/>
        <v>0.43600000000000005</v>
      </c>
      <c r="D80" s="37">
        <f t="shared" ref="D80:H80" si="91">C80+5%</f>
        <v>0.48600000000000004</v>
      </c>
      <c r="E80" s="37">
        <f t="shared" si="91"/>
        <v>0.53600000000000003</v>
      </c>
      <c r="F80" s="37">
        <f t="shared" si="91"/>
        <v>0.58600000000000008</v>
      </c>
      <c r="G80" s="37">
        <f t="shared" si="91"/>
        <v>0.63600000000000012</v>
      </c>
      <c r="H80" s="37">
        <f t="shared" si="91"/>
        <v>0.68600000000000017</v>
      </c>
      <c r="I80" s="39">
        <f t="shared" si="73"/>
        <v>0.43600000000000005</v>
      </c>
      <c r="J80" s="39">
        <f t="shared" si="74"/>
        <v>0.48600000000000004</v>
      </c>
      <c r="K80" s="39">
        <f t="shared" si="75"/>
        <v>0.53600000000000003</v>
      </c>
      <c r="L80" s="39">
        <f t="shared" si="76"/>
        <v>0.58600000000000008</v>
      </c>
      <c r="M80" s="39">
        <f t="shared" si="77"/>
        <v>0.63600000000000012</v>
      </c>
      <c r="N80" s="39">
        <f t="shared" si="78"/>
        <v>0.68600000000000017</v>
      </c>
    </row>
    <row r="81" spans="2:14" x14ac:dyDescent="0.15">
      <c r="B81" s="27">
        <v>79</v>
      </c>
      <c r="C81" s="38">
        <f t="shared" si="80"/>
        <v>0.43800000000000006</v>
      </c>
      <c r="D81" s="37">
        <f t="shared" ref="D81:H81" si="92">C81+5%</f>
        <v>0.48800000000000004</v>
      </c>
      <c r="E81" s="37">
        <f t="shared" si="92"/>
        <v>0.53800000000000003</v>
      </c>
      <c r="F81" s="37">
        <f t="shared" si="92"/>
        <v>0.58800000000000008</v>
      </c>
      <c r="G81" s="37">
        <f t="shared" si="92"/>
        <v>0.63800000000000012</v>
      </c>
      <c r="H81" s="37">
        <f t="shared" si="92"/>
        <v>0.68800000000000017</v>
      </c>
      <c r="I81" s="39">
        <f t="shared" si="73"/>
        <v>0.43800000000000006</v>
      </c>
      <c r="J81" s="39">
        <f t="shared" si="74"/>
        <v>0.48800000000000004</v>
      </c>
      <c r="K81" s="39">
        <f t="shared" si="75"/>
        <v>0.53800000000000003</v>
      </c>
      <c r="L81" s="39">
        <f t="shared" si="76"/>
        <v>0.58800000000000008</v>
      </c>
      <c r="M81" s="39">
        <f t="shared" si="77"/>
        <v>0.63800000000000012</v>
      </c>
      <c r="N81" s="39">
        <f t="shared" si="78"/>
        <v>0.68800000000000017</v>
      </c>
    </row>
    <row r="82" spans="2:14" x14ac:dyDescent="0.15">
      <c r="B82" s="27">
        <v>80</v>
      </c>
      <c r="C82" s="38">
        <f t="shared" si="80"/>
        <v>0.44000000000000006</v>
      </c>
      <c r="D82" s="37">
        <f t="shared" ref="D82:H82" si="93">C82+5%</f>
        <v>0.49000000000000005</v>
      </c>
      <c r="E82" s="37">
        <f t="shared" si="93"/>
        <v>0.54</v>
      </c>
      <c r="F82" s="37">
        <f t="shared" si="93"/>
        <v>0.59000000000000008</v>
      </c>
      <c r="G82" s="37">
        <f t="shared" si="93"/>
        <v>0.64000000000000012</v>
      </c>
      <c r="H82" s="37">
        <f t="shared" si="93"/>
        <v>0.69000000000000017</v>
      </c>
      <c r="I82" s="39">
        <f t="shared" si="73"/>
        <v>0.44000000000000006</v>
      </c>
      <c r="J82" s="39">
        <f t="shared" si="74"/>
        <v>0.49000000000000005</v>
      </c>
      <c r="K82" s="39">
        <f t="shared" si="75"/>
        <v>0.54</v>
      </c>
      <c r="L82" s="39">
        <f t="shared" si="76"/>
        <v>0.59000000000000008</v>
      </c>
      <c r="M82" s="39">
        <f t="shared" si="77"/>
        <v>0.64000000000000012</v>
      </c>
      <c r="N82" s="39">
        <f t="shared" si="78"/>
        <v>0.69000000000000017</v>
      </c>
    </row>
    <row r="83" spans="2:14" x14ac:dyDescent="0.15">
      <c r="B83" s="27">
        <v>81</v>
      </c>
      <c r="C83" s="38">
        <f t="shared" si="80"/>
        <v>0.46200000000000008</v>
      </c>
      <c r="D83" s="37">
        <f t="shared" ref="D83:H83" si="94">C83+5%</f>
        <v>0.51200000000000012</v>
      </c>
      <c r="E83" s="37">
        <f t="shared" si="94"/>
        <v>0.56200000000000017</v>
      </c>
      <c r="F83" s="37">
        <f t="shared" si="94"/>
        <v>0.61200000000000021</v>
      </c>
      <c r="G83" s="37">
        <f t="shared" si="94"/>
        <v>0.66200000000000025</v>
      </c>
      <c r="H83" s="37">
        <f t="shared" si="94"/>
        <v>0.7120000000000003</v>
      </c>
      <c r="I83" s="39">
        <f t="shared" si="73"/>
        <v>0.46200000000000008</v>
      </c>
      <c r="J83" s="39">
        <f t="shared" si="74"/>
        <v>0.51200000000000012</v>
      </c>
      <c r="K83" s="39">
        <f t="shared" si="75"/>
        <v>0.56200000000000017</v>
      </c>
      <c r="L83" s="39">
        <f t="shared" si="76"/>
        <v>0.61200000000000021</v>
      </c>
      <c r="M83" s="39">
        <f t="shared" si="77"/>
        <v>0.66200000000000025</v>
      </c>
      <c r="N83" s="39">
        <f t="shared" si="78"/>
        <v>0.7120000000000003</v>
      </c>
    </row>
    <row r="84" spans="2:14" x14ac:dyDescent="0.15">
      <c r="B84" s="27">
        <v>82</v>
      </c>
      <c r="C84" s="38">
        <f t="shared" si="80"/>
        <v>0.46400000000000008</v>
      </c>
      <c r="D84" s="37">
        <f t="shared" ref="D84:H84" si="95">C84+5%</f>
        <v>0.51400000000000012</v>
      </c>
      <c r="E84" s="37">
        <f t="shared" si="95"/>
        <v>0.56400000000000017</v>
      </c>
      <c r="F84" s="37">
        <f t="shared" si="95"/>
        <v>0.61400000000000021</v>
      </c>
      <c r="G84" s="37">
        <f t="shared" si="95"/>
        <v>0.66400000000000026</v>
      </c>
      <c r="H84" s="37">
        <f t="shared" si="95"/>
        <v>0.7140000000000003</v>
      </c>
      <c r="I84" s="39">
        <f t="shared" si="73"/>
        <v>0.46400000000000008</v>
      </c>
      <c r="J84" s="39">
        <f t="shared" si="74"/>
        <v>0.51400000000000012</v>
      </c>
      <c r="K84" s="39">
        <f t="shared" si="75"/>
        <v>0.56400000000000017</v>
      </c>
      <c r="L84" s="39">
        <f t="shared" si="76"/>
        <v>0.61400000000000021</v>
      </c>
      <c r="M84" s="39">
        <f t="shared" si="77"/>
        <v>0.66400000000000026</v>
      </c>
      <c r="N84" s="39">
        <f t="shared" si="78"/>
        <v>0.7140000000000003</v>
      </c>
    </row>
    <row r="85" spans="2:14" x14ac:dyDescent="0.15">
      <c r="B85" s="27">
        <v>83</v>
      </c>
      <c r="C85" s="38">
        <f t="shared" si="80"/>
        <v>0.46600000000000008</v>
      </c>
      <c r="D85" s="37">
        <f t="shared" ref="D85:H85" si="96">C85+5%</f>
        <v>0.51600000000000013</v>
      </c>
      <c r="E85" s="37">
        <f t="shared" si="96"/>
        <v>0.56600000000000017</v>
      </c>
      <c r="F85" s="37">
        <f t="shared" si="96"/>
        <v>0.61600000000000021</v>
      </c>
      <c r="G85" s="37">
        <f t="shared" si="96"/>
        <v>0.66600000000000026</v>
      </c>
      <c r="H85" s="37">
        <f t="shared" si="96"/>
        <v>0.7160000000000003</v>
      </c>
      <c r="I85" s="39">
        <f t="shared" si="73"/>
        <v>0.46600000000000008</v>
      </c>
      <c r="J85" s="39">
        <f t="shared" si="74"/>
        <v>0.51600000000000013</v>
      </c>
      <c r="K85" s="39">
        <f t="shared" si="75"/>
        <v>0.56600000000000017</v>
      </c>
      <c r="L85" s="39">
        <f t="shared" si="76"/>
        <v>0.61600000000000021</v>
      </c>
      <c r="M85" s="39">
        <f t="shared" si="77"/>
        <v>0.66600000000000026</v>
      </c>
      <c r="N85" s="39">
        <f t="shared" si="78"/>
        <v>0.7160000000000003</v>
      </c>
    </row>
    <row r="86" spans="2:14" x14ac:dyDescent="0.15">
      <c r="B86" s="27">
        <v>84</v>
      </c>
      <c r="C86" s="38">
        <f t="shared" si="80"/>
        <v>0.46800000000000008</v>
      </c>
      <c r="D86" s="37">
        <f t="shared" ref="D86:H86" si="97">C86+5%</f>
        <v>0.51800000000000013</v>
      </c>
      <c r="E86" s="37">
        <f t="shared" si="97"/>
        <v>0.56800000000000017</v>
      </c>
      <c r="F86" s="37">
        <f t="shared" si="97"/>
        <v>0.61800000000000022</v>
      </c>
      <c r="G86" s="37">
        <f t="shared" si="97"/>
        <v>0.66800000000000026</v>
      </c>
      <c r="H86" s="37">
        <f t="shared" si="97"/>
        <v>0.7180000000000003</v>
      </c>
      <c r="I86" s="39">
        <f t="shared" si="73"/>
        <v>0.46800000000000008</v>
      </c>
      <c r="J86" s="39">
        <f t="shared" si="74"/>
        <v>0.51800000000000013</v>
      </c>
      <c r="K86" s="39">
        <f t="shared" si="75"/>
        <v>0.56800000000000017</v>
      </c>
      <c r="L86" s="39">
        <f t="shared" si="76"/>
        <v>0.61800000000000022</v>
      </c>
      <c r="M86" s="39">
        <f t="shared" si="77"/>
        <v>0.66800000000000026</v>
      </c>
      <c r="N86" s="39">
        <f t="shared" si="78"/>
        <v>0.7180000000000003</v>
      </c>
    </row>
    <row r="87" spans="2:14" x14ac:dyDescent="0.15">
      <c r="B87" s="27">
        <v>85</v>
      </c>
      <c r="C87" s="38">
        <f t="shared" si="80"/>
        <v>0.47000000000000008</v>
      </c>
      <c r="D87" s="37">
        <f t="shared" ref="D87:H87" si="98">C87+5%</f>
        <v>0.52000000000000013</v>
      </c>
      <c r="E87" s="37">
        <f t="shared" si="98"/>
        <v>0.57000000000000017</v>
      </c>
      <c r="F87" s="37">
        <f t="shared" si="98"/>
        <v>0.62000000000000022</v>
      </c>
      <c r="G87" s="37">
        <f t="shared" si="98"/>
        <v>0.67000000000000026</v>
      </c>
      <c r="H87" s="37">
        <f t="shared" si="98"/>
        <v>0.72000000000000031</v>
      </c>
      <c r="I87" s="39">
        <f t="shared" si="73"/>
        <v>0.47000000000000008</v>
      </c>
      <c r="J87" s="39">
        <f t="shared" si="74"/>
        <v>0.52000000000000013</v>
      </c>
      <c r="K87" s="39">
        <f t="shared" si="75"/>
        <v>0.57000000000000017</v>
      </c>
      <c r="L87" s="39">
        <f t="shared" si="76"/>
        <v>0.62000000000000022</v>
      </c>
      <c r="M87" s="39">
        <f t="shared" si="77"/>
        <v>0.67000000000000026</v>
      </c>
      <c r="N87" s="39">
        <f t="shared" si="78"/>
        <v>0.72000000000000031</v>
      </c>
    </row>
    <row r="88" spans="2:14" x14ac:dyDescent="0.15">
      <c r="B88" s="27">
        <v>86</v>
      </c>
      <c r="C88" s="38">
        <f t="shared" si="80"/>
        <v>0.4920000000000001</v>
      </c>
      <c r="D88" s="37">
        <f t="shared" ref="D88:H88" si="99">C88+5%</f>
        <v>0.54200000000000015</v>
      </c>
      <c r="E88" s="37">
        <f t="shared" si="99"/>
        <v>0.59200000000000019</v>
      </c>
      <c r="F88" s="37">
        <f t="shared" si="99"/>
        <v>0.64200000000000024</v>
      </c>
      <c r="G88" s="37">
        <f t="shared" si="99"/>
        <v>0.69200000000000028</v>
      </c>
      <c r="H88" s="37">
        <f t="shared" si="99"/>
        <v>0.74200000000000033</v>
      </c>
      <c r="I88" s="39">
        <f t="shared" si="73"/>
        <v>0.4920000000000001</v>
      </c>
      <c r="J88" s="39">
        <f t="shared" si="74"/>
        <v>0.54200000000000015</v>
      </c>
      <c r="K88" s="39">
        <f t="shared" si="75"/>
        <v>0.59200000000000019</v>
      </c>
      <c r="L88" s="39">
        <f t="shared" si="76"/>
        <v>0.64200000000000024</v>
      </c>
      <c r="M88" s="39">
        <f t="shared" si="77"/>
        <v>0.69200000000000028</v>
      </c>
      <c r="N88" s="39">
        <f t="shared" si="78"/>
        <v>0.74200000000000033</v>
      </c>
    </row>
    <row r="89" spans="2:14" x14ac:dyDescent="0.15">
      <c r="B89" s="27">
        <v>87</v>
      </c>
      <c r="C89" s="38">
        <f t="shared" si="80"/>
        <v>0.49400000000000011</v>
      </c>
      <c r="D89" s="37">
        <f t="shared" ref="D89:H89" si="100">C89+5%</f>
        <v>0.54400000000000015</v>
      </c>
      <c r="E89" s="37">
        <f t="shared" si="100"/>
        <v>0.59400000000000019</v>
      </c>
      <c r="F89" s="37">
        <f t="shared" si="100"/>
        <v>0.64400000000000024</v>
      </c>
      <c r="G89" s="37">
        <f t="shared" si="100"/>
        <v>0.69400000000000028</v>
      </c>
      <c r="H89" s="37">
        <f t="shared" si="100"/>
        <v>0.74400000000000033</v>
      </c>
      <c r="I89" s="39">
        <f t="shared" si="73"/>
        <v>0.49400000000000011</v>
      </c>
      <c r="J89" s="39">
        <f t="shared" si="74"/>
        <v>0.54400000000000015</v>
      </c>
      <c r="K89" s="39">
        <f t="shared" si="75"/>
        <v>0.59400000000000019</v>
      </c>
      <c r="L89" s="39">
        <f t="shared" si="76"/>
        <v>0.64400000000000024</v>
      </c>
      <c r="M89" s="39">
        <f t="shared" si="77"/>
        <v>0.69400000000000028</v>
      </c>
      <c r="N89" s="39">
        <f t="shared" si="78"/>
        <v>0.74400000000000033</v>
      </c>
    </row>
    <row r="90" spans="2:14" x14ac:dyDescent="0.15">
      <c r="B90" s="27">
        <v>88</v>
      </c>
      <c r="C90" s="38">
        <f t="shared" si="80"/>
        <v>0.49600000000000011</v>
      </c>
      <c r="D90" s="37">
        <f t="shared" ref="D90:H90" si="101">C90+5%</f>
        <v>0.54600000000000015</v>
      </c>
      <c r="E90" s="37">
        <f t="shared" si="101"/>
        <v>0.5960000000000002</v>
      </c>
      <c r="F90" s="37">
        <f t="shared" si="101"/>
        <v>0.64600000000000024</v>
      </c>
      <c r="G90" s="37">
        <f t="shared" si="101"/>
        <v>0.69600000000000029</v>
      </c>
      <c r="H90" s="37">
        <f t="shared" si="101"/>
        <v>0.74600000000000033</v>
      </c>
      <c r="I90" s="39">
        <f t="shared" si="73"/>
        <v>0.49600000000000011</v>
      </c>
      <c r="J90" s="39">
        <f t="shared" si="74"/>
        <v>0.54600000000000015</v>
      </c>
      <c r="K90" s="39">
        <f t="shared" si="75"/>
        <v>0.5960000000000002</v>
      </c>
      <c r="L90" s="39">
        <f t="shared" si="76"/>
        <v>0.64600000000000024</v>
      </c>
      <c r="M90" s="39">
        <f t="shared" si="77"/>
        <v>0.69600000000000029</v>
      </c>
      <c r="N90" s="39">
        <f t="shared" si="78"/>
        <v>0.74600000000000033</v>
      </c>
    </row>
    <row r="91" spans="2:14" x14ac:dyDescent="0.15">
      <c r="B91" s="27">
        <v>89</v>
      </c>
      <c r="C91" s="38">
        <f t="shared" si="80"/>
        <v>0.49800000000000011</v>
      </c>
      <c r="D91" s="37">
        <f t="shared" ref="D91:H91" si="102">C91+5%</f>
        <v>0.54800000000000015</v>
      </c>
      <c r="E91" s="37">
        <f t="shared" si="102"/>
        <v>0.5980000000000002</v>
      </c>
      <c r="F91" s="37">
        <f t="shared" si="102"/>
        <v>0.64800000000000024</v>
      </c>
      <c r="G91" s="37">
        <f t="shared" si="102"/>
        <v>0.69800000000000029</v>
      </c>
      <c r="H91" s="37">
        <f t="shared" si="102"/>
        <v>0.74800000000000033</v>
      </c>
      <c r="I91" s="39">
        <f t="shared" si="73"/>
        <v>0.49800000000000011</v>
      </c>
      <c r="J91" s="39">
        <f t="shared" si="74"/>
        <v>0.54800000000000015</v>
      </c>
      <c r="K91" s="39">
        <f t="shared" si="75"/>
        <v>0.5980000000000002</v>
      </c>
      <c r="L91" s="39">
        <f t="shared" si="76"/>
        <v>0.64800000000000024</v>
      </c>
      <c r="M91" s="39">
        <f t="shared" si="77"/>
        <v>0.69800000000000029</v>
      </c>
      <c r="N91" s="39">
        <f t="shared" si="78"/>
        <v>0.74800000000000033</v>
      </c>
    </row>
    <row r="92" spans="2:14" x14ac:dyDescent="0.15">
      <c r="B92" s="27">
        <v>90</v>
      </c>
      <c r="C92" s="38">
        <f t="shared" si="80"/>
        <v>0.50000000000000011</v>
      </c>
      <c r="D92" s="37">
        <f t="shared" ref="D92:H92" si="103">C92+5%</f>
        <v>0.55000000000000016</v>
      </c>
      <c r="E92" s="37">
        <f t="shared" si="103"/>
        <v>0.6000000000000002</v>
      </c>
      <c r="F92" s="37">
        <f t="shared" si="103"/>
        <v>0.65000000000000024</v>
      </c>
      <c r="G92" s="37">
        <f t="shared" si="103"/>
        <v>0.70000000000000029</v>
      </c>
      <c r="H92" s="37">
        <f t="shared" si="103"/>
        <v>0.75000000000000033</v>
      </c>
      <c r="I92" s="39">
        <f t="shared" si="73"/>
        <v>0.50000000000000011</v>
      </c>
      <c r="J92" s="39">
        <f t="shared" si="74"/>
        <v>0.55000000000000016</v>
      </c>
      <c r="K92" s="39">
        <f t="shared" si="75"/>
        <v>0.6000000000000002</v>
      </c>
      <c r="L92" s="39">
        <f t="shared" si="76"/>
        <v>0.65000000000000024</v>
      </c>
      <c r="M92" s="39">
        <f t="shared" si="77"/>
        <v>0.70000000000000029</v>
      </c>
      <c r="N92" s="39">
        <f t="shared" si="78"/>
        <v>0.75000000000000033</v>
      </c>
    </row>
    <row r="93" spans="2:14" x14ac:dyDescent="0.15">
      <c r="B93" s="27">
        <v>91</v>
      </c>
      <c r="C93" s="38">
        <f t="shared" si="80"/>
        <v>0.52200000000000013</v>
      </c>
      <c r="D93" s="37">
        <f t="shared" ref="D93:H93" si="104">C93+5%</f>
        <v>0.57200000000000017</v>
      </c>
      <c r="E93" s="37">
        <f t="shared" si="104"/>
        <v>0.62200000000000022</v>
      </c>
      <c r="F93" s="37">
        <f t="shared" si="104"/>
        <v>0.67200000000000026</v>
      </c>
      <c r="G93" s="37">
        <f t="shared" si="104"/>
        <v>0.72200000000000031</v>
      </c>
      <c r="H93" s="37">
        <f t="shared" si="104"/>
        <v>0.77200000000000035</v>
      </c>
      <c r="I93" s="39">
        <f t="shared" si="73"/>
        <v>0.52200000000000013</v>
      </c>
      <c r="J93" s="39">
        <f t="shared" si="74"/>
        <v>0.57200000000000017</v>
      </c>
      <c r="K93" s="39">
        <f t="shared" si="75"/>
        <v>0.62200000000000022</v>
      </c>
      <c r="L93" s="39">
        <f t="shared" si="76"/>
        <v>0.67200000000000026</v>
      </c>
      <c r="M93" s="39">
        <f t="shared" si="77"/>
        <v>0.72200000000000031</v>
      </c>
      <c r="N93" s="39">
        <f t="shared" si="78"/>
        <v>0.77200000000000035</v>
      </c>
    </row>
    <row r="94" spans="2:14" x14ac:dyDescent="0.15">
      <c r="B94" s="27">
        <v>92</v>
      </c>
      <c r="C94" s="38">
        <f t="shared" si="80"/>
        <v>0.52400000000000013</v>
      </c>
      <c r="D94" s="37">
        <f t="shared" ref="D94:H94" si="105">C94+5%</f>
        <v>0.57400000000000018</v>
      </c>
      <c r="E94" s="37">
        <f t="shared" si="105"/>
        <v>0.62400000000000022</v>
      </c>
      <c r="F94" s="37">
        <f t="shared" si="105"/>
        <v>0.67400000000000027</v>
      </c>
      <c r="G94" s="37">
        <f t="shared" si="105"/>
        <v>0.72400000000000031</v>
      </c>
      <c r="H94" s="37">
        <f t="shared" si="105"/>
        <v>0.77400000000000035</v>
      </c>
      <c r="I94" s="39">
        <f t="shared" si="73"/>
        <v>0.52400000000000013</v>
      </c>
      <c r="J94" s="39">
        <f t="shared" si="74"/>
        <v>0.57400000000000018</v>
      </c>
      <c r="K94" s="39">
        <f t="shared" si="75"/>
        <v>0.62400000000000022</v>
      </c>
      <c r="L94" s="39">
        <f t="shared" si="76"/>
        <v>0.67400000000000027</v>
      </c>
      <c r="M94" s="39">
        <f t="shared" si="77"/>
        <v>0.72400000000000031</v>
      </c>
      <c r="N94" s="39">
        <f t="shared" si="78"/>
        <v>0.77400000000000035</v>
      </c>
    </row>
    <row r="95" spans="2:14" x14ac:dyDescent="0.15">
      <c r="B95" s="27">
        <v>93</v>
      </c>
      <c r="C95" s="38">
        <f t="shared" si="80"/>
        <v>0.52600000000000013</v>
      </c>
      <c r="D95" s="37">
        <f t="shared" ref="D95:H95" si="106">C95+5%</f>
        <v>0.57600000000000018</v>
      </c>
      <c r="E95" s="37">
        <f t="shared" si="106"/>
        <v>0.62600000000000022</v>
      </c>
      <c r="F95" s="37">
        <f t="shared" si="106"/>
        <v>0.67600000000000027</v>
      </c>
      <c r="G95" s="37">
        <f t="shared" si="106"/>
        <v>0.72600000000000031</v>
      </c>
      <c r="H95" s="37">
        <f t="shared" si="106"/>
        <v>0.77600000000000036</v>
      </c>
      <c r="I95" s="39">
        <f t="shared" si="73"/>
        <v>0.52600000000000013</v>
      </c>
      <c r="J95" s="39">
        <f t="shared" si="74"/>
        <v>0.57600000000000018</v>
      </c>
      <c r="K95" s="39">
        <f t="shared" si="75"/>
        <v>0.62600000000000022</v>
      </c>
      <c r="L95" s="39">
        <f t="shared" si="76"/>
        <v>0.67600000000000027</v>
      </c>
      <c r="M95" s="39">
        <f t="shared" si="77"/>
        <v>0.72600000000000031</v>
      </c>
      <c r="N95" s="39">
        <f t="shared" si="78"/>
        <v>0.77600000000000036</v>
      </c>
    </row>
    <row r="96" spans="2:14" x14ac:dyDescent="0.15">
      <c r="B96" s="27">
        <v>94</v>
      </c>
      <c r="C96" s="38">
        <f t="shared" si="80"/>
        <v>0.52800000000000014</v>
      </c>
      <c r="D96" s="37">
        <f t="shared" ref="D96:H96" si="107">C96+5%</f>
        <v>0.57800000000000018</v>
      </c>
      <c r="E96" s="37">
        <f t="shared" si="107"/>
        <v>0.62800000000000022</v>
      </c>
      <c r="F96" s="37">
        <f t="shared" si="107"/>
        <v>0.67800000000000027</v>
      </c>
      <c r="G96" s="37">
        <f t="shared" si="107"/>
        <v>0.72800000000000031</v>
      </c>
      <c r="H96" s="37">
        <f t="shared" si="107"/>
        <v>0.77800000000000036</v>
      </c>
      <c r="I96" s="39">
        <f t="shared" si="73"/>
        <v>0.52800000000000014</v>
      </c>
      <c r="J96" s="39">
        <f t="shared" si="74"/>
        <v>0.57800000000000018</v>
      </c>
      <c r="K96" s="39">
        <f t="shared" si="75"/>
        <v>0.62800000000000022</v>
      </c>
      <c r="L96" s="39">
        <f t="shared" si="76"/>
        <v>0.67800000000000027</v>
      </c>
      <c r="M96" s="39">
        <f t="shared" si="77"/>
        <v>0.72800000000000031</v>
      </c>
      <c r="N96" s="39">
        <f t="shared" si="78"/>
        <v>0.77800000000000036</v>
      </c>
    </row>
    <row r="97" spans="2:14" x14ac:dyDescent="0.15">
      <c r="B97" s="27">
        <v>95</v>
      </c>
      <c r="C97" s="38">
        <f t="shared" si="80"/>
        <v>0.53000000000000014</v>
      </c>
      <c r="D97" s="37">
        <f t="shared" ref="D97:H97" si="108">C97+5%</f>
        <v>0.58000000000000018</v>
      </c>
      <c r="E97" s="37">
        <f t="shared" si="108"/>
        <v>0.63000000000000023</v>
      </c>
      <c r="F97" s="37">
        <f t="shared" si="108"/>
        <v>0.68000000000000027</v>
      </c>
      <c r="G97" s="37">
        <f t="shared" si="108"/>
        <v>0.73000000000000032</v>
      </c>
      <c r="H97" s="37">
        <f t="shared" si="108"/>
        <v>0.78000000000000036</v>
      </c>
      <c r="I97" s="39">
        <f t="shared" si="73"/>
        <v>0.53000000000000014</v>
      </c>
      <c r="J97" s="39">
        <f t="shared" si="74"/>
        <v>0.58000000000000018</v>
      </c>
      <c r="K97" s="39">
        <f t="shared" si="75"/>
        <v>0.63000000000000023</v>
      </c>
      <c r="L97" s="39">
        <f t="shared" si="76"/>
        <v>0.68000000000000027</v>
      </c>
      <c r="M97" s="39">
        <f t="shared" si="77"/>
        <v>0.73000000000000032</v>
      </c>
      <c r="N97" s="39">
        <f t="shared" si="78"/>
        <v>0.78000000000000036</v>
      </c>
    </row>
    <row r="98" spans="2:14" x14ac:dyDescent="0.15">
      <c r="B98" s="27">
        <v>96</v>
      </c>
      <c r="C98" s="38">
        <f t="shared" si="80"/>
        <v>0.55200000000000016</v>
      </c>
      <c r="D98" s="37">
        <f t="shared" ref="D98:H98" si="109">C98+5%</f>
        <v>0.6020000000000002</v>
      </c>
      <c r="E98" s="37">
        <f t="shared" si="109"/>
        <v>0.65200000000000025</v>
      </c>
      <c r="F98" s="37">
        <f t="shared" si="109"/>
        <v>0.70200000000000029</v>
      </c>
      <c r="G98" s="37">
        <f t="shared" si="109"/>
        <v>0.75200000000000033</v>
      </c>
      <c r="H98" s="37">
        <f t="shared" si="109"/>
        <v>0.80200000000000038</v>
      </c>
      <c r="I98" s="39">
        <f t="shared" si="73"/>
        <v>0.55200000000000016</v>
      </c>
      <c r="J98" s="39">
        <f t="shared" si="74"/>
        <v>0.6020000000000002</v>
      </c>
      <c r="K98" s="39">
        <f t="shared" si="75"/>
        <v>0.65200000000000025</v>
      </c>
      <c r="L98" s="39">
        <f t="shared" si="76"/>
        <v>0.70200000000000029</v>
      </c>
      <c r="M98" s="39">
        <f t="shared" si="77"/>
        <v>0.75200000000000033</v>
      </c>
      <c r="N98" s="39">
        <f t="shared" si="78"/>
        <v>0.80200000000000038</v>
      </c>
    </row>
    <row r="99" spans="2:14" x14ac:dyDescent="0.15">
      <c r="B99" s="27">
        <v>97</v>
      </c>
      <c r="C99" s="38">
        <f t="shared" si="80"/>
        <v>0.55400000000000016</v>
      </c>
      <c r="D99" s="37">
        <f t="shared" ref="D99:H99" si="110">C99+5%</f>
        <v>0.6040000000000002</v>
      </c>
      <c r="E99" s="37">
        <f t="shared" si="110"/>
        <v>0.65400000000000025</v>
      </c>
      <c r="F99" s="37">
        <f t="shared" si="110"/>
        <v>0.70400000000000029</v>
      </c>
      <c r="G99" s="37">
        <f t="shared" si="110"/>
        <v>0.75400000000000034</v>
      </c>
      <c r="H99" s="37">
        <f t="shared" si="110"/>
        <v>0.80400000000000038</v>
      </c>
      <c r="I99" s="39">
        <f t="shared" si="73"/>
        <v>0.55400000000000016</v>
      </c>
      <c r="J99" s="39">
        <f t="shared" si="74"/>
        <v>0.6040000000000002</v>
      </c>
      <c r="K99" s="39">
        <f t="shared" si="75"/>
        <v>0.65400000000000025</v>
      </c>
      <c r="L99" s="39">
        <f t="shared" si="76"/>
        <v>0.70400000000000029</v>
      </c>
      <c r="M99" s="39">
        <f t="shared" si="77"/>
        <v>0.75400000000000034</v>
      </c>
      <c r="N99" s="39">
        <f t="shared" si="78"/>
        <v>0.80400000000000038</v>
      </c>
    </row>
    <row r="100" spans="2:14" x14ac:dyDescent="0.15">
      <c r="B100" s="27">
        <v>98</v>
      </c>
      <c r="C100" s="38">
        <f t="shared" si="80"/>
        <v>0.55600000000000016</v>
      </c>
      <c r="D100" s="37">
        <f t="shared" ref="D100:H100" si="111">C100+5%</f>
        <v>0.60600000000000021</v>
      </c>
      <c r="E100" s="37">
        <f t="shared" si="111"/>
        <v>0.65600000000000025</v>
      </c>
      <c r="F100" s="37">
        <f t="shared" si="111"/>
        <v>0.70600000000000029</v>
      </c>
      <c r="G100" s="37">
        <f t="shared" si="111"/>
        <v>0.75600000000000034</v>
      </c>
      <c r="H100" s="37">
        <f t="shared" si="111"/>
        <v>0.80600000000000038</v>
      </c>
      <c r="I100" s="39">
        <f t="shared" si="73"/>
        <v>0.55600000000000016</v>
      </c>
      <c r="J100" s="39">
        <f t="shared" si="74"/>
        <v>0.60600000000000021</v>
      </c>
      <c r="K100" s="39">
        <f t="shared" si="75"/>
        <v>0.65600000000000025</v>
      </c>
      <c r="L100" s="39">
        <f t="shared" si="76"/>
        <v>0.70600000000000029</v>
      </c>
      <c r="M100" s="39">
        <f t="shared" si="77"/>
        <v>0.75600000000000034</v>
      </c>
      <c r="N100" s="39">
        <f t="shared" si="78"/>
        <v>0.80600000000000038</v>
      </c>
    </row>
    <row r="101" spans="2:14" x14ac:dyDescent="0.15">
      <c r="B101" s="27">
        <v>99</v>
      </c>
      <c r="C101" s="38">
        <f t="shared" si="80"/>
        <v>0.55800000000000016</v>
      </c>
      <c r="D101" s="37">
        <f t="shared" ref="D101:H101" si="112">C101+5%</f>
        <v>0.60800000000000021</v>
      </c>
      <c r="E101" s="37">
        <f t="shared" si="112"/>
        <v>0.65800000000000025</v>
      </c>
      <c r="F101" s="37">
        <f t="shared" si="112"/>
        <v>0.7080000000000003</v>
      </c>
      <c r="G101" s="37">
        <f t="shared" si="112"/>
        <v>0.75800000000000034</v>
      </c>
      <c r="H101" s="37">
        <f t="shared" si="112"/>
        <v>0.80800000000000038</v>
      </c>
      <c r="I101" s="39">
        <f t="shared" si="73"/>
        <v>0.55800000000000016</v>
      </c>
      <c r="J101" s="39">
        <f t="shared" si="74"/>
        <v>0.60800000000000021</v>
      </c>
      <c r="K101" s="39">
        <f t="shared" si="75"/>
        <v>0.65800000000000025</v>
      </c>
      <c r="L101" s="39">
        <f t="shared" si="76"/>
        <v>0.7080000000000003</v>
      </c>
      <c r="M101" s="39">
        <f t="shared" si="77"/>
        <v>0.75800000000000034</v>
      </c>
      <c r="N101" s="39">
        <f t="shared" si="78"/>
        <v>0.80800000000000038</v>
      </c>
    </row>
    <row r="102" spans="2:14" x14ac:dyDescent="0.15">
      <c r="B102" s="27">
        <v>100</v>
      </c>
      <c r="C102" s="38">
        <f t="shared" si="80"/>
        <v>0.56000000000000016</v>
      </c>
      <c r="D102" s="37">
        <f t="shared" ref="D102:H102" si="113">C102+5%</f>
        <v>0.61000000000000021</v>
      </c>
      <c r="E102" s="37">
        <f t="shared" si="113"/>
        <v>0.66000000000000025</v>
      </c>
      <c r="F102" s="37">
        <f t="shared" si="113"/>
        <v>0.7100000000000003</v>
      </c>
      <c r="G102" s="37">
        <f t="shared" si="113"/>
        <v>0.76000000000000034</v>
      </c>
      <c r="H102" s="37">
        <f t="shared" si="113"/>
        <v>0.81000000000000039</v>
      </c>
      <c r="I102" s="39">
        <f t="shared" si="73"/>
        <v>0.56000000000000016</v>
      </c>
      <c r="J102" s="39">
        <f t="shared" si="74"/>
        <v>0.61000000000000021</v>
      </c>
      <c r="K102" s="39">
        <f t="shared" si="75"/>
        <v>0.66000000000000025</v>
      </c>
      <c r="L102" s="39">
        <f t="shared" si="76"/>
        <v>0.7100000000000003</v>
      </c>
      <c r="M102" s="39">
        <f t="shared" si="77"/>
        <v>0.76000000000000034</v>
      </c>
      <c r="N102" s="39">
        <f t="shared" si="78"/>
        <v>0.81000000000000039</v>
      </c>
    </row>
  </sheetData>
  <mergeCells count="2">
    <mergeCell ref="C1:H1"/>
    <mergeCell ref="I1:N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3.5" x14ac:dyDescent="0.15"/>
  <cols>
    <col min="1" max="19" width="9" style="1"/>
    <col min="20" max="20" width="9" style="33"/>
    <col min="21" max="21" width="9" style="1"/>
    <col min="22" max="23" width="9" style="33"/>
    <col min="25" max="16384" width="9" style="1"/>
  </cols>
  <sheetData>
    <row r="1" spans="2:32" ht="11.25" x14ac:dyDescent="0.15">
      <c r="B1" s="1" t="s">
        <v>3</v>
      </c>
      <c r="C1" s="1">
        <v>1</v>
      </c>
      <c r="D1" s="1">
        <v>5</v>
      </c>
      <c r="E1" s="1">
        <v>10</v>
      </c>
      <c r="F1" s="1">
        <v>15</v>
      </c>
      <c r="G1" s="1">
        <v>20</v>
      </c>
      <c r="H1" s="1">
        <v>25</v>
      </c>
      <c r="I1" s="1">
        <v>30</v>
      </c>
      <c r="J1" s="1">
        <v>35</v>
      </c>
      <c r="K1" s="1">
        <v>40</v>
      </c>
      <c r="L1" s="1">
        <v>45</v>
      </c>
      <c r="M1" s="1">
        <v>50</v>
      </c>
      <c r="N1" s="1">
        <v>55</v>
      </c>
      <c r="O1" s="1">
        <v>60</v>
      </c>
      <c r="P1" s="1">
        <v>65</v>
      </c>
      <c r="Q1" s="1">
        <v>70</v>
      </c>
      <c r="R1" s="1">
        <v>75</v>
      </c>
      <c r="S1" s="1">
        <v>80</v>
      </c>
      <c r="T1" s="33" t="s">
        <v>84</v>
      </c>
      <c r="U1" s="33" t="s">
        <v>85</v>
      </c>
      <c r="V1" s="33">
        <v>1</v>
      </c>
      <c r="W1" s="33">
        <v>2</v>
      </c>
      <c r="X1" s="33">
        <v>3</v>
      </c>
      <c r="Y1" s="33">
        <v>4</v>
      </c>
      <c r="Z1" s="33">
        <v>5</v>
      </c>
    </row>
    <row r="2" spans="2:32" ht="11.25" x14ac:dyDescent="0.15">
      <c r="B2" s="1">
        <v>1</v>
      </c>
      <c r="C2" s="31">
        <f>(装备属性!$C$2/装备属性!$C$3*(装备属性!$F31-装备属性!$F$31))*(1+VLOOKUP(C$1,装备属性!$B$6:$G$26,3,FALSE))+(装备属性!$C$1+装备属性!$F$31*装备属性!$C$2/装备属性!$C$4)*(1+VLOOKUP(C$1,装备属性!$B$6:$G$26,4,FALSE))</f>
        <v>29</v>
      </c>
      <c r="D2" s="31">
        <f>(装备属性!$C$2/装备属性!$C$3*(装备属性!$F31-装备属性!$F$31))*(1+VLOOKUP(D$1,装备属性!$B$6:$G$26,3,FALSE))+(装备属性!$C$1+装备属性!$F$31*装备属性!$C$2/装备属性!$C$4)*(1+VLOOKUP(D$1,装备属性!$B$6:$G$26,4,FALSE))</f>
        <v>72.5</v>
      </c>
      <c r="E2" s="31">
        <f>(装备属性!$C$2/装备属性!$C$3*(装备属性!$F31-装备属性!$F$31))*(1+VLOOKUP(E$1,装备属性!$B$6:$G$26,3,FALSE))+(装备属性!$C$1+装备属性!$F$31*装备属性!$C$2/装备属性!$C$4)*(1+VLOOKUP(E$1,装备属性!$B$6:$G$26,4,FALSE))</f>
        <v>116</v>
      </c>
      <c r="F2" s="31">
        <f>(装备属性!$C$2/装备属性!$C$3*(装备属性!$F31-装备属性!$F$31))*(1+VLOOKUP(F$1,装备属性!$B$6:$G$26,3,FALSE))+(装备属性!$C$1+装备属性!$F$31*装备属性!$C$2/装备属性!$C$4)*(1+VLOOKUP(F$1,装备属性!$B$6:$G$26,4,FALSE))</f>
        <v>188.5</v>
      </c>
      <c r="G2" s="31">
        <f>(装备属性!$C$2/装备属性!$C$3*(装备属性!$F31-装备属性!$F$31))*(1+VLOOKUP(G$1,装备属性!$B$6:$G$26,3,FALSE))+(装备属性!$C$1+装备属性!$F$31*装备属性!$C$2/装备属性!$C$4)*(1+VLOOKUP(G$1,装备属性!$B$6:$G$26,4,FALSE))</f>
        <v>290</v>
      </c>
      <c r="H2" s="31">
        <f>(装备属性!$C$2/装备属性!$C$3*(装备属性!$F31-装备属性!$F$31))*(1+VLOOKUP(H$1,装备属性!$B$6:$G$26,3,FALSE))+(装备属性!$C$1+装备属性!$F$31*装备属性!$C$2/装备属性!$C$4)*(1+VLOOKUP(H$1,装备属性!$B$6:$G$26,4,FALSE))</f>
        <v>435</v>
      </c>
      <c r="I2" s="31">
        <f>(装备属性!$C$2/装备属性!$C$3*(装备属性!$F31-装备属性!$F$31))*(1+VLOOKUP(I$1,装备属性!$B$6:$G$26,3,FALSE))+(装备属性!$C$1+装备属性!$F$31*装备属性!$C$2/装备属性!$C$4)*(1+VLOOKUP(I$1,装备属性!$B$6:$G$26,4,FALSE))</f>
        <v>638</v>
      </c>
      <c r="J2" s="31">
        <f>(装备属性!$C$2/装备属性!$C$3*(装备属性!$F31-装备属性!$F$31))*(1+VLOOKUP(J$1,装备属性!$B$6:$G$26,3,FALSE))+(装备属性!$C$1+装备属性!$F$31*装备属性!$C$2/装备属性!$C$4)*(1+VLOOKUP(J$1,装备属性!$B$6:$G$26,4,FALSE))</f>
        <v>852.49704142011831</v>
      </c>
      <c r="K2" s="31">
        <f>(装备属性!$C$2/装备属性!$C$3*(装备属性!$F31-装备属性!$F$31))*(1+VLOOKUP(K$1,装备属性!$B$6:$G$26,3,FALSE))+(装备属性!$C$1+装备属性!$F$31*装备属性!$C$2/装备属性!$C$4)*(1+VLOOKUP(K$1,装备属性!$B$6:$G$26,4,FALSE))</f>
        <v>1069.9970414201184</v>
      </c>
      <c r="L2" s="31">
        <f>(装备属性!$C$2/装备属性!$C$3*(装备属性!$F31-装备属性!$F$31))*(1+VLOOKUP(L$1,装备属性!$B$6:$G$26,3,FALSE))+(装备属性!$C$1+装备属性!$F$31*装备属性!$C$2/装备属性!$C$4)*(1+VLOOKUP(L$1,装备属性!$B$6:$G$26,4,FALSE))</f>
        <v>1289.2195036231421</v>
      </c>
      <c r="M2" s="31">
        <f>(装备属性!$C$2/装备属性!$C$3*(装备属性!$F31-装备属性!$F$31))*(1+VLOOKUP(M$1,装备属性!$B$6:$G$26,3,FALSE))+(装备属性!$C$1+装备属性!$F$31*装备属性!$C$2/装备属性!$C$4)*(1+VLOOKUP(M$1,装备属性!$B$6:$G$26,4,FALSE))</f>
        <v>1510.1718845755231</v>
      </c>
      <c r="N2" s="31">
        <f>(装备属性!$C$2/装备属性!$C$3*(装备属性!$F31-装备属性!$F$31))*(1+VLOOKUP(N$1,装备属性!$B$6:$G$26,3,FALSE))+(装备属性!$C$1+装备属性!$F$31*装备属性!$C$2/装备属性!$C$4)*(1+VLOOKUP(N$1,装备属性!$B$6:$G$26,4,FALSE))</f>
        <v>1732.1106600857272</v>
      </c>
      <c r="O2" s="31">
        <f>(装备属性!$C$2/装备属性!$C$3*(装备属性!$F31-装备属性!$F$31))*(1+VLOOKUP(O$1,装备属性!$B$6:$G$26,3,FALSE))+(装备属性!$C$1+装备属性!$F$31*装备属性!$C$2/装备属性!$C$4)*(1+VLOOKUP(O$1,装备属性!$B$6:$G$26,4,FALSE))</f>
        <v>1955.1875831626501</v>
      </c>
      <c r="P2" s="31">
        <f>(装备属性!$C$2/装备属性!$C$3*(装备属性!$F31-装备属性!$F$31))*(1+VLOOKUP(P$1,装备属性!$B$6:$G$26,3,FALSE))+(装备属性!$C$1+装备属性!$F$31*装备属性!$C$2/装备属性!$C$4)*(1+VLOOKUP(P$1,装备属性!$B$6:$G$26,4,FALSE))</f>
        <v>2178.8902479592839</v>
      </c>
      <c r="Q2" s="31">
        <f>(装备属性!$C$2/装备属性!$C$3*(装备属性!$F31-装备属性!$F$31))*(1+VLOOKUP(Q$1,装备属性!$B$6:$G$26,3,FALSE))+(装备属性!$C$1+装备属性!$F$31*装备属性!$C$2/装备属性!$C$4)*(1+VLOOKUP(Q$1,装备属性!$B$6:$G$26,4,FALSE))</f>
        <v>2403.4063769915419</v>
      </c>
      <c r="R2" s="31">
        <f>(装备属性!$C$2/装备属性!$C$3*(装备属性!$F31-装备属性!$F$31))*(1+VLOOKUP(R$1,装备属性!$B$6:$G$26,3,FALSE))+(装备属性!$C$1+装备属性!$F$31*装备属性!$C$2/装备属性!$C$4)*(1+VLOOKUP(R$1,装备属性!$B$6:$G$26,4,FALSE))</f>
        <v>2628.34671112042</v>
      </c>
      <c r="S2" s="31">
        <f>(装备属性!$C$2/装备属性!$C$3*(装备属性!$F31-装备属性!$F$31))*(1+VLOOKUP(S$1,装备属性!$B$6:$G$26,3,FALSE))+(装备属性!$C$1+装备属性!$F$31*装备属性!$C$2/装备属性!$C$4)*(1+VLOOKUP(S$1,装备属性!$B$6:$G$26,4,FALSE))</f>
        <v>2853.9022666759756</v>
      </c>
      <c r="T2" s="32">
        <f>C2</f>
        <v>29</v>
      </c>
      <c r="V2" s="32">
        <f>(装备属性!$C$2/装备属性!$C$3*(装备属性!$F31-装备属性!$F$31))*(1+装备属性!$D$6+VLOOKUP(V$1,装备属性!$L$16:$P$22,2,FALSE))+(装备属性!$C$1+装备属性!$C$2/装备属性!$C$3*装备属性!$F$31)*(1+装备属性!$E$6+VLOOKUP(V$1,装备属性!$L$16:$P$22,3,FALSE))</f>
        <v>308</v>
      </c>
      <c r="W2" s="32">
        <f>(装备属性!$C$2/装备属性!$C$3*(装备属性!$F31-装备属性!$F$31))*(1+装备属性!$D$6+VLOOKUP(W$1,装备属性!$L$16:$P$22,2,FALSE))+(装备属性!$C$1+装备属性!$C$2/装备属性!$C$3*装备属性!$F$31)*(1+装备属性!$E$6+VLOOKUP(W$1,装备属性!$L$16:$P$22,3,FALSE))</f>
        <v>644</v>
      </c>
      <c r="X2" s="32">
        <f>(装备属性!$C$2/装备属性!$C$3*(装备属性!$F31-装备属性!$F$31))*(1+装备属性!$D$6+VLOOKUP(X$1,装备属性!$L$16:$P$22,2,FALSE))+(装备属性!$C$1+装备属性!$C$2/装备属性!$C$3*装备属性!$F$31)*(1+装备属性!$E$6+VLOOKUP(X$1,装备属性!$L$16:$P$22,3,FALSE))</f>
        <v>1036</v>
      </c>
      <c r="Y2" s="32">
        <f>(装备属性!$C$2/装备属性!$C$3*(装备属性!$F31-装备属性!$F$31))*(1+装备属性!$D$6+VLOOKUP(Y$1,装备属性!$L$16:$P$22,2,FALSE))+(装备属性!$C$1+装备属性!$C$2/装备属性!$C$3*装备属性!$F$31)*(1+装备属性!$E$6+VLOOKUP(Y$1,装备属性!$L$16:$P$22,3,FALSE))</f>
        <v>1456</v>
      </c>
      <c r="Z2" s="32">
        <f>(装备属性!$C$2/装备属性!$C$3*(装备属性!$F31-装备属性!$F$31))*(1+装备属性!$D$6+VLOOKUP(Z$1,装备属性!$L$16:$P$22,2,FALSE))+(装备属性!$C$1+装备属性!$C$2/装备属性!$C$3*装备属性!$F$31)*(1+装备属性!$E$6+VLOOKUP(Z$1,装备属性!$L$16:$P$22,3,FALSE))</f>
        <v>1876</v>
      </c>
      <c r="AA2" s="1">
        <v>16</v>
      </c>
      <c r="AB2" s="1">
        <f>96*AA2/T2</f>
        <v>52.96551724137931</v>
      </c>
    </row>
    <row r="3" spans="2:32" x14ac:dyDescent="0.15">
      <c r="B3" s="1">
        <v>2</v>
      </c>
      <c r="C3" s="31">
        <f>(装备属性!$C$2/装备属性!$C$3*(装备属性!$F32-装备属性!$F$31))*(1+VLOOKUP(C$1,装备属性!$B$6:$G$26,3,FALSE))+(装备属性!$C$1+装备属性!$F$31*装备属性!$C$2/装备属性!$C$4)*(1+VLOOKUP(C$1,装备属性!$B$6:$G$26,4,FALSE))</f>
        <v>33</v>
      </c>
      <c r="D3" s="31">
        <f>(装备属性!$C$2/装备属性!$C$3*(装备属性!$F32-装备属性!$F$31))*(1+VLOOKUP(D$1,装备属性!$B$6:$G$26,3,FALSE))+(装备属性!$C$1+装备属性!$F$31*装备属性!$C$2/装备属性!$C$4)*(1+VLOOKUP(D$1,装备属性!$B$6:$G$26,4,FALSE))</f>
        <v>78.5</v>
      </c>
      <c r="E3" s="31">
        <f>(装备属性!$C$2/装备属性!$C$3*(装备属性!$F32-装备属性!$F$31))*(1+VLOOKUP(E$1,装备属性!$B$6:$G$26,3,FALSE))+(装备属性!$C$1+装备属性!$F$31*装备属性!$C$2/装备属性!$C$4)*(1+VLOOKUP(E$1,装备属性!$B$6:$G$26,4,FALSE))</f>
        <v>124</v>
      </c>
      <c r="F3" s="31">
        <f>(装备属性!$C$2/装备属性!$C$3*(装备属性!$F32-装备属性!$F$31))*(1+VLOOKUP(F$1,装备属性!$B$6:$G$26,3,FALSE))+(装备属性!$C$1+装备属性!$F$31*装备属性!$C$2/装备属性!$C$4)*(1+VLOOKUP(F$1,装备属性!$B$6:$G$26,4,FALSE))</f>
        <v>198.5</v>
      </c>
      <c r="G3" s="31">
        <f>(装备属性!$C$2/装备属性!$C$3*(装备属性!$F32-装备属性!$F$31))*(1+VLOOKUP(G$1,装备属性!$B$6:$G$26,3,FALSE))+(装备属性!$C$1+装备属性!$F$31*装备属性!$C$2/装备属性!$C$4)*(1+VLOOKUP(G$1,装备属性!$B$6:$G$26,4,FALSE))</f>
        <v>302</v>
      </c>
      <c r="H3" s="31">
        <f>(装备属性!$C$2/装备属性!$C$3*(装备属性!$F32-装备属性!$F$31))*(1+VLOOKUP(H$1,装备属性!$B$6:$G$26,3,FALSE))+(装备属性!$C$1+装备属性!$F$31*装备属性!$C$2/装备属性!$C$4)*(1+VLOOKUP(H$1,装备属性!$B$6:$G$26,4,FALSE))</f>
        <v>449</v>
      </c>
      <c r="I3" s="31">
        <f>(装备属性!$C$2/装备属性!$C$3*(装备属性!$F32-装备属性!$F$31))*(1+VLOOKUP(I$1,装备属性!$B$6:$G$26,3,FALSE))+(装备属性!$C$1+装备属性!$F$31*装备属性!$C$2/装备属性!$C$4)*(1+VLOOKUP(I$1,装备属性!$B$6:$G$26,4,FALSE))</f>
        <v>654</v>
      </c>
      <c r="J3" s="31">
        <f>(装备属性!$C$2/装备属性!$C$3*(装备属性!$F32-装备属性!$F$31))*(1+VLOOKUP(J$1,装备属性!$B$6:$G$26,3,FALSE))+(装备属性!$C$1+装备属性!$F$31*装备属性!$C$2/装备属性!$C$4)*(1+VLOOKUP(J$1,装备属性!$B$6:$G$26,4,FALSE))</f>
        <v>870.49704142011831</v>
      </c>
      <c r="K3" s="31">
        <f>(装备属性!$C$2/装备属性!$C$3*(装备属性!$F32-装备属性!$F$31))*(1+VLOOKUP(K$1,装备属性!$B$6:$G$26,3,FALSE))+(装备属性!$C$1+装备属性!$F$31*装备属性!$C$2/装备属性!$C$4)*(1+VLOOKUP(K$1,装备属性!$B$6:$G$26,4,FALSE))</f>
        <v>1089.9970414201184</v>
      </c>
      <c r="L3" s="31">
        <f>(装备属性!$C$2/装备属性!$C$3*(装备属性!$F32-装备属性!$F$31))*(1+VLOOKUP(L$1,装备属性!$B$6:$G$26,3,FALSE))+(装备属性!$C$1+装备属性!$F$31*装备属性!$C$2/装备属性!$C$4)*(1+VLOOKUP(L$1,装备属性!$B$6:$G$26,4,FALSE))</f>
        <v>1311.2195036231421</v>
      </c>
      <c r="M3" s="31">
        <f>(装备属性!$C$2/装备属性!$C$3*(装备属性!$F32-装备属性!$F$31))*(1+VLOOKUP(M$1,装备属性!$B$6:$G$26,3,FALSE))+(装备属性!$C$1+装备属性!$F$31*装备属性!$C$2/装备属性!$C$4)*(1+VLOOKUP(M$1,装备属性!$B$6:$G$26,4,FALSE))</f>
        <v>1534.1718845755231</v>
      </c>
      <c r="N3" s="31">
        <f>(装备属性!$C$2/装备属性!$C$3*(装备属性!$F32-装备属性!$F$31))*(1+VLOOKUP(N$1,装备属性!$B$6:$G$26,3,FALSE))+(装备属性!$C$1+装备属性!$F$31*装备属性!$C$2/装备属性!$C$4)*(1+VLOOKUP(N$1,装备属性!$B$6:$G$26,4,FALSE))</f>
        <v>1758.1106600857272</v>
      </c>
      <c r="O3" s="31">
        <f>(装备属性!$C$2/装备属性!$C$3*(装备属性!$F32-装备属性!$F$31))*(1+VLOOKUP(O$1,装备属性!$B$6:$G$26,3,FALSE))+(装备属性!$C$1+装备属性!$F$31*装备属性!$C$2/装备属性!$C$4)*(1+VLOOKUP(O$1,装备属性!$B$6:$G$26,4,FALSE))</f>
        <v>1983.1875831626501</v>
      </c>
      <c r="P3" s="31">
        <f>(装备属性!$C$2/装备属性!$C$3*(装备属性!$F32-装备属性!$F$31))*(1+VLOOKUP(P$1,装备属性!$B$6:$G$26,3,FALSE))+(装备属性!$C$1+装备属性!$F$31*装备属性!$C$2/装备属性!$C$4)*(1+VLOOKUP(P$1,装备属性!$B$6:$G$26,4,FALSE))</f>
        <v>2208.8902479592839</v>
      </c>
      <c r="Q3" s="31">
        <f>(装备属性!$C$2/装备属性!$C$3*(装备属性!$F32-装备属性!$F$31))*(1+VLOOKUP(Q$1,装备属性!$B$6:$G$26,3,FALSE))+(装备属性!$C$1+装备属性!$F$31*装备属性!$C$2/装备属性!$C$4)*(1+VLOOKUP(Q$1,装备属性!$B$6:$G$26,4,FALSE))</f>
        <v>2435.4063769915419</v>
      </c>
      <c r="R3" s="31">
        <f>(装备属性!$C$2/装备属性!$C$3*(装备属性!$F32-装备属性!$F$31))*(1+VLOOKUP(R$1,装备属性!$B$6:$G$26,3,FALSE))+(装备属性!$C$1+装备属性!$F$31*装备属性!$C$2/装备属性!$C$4)*(1+VLOOKUP(R$1,装备属性!$B$6:$G$26,4,FALSE))</f>
        <v>2662.34671112042</v>
      </c>
      <c r="S3" s="31">
        <f>(装备属性!$C$2/装备属性!$C$3*(装备属性!$F32-装备属性!$F$31))*(1+VLOOKUP(S$1,装备属性!$B$6:$G$26,3,FALSE))+(装备属性!$C$1+装备属性!$F$31*装备属性!$C$2/装备属性!$C$4)*(1+VLOOKUP(S$1,装备属性!$B$6:$G$26,4,FALSE))</f>
        <v>2889.9022666759756</v>
      </c>
      <c r="T3" s="32">
        <f t="shared" ref="T3:T6" si="0">C3</f>
        <v>33</v>
      </c>
      <c r="V3" s="32">
        <f>(装备属性!$C$2/装备属性!$C$3*(装备属性!$F32-装备属性!$F$31))*(1+装备属性!$D$6+VLOOKUP(V$1,装备属性!$L$16:$P$22,2,FALSE))+(装备属性!$C$1+装备属性!$C$2/装备属性!$C$3*装备属性!$F$31)*(1+装备属性!$E$6+VLOOKUP(V$1,装备属性!$L$16:$P$22,3,FALSE))</f>
        <v>316</v>
      </c>
      <c r="W3" s="32">
        <f>(装备属性!$C$2/装备属性!$C$3*(装备属性!$F32-装备属性!$F$31))*(1+装备属性!$D$6+VLOOKUP(W$1,装备属性!$L$16:$P$22,2,FALSE))+(装备属性!$C$1+装备属性!$C$2/装备属性!$C$3*装备属性!$F$31)*(1+装备属性!$E$6+VLOOKUP(W$1,装备属性!$L$16:$P$22,3,FALSE))</f>
        <v>656</v>
      </c>
      <c r="X3" s="32">
        <f>(装备属性!$C$2/装备属性!$C$3*(装备属性!$F32-装备属性!$F$31))*(1+装备属性!$D$6+VLOOKUP(X$1,装备属性!$L$16:$P$22,2,FALSE))+(装备属性!$C$1+装备属性!$C$2/装备属性!$C$3*装备属性!$F$31)*(1+装备属性!$E$6+VLOOKUP(X$1,装备属性!$L$16:$P$22,3,FALSE))</f>
        <v>1052</v>
      </c>
      <c r="Y3" s="32">
        <f>(装备属性!$C$2/装备属性!$C$3*(装备属性!$F32-装备属性!$F$31))*(1+装备属性!$D$6+VLOOKUP(Y$1,装备属性!$L$16:$P$22,2,FALSE))+(装备属性!$C$1+装备属性!$C$2/装备属性!$C$3*装备属性!$F$31)*(1+装备属性!$E$6+VLOOKUP(Y$1,装备属性!$L$16:$P$22,3,FALSE))</f>
        <v>1476</v>
      </c>
      <c r="Z3" s="32">
        <f>(装备属性!$C$2/装备属性!$C$3*(装备属性!$F32-装备属性!$F$31))*(1+装备属性!$D$6+VLOOKUP(Z$1,装备属性!$L$16:$P$22,2,FALSE))+(装备属性!$C$1+装备属性!$C$2/装备属性!$C$3*装备属性!$F$31)*(1+装备属性!$E$6+VLOOKUP(Z$1,装备属性!$L$16:$P$22,3,FALSE))</f>
        <v>1900</v>
      </c>
      <c r="AA3"/>
    </row>
    <row r="4" spans="2:32" x14ac:dyDescent="0.15">
      <c r="B4" s="1">
        <v>3</v>
      </c>
      <c r="C4" s="31">
        <f>(装备属性!$C$2/装备属性!$C$3*(装备属性!$F33-装备属性!$F$31))*(1+VLOOKUP(C$1,装备属性!$B$6:$G$26,3,FALSE))+(装备属性!$C$1+装备属性!$F$31*装备属性!$C$2/装备属性!$C$4)*(1+VLOOKUP(C$1,装备属性!$B$6:$G$26,4,FALSE))</f>
        <v>37</v>
      </c>
      <c r="D4" s="31">
        <f>(装备属性!$C$2/装备属性!$C$3*(装备属性!$F33-装备属性!$F$31))*(1+VLOOKUP(D$1,装备属性!$B$6:$G$26,3,FALSE))+(装备属性!$C$1+装备属性!$F$31*装备属性!$C$2/装备属性!$C$4)*(1+VLOOKUP(D$1,装备属性!$B$6:$G$26,4,FALSE))</f>
        <v>84.5</v>
      </c>
      <c r="E4" s="31">
        <f>(装备属性!$C$2/装备属性!$C$3*(装备属性!$F33-装备属性!$F$31))*(1+VLOOKUP(E$1,装备属性!$B$6:$G$26,3,FALSE))+(装备属性!$C$1+装备属性!$F$31*装备属性!$C$2/装备属性!$C$4)*(1+VLOOKUP(E$1,装备属性!$B$6:$G$26,4,FALSE))</f>
        <v>132</v>
      </c>
      <c r="F4" s="31">
        <f>(装备属性!$C$2/装备属性!$C$3*(装备属性!$F33-装备属性!$F$31))*(1+VLOOKUP(F$1,装备属性!$B$6:$G$26,3,FALSE))+(装备属性!$C$1+装备属性!$F$31*装备属性!$C$2/装备属性!$C$4)*(1+VLOOKUP(F$1,装备属性!$B$6:$G$26,4,FALSE))</f>
        <v>208.5</v>
      </c>
      <c r="G4" s="31">
        <f>(装备属性!$C$2/装备属性!$C$3*(装备属性!$F33-装备属性!$F$31))*(1+VLOOKUP(G$1,装备属性!$B$6:$G$26,3,FALSE))+(装备属性!$C$1+装备属性!$F$31*装备属性!$C$2/装备属性!$C$4)*(1+VLOOKUP(G$1,装备属性!$B$6:$G$26,4,FALSE))</f>
        <v>314</v>
      </c>
      <c r="H4" s="31">
        <f>(装备属性!$C$2/装备属性!$C$3*(装备属性!$F33-装备属性!$F$31))*(1+VLOOKUP(H$1,装备属性!$B$6:$G$26,3,FALSE))+(装备属性!$C$1+装备属性!$F$31*装备属性!$C$2/装备属性!$C$4)*(1+VLOOKUP(H$1,装备属性!$B$6:$G$26,4,FALSE))</f>
        <v>463</v>
      </c>
      <c r="I4" s="31">
        <f>(装备属性!$C$2/装备属性!$C$3*(装备属性!$F33-装备属性!$F$31))*(1+VLOOKUP(I$1,装备属性!$B$6:$G$26,3,FALSE))+(装备属性!$C$1+装备属性!$F$31*装备属性!$C$2/装备属性!$C$4)*(1+VLOOKUP(I$1,装备属性!$B$6:$G$26,4,FALSE))</f>
        <v>670</v>
      </c>
      <c r="J4" s="31">
        <f>(装备属性!$C$2/装备属性!$C$3*(装备属性!$F33-装备属性!$F$31))*(1+VLOOKUP(J$1,装备属性!$B$6:$G$26,3,FALSE))+(装备属性!$C$1+装备属性!$F$31*装备属性!$C$2/装备属性!$C$4)*(1+VLOOKUP(J$1,装备属性!$B$6:$G$26,4,FALSE))</f>
        <v>888.49704142011831</v>
      </c>
      <c r="K4" s="31">
        <f>(装备属性!$C$2/装备属性!$C$3*(装备属性!$F33-装备属性!$F$31))*(1+VLOOKUP(K$1,装备属性!$B$6:$G$26,3,FALSE))+(装备属性!$C$1+装备属性!$F$31*装备属性!$C$2/装备属性!$C$4)*(1+VLOOKUP(K$1,装备属性!$B$6:$G$26,4,FALSE))</f>
        <v>1109.9970414201184</v>
      </c>
      <c r="L4" s="31">
        <f>(装备属性!$C$2/装备属性!$C$3*(装备属性!$F33-装备属性!$F$31))*(1+VLOOKUP(L$1,装备属性!$B$6:$G$26,3,FALSE))+(装备属性!$C$1+装备属性!$F$31*装备属性!$C$2/装备属性!$C$4)*(1+VLOOKUP(L$1,装备属性!$B$6:$G$26,4,FALSE))</f>
        <v>1333.2195036231421</v>
      </c>
      <c r="M4" s="31">
        <f>(装备属性!$C$2/装备属性!$C$3*(装备属性!$F33-装备属性!$F$31))*(1+VLOOKUP(M$1,装备属性!$B$6:$G$26,3,FALSE))+(装备属性!$C$1+装备属性!$F$31*装备属性!$C$2/装备属性!$C$4)*(1+VLOOKUP(M$1,装备属性!$B$6:$G$26,4,FALSE))</f>
        <v>1558.1718845755231</v>
      </c>
      <c r="N4" s="31">
        <f>(装备属性!$C$2/装备属性!$C$3*(装备属性!$F33-装备属性!$F$31))*(1+VLOOKUP(N$1,装备属性!$B$6:$G$26,3,FALSE))+(装备属性!$C$1+装备属性!$F$31*装备属性!$C$2/装备属性!$C$4)*(1+VLOOKUP(N$1,装备属性!$B$6:$G$26,4,FALSE))</f>
        <v>1784.1106600857272</v>
      </c>
      <c r="O4" s="31">
        <f>(装备属性!$C$2/装备属性!$C$3*(装备属性!$F33-装备属性!$F$31))*(1+VLOOKUP(O$1,装备属性!$B$6:$G$26,3,FALSE))+(装备属性!$C$1+装备属性!$F$31*装备属性!$C$2/装备属性!$C$4)*(1+VLOOKUP(O$1,装备属性!$B$6:$G$26,4,FALSE))</f>
        <v>2011.1875831626501</v>
      </c>
      <c r="P4" s="31">
        <f>(装备属性!$C$2/装备属性!$C$3*(装备属性!$F33-装备属性!$F$31))*(1+VLOOKUP(P$1,装备属性!$B$6:$G$26,3,FALSE))+(装备属性!$C$1+装备属性!$F$31*装备属性!$C$2/装备属性!$C$4)*(1+VLOOKUP(P$1,装备属性!$B$6:$G$26,4,FALSE))</f>
        <v>2238.8902479592839</v>
      </c>
      <c r="Q4" s="31">
        <f>(装备属性!$C$2/装备属性!$C$3*(装备属性!$F33-装备属性!$F$31))*(1+VLOOKUP(Q$1,装备属性!$B$6:$G$26,3,FALSE))+(装备属性!$C$1+装备属性!$F$31*装备属性!$C$2/装备属性!$C$4)*(1+VLOOKUP(Q$1,装备属性!$B$6:$G$26,4,FALSE))</f>
        <v>2467.4063769915419</v>
      </c>
      <c r="R4" s="31">
        <f>(装备属性!$C$2/装备属性!$C$3*(装备属性!$F33-装备属性!$F$31))*(1+VLOOKUP(R$1,装备属性!$B$6:$G$26,3,FALSE))+(装备属性!$C$1+装备属性!$F$31*装备属性!$C$2/装备属性!$C$4)*(1+VLOOKUP(R$1,装备属性!$B$6:$G$26,4,FALSE))</f>
        <v>2696.34671112042</v>
      </c>
      <c r="S4" s="31">
        <f>(装备属性!$C$2/装备属性!$C$3*(装备属性!$F33-装备属性!$F$31))*(1+VLOOKUP(S$1,装备属性!$B$6:$G$26,3,FALSE))+(装备属性!$C$1+装备属性!$F$31*装备属性!$C$2/装备属性!$C$4)*(1+VLOOKUP(S$1,装备属性!$B$6:$G$26,4,FALSE))</f>
        <v>2925.9022666759756</v>
      </c>
      <c r="T4" s="32">
        <f t="shared" si="0"/>
        <v>37</v>
      </c>
      <c r="V4" s="32">
        <f>(装备属性!$C$2/装备属性!$C$3*(装备属性!$F33-装备属性!$F$31))*(1+装备属性!$D$6+VLOOKUP(V$1,装备属性!$L$16:$P$22,2,FALSE))+(装备属性!$C$1+装备属性!$C$2/装备属性!$C$3*装备属性!$F$31)*(1+装备属性!$E$6+VLOOKUP(V$1,装备属性!$L$16:$P$22,3,FALSE))</f>
        <v>324</v>
      </c>
      <c r="W4" s="32">
        <f>(装备属性!$C$2/装备属性!$C$3*(装备属性!$F33-装备属性!$F$31))*(1+装备属性!$D$6+VLOOKUP(W$1,装备属性!$L$16:$P$22,2,FALSE))+(装备属性!$C$1+装备属性!$C$2/装备属性!$C$3*装备属性!$F$31)*(1+装备属性!$E$6+VLOOKUP(W$1,装备属性!$L$16:$P$22,3,FALSE))</f>
        <v>668</v>
      </c>
      <c r="X4" s="32">
        <f>(装备属性!$C$2/装备属性!$C$3*(装备属性!$F33-装备属性!$F$31))*(1+装备属性!$D$6+VLOOKUP(X$1,装备属性!$L$16:$P$22,2,FALSE))+(装备属性!$C$1+装备属性!$C$2/装备属性!$C$3*装备属性!$F$31)*(1+装备属性!$E$6+VLOOKUP(X$1,装备属性!$L$16:$P$22,3,FALSE))</f>
        <v>1068</v>
      </c>
      <c r="Y4" s="32">
        <f>(装备属性!$C$2/装备属性!$C$3*(装备属性!$F33-装备属性!$F$31))*(1+装备属性!$D$6+VLOOKUP(Y$1,装备属性!$L$16:$P$22,2,FALSE))+(装备属性!$C$1+装备属性!$C$2/装备属性!$C$3*装备属性!$F$31)*(1+装备属性!$E$6+VLOOKUP(Y$1,装备属性!$L$16:$P$22,3,FALSE))</f>
        <v>1496</v>
      </c>
      <c r="Z4" s="32">
        <f>(装备属性!$C$2/装备属性!$C$3*(装备属性!$F33-装备属性!$F$31))*(1+装备属性!$D$6+VLOOKUP(Z$1,装备属性!$L$16:$P$22,2,FALSE))+(装备属性!$C$1+装备属性!$C$2/装备属性!$C$3*装备属性!$F$31)*(1+装备属性!$E$6+VLOOKUP(Z$1,装备属性!$L$16:$P$22,3,FALSE))</f>
        <v>1924</v>
      </c>
      <c r="AA4"/>
    </row>
    <row r="5" spans="2:32" x14ac:dyDescent="0.15">
      <c r="B5" s="1">
        <v>4</v>
      </c>
      <c r="C5" s="31">
        <f>(装备属性!$C$2/装备属性!$C$3*(装备属性!$F34-装备属性!$F$31))*(1+VLOOKUP(C$1,装备属性!$B$6:$G$26,3,FALSE))+(装备属性!$C$1+装备属性!$F$31*装备属性!$C$2/装备属性!$C$4)*(1+VLOOKUP(C$1,装备属性!$B$6:$G$26,4,FALSE))</f>
        <v>41</v>
      </c>
      <c r="D5" s="31">
        <f>(装备属性!$C$2/装备属性!$C$3*(装备属性!$F34-装备属性!$F$31))*(1+VLOOKUP(D$1,装备属性!$B$6:$G$26,3,FALSE))+(装备属性!$C$1+装备属性!$F$31*装备属性!$C$2/装备属性!$C$4)*(1+VLOOKUP(D$1,装备属性!$B$6:$G$26,4,FALSE))</f>
        <v>90.5</v>
      </c>
      <c r="E5" s="31">
        <f>(装备属性!$C$2/装备属性!$C$3*(装备属性!$F34-装备属性!$F$31))*(1+VLOOKUP(E$1,装备属性!$B$6:$G$26,3,FALSE))+(装备属性!$C$1+装备属性!$F$31*装备属性!$C$2/装备属性!$C$4)*(1+VLOOKUP(E$1,装备属性!$B$6:$G$26,4,FALSE))</f>
        <v>140</v>
      </c>
      <c r="F5" s="31">
        <f>(装备属性!$C$2/装备属性!$C$3*(装备属性!$F34-装备属性!$F$31))*(1+VLOOKUP(F$1,装备属性!$B$6:$G$26,3,FALSE))+(装备属性!$C$1+装备属性!$F$31*装备属性!$C$2/装备属性!$C$4)*(1+VLOOKUP(F$1,装备属性!$B$6:$G$26,4,FALSE))</f>
        <v>218.5</v>
      </c>
      <c r="G5" s="31">
        <f>(装备属性!$C$2/装备属性!$C$3*(装备属性!$F34-装备属性!$F$31))*(1+VLOOKUP(G$1,装备属性!$B$6:$G$26,3,FALSE))+(装备属性!$C$1+装备属性!$F$31*装备属性!$C$2/装备属性!$C$4)*(1+VLOOKUP(G$1,装备属性!$B$6:$G$26,4,FALSE))</f>
        <v>326</v>
      </c>
      <c r="H5" s="31">
        <f>(装备属性!$C$2/装备属性!$C$3*(装备属性!$F34-装备属性!$F$31))*(1+VLOOKUP(H$1,装备属性!$B$6:$G$26,3,FALSE))+(装备属性!$C$1+装备属性!$F$31*装备属性!$C$2/装备属性!$C$4)*(1+VLOOKUP(H$1,装备属性!$B$6:$G$26,4,FALSE))</f>
        <v>477</v>
      </c>
      <c r="I5" s="31">
        <f>(装备属性!$C$2/装备属性!$C$3*(装备属性!$F34-装备属性!$F$31))*(1+VLOOKUP(I$1,装备属性!$B$6:$G$26,3,FALSE))+(装备属性!$C$1+装备属性!$F$31*装备属性!$C$2/装备属性!$C$4)*(1+VLOOKUP(I$1,装备属性!$B$6:$G$26,4,FALSE))</f>
        <v>686</v>
      </c>
      <c r="J5" s="31">
        <f>(装备属性!$C$2/装备属性!$C$3*(装备属性!$F34-装备属性!$F$31))*(1+VLOOKUP(J$1,装备属性!$B$6:$G$26,3,FALSE))+(装备属性!$C$1+装备属性!$F$31*装备属性!$C$2/装备属性!$C$4)*(1+VLOOKUP(J$1,装备属性!$B$6:$G$26,4,FALSE))</f>
        <v>906.49704142011831</v>
      </c>
      <c r="K5" s="31">
        <f>(装备属性!$C$2/装备属性!$C$3*(装备属性!$F34-装备属性!$F$31))*(1+VLOOKUP(K$1,装备属性!$B$6:$G$26,3,FALSE))+(装备属性!$C$1+装备属性!$F$31*装备属性!$C$2/装备属性!$C$4)*(1+VLOOKUP(K$1,装备属性!$B$6:$G$26,4,FALSE))</f>
        <v>1129.9970414201184</v>
      </c>
      <c r="L5" s="31">
        <f>(装备属性!$C$2/装备属性!$C$3*(装备属性!$F34-装备属性!$F$31))*(1+VLOOKUP(L$1,装备属性!$B$6:$G$26,3,FALSE))+(装备属性!$C$1+装备属性!$F$31*装备属性!$C$2/装备属性!$C$4)*(1+VLOOKUP(L$1,装备属性!$B$6:$G$26,4,FALSE))</f>
        <v>1355.2195036231421</v>
      </c>
      <c r="M5" s="31">
        <f>(装备属性!$C$2/装备属性!$C$3*(装备属性!$F34-装备属性!$F$31))*(1+VLOOKUP(M$1,装备属性!$B$6:$G$26,3,FALSE))+(装备属性!$C$1+装备属性!$F$31*装备属性!$C$2/装备属性!$C$4)*(1+VLOOKUP(M$1,装备属性!$B$6:$G$26,4,FALSE))</f>
        <v>1582.1718845755231</v>
      </c>
      <c r="N5" s="31">
        <f>(装备属性!$C$2/装备属性!$C$3*(装备属性!$F34-装备属性!$F$31))*(1+VLOOKUP(N$1,装备属性!$B$6:$G$26,3,FALSE))+(装备属性!$C$1+装备属性!$F$31*装备属性!$C$2/装备属性!$C$4)*(1+VLOOKUP(N$1,装备属性!$B$6:$G$26,4,FALSE))</f>
        <v>1810.1106600857272</v>
      </c>
      <c r="O5" s="31">
        <f>(装备属性!$C$2/装备属性!$C$3*(装备属性!$F34-装备属性!$F$31))*(1+VLOOKUP(O$1,装备属性!$B$6:$G$26,3,FALSE))+(装备属性!$C$1+装备属性!$F$31*装备属性!$C$2/装备属性!$C$4)*(1+VLOOKUP(O$1,装备属性!$B$6:$G$26,4,FALSE))</f>
        <v>2039.1875831626501</v>
      </c>
      <c r="P5" s="31">
        <f>(装备属性!$C$2/装备属性!$C$3*(装备属性!$F34-装备属性!$F$31))*(1+VLOOKUP(P$1,装备属性!$B$6:$G$26,3,FALSE))+(装备属性!$C$1+装备属性!$F$31*装备属性!$C$2/装备属性!$C$4)*(1+VLOOKUP(P$1,装备属性!$B$6:$G$26,4,FALSE))</f>
        <v>2268.8902479592839</v>
      </c>
      <c r="Q5" s="31">
        <f>(装备属性!$C$2/装备属性!$C$3*(装备属性!$F34-装备属性!$F$31))*(1+VLOOKUP(Q$1,装备属性!$B$6:$G$26,3,FALSE))+(装备属性!$C$1+装备属性!$F$31*装备属性!$C$2/装备属性!$C$4)*(1+VLOOKUP(Q$1,装备属性!$B$6:$G$26,4,FALSE))</f>
        <v>2499.4063769915419</v>
      </c>
      <c r="R5" s="31">
        <f>(装备属性!$C$2/装备属性!$C$3*(装备属性!$F34-装备属性!$F$31))*(1+VLOOKUP(R$1,装备属性!$B$6:$G$26,3,FALSE))+(装备属性!$C$1+装备属性!$F$31*装备属性!$C$2/装备属性!$C$4)*(1+VLOOKUP(R$1,装备属性!$B$6:$G$26,4,FALSE))</f>
        <v>2730.34671112042</v>
      </c>
      <c r="S5" s="31">
        <f>(装备属性!$C$2/装备属性!$C$3*(装备属性!$F34-装备属性!$F$31))*(1+VLOOKUP(S$1,装备属性!$B$6:$G$26,3,FALSE))+(装备属性!$C$1+装备属性!$F$31*装备属性!$C$2/装备属性!$C$4)*(1+VLOOKUP(S$1,装备属性!$B$6:$G$26,4,FALSE))</f>
        <v>2961.9022666759756</v>
      </c>
      <c r="T5" s="32">
        <f t="shared" si="0"/>
        <v>41</v>
      </c>
      <c r="V5" s="32">
        <f>(装备属性!$C$2/装备属性!$C$3*(装备属性!$F34-装备属性!$F$31))*(1+装备属性!$D$6+VLOOKUP(V$1,装备属性!$L$16:$P$22,2,FALSE))+(装备属性!$C$1+装备属性!$C$2/装备属性!$C$3*装备属性!$F$31)*(1+装备属性!$E$6+VLOOKUP(V$1,装备属性!$L$16:$P$22,3,FALSE))</f>
        <v>332</v>
      </c>
      <c r="W5" s="32">
        <f>(装备属性!$C$2/装备属性!$C$3*(装备属性!$F34-装备属性!$F$31))*(1+装备属性!$D$6+VLOOKUP(W$1,装备属性!$L$16:$P$22,2,FALSE))+(装备属性!$C$1+装备属性!$C$2/装备属性!$C$3*装备属性!$F$31)*(1+装备属性!$E$6+VLOOKUP(W$1,装备属性!$L$16:$P$22,3,FALSE))</f>
        <v>680</v>
      </c>
      <c r="X5" s="32">
        <f>(装备属性!$C$2/装备属性!$C$3*(装备属性!$F34-装备属性!$F$31))*(1+装备属性!$D$6+VLOOKUP(X$1,装备属性!$L$16:$P$22,2,FALSE))+(装备属性!$C$1+装备属性!$C$2/装备属性!$C$3*装备属性!$F$31)*(1+装备属性!$E$6+VLOOKUP(X$1,装备属性!$L$16:$P$22,3,FALSE))</f>
        <v>1084</v>
      </c>
      <c r="Y5" s="32">
        <f>(装备属性!$C$2/装备属性!$C$3*(装备属性!$F34-装备属性!$F$31))*(1+装备属性!$D$6+VLOOKUP(Y$1,装备属性!$L$16:$P$22,2,FALSE))+(装备属性!$C$1+装备属性!$C$2/装备属性!$C$3*装备属性!$F$31)*(1+装备属性!$E$6+VLOOKUP(Y$1,装备属性!$L$16:$P$22,3,FALSE))</f>
        <v>1516</v>
      </c>
      <c r="Z5" s="32">
        <f>(装备属性!$C$2/装备属性!$C$3*(装备属性!$F34-装备属性!$F$31))*(1+装备属性!$D$6+VLOOKUP(Z$1,装备属性!$L$16:$P$22,2,FALSE))+(装备属性!$C$1+装备属性!$C$2/装备属性!$C$3*装备属性!$F$31)*(1+装备属性!$E$6+VLOOKUP(Z$1,装备属性!$L$16:$P$22,3,FALSE))</f>
        <v>1948</v>
      </c>
      <c r="AA5"/>
    </row>
    <row r="6" spans="2:32" x14ac:dyDescent="0.15">
      <c r="B6" s="1">
        <v>5</v>
      </c>
      <c r="C6" s="31">
        <f>(装备属性!$C$2/装备属性!$C$3*(装备属性!$F35-装备属性!$F$31))*(1+VLOOKUP(C$1,装备属性!$B$6:$G$26,3,FALSE))+(装备属性!$C$1+装备属性!$F$31*装备属性!$C$2/装备属性!$C$4)*(1+VLOOKUP(C$1,装备属性!$B$6:$G$26,4,FALSE))</f>
        <v>45</v>
      </c>
      <c r="D6" s="31">
        <f>(装备属性!$C$2/装备属性!$C$3*(装备属性!$F35-装备属性!$F$31))*(1+VLOOKUP(D$1,装备属性!$B$6:$G$26,3,FALSE))+(装备属性!$C$1+装备属性!$F$31*装备属性!$C$2/装备属性!$C$4)*(1+VLOOKUP(D$1,装备属性!$B$6:$G$26,4,FALSE))</f>
        <v>96.5</v>
      </c>
      <c r="E6" s="31">
        <f>(装备属性!$C$2/装备属性!$C$3*(装备属性!$F35-装备属性!$F$31))*(1+VLOOKUP(E$1,装备属性!$B$6:$G$26,3,FALSE))+(装备属性!$C$1+装备属性!$F$31*装备属性!$C$2/装备属性!$C$4)*(1+VLOOKUP(E$1,装备属性!$B$6:$G$26,4,FALSE))</f>
        <v>148</v>
      </c>
      <c r="F6" s="31">
        <f>(装备属性!$C$2/装备属性!$C$3*(装备属性!$F35-装备属性!$F$31))*(1+VLOOKUP(F$1,装备属性!$B$6:$G$26,3,FALSE))+(装备属性!$C$1+装备属性!$F$31*装备属性!$C$2/装备属性!$C$4)*(1+VLOOKUP(F$1,装备属性!$B$6:$G$26,4,FALSE))</f>
        <v>228.5</v>
      </c>
      <c r="G6" s="31">
        <f>(装备属性!$C$2/装备属性!$C$3*(装备属性!$F35-装备属性!$F$31))*(1+VLOOKUP(G$1,装备属性!$B$6:$G$26,3,FALSE))+(装备属性!$C$1+装备属性!$F$31*装备属性!$C$2/装备属性!$C$4)*(1+VLOOKUP(G$1,装备属性!$B$6:$G$26,4,FALSE))</f>
        <v>338</v>
      </c>
      <c r="H6" s="31">
        <f>(装备属性!$C$2/装备属性!$C$3*(装备属性!$F35-装备属性!$F$31))*(1+VLOOKUP(H$1,装备属性!$B$6:$G$26,3,FALSE))+(装备属性!$C$1+装备属性!$F$31*装备属性!$C$2/装备属性!$C$4)*(1+VLOOKUP(H$1,装备属性!$B$6:$G$26,4,FALSE))</f>
        <v>491</v>
      </c>
      <c r="I6" s="31">
        <f>(装备属性!$C$2/装备属性!$C$3*(装备属性!$F35-装备属性!$F$31))*(1+VLOOKUP(I$1,装备属性!$B$6:$G$26,3,FALSE))+(装备属性!$C$1+装备属性!$F$31*装备属性!$C$2/装备属性!$C$4)*(1+VLOOKUP(I$1,装备属性!$B$6:$G$26,4,FALSE))</f>
        <v>702</v>
      </c>
      <c r="J6" s="31">
        <f>(装备属性!$C$2/装备属性!$C$3*(装备属性!$F35-装备属性!$F$31))*(1+VLOOKUP(J$1,装备属性!$B$6:$G$26,3,FALSE))+(装备属性!$C$1+装备属性!$F$31*装备属性!$C$2/装备属性!$C$4)*(1+VLOOKUP(J$1,装备属性!$B$6:$G$26,4,FALSE))</f>
        <v>924.49704142011831</v>
      </c>
      <c r="K6" s="31">
        <f>(装备属性!$C$2/装备属性!$C$3*(装备属性!$F35-装备属性!$F$31))*(1+VLOOKUP(K$1,装备属性!$B$6:$G$26,3,FALSE))+(装备属性!$C$1+装备属性!$F$31*装备属性!$C$2/装备属性!$C$4)*(1+VLOOKUP(K$1,装备属性!$B$6:$G$26,4,FALSE))</f>
        <v>1149.9970414201184</v>
      </c>
      <c r="L6" s="31">
        <f>(装备属性!$C$2/装备属性!$C$3*(装备属性!$F35-装备属性!$F$31))*(1+VLOOKUP(L$1,装备属性!$B$6:$G$26,3,FALSE))+(装备属性!$C$1+装备属性!$F$31*装备属性!$C$2/装备属性!$C$4)*(1+VLOOKUP(L$1,装备属性!$B$6:$G$26,4,FALSE))</f>
        <v>1377.2195036231421</v>
      </c>
      <c r="M6" s="31">
        <f>(装备属性!$C$2/装备属性!$C$3*(装备属性!$F35-装备属性!$F$31))*(1+VLOOKUP(M$1,装备属性!$B$6:$G$26,3,FALSE))+(装备属性!$C$1+装备属性!$F$31*装备属性!$C$2/装备属性!$C$4)*(1+VLOOKUP(M$1,装备属性!$B$6:$G$26,4,FALSE))</f>
        <v>1606.1718845755231</v>
      </c>
      <c r="N6" s="31">
        <f>(装备属性!$C$2/装备属性!$C$3*(装备属性!$F35-装备属性!$F$31))*(1+VLOOKUP(N$1,装备属性!$B$6:$G$26,3,FALSE))+(装备属性!$C$1+装备属性!$F$31*装备属性!$C$2/装备属性!$C$4)*(1+VLOOKUP(N$1,装备属性!$B$6:$G$26,4,FALSE))</f>
        <v>1836.1106600857272</v>
      </c>
      <c r="O6" s="31">
        <f>(装备属性!$C$2/装备属性!$C$3*(装备属性!$F35-装备属性!$F$31))*(1+VLOOKUP(O$1,装备属性!$B$6:$G$26,3,FALSE))+(装备属性!$C$1+装备属性!$F$31*装备属性!$C$2/装备属性!$C$4)*(1+VLOOKUP(O$1,装备属性!$B$6:$G$26,4,FALSE))</f>
        <v>2067.1875831626503</v>
      </c>
      <c r="P6" s="31">
        <f>(装备属性!$C$2/装备属性!$C$3*(装备属性!$F35-装备属性!$F$31))*(1+VLOOKUP(P$1,装备属性!$B$6:$G$26,3,FALSE))+(装备属性!$C$1+装备属性!$F$31*装备属性!$C$2/装备属性!$C$4)*(1+VLOOKUP(P$1,装备属性!$B$6:$G$26,4,FALSE))</f>
        <v>2298.8902479592839</v>
      </c>
      <c r="Q6" s="31">
        <f>(装备属性!$C$2/装备属性!$C$3*(装备属性!$F35-装备属性!$F$31))*(1+VLOOKUP(Q$1,装备属性!$B$6:$G$26,3,FALSE))+(装备属性!$C$1+装备属性!$F$31*装备属性!$C$2/装备属性!$C$4)*(1+VLOOKUP(Q$1,装备属性!$B$6:$G$26,4,FALSE))</f>
        <v>2531.4063769915419</v>
      </c>
      <c r="R6" s="31">
        <f>(装备属性!$C$2/装备属性!$C$3*(装备属性!$F35-装备属性!$F$31))*(1+VLOOKUP(R$1,装备属性!$B$6:$G$26,3,FALSE))+(装备属性!$C$1+装备属性!$F$31*装备属性!$C$2/装备属性!$C$4)*(1+VLOOKUP(R$1,装备属性!$B$6:$G$26,4,FALSE))</f>
        <v>2764.34671112042</v>
      </c>
      <c r="S6" s="31">
        <f>(装备属性!$C$2/装备属性!$C$3*(装备属性!$F35-装备属性!$F$31))*(1+VLOOKUP(S$1,装备属性!$B$6:$G$26,3,FALSE))+(装备属性!$C$1+装备属性!$F$31*装备属性!$C$2/装备属性!$C$4)*(1+VLOOKUP(S$1,装备属性!$B$6:$G$26,4,FALSE))</f>
        <v>2997.9022666759756</v>
      </c>
      <c r="T6" s="32">
        <f t="shared" si="0"/>
        <v>45</v>
      </c>
      <c r="U6" s="31">
        <f>D6</f>
        <v>96.5</v>
      </c>
      <c r="V6" s="32">
        <f>(装备属性!$C$2/装备属性!$C$3*(装备属性!$F35-装备属性!$F$31))*(1+装备属性!$D$7+VLOOKUP(V$1,装备属性!$L$16:$P$22,2,FALSE))+(装备属性!$C$1+装备属性!$C$2/装备属性!$C$3*装备属性!$F$31)*(1+装备属性!$E$7+VLOOKUP(V$1,装备属性!$L$16:$P$22,3,FALSE))</f>
        <v>390</v>
      </c>
      <c r="W6" s="32">
        <f>(装备属性!$C$2/装备属性!$C$3*(装备属性!$F35-装备属性!$F$31))*(1+装备属性!$D$7+VLOOKUP(W$1,装备属性!$L$16:$P$22,2,FALSE))+(装备属性!$C$1+装备属性!$C$2/装备属性!$C$3*装备属性!$F$31)*(1+装备属性!$E$7+VLOOKUP(W$1,装备属性!$L$16:$P$22,3,FALSE))</f>
        <v>742</v>
      </c>
      <c r="X6" s="32">
        <f>(装备属性!$C$2/装备属性!$C$3*(装备属性!$F35-装备属性!$F$31))*(1+装备属性!$D$7+VLOOKUP(X$1,装备属性!$L$16:$P$22,2,FALSE))+(装备属性!$C$1+装备属性!$C$2/装备属性!$C$3*装备属性!$F$31)*(1+装备属性!$E$7+VLOOKUP(X$1,装备属性!$L$16:$P$22,3,FALSE))</f>
        <v>1150</v>
      </c>
      <c r="Y6" s="32">
        <f>(装备属性!$C$2/装备属性!$C$3*(装备属性!$F35-装备属性!$F$31))*(1+装备属性!$D$7+VLOOKUP(Y$1,装备属性!$L$16:$P$22,2,FALSE))+(装备属性!$C$1+装备属性!$C$2/装备属性!$C$3*装备属性!$F$31)*(1+装备属性!$E$7+VLOOKUP(Y$1,装备属性!$L$16:$P$22,3,FALSE))</f>
        <v>1586</v>
      </c>
      <c r="Z6" s="32">
        <f>(装备属性!$C$2/装备属性!$C$3*(装备属性!$F35-装备属性!$F$31))*(1+装备属性!$D$7+VLOOKUP(Z$1,装备属性!$L$16:$P$22,2,FALSE))+(装备属性!$C$1+装备属性!$C$2/装备属性!$C$3*装备属性!$F$31)*(1+装备属性!$E$7+VLOOKUP(Z$1,装备属性!$L$16:$P$22,3,FALSE))</f>
        <v>2022</v>
      </c>
      <c r="AA6"/>
      <c r="AB6" s="1">
        <f>U6/T6-1</f>
        <v>1.1444444444444444</v>
      </c>
      <c r="AC6" s="31">
        <f>T6-T2</f>
        <v>16</v>
      </c>
      <c r="AE6" s="1">
        <f>V6/U6</f>
        <v>4.0414507772020727</v>
      </c>
      <c r="AF6" s="1">
        <f t="shared" ref="AF6:AF30" si="1">W6/V6</f>
        <v>1.9025641025641025</v>
      </c>
    </row>
    <row r="7" spans="2:32" x14ac:dyDescent="0.15">
      <c r="B7" s="1">
        <v>6</v>
      </c>
      <c r="C7" s="31">
        <f>(装备属性!$C$2/装备属性!$C$3*(装备属性!$F36-装备属性!$F$31))*(1+VLOOKUP(C$1,装备属性!$B$6:$G$26,3,FALSE))+(装备属性!$C$1+装备属性!$F$31*装备属性!$C$2/装备属性!$C$4)*(1+VLOOKUP(C$1,装备属性!$B$6:$G$26,4,FALSE))</f>
        <v>49</v>
      </c>
      <c r="D7" s="31">
        <f>(装备属性!$C$2/装备属性!$C$3*(装备属性!$F36-装备属性!$F$31))*(1+VLOOKUP(D$1,装备属性!$B$6:$G$26,3,FALSE))+(装备属性!$C$1+装备属性!$F$31*装备属性!$C$2/装备属性!$C$4)*(1+VLOOKUP(D$1,装备属性!$B$6:$G$26,4,FALSE))</f>
        <v>102.5</v>
      </c>
      <c r="E7" s="31">
        <f>(装备属性!$C$2/装备属性!$C$3*(装备属性!$F36-装备属性!$F$31))*(1+VLOOKUP(E$1,装备属性!$B$6:$G$26,3,FALSE))+(装备属性!$C$1+装备属性!$F$31*装备属性!$C$2/装备属性!$C$4)*(1+VLOOKUP(E$1,装备属性!$B$6:$G$26,4,FALSE))</f>
        <v>156</v>
      </c>
      <c r="F7" s="31">
        <f>(装备属性!$C$2/装备属性!$C$3*(装备属性!$F36-装备属性!$F$31))*(1+VLOOKUP(F$1,装备属性!$B$6:$G$26,3,FALSE))+(装备属性!$C$1+装备属性!$F$31*装备属性!$C$2/装备属性!$C$4)*(1+VLOOKUP(F$1,装备属性!$B$6:$G$26,4,FALSE))</f>
        <v>238.5</v>
      </c>
      <c r="G7" s="31">
        <f>(装备属性!$C$2/装备属性!$C$3*(装备属性!$F36-装备属性!$F$31))*(1+VLOOKUP(G$1,装备属性!$B$6:$G$26,3,FALSE))+(装备属性!$C$1+装备属性!$F$31*装备属性!$C$2/装备属性!$C$4)*(1+VLOOKUP(G$1,装备属性!$B$6:$G$26,4,FALSE))</f>
        <v>350</v>
      </c>
      <c r="H7" s="31">
        <f>(装备属性!$C$2/装备属性!$C$3*(装备属性!$F36-装备属性!$F$31))*(1+VLOOKUP(H$1,装备属性!$B$6:$G$26,3,FALSE))+(装备属性!$C$1+装备属性!$F$31*装备属性!$C$2/装备属性!$C$4)*(1+VLOOKUP(H$1,装备属性!$B$6:$G$26,4,FALSE))</f>
        <v>505</v>
      </c>
      <c r="I7" s="31">
        <f>(装备属性!$C$2/装备属性!$C$3*(装备属性!$F36-装备属性!$F$31))*(1+VLOOKUP(I$1,装备属性!$B$6:$G$26,3,FALSE))+(装备属性!$C$1+装备属性!$F$31*装备属性!$C$2/装备属性!$C$4)*(1+VLOOKUP(I$1,装备属性!$B$6:$G$26,4,FALSE))</f>
        <v>718</v>
      </c>
      <c r="J7" s="31">
        <f>(装备属性!$C$2/装备属性!$C$3*(装备属性!$F36-装备属性!$F$31))*(1+VLOOKUP(J$1,装备属性!$B$6:$G$26,3,FALSE))+(装备属性!$C$1+装备属性!$F$31*装备属性!$C$2/装备属性!$C$4)*(1+VLOOKUP(J$1,装备属性!$B$6:$G$26,4,FALSE))</f>
        <v>942.49704142011831</v>
      </c>
      <c r="K7" s="31">
        <f>(装备属性!$C$2/装备属性!$C$3*(装备属性!$F36-装备属性!$F$31))*(1+VLOOKUP(K$1,装备属性!$B$6:$G$26,3,FALSE))+(装备属性!$C$1+装备属性!$F$31*装备属性!$C$2/装备属性!$C$4)*(1+VLOOKUP(K$1,装备属性!$B$6:$G$26,4,FALSE))</f>
        <v>1169.9970414201184</v>
      </c>
      <c r="L7" s="31">
        <f>(装备属性!$C$2/装备属性!$C$3*(装备属性!$F36-装备属性!$F$31))*(1+VLOOKUP(L$1,装备属性!$B$6:$G$26,3,FALSE))+(装备属性!$C$1+装备属性!$F$31*装备属性!$C$2/装备属性!$C$4)*(1+VLOOKUP(L$1,装备属性!$B$6:$G$26,4,FALSE))</f>
        <v>1399.2195036231421</v>
      </c>
      <c r="M7" s="31">
        <f>(装备属性!$C$2/装备属性!$C$3*(装备属性!$F36-装备属性!$F$31))*(1+VLOOKUP(M$1,装备属性!$B$6:$G$26,3,FALSE))+(装备属性!$C$1+装备属性!$F$31*装备属性!$C$2/装备属性!$C$4)*(1+VLOOKUP(M$1,装备属性!$B$6:$G$26,4,FALSE))</f>
        <v>1630.1718845755231</v>
      </c>
      <c r="N7" s="31">
        <f>(装备属性!$C$2/装备属性!$C$3*(装备属性!$F36-装备属性!$F$31))*(1+VLOOKUP(N$1,装备属性!$B$6:$G$26,3,FALSE))+(装备属性!$C$1+装备属性!$F$31*装备属性!$C$2/装备属性!$C$4)*(1+VLOOKUP(N$1,装备属性!$B$6:$G$26,4,FALSE))</f>
        <v>1862.1106600857272</v>
      </c>
      <c r="O7" s="31">
        <f>(装备属性!$C$2/装备属性!$C$3*(装备属性!$F36-装备属性!$F$31))*(1+VLOOKUP(O$1,装备属性!$B$6:$G$26,3,FALSE))+(装备属性!$C$1+装备属性!$F$31*装备属性!$C$2/装备属性!$C$4)*(1+VLOOKUP(O$1,装备属性!$B$6:$G$26,4,FALSE))</f>
        <v>2095.1875831626503</v>
      </c>
      <c r="P7" s="31">
        <f>(装备属性!$C$2/装备属性!$C$3*(装备属性!$F36-装备属性!$F$31))*(1+VLOOKUP(P$1,装备属性!$B$6:$G$26,3,FALSE))+(装备属性!$C$1+装备属性!$F$31*装备属性!$C$2/装备属性!$C$4)*(1+VLOOKUP(P$1,装备属性!$B$6:$G$26,4,FALSE))</f>
        <v>2328.8902479592839</v>
      </c>
      <c r="Q7" s="31">
        <f>(装备属性!$C$2/装备属性!$C$3*(装备属性!$F36-装备属性!$F$31))*(1+VLOOKUP(Q$1,装备属性!$B$6:$G$26,3,FALSE))+(装备属性!$C$1+装备属性!$F$31*装备属性!$C$2/装备属性!$C$4)*(1+VLOOKUP(Q$1,装备属性!$B$6:$G$26,4,FALSE))</f>
        <v>2563.4063769915419</v>
      </c>
      <c r="R7" s="31">
        <f>(装备属性!$C$2/装备属性!$C$3*(装备属性!$F36-装备属性!$F$31))*(1+VLOOKUP(R$1,装备属性!$B$6:$G$26,3,FALSE))+(装备属性!$C$1+装备属性!$F$31*装备属性!$C$2/装备属性!$C$4)*(1+VLOOKUP(R$1,装备属性!$B$6:$G$26,4,FALSE))</f>
        <v>2798.34671112042</v>
      </c>
      <c r="S7" s="31">
        <f>(装备属性!$C$2/装备属性!$C$3*(装备属性!$F36-装备属性!$F$31))*(1+VLOOKUP(S$1,装备属性!$B$6:$G$26,3,FALSE))+(装备属性!$C$1+装备属性!$F$31*装备属性!$C$2/装备属性!$C$4)*(1+VLOOKUP(S$1,装备属性!$B$6:$G$26,4,FALSE))</f>
        <v>3033.9022666759756</v>
      </c>
      <c r="T7" s="32">
        <f>D7</f>
        <v>102.5</v>
      </c>
      <c r="V7" s="32">
        <f>(装备属性!$C$2/装备属性!$C$3*(装备属性!$F36-装备属性!$F$31))*(1+装备属性!$D$7+VLOOKUP(V$1,装备属性!$L$16:$P$22,2,FALSE))+(装备属性!$C$1+装备属性!$C$2/装备属性!$C$3*装备属性!$F$31)*(1+装备属性!$E$7+VLOOKUP(V$1,装备属性!$L$16:$P$22,3,FALSE))</f>
        <v>400</v>
      </c>
      <c r="W7" s="32">
        <f>(装备属性!$C$2/装备属性!$C$3*(装备属性!$F36-装备属性!$F$31))*(1+装备属性!$D$7+VLOOKUP(W$1,装备属性!$L$16:$P$22,2,FALSE))+(装备属性!$C$1+装备属性!$C$2/装备属性!$C$3*装备属性!$F$31)*(1+装备属性!$E$7+VLOOKUP(W$1,装备属性!$L$16:$P$22,3,FALSE))</f>
        <v>756</v>
      </c>
      <c r="X7" s="32">
        <f>(装备属性!$C$2/装备属性!$C$3*(装备属性!$F36-装备属性!$F$31))*(1+装备属性!$D$7+VLOOKUP(X$1,装备属性!$L$16:$P$22,2,FALSE))+(装备属性!$C$1+装备属性!$C$2/装备属性!$C$3*装备属性!$F$31)*(1+装备属性!$E$7+VLOOKUP(X$1,装备属性!$L$16:$P$22,3,FALSE))</f>
        <v>1168</v>
      </c>
      <c r="Y7" s="32">
        <f>(装备属性!$C$2/装备属性!$C$3*(装备属性!$F36-装备属性!$F$31))*(1+装备属性!$D$7+VLOOKUP(Y$1,装备属性!$L$16:$P$22,2,FALSE))+(装备属性!$C$1+装备属性!$C$2/装备属性!$C$3*装备属性!$F$31)*(1+装备属性!$E$7+VLOOKUP(Y$1,装备属性!$L$16:$P$22,3,FALSE))</f>
        <v>1608</v>
      </c>
      <c r="Z7" s="32">
        <f>(装备属性!$C$2/装备属性!$C$3*(装备属性!$F36-装备属性!$F$31))*(1+装备属性!$D$7+VLOOKUP(Z$1,装备属性!$L$16:$P$22,2,FALSE))+(装备属性!$C$1+装备属性!$C$2/装备属性!$C$3*装备属性!$F$31)*(1+装备属性!$E$7+VLOOKUP(Z$1,装备属性!$L$16:$P$22,3,FALSE))</f>
        <v>2048</v>
      </c>
      <c r="AA7"/>
      <c r="AF7" s="1">
        <f t="shared" si="1"/>
        <v>1.89</v>
      </c>
    </row>
    <row r="8" spans="2:32" x14ac:dyDescent="0.15">
      <c r="B8" s="1">
        <v>7</v>
      </c>
      <c r="C8" s="31">
        <f>(装备属性!$C$2/装备属性!$C$3*(装备属性!$F37-装备属性!$F$31))*(1+VLOOKUP(C$1,装备属性!$B$6:$G$26,3,FALSE))+(装备属性!$C$1+装备属性!$F$31*装备属性!$C$2/装备属性!$C$4)*(1+VLOOKUP(C$1,装备属性!$B$6:$G$26,4,FALSE))</f>
        <v>53</v>
      </c>
      <c r="D8" s="31">
        <f>(装备属性!$C$2/装备属性!$C$3*(装备属性!$F37-装备属性!$F$31))*(1+VLOOKUP(D$1,装备属性!$B$6:$G$26,3,FALSE))+(装备属性!$C$1+装备属性!$F$31*装备属性!$C$2/装备属性!$C$4)*(1+VLOOKUP(D$1,装备属性!$B$6:$G$26,4,FALSE))</f>
        <v>108.5</v>
      </c>
      <c r="E8" s="31">
        <f>(装备属性!$C$2/装备属性!$C$3*(装备属性!$F37-装备属性!$F$31))*(1+VLOOKUP(E$1,装备属性!$B$6:$G$26,3,FALSE))+(装备属性!$C$1+装备属性!$F$31*装备属性!$C$2/装备属性!$C$4)*(1+VLOOKUP(E$1,装备属性!$B$6:$G$26,4,FALSE))</f>
        <v>164</v>
      </c>
      <c r="F8" s="31">
        <f>(装备属性!$C$2/装备属性!$C$3*(装备属性!$F37-装备属性!$F$31))*(1+VLOOKUP(F$1,装备属性!$B$6:$G$26,3,FALSE))+(装备属性!$C$1+装备属性!$F$31*装备属性!$C$2/装备属性!$C$4)*(1+VLOOKUP(F$1,装备属性!$B$6:$G$26,4,FALSE))</f>
        <v>248.5</v>
      </c>
      <c r="G8" s="31">
        <f>(装备属性!$C$2/装备属性!$C$3*(装备属性!$F37-装备属性!$F$31))*(1+VLOOKUP(G$1,装备属性!$B$6:$G$26,3,FALSE))+(装备属性!$C$1+装备属性!$F$31*装备属性!$C$2/装备属性!$C$4)*(1+VLOOKUP(G$1,装备属性!$B$6:$G$26,4,FALSE))</f>
        <v>362</v>
      </c>
      <c r="H8" s="31">
        <f>(装备属性!$C$2/装备属性!$C$3*(装备属性!$F37-装备属性!$F$31))*(1+VLOOKUP(H$1,装备属性!$B$6:$G$26,3,FALSE))+(装备属性!$C$1+装备属性!$F$31*装备属性!$C$2/装备属性!$C$4)*(1+VLOOKUP(H$1,装备属性!$B$6:$G$26,4,FALSE))</f>
        <v>519</v>
      </c>
      <c r="I8" s="31">
        <f>(装备属性!$C$2/装备属性!$C$3*(装备属性!$F37-装备属性!$F$31))*(1+VLOOKUP(I$1,装备属性!$B$6:$G$26,3,FALSE))+(装备属性!$C$1+装备属性!$F$31*装备属性!$C$2/装备属性!$C$4)*(1+VLOOKUP(I$1,装备属性!$B$6:$G$26,4,FALSE))</f>
        <v>734</v>
      </c>
      <c r="J8" s="31">
        <f>(装备属性!$C$2/装备属性!$C$3*(装备属性!$F37-装备属性!$F$31))*(1+VLOOKUP(J$1,装备属性!$B$6:$G$26,3,FALSE))+(装备属性!$C$1+装备属性!$F$31*装备属性!$C$2/装备属性!$C$4)*(1+VLOOKUP(J$1,装备属性!$B$6:$G$26,4,FALSE))</f>
        <v>960.49704142011831</v>
      </c>
      <c r="K8" s="31">
        <f>(装备属性!$C$2/装备属性!$C$3*(装备属性!$F37-装备属性!$F$31))*(1+VLOOKUP(K$1,装备属性!$B$6:$G$26,3,FALSE))+(装备属性!$C$1+装备属性!$F$31*装备属性!$C$2/装备属性!$C$4)*(1+VLOOKUP(K$1,装备属性!$B$6:$G$26,4,FALSE))</f>
        <v>1189.9970414201184</v>
      </c>
      <c r="L8" s="31">
        <f>(装备属性!$C$2/装备属性!$C$3*(装备属性!$F37-装备属性!$F$31))*(1+VLOOKUP(L$1,装备属性!$B$6:$G$26,3,FALSE))+(装备属性!$C$1+装备属性!$F$31*装备属性!$C$2/装备属性!$C$4)*(1+VLOOKUP(L$1,装备属性!$B$6:$G$26,4,FALSE))</f>
        <v>1421.2195036231421</v>
      </c>
      <c r="M8" s="31">
        <f>(装备属性!$C$2/装备属性!$C$3*(装备属性!$F37-装备属性!$F$31))*(1+VLOOKUP(M$1,装备属性!$B$6:$G$26,3,FALSE))+(装备属性!$C$1+装备属性!$F$31*装备属性!$C$2/装备属性!$C$4)*(1+VLOOKUP(M$1,装备属性!$B$6:$G$26,4,FALSE))</f>
        <v>1654.1718845755231</v>
      </c>
      <c r="N8" s="31">
        <f>(装备属性!$C$2/装备属性!$C$3*(装备属性!$F37-装备属性!$F$31))*(1+VLOOKUP(N$1,装备属性!$B$6:$G$26,3,FALSE))+(装备属性!$C$1+装备属性!$F$31*装备属性!$C$2/装备属性!$C$4)*(1+VLOOKUP(N$1,装备属性!$B$6:$G$26,4,FALSE))</f>
        <v>1888.1106600857272</v>
      </c>
      <c r="O8" s="31">
        <f>(装备属性!$C$2/装备属性!$C$3*(装备属性!$F37-装备属性!$F$31))*(1+VLOOKUP(O$1,装备属性!$B$6:$G$26,3,FALSE))+(装备属性!$C$1+装备属性!$F$31*装备属性!$C$2/装备属性!$C$4)*(1+VLOOKUP(O$1,装备属性!$B$6:$G$26,4,FALSE))</f>
        <v>2123.1875831626503</v>
      </c>
      <c r="P8" s="31">
        <f>(装备属性!$C$2/装备属性!$C$3*(装备属性!$F37-装备属性!$F$31))*(1+VLOOKUP(P$1,装备属性!$B$6:$G$26,3,FALSE))+(装备属性!$C$1+装备属性!$F$31*装备属性!$C$2/装备属性!$C$4)*(1+VLOOKUP(P$1,装备属性!$B$6:$G$26,4,FALSE))</f>
        <v>2358.8902479592839</v>
      </c>
      <c r="Q8" s="31">
        <f>(装备属性!$C$2/装备属性!$C$3*(装备属性!$F37-装备属性!$F$31))*(1+VLOOKUP(Q$1,装备属性!$B$6:$G$26,3,FALSE))+(装备属性!$C$1+装备属性!$F$31*装备属性!$C$2/装备属性!$C$4)*(1+VLOOKUP(Q$1,装备属性!$B$6:$G$26,4,FALSE))</f>
        <v>2595.4063769915419</v>
      </c>
      <c r="R8" s="31">
        <f>(装备属性!$C$2/装备属性!$C$3*(装备属性!$F37-装备属性!$F$31))*(1+VLOOKUP(R$1,装备属性!$B$6:$G$26,3,FALSE))+(装备属性!$C$1+装备属性!$F$31*装备属性!$C$2/装备属性!$C$4)*(1+VLOOKUP(R$1,装备属性!$B$6:$G$26,4,FALSE))</f>
        <v>2832.34671112042</v>
      </c>
      <c r="S8" s="31">
        <f>(装备属性!$C$2/装备属性!$C$3*(装备属性!$F37-装备属性!$F$31))*(1+VLOOKUP(S$1,装备属性!$B$6:$G$26,3,FALSE))+(装备属性!$C$1+装备属性!$F$31*装备属性!$C$2/装备属性!$C$4)*(1+VLOOKUP(S$1,装备属性!$B$6:$G$26,4,FALSE))</f>
        <v>3069.9022666759756</v>
      </c>
      <c r="T8" s="32">
        <f t="shared" ref="T8:T10" si="2">D8</f>
        <v>108.5</v>
      </c>
      <c r="V8" s="32">
        <f>(装备属性!$C$2/装备属性!$C$3*(装备属性!$F37-装备属性!$F$31))*(1+装备属性!$D$7+VLOOKUP(V$1,装备属性!$L$16:$P$22,2,FALSE))+(装备属性!$C$1+装备属性!$C$2/装备属性!$C$3*装备属性!$F$31)*(1+装备属性!$E$7+VLOOKUP(V$1,装备属性!$L$16:$P$22,3,FALSE))</f>
        <v>410</v>
      </c>
      <c r="W8" s="32">
        <f>(装备属性!$C$2/装备属性!$C$3*(装备属性!$F37-装备属性!$F$31))*(1+装备属性!$D$7+VLOOKUP(W$1,装备属性!$L$16:$P$22,2,FALSE))+(装备属性!$C$1+装备属性!$C$2/装备属性!$C$3*装备属性!$F$31)*(1+装备属性!$E$7+VLOOKUP(W$1,装备属性!$L$16:$P$22,3,FALSE))</f>
        <v>770</v>
      </c>
      <c r="X8" s="32">
        <f>(装备属性!$C$2/装备属性!$C$3*(装备属性!$F37-装备属性!$F$31))*(1+装备属性!$D$7+VLOOKUP(X$1,装备属性!$L$16:$P$22,2,FALSE))+(装备属性!$C$1+装备属性!$C$2/装备属性!$C$3*装备属性!$F$31)*(1+装备属性!$E$7+VLOOKUP(X$1,装备属性!$L$16:$P$22,3,FALSE))</f>
        <v>1186</v>
      </c>
      <c r="Y8" s="32">
        <f>(装备属性!$C$2/装备属性!$C$3*(装备属性!$F37-装备属性!$F$31))*(1+装备属性!$D$7+VLOOKUP(Y$1,装备属性!$L$16:$P$22,2,FALSE))+(装备属性!$C$1+装备属性!$C$2/装备属性!$C$3*装备属性!$F$31)*(1+装备属性!$E$7+VLOOKUP(Y$1,装备属性!$L$16:$P$22,3,FALSE))</f>
        <v>1630</v>
      </c>
      <c r="Z8" s="32">
        <f>(装备属性!$C$2/装备属性!$C$3*(装备属性!$F37-装备属性!$F$31))*(1+装备属性!$D$7+VLOOKUP(Z$1,装备属性!$L$16:$P$22,2,FALSE))+(装备属性!$C$1+装备属性!$C$2/装备属性!$C$3*装备属性!$F$31)*(1+装备属性!$E$7+VLOOKUP(Z$1,装备属性!$L$16:$P$22,3,FALSE))</f>
        <v>2074</v>
      </c>
      <c r="AA8"/>
      <c r="AF8" s="1">
        <f t="shared" si="1"/>
        <v>1.8780487804878048</v>
      </c>
    </row>
    <row r="9" spans="2:32" x14ac:dyDescent="0.15">
      <c r="B9" s="1">
        <v>8</v>
      </c>
      <c r="C9" s="31">
        <f>(装备属性!$C$2/装备属性!$C$3*(装备属性!$F38-装备属性!$F$31))*(1+VLOOKUP(C$1,装备属性!$B$6:$G$26,3,FALSE))+(装备属性!$C$1+装备属性!$F$31*装备属性!$C$2/装备属性!$C$4)*(1+VLOOKUP(C$1,装备属性!$B$6:$G$26,4,FALSE))</f>
        <v>57</v>
      </c>
      <c r="D9" s="31">
        <f>(装备属性!$C$2/装备属性!$C$3*(装备属性!$F38-装备属性!$F$31))*(1+VLOOKUP(D$1,装备属性!$B$6:$G$26,3,FALSE))+(装备属性!$C$1+装备属性!$F$31*装备属性!$C$2/装备属性!$C$4)*(1+VLOOKUP(D$1,装备属性!$B$6:$G$26,4,FALSE))</f>
        <v>114.5</v>
      </c>
      <c r="E9" s="31">
        <f>(装备属性!$C$2/装备属性!$C$3*(装备属性!$F38-装备属性!$F$31))*(1+VLOOKUP(E$1,装备属性!$B$6:$G$26,3,FALSE))+(装备属性!$C$1+装备属性!$F$31*装备属性!$C$2/装备属性!$C$4)*(1+VLOOKUP(E$1,装备属性!$B$6:$G$26,4,FALSE))</f>
        <v>172</v>
      </c>
      <c r="F9" s="31">
        <f>(装备属性!$C$2/装备属性!$C$3*(装备属性!$F38-装备属性!$F$31))*(1+VLOOKUP(F$1,装备属性!$B$6:$G$26,3,FALSE))+(装备属性!$C$1+装备属性!$F$31*装备属性!$C$2/装备属性!$C$4)*(1+VLOOKUP(F$1,装备属性!$B$6:$G$26,4,FALSE))</f>
        <v>258.5</v>
      </c>
      <c r="G9" s="31">
        <f>(装备属性!$C$2/装备属性!$C$3*(装备属性!$F38-装备属性!$F$31))*(1+VLOOKUP(G$1,装备属性!$B$6:$G$26,3,FALSE))+(装备属性!$C$1+装备属性!$F$31*装备属性!$C$2/装备属性!$C$4)*(1+VLOOKUP(G$1,装备属性!$B$6:$G$26,4,FALSE))</f>
        <v>374</v>
      </c>
      <c r="H9" s="31">
        <f>(装备属性!$C$2/装备属性!$C$3*(装备属性!$F38-装备属性!$F$31))*(1+VLOOKUP(H$1,装备属性!$B$6:$G$26,3,FALSE))+(装备属性!$C$1+装备属性!$F$31*装备属性!$C$2/装备属性!$C$4)*(1+VLOOKUP(H$1,装备属性!$B$6:$G$26,4,FALSE))</f>
        <v>533</v>
      </c>
      <c r="I9" s="31">
        <f>(装备属性!$C$2/装备属性!$C$3*(装备属性!$F38-装备属性!$F$31))*(1+VLOOKUP(I$1,装备属性!$B$6:$G$26,3,FALSE))+(装备属性!$C$1+装备属性!$F$31*装备属性!$C$2/装备属性!$C$4)*(1+VLOOKUP(I$1,装备属性!$B$6:$G$26,4,FALSE))</f>
        <v>750</v>
      </c>
      <c r="J9" s="31">
        <f>(装备属性!$C$2/装备属性!$C$3*(装备属性!$F38-装备属性!$F$31))*(1+VLOOKUP(J$1,装备属性!$B$6:$G$26,3,FALSE))+(装备属性!$C$1+装备属性!$F$31*装备属性!$C$2/装备属性!$C$4)*(1+VLOOKUP(J$1,装备属性!$B$6:$G$26,4,FALSE))</f>
        <v>978.49704142011831</v>
      </c>
      <c r="K9" s="31">
        <f>(装备属性!$C$2/装备属性!$C$3*(装备属性!$F38-装备属性!$F$31))*(1+VLOOKUP(K$1,装备属性!$B$6:$G$26,3,FALSE))+(装备属性!$C$1+装备属性!$F$31*装备属性!$C$2/装备属性!$C$4)*(1+VLOOKUP(K$1,装备属性!$B$6:$G$26,4,FALSE))</f>
        <v>1209.9970414201184</v>
      </c>
      <c r="L9" s="31">
        <f>(装备属性!$C$2/装备属性!$C$3*(装备属性!$F38-装备属性!$F$31))*(1+VLOOKUP(L$1,装备属性!$B$6:$G$26,3,FALSE))+(装备属性!$C$1+装备属性!$F$31*装备属性!$C$2/装备属性!$C$4)*(1+VLOOKUP(L$1,装备属性!$B$6:$G$26,4,FALSE))</f>
        <v>1443.2195036231421</v>
      </c>
      <c r="M9" s="31">
        <f>(装备属性!$C$2/装备属性!$C$3*(装备属性!$F38-装备属性!$F$31))*(1+VLOOKUP(M$1,装备属性!$B$6:$G$26,3,FALSE))+(装备属性!$C$1+装备属性!$F$31*装备属性!$C$2/装备属性!$C$4)*(1+VLOOKUP(M$1,装备属性!$B$6:$G$26,4,FALSE))</f>
        <v>1678.1718845755231</v>
      </c>
      <c r="N9" s="31">
        <f>(装备属性!$C$2/装备属性!$C$3*(装备属性!$F38-装备属性!$F$31))*(1+VLOOKUP(N$1,装备属性!$B$6:$G$26,3,FALSE))+(装备属性!$C$1+装备属性!$F$31*装备属性!$C$2/装备属性!$C$4)*(1+VLOOKUP(N$1,装备属性!$B$6:$G$26,4,FALSE))</f>
        <v>1914.1106600857272</v>
      </c>
      <c r="O9" s="31">
        <f>(装备属性!$C$2/装备属性!$C$3*(装备属性!$F38-装备属性!$F$31))*(1+VLOOKUP(O$1,装备属性!$B$6:$G$26,3,FALSE))+(装备属性!$C$1+装备属性!$F$31*装备属性!$C$2/装备属性!$C$4)*(1+VLOOKUP(O$1,装备属性!$B$6:$G$26,4,FALSE))</f>
        <v>2151.1875831626503</v>
      </c>
      <c r="P9" s="31">
        <f>(装备属性!$C$2/装备属性!$C$3*(装备属性!$F38-装备属性!$F$31))*(1+VLOOKUP(P$1,装备属性!$B$6:$G$26,3,FALSE))+(装备属性!$C$1+装备属性!$F$31*装备属性!$C$2/装备属性!$C$4)*(1+VLOOKUP(P$1,装备属性!$B$6:$G$26,4,FALSE))</f>
        <v>2388.8902479592839</v>
      </c>
      <c r="Q9" s="31">
        <f>(装备属性!$C$2/装备属性!$C$3*(装备属性!$F38-装备属性!$F$31))*(1+VLOOKUP(Q$1,装备属性!$B$6:$G$26,3,FALSE))+(装备属性!$C$1+装备属性!$F$31*装备属性!$C$2/装备属性!$C$4)*(1+VLOOKUP(Q$1,装备属性!$B$6:$G$26,4,FALSE))</f>
        <v>2627.4063769915419</v>
      </c>
      <c r="R9" s="31">
        <f>(装备属性!$C$2/装备属性!$C$3*(装备属性!$F38-装备属性!$F$31))*(1+VLOOKUP(R$1,装备属性!$B$6:$G$26,3,FALSE))+(装备属性!$C$1+装备属性!$F$31*装备属性!$C$2/装备属性!$C$4)*(1+VLOOKUP(R$1,装备属性!$B$6:$G$26,4,FALSE))</f>
        <v>2866.34671112042</v>
      </c>
      <c r="S9" s="31">
        <f>(装备属性!$C$2/装备属性!$C$3*(装备属性!$F38-装备属性!$F$31))*(1+VLOOKUP(S$1,装备属性!$B$6:$G$26,3,FALSE))+(装备属性!$C$1+装备属性!$F$31*装备属性!$C$2/装备属性!$C$4)*(1+VLOOKUP(S$1,装备属性!$B$6:$G$26,4,FALSE))</f>
        <v>3105.9022666759756</v>
      </c>
      <c r="T9" s="32">
        <f t="shared" si="2"/>
        <v>114.5</v>
      </c>
      <c r="V9" s="32">
        <f>(装备属性!$C$2/装备属性!$C$3*(装备属性!$F38-装备属性!$F$31))*(1+装备属性!$D$7+VLOOKUP(V$1,装备属性!$L$16:$P$22,2,FALSE))+(装备属性!$C$1+装备属性!$C$2/装备属性!$C$3*装备属性!$F$31)*(1+装备属性!$E$7+VLOOKUP(V$1,装备属性!$L$16:$P$22,3,FALSE))</f>
        <v>420</v>
      </c>
      <c r="W9" s="32">
        <f>(装备属性!$C$2/装备属性!$C$3*(装备属性!$F38-装备属性!$F$31))*(1+装备属性!$D$7+VLOOKUP(W$1,装备属性!$L$16:$P$22,2,FALSE))+(装备属性!$C$1+装备属性!$C$2/装备属性!$C$3*装备属性!$F$31)*(1+装备属性!$E$7+VLOOKUP(W$1,装备属性!$L$16:$P$22,3,FALSE))</f>
        <v>784</v>
      </c>
      <c r="X9" s="32">
        <f>(装备属性!$C$2/装备属性!$C$3*(装备属性!$F38-装备属性!$F$31))*(1+装备属性!$D$7+VLOOKUP(X$1,装备属性!$L$16:$P$22,2,FALSE))+(装备属性!$C$1+装备属性!$C$2/装备属性!$C$3*装备属性!$F$31)*(1+装备属性!$E$7+VLOOKUP(X$1,装备属性!$L$16:$P$22,3,FALSE))</f>
        <v>1204</v>
      </c>
      <c r="Y9" s="32">
        <f>(装备属性!$C$2/装备属性!$C$3*(装备属性!$F38-装备属性!$F$31))*(1+装备属性!$D$7+VLOOKUP(Y$1,装备属性!$L$16:$P$22,2,FALSE))+(装备属性!$C$1+装备属性!$C$2/装备属性!$C$3*装备属性!$F$31)*(1+装备属性!$E$7+VLOOKUP(Y$1,装备属性!$L$16:$P$22,3,FALSE))</f>
        <v>1652</v>
      </c>
      <c r="Z9" s="32">
        <f>(装备属性!$C$2/装备属性!$C$3*(装备属性!$F38-装备属性!$F$31))*(1+装备属性!$D$7+VLOOKUP(Z$1,装备属性!$L$16:$P$22,2,FALSE))+(装备属性!$C$1+装备属性!$C$2/装备属性!$C$3*装备属性!$F$31)*(1+装备属性!$E$7+VLOOKUP(Z$1,装备属性!$L$16:$P$22,3,FALSE))</f>
        <v>2100</v>
      </c>
      <c r="AA9"/>
      <c r="AF9" s="1">
        <f t="shared" si="1"/>
        <v>1.8666666666666667</v>
      </c>
    </row>
    <row r="10" spans="2:32" x14ac:dyDescent="0.15">
      <c r="B10" s="1">
        <v>9</v>
      </c>
      <c r="C10" s="31">
        <f>(装备属性!$C$2/装备属性!$C$3*(装备属性!$F39-装备属性!$F$31))*(1+VLOOKUP(C$1,装备属性!$B$6:$G$26,3,FALSE))+(装备属性!$C$1+装备属性!$F$31*装备属性!$C$2/装备属性!$C$4)*(1+VLOOKUP(C$1,装备属性!$B$6:$G$26,4,FALSE))</f>
        <v>61</v>
      </c>
      <c r="D10" s="31">
        <f>(装备属性!$C$2/装备属性!$C$3*(装备属性!$F39-装备属性!$F$31))*(1+VLOOKUP(D$1,装备属性!$B$6:$G$26,3,FALSE))+(装备属性!$C$1+装备属性!$F$31*装备属性!$C$2/装备属性!$C$4)*(1+VLOOKUP(D$1,装备属性!$B$6:$G$26,4,FALSE))</f>
        <v>120.5</v>
      </c>
      <c r="E10" s="31">
        <f>(装备属性!$C$2/装备属性!$C$3*(装备属性!$F39-装备属性!$F$31))*(1+VLOOKUP(E$1,装备属性!$B$6:$G$26,3,FALSE))+(装备属性!$C$1+装备属性!$F$31*装备属性!$C$2/装备属性!$C$4)*(1+VLOOKUP(E$1,装备属性!$B$6:$G$26,4,FALSE))</f>
        <v>180</v>
      </c>
      <c r="F10" s="31">
        <f>(装备属性!$C$2/装备属性!$C$3*(装备属性!$F39-装备属性!$F$31))*(1+VLOOKUP(F$1,装备属性!$B$6:$G$26,3,FALSE))+(装备属性!$C$1+装备属性!$F$31*装备属性!$C$2/装备属性!$C$4)*(1+VLOOKUP(F$1,装备属性!$B$6:$G$26,4,FALSE))</f>
        <v>268.5</v>
      </c>
      <c r="G10" s="31">
        <f>(装备属性!$C$2/装备属性!$C$3*(装备属性!$F39-装备属性!$F$31))*(1+VLOOKUP(G$1,装备属性!$B$6:$G$26,3,FALSE))+(装备属性!$C$1+装备属性!$F$31*装备属性!$C$2/装备属性!$C$4)*(1+VLOOKUP(G$1,装备属性!$B$6:$G$26,4,FALSE))</f>
        <v>386</v>
      </c>
      <c r="H10" s="31">
        <f>(装备属性!$C$2/装备属性!$C$3*(装备属性!$F39-装备属性!$F$31))*(1+VLOOKUP(H$1,装备属性!$B$6:$G$26,3,FALSE))+(装备属性!$C$1+装备属性!$F$31*装备属性!$C$2/装备属性!$C$4)*(1+VLOOKUP(H$1,装备属性!$B$6:$G$26,4,FALSE))</f>
        <v>547</v>
      </c>
      <c r="I10" s="31">
        <f>(装备属性!$C$2/装备属性!$C$3*(装备属性!$F39-装备属性!$F$31))*(1+VLOOKUP(I$1,装备属性!$B$6:$G$26,3,FALSE))+(装备属性!$C$1+装备属性!$F$31*装备属性!$C$2/装备属性!$C$4)*(1+VLOOKUP(I$1,装备属性!$B$6:$G$26,4,FALSE))</f>
        <v>766</v>
      </c>
      <c r="J10" s="31">
        <f>(装备属性!$C$2/装备属性!$C$3*(装备属性!$F39-装备属性!$F$31))*(1+VLOOKUP(J$1,装备属性!$B$6:$G$26,3,FALSE))+(装备属性!$C$1+装备属性!$F$31*装备属性!$C$2/装备属性!$C$4)*(1+VLOOKUP(J$1,装备属性!$B$6:$G$26,4,FALSE))</f>
        <v>996.49704142011831</v>
      </c>
      <c r="K10" s="31">
        <f>(装备属性!$C$2/装备属性!$C$3*(装备属性!$F39-装备属性!$F$31))*(1+VLOOKUP(K$1,装备属性!$B$6:$G$26,3,FALSE))+(装备属性!$C$1+装备属性!$F$31*装备属性!$C$2/装备属性!$C$4)*(1+VLOOKUP(K$1,装备属性!$B$6:$G$26,4,FALSE))</f>
        <v>1229.9970414201184</v>
      </c>
      <c r="L10" s="31">
        <f>(装备属性!$C$2/装备属性!$C$3*(装备属性!$F39-装备属性!$F$31))*(1+VLOOKUP(L$1,装备属性!$B$6:$G$26,3,FALSE))+(装备属性!$C$1+装备属性!$F$31*装备属性!$C$2/装备属性!$C$4)*(1+VLOOKUP(L$1,装备属性!$B$6:$G$26,4,FALSE))</f>
        <v>1465.2195036231421</v>
      </c>
      <c r="M10" s="31">
        <f>(装备属性!$C$2/装备属性!$C$3*(装备属性!$F39-装备属性!$F$31))*(1+VLOOKUP(M$1,装备属性!$B$6:$G$26,3,FALSE))+(装备属性!$C$1+装备属性!$F$31*装备属性!$C$2/装备属性!$C$4)*(1+VLOOKUP(M$1,装备属性!$B$6:$G$26,4,FALSE))</f>
        <v>1702.1718845755231</v>
      </c>
      <c r="N10" s="31">
        <f>(装备属性!$C$2/装备属性!$C$3*(装备属性!$F39-装备属性!$F$31))*(1+VLOOKUP(N$1,装备属性!$B$6:$G$26,3,FALSE))+(装备属性!$C$1+装备属性!$F$31*装备属性!$C$2/装备属性!$C$4)*(1+VLOOKUP(N$1,装备属性!$B$6:$G$26,4,FALSE))</f>
        <v>1940.1106600857272</v>
      </c>
      <c r="O10" s="31">
        <f>(装备属性!$C$2/装备属性!$C$3*(装备属性!$F39-装备属性!$F$31))*(1+VLOOKUP(O$1,装备属性!$B$6:$G$26,3,FALSE))+(装备属性!$C$1+装备属性!$F$31*装备属性!$C$2/装备属性!$C$4)*(1+VLOOKUP(O$1,装备属性!$B$6:$G$26,4,FALSE))</f>
        <v>2179.1875831626503</v>
      </c>
      <c r="P10" s="31">
        <f>(装备属性!$C$2/装备属性!$C$3*(装备属性!$F39-装备属性!$F$31))*(1+VLOOKUP(P$1,装备属性!$B$6:$G$26,3,FALSE))+(装备属性!$C$1+装备属性!$F$31*装备属性!$C$2/装备属性!$C$4)*(1+VLOOKUP(P$1,装备属性!$B$6:$G$26,4,FALSE))</f>
        <v>2418.8902479592839</v>
      </c>
      <c r="Q10" s="31">
        <f>(装备属性!$C$2/装备属性!$C$3*(装备属性!$F39-装备属性!$F$31))*(1+VLOOKUP(Q$1,装备属性!$B$6:$G$26,3,FALSE))+(装备属性!$C$1+装备属性!$F$31*装备属性!$C$2/装备属性!$C$4)*(1+VLOOKUP(Q$1,装备属性!$B$6:$G$26,4,FALSE))</f>
        <v>2659.4063769915419</v>
      </c>
      <c r="R10" s="31">
        <f>(装备属性!$C$2/装备属性!$C$3*(装备属性!$F39-装备属性!$F$31))*(1+VLOOKUP(R$1,装备属性!$B$6:$G$26,3,FALSE))+(装备属性!$C$1+装备属性!$F$31*装备属性!$C$2/装备属性!$C$4)*(1+VLOOKUP(R$1,装备属性!$B$6:$G$26,4,FALSE))</f>
        <v>2900.34671112042</v>
      </c>
      <c r="S10" s="31">
        <f>(装备属性!$C$2/装备属性!$C$3*(装备属性!$F39-装备属性!$F$31))*(1+VLOOKUP(S$1,装备属性!$B$6:$G$26,3,FALSE))+(装备属性!$C$1+装备属性!$F$31*装备属性!$C$2/装备属性!$C$4)*(1+VLOOKUP(S$1,装备属性!$B$6:$G$26,4,FALSE))</f>
        <v>3141.9022666759756</v>
      </c>
      <c r="T10" s="32">
        <f t="shared" si="2"/>
        <v>120.5</v>
      </c>
      <c r="V10" s="32">
        <f>(装备属性!$C$2/装备属性!$C$3*(装备属性!$F39-装备属性!$F$31))*(1+装备属性!$D$7+VLOOKUP(V$1,装备属性!$L$16:$P$22,2,FALSE))+(装备属性!$C$1+装备属性!$C$2/装备属性!$C$3*装备属性!$F$31)*(1+装备属性!$E$7+VLOOKUP(V$1,装备属性!$L$16:$P$22,3,FALSE))</f>
        <v>430</v>
      </c>
      <c r="W10" s="32">
        <f>(装备属性!$C$2/装备属性!$C$3*(装备属性!$F39-装备属性!$F$31))*(1+装备属性!$D$7+VLOOKUP(W$1,装备属性!$L$16:$P$22,2,FALSE))+(装备属性!$C$1+装备属性!$C$2/装备属性!$C$3*装备属性!$F$31)*(1+装备属性!$E$7+VLOOKUP(W$1,装备属性!$L$16:$P$22,3,FALSE))</f>
        <v>798</v>
      </c>
      <c r="X10" s="32">
        <f>(装备属性!$C$2/装备属性!$C$3*(装备属性!$F39-装备属性!$F$31))*(1+装备属性!$D$7+VLOOKUP(X$1,装备属性!$L$16:$P$22,2,FALSE))+(装备属性!$C$1+装备属性!$C$2/装备属性!$C$3*装备属性!$F$31)*(1+装备属性!$E$7+VLOOKUP(X$1,装备属性!$L$16:$P$22,3,FALSE))</f>
        <v>1222</v>
      </c>
      <c r="Y10" s="32">
        <f>(装备属性!$C$2/装备属性!$C$3*(装备属性!$F39-装备属性!$F$31))*(1+装备属性!$D$7+VLOOKUP(Y$1,装备属性!$L$16:$P$22,2,FALSE))+(装备属性!$C$1+装备属性!$C$2/装备属性!$C$3*装备属性!$F$31)*(1+装备属性!$E$7+VLOOKUP(Y$1,装备属性!$L$16:$P$22,3,FALSE))</f>
        <v>1674</v>
      </c>
      <c r="Z10" s="32">
        <f>(装备属性!$C$2/装备属性!$C$3*(装备属性!$F39-装备属性!$F$31))*(1+装备属性!$D$7+VLOOKUP(Z$1,装备属性!$L$16:$P$22,2,FALSE))+(装备属性!$C$1+装备属性!$C$2/装备属性!$C$3*装备属性!$F$31)*(1+装备属性!$E$7+VLOOKUP(Z$1,装备属性!$L$16:$P$22,3,FALSE))</f>
        <v>2126</v>
      </c>
      <c r="AA10"/>
      <c r="AF10" s="1">
        <f t="shared" si="1"/>
        <v>1.8558139534883722</v>
      </c>
    </row>
    <row r="11" spans="2:32" x14ac:dyDescent="0.15">
      <c r="B11" s="1">
        <v>10</v>
      </c>
      <c r="C11" s="31">
        <f>(装备属性!$C$2/装备属性!$C$3*(装备属性!$F40-装备属性!$F$31))*(1+VLOOKUP(C$1,装备属性!$B$6:$G$26,3,FALSE))+(装备属性!$C$1+装备属性!$F$31*装备属性!$C$2/装备属性!$C$4)*(1+VLOOKUP(C$1,装备属性!$B$6:$G$26,4,FALSE))</f>
        <v>65</v>
      </c>
      <c r="D11" s="31">
        <f>(装备属性!$C$2/装备属性!$C$3*(装备属性!$F40-装备属性!$F$31))*(1+VLOOKUP(D$1,装备属性!$B$6:$G$26,3,FALSE))+(装备属性!$C$1+装备属性!$F$31*装备属性!$C$2/装备属性!$C$4)*(1+VLOOKUP(D$1,装备属性!$B$6:$G$26,4,FALSE))</f>
        <v>126.5</v>
      </c>
      <c r="E11" s="31">
        <f>(装备属性!$C$2/装备属性!$C$3*(装备属性!$F40-装备属性!$F$31))*(1+VLOOKUP(E$1,装备属性!$B$6:$G$26,3,FALSE))+(装备属性!$C$1+装备属性!$F$31*装备属性!$C$2/装备属性!$C$4)*(1+VLOOKUP(E$1,装备属性!$B$6:$G$26,4,FALSE))</f>
        <v>188</v>
      </c>
      <c r="F11" s="31">
        <f>(装备属性!$C$2/装备属性!$C$3*(装备属性!$F40-装备属性!$F$31))*(1+VLOOKUP(F$1,装备属性!$B$6:$G$26,3,FALSE))+(装备属性!$C$1+装备属性!$F$31*装备属性!$C$2/装备属性!$C$4)*(1+VLOOKUP(F$1,装备属性!$B$6:$G$26,4,FALSE))</f>
        <v>278.5</v>
      </c>
      <c r="G11" s="31">
        <f>(装备属性!$C$2/装备属性!$C$3*(装备属性!$F40-装备属性!$F$31))*(1+VLOOKUP(G$1,装备属性!$B$6:$G$26,3,FALSE))+(装备属性!$C$1+装备属性!$F$31*装备属性!$C$2/装备属性!$C$4)*(1+VLOOKUP(G$1,装备属性!$B$6:$G$26,4,FALSE))</f>
        <v>398</v>
      </c>
      <c r="H11" s="31">
        <f>(装备属性!$C$2/装备属性!$C$3*(装备属性!$F40-装备属性!$F$31))*(1+VLOOKUP(H$1,装备属性!$B$6:$G$26,3,FALSE))+(装备属性!$C$1+装备属性!$F$31*装备属性!$C$2/装备属性!$C$4)*(1+VLOOKUP(H$1,装备属性!$B$6:$G$26,4,FALSE))</f>
        <v>561</v>
      </c>
      <c r="I11" s="31">
        <f>(装备属性!$C$2/装备属性!$C$3*(装备属性!$F40-装备属性!$F$31))*(1+VLOOKUP(I$1,装备属性!$B$6:$G$26,3,FALSE))+(装备属性!$C$1+装备属性!$F$31*装备属性!$C$2/装备属性!$C$4)*(1+VLOOKUP(I$1,装备属性!$B$6:$G$26,4,FALSE))</f>
        <v>782</v>
      </c>
      <c r="J11" s="31">
        <f>(装备属性!$C$2/装备属性!$C$3*(装备属性!$F40-装备属性!$F$31))*(1+VLOOKUP(J$1,装备属性!$B$6:$G$26,3,FALSE))+(装备属性!$C$1+装备属性!$F$31*装备属性!$C$2/装备属性!$C$4)*(1+VLOOKUP(J$1,装备属性!$B$6:$G$26,4,FALSE))</f>
        <v>1014.4970414201183</v>
      </c>
      <c r="K11" s="31">
        <f>(装备属性!$C$2/装备属性!$C$3*(装备属性!$F40-装备属性!$F$31))*(1+VLOOKUP(K$1,装备属性!$B$6:$G$26,3,FALSE))+(装备属性!$C$1+装备属性!$F$31*装备属性!$C$2/装备属性!$C$4)*(1+VLOOKUP(K$1,装备属性!$B$6:$G$26,4,FALSE))</f>
        <v>1249.9970414201184</v>
      </c>
      <c r="L11" s="31">
        <f>(装备属性!$C$2/装备属性!$C$3*(装备属性!$F40-装备属性!$F$31))*(1+VLOOKUP(L$1,装备属性!$B$6:$G$26,3,FALSE))+(装备属性!$C$1+装备属性!$F$31*装备属性!$C$2/装备属性!$C$4)*(1+VLOOKUP(L$1,装备属性!$B$6:$G$26,4,FALSE))</f>
        <v>1487.2195036231421</v>
      </c>
      <c r="M11" s="31">
        <f>(装备属性!$C$2/装备属性!$C$3*(装备属性!$F40-装备属性!$F$31))*(1+VLOOKUP(M$1,装备属性!$B$6:$G$26,3,FALSE))+(装备属性!$C$1+装备属性!$F$31*装备属性!$C$2/装备属性!$C$4)*(1+VLOOKUP(M$1,装备属性!$B$6:$G$26,4,FALSE))</f>
        <v>1726.1718845755231</v>
      </c>
      <c r="N11" s="31">
        <f>(装备属性!$C$2/装备属性!$C$3*(装备属性!$F40-装备属性!$F$31))*(1+VLOOKUP(N$1,装备属性!$B$6:$G$26,3,FALSE))+(装备属性!$C$1+装备属性!$F$31*装备属性!$C$2/装备属性!$C$4)*(1+VLOOKUP(N$1,装备属性!$B$6:$G$26,4,FALSE))</f>
        <v>1966.1106600857272</v>
      </c>
      <c r="O11" s="31">
        <f>(装备属性!$C$2/装备属性!$C$3*(装备属性!$F40-装备属性!$F$31))*(1+VLOOKUP(O$1,装备属性!$B$6:$G$26,3,FALSE))+(装备属性!$C$1+装备属性!$F$31*装备属性!$C$2/装备属性!$C$4)*(1+VLOOKUP(O$1,装备属性!$B$6:$G$26,4,FALSE))</f>
        <v>2207.1875831626503</v>
      </c>
      <c r="P11" s="31">
        <f>(装备属性!$C$2/装备属性!$C$3*(装备属性!$F40-装备属性!$F$31))*(1+VLOOKUP(P$1,装备属性!$B$6:$G$26,3,FALSE))+(装备属性!$C$1+装备属性!$F$31*装备属性!$C$2/装备属性!$C$4)*(1+VLOOKUP(P$1,装备属性!$B$6:$G$26,4,FALSE))</f>
        <v>2448.8902479592839</v>
      </c>
      <c r="Q11" s="31">
        <f>(装备属性!$C$2/装备属性!$C$3*(装备属性!$F40-装备属性!$F$31))*(1+VLOOKUP(Q$1,装备属性!$B$6:$G$26,3,FALSE))+(装备属性!$C$1+装备属性!$F$31*装备属性!$C$2/装备属性!$C$4)*(1+VLOOKUP(Q$1,装备属性!$B$6:$G$26,4,FALSE))</f>
        <v>2691.4063769915419</v>
      </c>
      <c r="R11" s="31">
        <f>(装备属性!$C$2/装备属性!$C$3*(装备属性!$F40-装备属性!$F$31))*(1+VLOOKUP(R$1,装备属性!$B$6:$G$26,3,FALSE))+(装备属性!$C$1+装备属性!$F$31*装备属性!$C$2/装备属性!$C$4)*(1+VLOOKUP(R$1,装备属性!$B$6:$G$26,4,FALSE))</f>
        <v>2934.34671112042</v>
      </c>
      <c r="S11" s="31">
        <f>(装备属性!$C$2/装备属性!$C$3*(装备属性!$F40-装备属性!$F$31))*(1+VLOOKUP(S$1,装备属性!$B$6:$G$26,3,FALSE))+(装备属性!$C$1+装备属性!$F$31*装备属性!$C$2/装备属性!$C$4)*(1+VLOOKUP(S$1,装备属性!$B$6:$G$26,4,FALSE))</f>
        <v>3177.9022666759756</v>
      </c>
      <c r="T11" s="32">
        <f>D11</f>
        <v>126.5</v>
      </c>
      <c r="U11" s="31">
        <f>E11</f>
        <v>188</v>
      </c>
      <c r="V11" s="32">
        <f>(装备属性!$C$2/装备属性!$C$3*(装备属性!$F40-装备属性!$F$31))*(1+装备属性!$D$8+VLOOKUP(V$1,装备属性!$L$16:$P$22,2,FALSE))+(装备属性!$C$1+装备属性!$C$2/装备属性!$C$3*装备属性!$F$31)*(1+装备属性!$E$8+VLOOKUP(V$1,装备属性!$L$16:$P$22,3,FALSE))</f>
        <v>500</v>
      </c>
      <c r="W11" s="32">
        <f>(装备属性!$C$2/装备属性!$C$3*(装备属性!$F40-装备属性!$F$31))*(1+装备属性!$D$8+VLOOKUP(W$1,装备属性!$L$16:$P$22,2,FALSE))+(装备属性!$C$1+装备属性!$C$2/装备属性!$C$3*装备属性!$F$31)*(1+装备属性!$E$8+VLOOKUP(W$1,装备属性!$L$16:$P$22,3,FALSE))</f>
        <v>872</v>
      </c>
      <c r="X11" s="32">
        <f>(装备属性!$C$2/装备属性!$C$3*(装备属性!$F40-装备属性!$F$31))*(1+装备属性!$D$8+VLOOKUP(X$1,装备属性!$L$16:$P$22,2,FALSE))+(装备属性!$C$1+装备属性!$C$2/装备属性!$C$3*装备属性!$F$31)*(1+装备属性!$E$8+VLOOKUP(X$1,装备属性!$L$16:$P$22,3,FALSE))</f>
        <v>1300</v>
      </c>
      <c r="Y11" s="32">
        <f>(装备属性!$C$2/装备属性!$C$3*(装备属性!$F40-装备属性!$F$31))*(1+装备属性!$D$8+VLOOKUP(Y$1,装备属性!$L$16:$P$22,2,FALSE))+(装备属性!$C$1+装备属性!$C$2/装备属性!$C$3*装备属性!$F$31)*(1+装备属性!$E$8+VLOOKUP(Y$1,装备属性!$L$16:$P$22,3,FALSE))</f>
        <v>1756</v>
      </c>
      <c r="Z11" s="32">
        <f>(装备属性!$C$2/装备属性!$C$3*(装备属性!$F40-装备属性!$F$31))*(1+装备属性!$D$8+VLOOKUP(Z$1,装备属性!$L$16:$P$22,2,FALSE))+(装备属性!$C$1+装备属性!$C$2/装备属性!$C$3*装备属性!$F$31)*(1+装备属性!$E$8+VLOOKUP(Z$1,装备属性!$L$16:$P$22,3,FALSE))</f>
        <v>2212</v>
      </c>
      <c r="AA11"/>
      <c r="AB11" s="1">
        <f>U11/T11-1</f>
        <v>0.48616600790513842</v>
      </c>
      <c r="AC11" s="31">
        <f>T11-T7</f>
        <v>24</v>
      </c>
      <c r="AD11" s="31">
        <f>AC11-AC6</f>
        <v>8</v>
      </c>
      <c r="AE11" s="1">
        <f>V11/U11</f>
        <v>2.6595744680851063</v>
      </c>
      <c r="AF11" s="1">
        <f t="shared" si="1"/>
        <v>1.744</v>
      </c>
    </row>
    <row r="12" spans="2:32" x14ac:dyDescent="0.15">
      <c r="B12" s="1">
        <v>11</v>
      </c>
      <c r="C12" s="31">
        <f>(装备属性!$C$2/装备属性!$C$3*(装备属性!$F41-装备属性!$F$31))*(1+VLOOKUP(C$1,装备属性!$B$6:$G$26,3,FALSE))+(装备属性!$C$1+装备属性!$F$31*装备属性!$C$2/装备属性!$C$4)*(1+VLOOKUP(C$1,装备属性!$B$6:$G$26,4,FALSE))</f>
        <v>69</v>
      </c>
      <c r="D12" s="31">
        <f>(装备属性!$C$2/装备属性!$C$3*(装备属性!$F41-装备属性!$F$31))*(1+VLOOKUP(D$1,装备属性!$B$6:$G$26,3,FALSE))+(装备属性!$C$1+装备属性!$F$31*装备属性!$C$2/装备属性!$C$4)*(1+VLOOKUP(D$1,装备属性!$B$6:$G$26,4,FALSE))</f>
        <v>132.5</v>
      </c>
      <c r="E12" s="31">
        <f>(装备属性!$C$2/装备属性!$C$3*(装备属性!$F41-装备属性!$F$31))*(1+VLOOKUP(E$1,装备属性!$B$6:$G$26,3,FALSE))+(装备属性!$C$1+装备属性!$F$31*装备属性!$C$2/装备属性!$C$4)*(1+VLOOKUP(E$1,装备属性!$B$6:$G$26,4,FALSE))</f>
        <v>196</v>
      </c>
      <c r="F12" s="31">
        <f>(装备属性!$C$2/装备属性!$C$3*(装备属性!$F41-装备属性!$F$31))*(1+VLOOKUP(F$1,装备属性!$B$6:$G$26,3,FALSE))+(装备属性!$C$1+装备属性!$F$31*装备属性!$C$2/装备属性!$C$4)*(1+VLOOKUP(F$1,装备属性!$B$6:$G$26,4,FALSE))</f>
        <v>288.5</v>
      </c>
      <c r="G12" s="31">
        <f>(装备属性!$C$2/装备属性!$C$3*(装备属性!$F41-装备属性!$F$31))*(1+VLOOKUP(G$1,装备属性!$B$6:$G$26,3,FALSE))+(装备属性!$C$1+装备属性!$F$31*装备属性!$C$2/装备属性!$C$4)*(1+VLOOKUP(G$1,装备属性!$B$6:$G$26,4,FALSE))</f>
        <v>410</v>
      </c>
      <c r="H12" s="31">
        <f>(装备属性!$C$2/装备属性!$C$3*(装备属性!$F41-装备属性!$F$31))*(1+VLOOKUP(H$1,装备属性!$B$6:$G$26,3,FALSE))+(装备属性!$C$1+装备属性!$F$31*装备属性!$C$2/装备属性!$C$4)*(1+VLOOKUP(H$1,装备属性!$B$6:$G$26,4,FALSE))</f>
        <v>575</v>
      </c>
      <c r="I12" s="31">
        <f>(装备属性!$C$2/装备属性!$C$3*(装备属性!$F41-装备属性!$F$31))*(1+VLOOKUP(I$1,装备属性!$B$6:$G$26,3,FALSE))+(装备属性!$C$1+装备属性!$F$31*装备属性!$C$2/装备属性!$C$4)*(1+VLOOKUP(I$1,装备属性!$B$6:$G$26,4,FALSE))</f>
        <v>798</v>
      </c>
      <c r="J12" s="31">
        <f>(装备属性!$C$2/装备属性!$C$3*(装备属性!$F41-装备属性!$F$31))*(1+VLOOKUP(J$1,装备属性!$B$6:$G$26,3,FALSE))+(装备属性!$C$1+装备属性!$F$31*装备属性!$C$2/装备属性!$C$4)*(1+VLOOKUP(J$1,装备属性!$B$6:$G$26,4,FALSE))</f>
        <v>1032.4970414201184</v>
      </c>
      <c r="K12" s="31">
        <f>(装备属性!$C$2/装备属性!$C$3*(装备属性!$F41-装备属性!$F$31))*(1+VLOOKUP(K$1,装备属性!$B$6:$G$26,3,FALSE))+(装备属性!$C$1+装备属性!$F$31*装备属性!$C$2/装备属性!$C$4)*(1+VLOOKUP(K$1,装备属性!$B$6:$G$26,4,FALSE))</f>
        <v>1269.9970414201184</v>
      </c>
      <c r="L12" s="31">
        <f>(装备属性!$C$2/装备属性!$C$3*(装备属性!$F41-装备属性!$F$31))*(1+VLOOKUP(L$1,装备属性!$B$6:$G$26,3,FALSE))+(装备属性!$C$1+装备属性!$F$31*装备属性!$C$2/装备属性!$C$4)*(1+VLOOKUP(L$1,装备属性!$B$6:$G$26,4,FALSE))</f>
        <v>1509.2195036231421</v>
      </c>
      <c r="M12" s="31">
        <f>(装备属性!$C$2/装备属性!$C$3*(装备属性!$F41-装备属性!$F$31))*(1+VLOOKUP(M$1,装备属性!$B$6:$G$26,3,FALSE))+(装备属性!$C$1+装备属性!$F$31*装备属性!$C$2/装备属性!$C$4)*(1+VLOOKUP(M$1,装备属性!$B$6:$G$26,4,FALSE))</f>
        <v>1750.1718845755231</v>
      </c>
      <c r="N12" s="31">
        <f>(装备属性!$C$2/装备属性!$C$3*(装备属性!$F41-装备属性!$F$31))*(1+VLOOKUP(N$1,装备属性!$B$6:$G$26,3,FALSE))+(装备属性!$C$1+装备属性!$F$31*装备属性!$C$2/装备属性!$C$4)*(1+VLOOKUP(N$1,装备属性!$B$6:$G$26,4,FALSE))</f>
        <v>1992.1106600857272</v>
      </c>
      <c r="O12" s="31">
        <f>(装备属性!$C$2/装备属性!$C$3*(装备属性!$F41-装备属性!$F$31))*(1+VLOOKUP(O$1,装备属性!$B$6:$G$26,3,FALSE))+(装备属性!$C$1+装备属性!$F$31*装备属性!$C$2/装备属性!$C$4)*(1+VLOOKUP(O$1,装备属性!$B$6:$G$26,4,FALSE))</f>
        <v>2235.1875831626503</v>
      </c>
      <c r="P12" s="31">
        <f>(装备属性!$C$2/装备属性!$C$3*(装备属性!$F41-装备属性!$F$31))*(1+VLOOKUP(P$1,装备属性!$B$6:$G$26,3,FALSE))+(装备属性!$C$1+装备属性!$F$31*装备属性!$C$2/装备属性!$C$4)*(1+VLOOKUP(P$1,装备属性!$B$6:$G$26,4,FALSE))</f>
        <v>2478.8902479592839</v>
      </c>
      <c r="Q12" s="31">
        <f>(装备属性!$C$2/装备属性!$C$3*(装备属性!$F41-装备属性!$F$31))*(1+VLOOKUP(Q$1,装备属性!$B$6:$G$26,3,FALSE))+(装备属性!$C$1+装备属性!$F$31*装备属性!$C$2/装备属性!$C$4)*(1+VLOOKUP(Q$1,装备属性!$B$6:$G$26,4,FALSE))</f>
        <v>2723.4063769915419</v>
      </c>
      <c r="R12" s="31">
        <f>(装备属性!$C$2/装备属性!$C$3*(装备属性!$F41-装备属性!$F$31))*(1+VLOOKUP(R$1,装备属性!$B$6:$G$26,3,FALSE))+(装备属性!$C$1+装备属性!$F$31*装备属性!$C$2/装备属性!$C$4)*(1+VLOOKUP(R$1,装备属性!$B$6:$G$26,4,FALSE))</f>
        <v>2968.34671112042</v>
      </c>
      <c r="S12" s="31">
        <f>(装备属性!$C$2/装备属性!$C$3*(装备属性!$F41-装备属性!$F$31))*(1+VLOOKUP(S$1,装备属性!$B$6:$G$26,3,FALSE))+(装备属性!$C$1+装备属性!$F$31*装备属性!$C$2/装备属性!$C$4)*(1+VLOOKUP(S$1,装备属性!$B$6:$G$26,4,FALSE))</f>
        <v>3213.9022666759756</v>
      </c>
      <c r="T12" s="32">
        <f>E12</f>
        <v>196</v>
      </c>
      <c r="V12" s="32">
        <f>(装备属性!$C$2/装备属性!$C$3*(装备属性!$F41-装备属性!$F$31))*(1+装备属性!$D$8+VLOOKUP(V$1,装备属性!$L$16:$P$22,2,FALSE))+(装备属性!$C$1+装备属性!$C$2/装备属性!$C$3*装备属性!$F$31)*(1+装备属性!$E$8+VLOOKUP(V$1,装备属性!$L$16:$P$22,3,FALSE))</f>
        <v>512</v>
      </c>
      <c r="W12" s="32">
        <f>(装备属性!$C$2/装备属性!$C$3*(装备属性!$F41-装备属性!$F$31))*(1+装备属性!$D$8+VLOOKUP(W$1,装备属性!$L$16:$P$22,2,FALSE))+(装备属性!$C$1+装备属性!$C$2/装备属性!$C$3*装备属性!$F$31)*(1+装备属性!$E$8+VLOOKUP(W$1,装备属性!$L$16:$P$22,3,FALSE))</f>
        <v>888</v>
      </c>
      <c r="X12" s="32">
        <f>(装备属性!$C$2/装备属性!$C$3*(装备属性!$F41-装备属性!$F$31))*(1+装备属性!$D$8+VLOOKUP(X$1,装备属性!$L$16:$P$22,2,FALSE))+(装备属性!$C$1+装备属性!$C$2/装备属性!$C$3*装备属性!$F$31)*(1+装备属性!$E$8+VLOOKUP(X$1,装备属性!$L$16:$P$22,3,FALSE))</f>
        <v>1320</v>
      </c>
      <c r="Y12" s="32">
        <f>(装备属性!$C$2/装备属性!$C$3*(装备属性!$F41-装备属性!$F$31))*(1+装备属性!$D$8+VLOOKUP(Y$1,装备属性!$L$16:$P$22,2,FALSE))+(装备属性!$C$1+装备属性!$C$2/装备属性!$C$3*装备属性!$F$31)*(1+装备属性!$E$8+VLOOKUP(Y$1,装备属性!$L$16:$P$22,3,FALSE))</f>
        <v>1780</v>
      </c>
      <c r="Z12" s="32">
        <f>(装备属性!$C$2/装备属性!$C$3*(装备属性!$F41-装备属性!$F$31))*(1+装备属性!$D$8+VLOOKUP(Z$1,装备属性!$L$16:$P$22,2,FALSE))+(装备属性!$C$1+装备属性!$C$2/装备属性!$C$3*装备属性!$F$31)*(1+装备属性!$E$8+VLOOKUP(Z$1,装备属性!$L$16:$P$22,3,FALSE))</f>
        <v>2240</v>
      </c>
      <c r="AA12"/>
      <c r="AF12" s="1">
        <f t="shared" si="1"/>
        <v>1.734375</v>
      </c>
    </row>
    <row r="13" spans="2:32" x14ac:dyDescent="0.15">
      <c r="B13" s="1">
        <v>12</v>
      </c>
      <c r="C13" s="31">
        <f>(装备属性!$C$2/装备属性!$C$3*(装备属性!$F42-装备属性!$F$31))*(1+VLOOKUP(C$1,装备属性!$B$6:$G$26,3,FALSE))+(装备属性!$C$1+装备属性!$F$31*装备属性!$C$2/装备属性!$C$4)*(1+VLOOKUP(C$1,装备属性!$B$6:$G$26,4,FALSE))</f>
        <v>73</v>
      </c>
      <c r="D13" s="31">
        <f>(装备属性!$C$2/装备属性!$C$3*(装备属性!$F42-装备属性!$F$31))*(1+VLOOKUP(D$1,装备属性!$B$6:$G$26,3,FALSE))+(装备属性!$C$1+装备属性!$F$31*装备属性!$C$2/装备属性!$C$4)*(1+VLOOKUP(D$1,装备属性!$B$6:$G$26,4,FALSE))</f>
        <v>138.5</v>
      </c>
      <c r="E13" s="31">
        <f>(装备属性!$C$2/装备属性!$C$3*(装备属性!$F42-装备属性!$F$31))*(1+VLOOKUP(E$1,装备属性!$B$6:$G$26,3,FALSE))+(装备属性!$C$1+装备属性!$F$31*装备属性!$C$2/装备属性!$C$4)*(1+VLOOKUP(E$1,装备属性!$B$6:$G$26,4,FALSE))</f>
        <v>204</v>
      </c>
      <c r="F13" s="31">
        <f>(装备属性!$C$2/装备属性!$C$3*(装备属性!$F42-装备属性!$F$31))*(1+VLOOKUP(F$1,装备属性!$B$6:$G$26,3,FALSE))+(装备属性!$C$1+装备属性!$F$31*装备属性!$C$2/装备属性!$C$4)*(1+VLOOKUP(F$1,装备属性!$B$6:$G$26,4,FALSE))</f>
        <v>298.5</v>
      </c>
      <c r="G13" s="31">
        <f>(装备属性!$C$2/装备属性!$C$3*(装备属性!$F42-装备属性!$F$31))*(1+VLOOKUP(G$1,装备属性!$B$6:$G$26,3,FALSE))+(装备属性!$C$1+装备属性!$F$31*装备属性!$C$2/装备属性!$C$4)*(1+VLOOKUP(G$1,装备属性!$B$6:$G$26,4,FALSE))</f>
        <v>422</v>
      </c>
      <c r="H13" s="31">
        <f>(装备属性!$C$2/装备属性!$C$3*(装备属性!$F42-装备属性!$F$31))*(1+VLOOKUP(H$1,装备属性!$B$6:$G$26,3,FALSE))+(装备属性!$C$1+装备属性!$F$31*装备属性!$C$2/装备属性!$C$4)*(1+VLOOKUP(H$1,装备属性!$B$6:$G$26,4,FALSE))</f>
        <v>589</v>
      </c>
      <c r="I13" s="31">
        <f>(装备属性!$C$2/装备属性!$C$3*(装备属性!$F42-装备属性!$F$31))*(1+VLOOKUP(I$1,装备属性!$B$6:$G$26,3,FALSE))+(装备属性!$C$1+装备属性!$F$31*装备属性!$C$2/装备属性!$C$4)*(1+VLOOKUP(I$1,装备属性!$B$6:$G$26,4,FALSE))</f>
        <v>814</v>
      </c>
      <c r="J13" s="31">
        <f>(装备属性!$C$2/装备属性!$C$3*(装备属性!$F42-装备属性!$F$31))*(1+VLOOKUP(J$1,装备属性!$B$6:$G$26,3,FALSE))+(装备属性!$C$1+装备属性!$F$31*装备属性!$C$2/装备属性!$C$4)*(1+VLOOKUP(J$1,装备属性!$B$6:$G$26,4,FALSE))</f>
        <v>1050.4970414201184</v>
      </c>
      <c r="K13" s="31">
        <f>(装备属性!$C$2/装备属性!$C$3*(装备属性!$F42-装备属性!$F$31))*(1+VLOOKUP(K$1,装备属性!$B$6:$G$26,3,FALSE))+(装备属性!$C$1+装备属性!$F$31*装备属性!$C$2/装备属性!$C$4)*(1+VLOOKUP(K$1,装备属性!$B$6:$G$26,4,FALSE))</f>
        <v>1289.9970414201184</v>
      </c>
      <c r="L13" s="31">
        <f>(装备属性!$C$2/装备属性!$C$3*(装备属性!$F42-装备属性!$F$31))*(1+VLOOKUP(L$1,装备属性!$B$6:$G$26,3,FALSE))+(装备属性!$C$1+装备属性!$F$31*装备属性!$C$2/装备属性!$C$4)*(1+VLOOKUP(L$1,装备属性!$B$6:$G$26,4,FALSE))</f>
        <v>1531.2195036231421</v>
      </c>
      <c r="M13" s="31">
        <f>(装备属性!$C$2/装备属性!$C$3*(装备属性!$F42-装备属性!$F$31))*(1+VLOOKUP(M$1,装备属性!$B$6:$G$26,3,FALSE))+(装备属性!$C$1+装备属性!$F$31*装备属性!$C$2/装备属性!$C$4)*(1+VLOOKUP(M$1,装备属性!$B$6:$G$26,4,FALSE))</f>
        <v>1774.1718845755231</v>
      </c>
      <c r="N13" s="31">
        <f>(装备属性!$C$2/装备属性!$C$3*(装备属性!$F42-装备属性!$F$31))*(1+VLOOKUP(N$1,装备属性!$B$6:$G$26,3,FALSE))+(装备属性!$C$1+装备属性!$F$31*装备属性!$C$2/装备属性!$C$4)*(1+VLOOKUP(N$1,装备属性!$B$6:$G$26,4,FALSE))</f>
        <v>2018.1106600857272</v>
      </c>
      <c r="O13" s="31">
        <f>(装备属性!$C$2/装备属性!$C$3*(装备属性!$F42-装备属性!$F$31))*(1+VLOOKUP(O$1,装备属性!$B$6:$G$26,3,FALSE))+(装备属性!$C$1+装备属性!$F$31*装备属性!$C$2/装备属性!$C$4)*(1+VLOOKUP(O$1,装备属性!$B$6:$G$26,4,FALSE))</f>
        <v>2263.1875831626503</v>
      </c>
      <c r="P13" s="31">
        <f>(装备属性!$C$2/装备属性!$C$3*(装备属性!$F42-装备属性!$F$31))*(1+VLOOKUP(P$1,装备属性!$B$6:$G$26,3,FALSE))+(装备属性!$C$1+装备属性!$F$31*装备属性!$C$2/装备属性!$C$4)*(1+VLOOKUP(P$1,装备属性!$B$6:$G$26,4,FALSE))</f>
        <v>2508.8902479592839</v>
      </c>
      <c r="Q13" s="31">
        <f>(装备属性!$C$2/装备属性!$C$3*(装备属性!$F42-装备属性!$F$31))*(1+VLOOKUP(Q$1,装备属性!$B$6:$G$26,3,FALSE))+(装备属性!$C$1+装备属性!$F$31*装备属性!$C$2/装备属性!$C$4)*(1+VLOOKUP(Q$1,装备属性!$B$6:$G$26,4,FALSE))</f>
        <v>2755.4063769915419</v>
      </c>
      <c r="R13" s="31">
        <f>(装备属性!$C$2/装备属性!$C$3*(装备属性!$F42-装备属性!$F$31))*(1+VLOOKUP(R$1,装备属性!$B$6:$G$26,3,FALSE))+(装备属性!$C$1+装备属性!$F$31*装备属性!$C$2/装备属性!$C$4)*(1+VLOOKUP(R$1,装备属性!$B$6:$G$26,4,FALSE))</f>
        <v>3002.34671112042</v>
      </c>
      <c r="S13" s="31">
        <f>(装备属性!$C$2/装备属性!$C$3*(装备属性!$F42-装备属性!$F$31))*(1+VLOOKUP(S$1,装备属性!$B$6:$G$26,3,FALSE))+(装备属性!$C$1+装备属性!$F$31*装备属性!$C$2/装备属性!$C$4)*(1+VLOOKUP(S$1,装备属性!$B$6:$G$26,4,FALSE))</f>
        <v>3249.9022666759756</v>
      </c>
      <c r="T13" s="32">
        <f t="shared" ref="T13:T16" si="3">E13</f>
        <v>204</v>
      </c>
      <c r="V13" s="32">
        <f>(装备属性!$C$2/装备属性!$C$3*(装备属性!$F42-装备属性!$F$31))*(1+装备属性!$D$8+VLOOKUP(V$1,装备属性!$L$16:$P$22,2,FALSE))+(装备属性!$C$1+装备属性!$C$2/装备属性!$C$3*装备属性!$F$31)*(1+装备属性!$E$8+VLOOKUP(V$1,装备属性!$L$16:$P$22,3,FALSE))</f>
        <v>524</v>
      </c>
      <c r="W13" s="32">
        <f>(装备属性!$C$2/装备属性!$C$3*(装备属性!$F42-装备属性!$F$31))*(1+装备属性!$D$8+VLOOKUP(W$1,装备属性!$L$16:$P$22,2,FALSE))+(装备属性!$C$1+装备属性!$C$2/装备属性!$C$3*装备属性!$F$31)*(1+装备属性!$E$8+VLOOKUP(W$1,装备属性!$L$16:$P$22,3,FALSE))</f>
        <v>904</v>
      </c>
      <c r="X13" s="32">
        <f>(装备属性!$C$2/装备属性!$C$3*(装备属性!$F42-装备属性!$F$31))*(1+装备属性!$D$8+VLOOKUP(X$1,装备属性!$L$16:$P$22,2,FALSE))+(装备属性!$C$1+装备属性!$C$2/装备属性!$C$3*装备属性!$F$31)*(1+装备属性!$E$8+VLOOKUP(X$1,装备属性!$L$16:$P$22,3,FALSE))</f>
        <v>1340</v>
      </c>
      <c r="Y13" s="32">
        <f>(装备属性!$C$2/装备属性!$C$3*(装备属性!$F42-装备属性!$F$31))*(1+装备属性!$D$8+VLOOKUP(Y$1,装备属性!$L$16:$P$22,2,FALSE))+(装备属性!$C$1+装备属性!$C$2/装备属性!$C$3*装备属性!$F$31)*(1+装备属性!$E$8+VLOOKUP(Y$1,装备属性!$L$16:$P$22,3,FALSE))</f>
        <v>1804</v>
      </c>
      <c r="Z13" s="32">
        <f>(装备属性!$C$2/装备属性!$C$3*(装备属性!$F42-装备属性!$F$31))*(1+装备属性!$D$8+VLOOKUP(Z$1,装备属性!$L$16:$P$22,2,FALSE))+(装备属性!$C$1+装备属性!$C$2/装备属性!$C$3*装备属性!$F$31)*(1+装备属性!$E$8+VLOOKUP(Z$1,装备属性!$L$16:$P$22,3,FALSE))</f>
        <v>2268</v>
      </c>
      <c r="AA13"/>
      <c r="AF13" s="1">
        <f t="shared" si="1"/>
        <v>1.7251908396946565</v>
      </c>
    </row>
    <row r="14" spans="2:32" x14ac:dyDescent="0.15">
      <c r="B14" s="1">
        <v>13</v>
      </c>
      <c r="C14" s="31">
        <f>(装备属性!$C$2/装备属性!$C$3*(装备属性!$F43-装备属性!$F$31))*(1+VLOOKUP(C$1,装备属性!$B$6:$G$26,3,FALSE))+(装备属性!$C$1+装备属性!$F$31*装备属性!$C$2/装备属性!$C$4)*(1+VLOOKUP(C$1,装备属性!$B$6:$G$26,4,FALSE))</f>
        <v>77</v>
      </c>
      <c r="D14" s="31">
        <f>(装备属性!$C$2/装备属性!$C$3*(装备属性!$F43-装备属性!$F$31))*(1+VLOOKUP(D$1,装备属性!$B$6:$G$26,3,FALSE))+(装备属性!$C$1+装备属性!$F$31*装备属性!$C$2/装备属性!$C$4)*(1+VLOOKUP(D$1,装备属性!$B$6:$G$26,4,FALSE))</f>
        <v>144.5</v>
      </c>
      <c r="E14" s="31">
        <f>(装备属性!$C$2/装备属性!$C$3*(装备属性!$F43-装备属性!$F$31))*(1+VLOOKUP(E$1,装备属性!$B$6:$G$26,3,FALSE))+(装备属性!$C$1+装备属性!$F$31*装备属性!$C$2/装备属性!$C$4)*(1+VLOOKUP(E$1,装备属性!$B$6:$G$26,4,FALSE))</f>
        <v>212</v>
      </c>
      <c r="F14" s="31">
        <f>(装备属性!$C$2/装备属性!$C$3*(装备属性!$F43-装备属性!$F$31))*(1+VLOOKUP(F$1,装备属性!$B$6:$G$26,3,FALSE))+(装备属性!$C$1+装备属性!$F$31*装备属性!$C$2/装备属性!$C$4)*(1+VLOOKUP(F$1,装备属性!$B$6:$G$26,4,FALSE))</f>
        <v>308.5</v>
      </c>
      <c r="G14" s="31">
        <f>(装备属性!$C$2/装备属性!$C$3*(装备属性!$F43-装备属性!$F$31))*(1+VLOOKUP(G$1,装备属性!$B$6:$G$26,3,FALSE))+(装备属性!$C$1+装备属性!$F$31*装备属性!$C$2/装备属性!$C$4)*(1+VLOOKUP(G$1,装备属性!$B$6:$G$26,4,FALSE))</f>
        <v>434</v>
      </c>
      <c r="H14" s="31">
        <f>(装备属性!$C$2/装备属性!$C$3*(装备属性!$F43-装备属性!$F$31))*(1+VLOOKUP(H$1,装备属性!$B$6:$G$26,3,FALSE))+(装备属性!$C$1+装备属性!$F$31*装备属性!$C$2/装备属性!$C$4)*(1+VLOOKUP(H$1,装备属性!$B$6:$G$26,4,FALSE))</f>
        <v>603</v>
      </c>
      <c r="I14" s="31">
        <f>(装备属性!$C$2/装备属性!$C$3*(装备属性!$F43-装备属性!$F$31))*(1+VLOOKUP(I$1,装备属性!$B$6:$G$26,3,FALSE))+(装备属性!$C$1+装备属性!$F$31*装备属性!$C$2/装备属性!$C$4)*(1+VLOOKUP(I$1,装备属性!$B$6:$G$26,4,FALSE))</f>
        <v>830</v>
      </c>
      <c r="J14" s="31">
        <f>(装备属性!$C$2/装备属性!$C$3*(装备属性!$F43-装备属性!$F$31))*(1+VLOOKUP(J$1,装备属性!$B$6:$G$26,3,FALSE))+(装备属性!$C$1+装备属性!$F$31*装备属性!$C$2/装备属性!$C$4)*(1+VLOOKUP(J$1,装备属性!$B$6:$G$26,4,FALSE))</f>
        <v>1068.4970414201184</v>
      </c>
      <c r="K14" s="31">
        <f>(装备属性!$C$2/装备属性!$C$3*(装备属性!$F43-装备属性!$F$31))*(1+VLOOKUP(K$1,装备属性!$B$6:$G$26,3,FALSE))+(装备属性!$C$1+装备属性!$F$31*装备属性!$C$2/装备属性!$C$4)*(1+VLOOKUP(K$1,装备属性!$B$6:$G$26,4,FALSE))</f>
        <v>1309.9970414201184</v>
      </c>
      <c r="L14" s="31">
        <f>(装备属性!$C$2/装备属性!$C$3*(装备属性!$F43-装备属性!$F$31))*(1+VLOOKUP(L$1,装备属性!$B$6:$G$26,3,FALSE))+(装备属性!$C$1+装备属性!$F$31*装备属性!$C$2/装备属性!$C$4)*(1+VLOOKUP(L$1,装备属性!$B$6:$G$26,4,FALSE))</f>
        <v>1553.2195036231421</v>
      </c>
      <c r="M14" s="31">
        <f>(装备属性!$C$2/装备属性!$C$3*(装备属性!$F43-装备属性!$F$31))*(1+VLOOKUP(M$1,装备属性!$B$6:$G$26,3,FALSE))+(装备属性!$C$1+装备属性!$F$31*装备属性!$C$2/装备属性!$C$4)*(1+VLOOKUP(M$1,装备属性!$B$6:$G$26,4,FALSE))</f>
        <v>1798.1718845755231</v>
      </c>
      <c r="N14" s="31">
        <f>(装备属性!$C$2/装备属性!$C$3*(装备属性!$F43-装备属性!$F$31))*(1+VLOOKUP(N$1,装备属性!$B$6:$G$26,3,FALSE))+(装备属性!$C$1+装备属性!$F$31*装备属性!$C$2/装备属性!$C$4)*(1+VLOOKUP(N$1,装备属性!$B$6:$G$26,4,FALSE))</f>
        <v>2044.1106600857272</v>
      </c>
      <c r="O14" s="31">
        <f>(装备属性!$C$2/装备属性!$C$3*(装备属性!$F43-装备属性!$F$31))*(1+VLOOKUP(O$1,装备属性!$B$6:$G$26,3,FALSE))+(装备属性!$C$1+装备属性!$F$31*装备属性!$C$2/装备属性!$C$4)*(1+VLOOKUP(O$1,装备属性!$B$6:$G$26,4,FALSE))</f>
        <v>2291.1875831626503</v>
      </c>
      <c r="P14" s="31">
        <f>(装备属性!$C$2/装备属性!$C$3*(装备属性!$F43-装备属性!$F$31))*(1+VLOOKUP(P$1,装备属性!$B$6:$G$26,3,FALSE))+(装备属性!$C$1+装备属性!$F$31*装备属性!$C$2/装备属性!$C$4)*(1+VLOOKUP(P$1,装备属性!$B$6:$G$26,4,FALSE))</f>
        <v>2538.8902479592839</v>
      </c>
      <c r="Q14" s="31">
        <f>(装备属性!$C$2/装备属性!$C$3*(装备属性!$F43-装备属性!$F$31))*(1+VLOOKUP(Q$1,装备属性!$B$6:$G$26,3,FALSE))+(装备属性!$C$1+装备属性!$F$31*装备属性!$C$2/装备属性!$C$4)*(1+VLOOKUP(Q$1,装备属性!$B$6:$G$26,4,FALSE))</f>
        <v>2787.4063769915419</v>
      </c>
      <c r="R14" s="31">
        <f>(装备属性!$C$2/装备属性!$C$3*(装备属性!$F43-装备属性!$F$31))*(1+VLOOKUP(R$1,装备属性!$B$6:$G$26,3,FALSE))+(装备属性!$C$1+装备属性!$F$31*装备属性!$C$2/装备属性!$C$4)*(1+VLOOKUP(R$1,装备属性!$B$6:$G$26,4,FALSE))</f>
        <v>3036.34671112042</v>
      </c>
      <c r="S14" s="31">
        <f>(装备属性!$C$2/装备属性!$C$3*(装备属性!$F43-装备属性!$F$31))*(1+VLOOKUP(S$1,装备属性!$B$6:$G$26,3,FALSE))+(装备属性!$C$1+装备属性!$F$31*装备属性!$C$2/装备属性!$C$4)*(1+VLOOKUP(S$1,装备属性!$B$6:$G$26,4,FALSE))</f>
        <v>3285.9022666759756</v>
      </c>
      <c r="T14" s="32">
        <f t="shared" si="3"/>
        <v>212</v>
      </c>
      <c r="V14" s="32">
        <f>(装备属性!$C$2/装备属性!$C$3*(装备属性!$F43-装备属性!$F$31))*(1+装备属性!$D$8+VLOOKUP(V$1,装备属性!$L$16:$P$22,2,FALSE))+(装备属性!$C$1+装备属性!$C$2/装备属性!$C$3*装备属性!$F$31)*(1+装备属性!$E$8+VLOOKUP(V$1,装备属性!$L$16:$P$22,3,FALSE))</f>
        <v>536</v>
      </c>
      <c r="W14" s="32">
        <f>(装备属性!$C$2/装备属性!$C$3*(装备属性!$F43-装备属性!$F$31))*(1+装备属性!$D$8+VLOOKUP(W$1,装备属性!$L$16:$P$22,2,FALSE))+(装备属性!$C$1+装备属性!$C$2/装备属性!$C$3*装备属性!$F$31)*(1+装备属性!$E$8+VLOOKUP(W$1,装备属性!$L$16:$P$22,3,FALSE))</f>
        <v>920</v>
      </c>
      <c r="X14" s="32">
        <f>(装备属性!$C$2/装备属性!$C$3*(装备属性!$F43-装备属性!$F$31))*(1+装备属性!$D$8+VLOOKUP(X$1,装备属性!$L$16:$P$22,2,FALSE))+(装备属性!$C$1+装备属性!$C$2/装备属性!$C$3*装备属性!$F$31)*(1+装备属性!$E$8+VLOOKUP(X$1,装备属性!$L$16:$P$22,3,FALSE))</f>
        <v>1360</v>
      </c>
      <c r="Y14" s="32">
        <f>(装备属性!$C$2/装备属性!$C$3*(装备属性!$F43-装备属性!$F$31))*(1+装备属性!$D$8+VLOOKUP(Y$1,装备属性!$L$16:$P$22,2,FALSE))+(装备属性!$C$1+装备属性!$C$2/装备属性!$C$3*装备属性!$F$31)*(1+装备属性!$E$8+VLOOKUP(Y$1,装备属性!$L$16:$P$22,3,FALSE))</f>
        <v>1828</v>
      </c>
      <c r="Z14" s="32">
        <f>(装备属性!$C$2/装备属性!$C$3*(装备属性!$F43-装备属性!$F$31))*(1+装备属性!$D$8+VLOOKUP(Z$1,装备属性!$L$16:$P$22,2,FALSE))+(装备属性!$C$1+装备属性!$C$2/装备属性!$C$3*装备属性!$F$31)*(1+装备属性!$E$8+VLOOKUP(Z$1,装备属性!$L$16:$P$22,3,FALSE))</f>
        <v>2296</v>
      </c>
      <c r="AA14"/>
      <c r="AF14" s="1">
        <f t="shared" si="1"/>
        <v>1.7164179104477613</v>
      </c>
    </row>
    <row r="15" spans="2:32" x14ac:dyDescent="0.15">
      <c r="B15" s="1">
        <v>14</v>
      </c>
      <c r="C15" s="31">
        <f>(装备属性!$C$2/装备属性!$C$3*(装备属性!$F44-装备属性!$F$31))*(1+VLOOKUP(C$1,装备属性!$B$6:$G$26,3,FALSE))+(装备属性!$C$1+装备属性!$F$31*装备属性!$C$2/装备属性!$C$4)*(1+VLOOKUP(C$1,装备属性!$B$6:$G$26,4,FALSE))</f>
        <v>81</v>
      </c>
      <c r="D15" s="31">
        <f>(装备属性!$C$2/装备属性!$C$3*(装备属性!$F44-装备属性!$F$31))*(1+VLOOKUP(D$1,装备属性!$B$6:$G$26,3,FALSE))+(装备属性!$C$1+装备属性!$F$31*装备属性!$C$2/装备属性!$C$4)*(1+VLOOKUP(D$1,装备属性!$B$6:$G$26,4,FALSE))</f>
        <v>150.5</v>
      </c>
      <c r="E15" s="31">
        <f>(装备属性!$C$2/装备属性!$C$3*(装备属性!$F44-装备属性!$F$31))*(1+VLOOKUP(E$1,装备属性!$B$6:$G$26,3,FALSE))+(装备属性!$C$1+装备属性!$F$31*装备属性!$C$2/装备属性!$C$4)*(1+VLOOKUP(E$1,装备属性!$B$6:$G$26,4,FALSE))</f>
        <v>220</v>
      </c>
      <c r="F15" s="31">
        <f>(装备属性!$C$2/装备属性!$C$3*(装备属性!$F44-装备属性!$F$31))*(1+VLOOKUP(F$1,装备属性!$B$6:$G$26,3,FALSE))+(装备属性!$C$1+装备属性!$F$31*装备属性!$C$2/装备属性!$C$4)*(1+VLOOKUP(F$1,装备属性!$B$6:$G$26,4,FALSE))</f>
        <v>318.5</v>
      </c>
      <c r="G15" s="31">
        <f>(装备属性!$C$2/装备属性!$C$3*(装备属性!$F44-装备属性!$F$31))*(1+VLOOKUP(G$1,装备属性!$B$6:$G$26,3,FALSE))+(装备属性!$C$1+装备属性!$F$31*装备属性!$C$2/装备属性!$C$4)*(1+VLOOKUP(G$1,装备属性!$B$6:$G$26,4,FALSE))</f>
        <v>446</v>
      </c>
      <c r="H15" s="31">
        <f>(装备属性!$C$2/装备属性!$C$3*(装备属性!$F44-装备属性!$F$31))*(1+VLOOKUP(H$1,装备属性!$B$6:$G$26,3,FALSE))+(装备属性!$C$1+装备属性!$F$31*装备属性!$C$2/装备属性!$C$4)*(1+VLOOKUP(H$1,装备属性!$B$6:$G$26,4,FALSE))</f>
        <v>617</v>
      </c>
      <c r="I15" s="31">
        <f>(装备属性!$C$2/装备属性!$C$3*(装备属性!$F44-装备属性!$F$31))*(1+VLOOKUP(I$1,装备属性!$B$6:$G$26,3,FALSE))+(装备属性!$C$1+装备属性!$F$31*装备属性!$C$2/装备属性!$C$4)*(1+VLOOKUP(I$1,装备属性!$B$6:$G$26,4,FALSE))</f>
        <v>846</v>
      </c>
      <c r="J15" s="31">
        <f>(装备属性!$C$2/装备属性!$C$3*(装备属性!$F44-装备属性!$F$31))*(1+VLOOKUP(J$1,装备属性!$B$6:$G$26,3,FALSE))+(装备属性!$C$1+装备属性!$F$31*装备属性!$C$2/装备属性!$C$4)*(1+VLOOKUP(J$1,装备属性!$B$6:$G$26,4,FALSE))</f>
        <v>1086.4970414201184</v>
      </c>
      <c r="K15" s="31">
        <f>(装备属性!$C$2/装备属性!$C$3*(装备属性!$F44-装备属性!$F$31))*(1+VLOOKUP(K$1,装备属性!$B$6:$G$26,3,FALSE))+(装备属性!$C$1+装备属性!$F$31*装备属性!$C$2/装备属性!$C$4)*(1+VLOOKUP(K$1,装备属性!$B$6:$G$26,4,FALSE))</f>
        <v>1329.9970414201184</v>
      </c>
      <c r="L15" s="31">
        <f>(装备属性!$C$2/装备属性!$C$3*(装备属性!$F44-装备属性!$F$31))*(1+VLOOKUP(L$1,装备属性!$B$6:$G$26,3,FALSE))+(装备属性!$C$1+装备属性!$F$31*装备属性!$C$2/装备属性!$C$4)*(1+VLOOKUP(L$1,装备属性!$B$6:$G$26,4,FALSE))</f>
        <v>1575.2195036231421</v>
      </c>
      <c r="M15" s="31">
        <f>(装备属性!$C$2/装备属性!$C$3*(装备属性!$F44-装备属性!$F$31))*(1+VLOOKUP(M$1,装备属性!$B$6:$G$26,3,FALSE))+(装备属性!$C$1+装备属性!$F$31*装备属性!$C$2/装备属性!$C$4)*(1+VLOOKUP(M$1,装备属性!$B$6:$G$26,4,FALSE))</f>
        <v>1822.1718845755231</v>
      </c>
      <c r="N15" s="31">
        <f>(装备属性!$C$2/装备属性!$C$3*(装备属性!$F44-装备属性!$F$31))*(1+VLOOKUP(N$1,装备属性!$B$6:$G$26,3,FALSE))+(装备属性!$C$1+装备属性!$F$31*装备属性!$C$2/装备属性!$C$4)*(1+VLOOKUP(N$1,装备属性!$B$6:$G$26,4,FALSE))</f>
        <v>2070.1106600857274</v>
      </c>
      <c r="O15" s="31">
        <f>(装备属性!$C$2/装备属性!$C$3*(装备属性!$F44-装备属性!$F$31))*(1+VLOOKUP(O$1,装备属性!$B$6:$G$26,3,FALSE))+(装备属性!$C$1+装备属性!$F$31*装备属性!$C$2/装备属性!$C$4)*(1+VLOOKUP(O$1,装备属性!$B$6:$G$26,4,FALSE))</f>
        <v>2319.1875831626503</v>
      </c>
      <c r="P15" s="31">
        <f>(装备属性!$C$2/装备属性!$C$3*(装备属性!$F44-装备属性!$F$31))*(1+VLOOKUP(P$1,装备属性!$B$6:$G$26,3,FALSE))+(装备属性!$C$1+装备属性!$F$31*装备属性!$C$2/装备属性!$C$4)*(1+VLOOKUP(P$1,装备属性!$B$6:$G$26,4,FALSE))</f>
        <v>2568.8902479592839</v>
      </c>
      <c r="Q15" s="31">
        <f>(装备属性!$C$2/装备属性!$C$3*(装备属性!$F44-装备属性!$F$31))*(1+VLOOKUP(Q$1,装备属性!$B$6:$G$26,3,FALSE))+(装备属性!$C$1+装备属性!$F$31*装备属性!$C$2/装备属性!$C$4)*(1+VLOOKUP(Q$1,装备属性!$B$6:$G$26,4,FALSE))</f>
        <v>2819.4063769915419</v>
      </c>
      <c r="R15" s="31">
        <f>(装备属性!$C$2/装备属性!$C$3*(装备属性!$F44-装备属性!$F$31))*(1+VLOOKUP(R$1,装备属性!$B$6:$G$26,3,FALSE))+(装备属性!$C$1+装备属性!$F$31*装备属性!$C$2/装备属性!$C$4)*(1+VLOOKUP(R$1,装备属性!$B$6:$G$26,4,FALSE))</f>
        <v>3070.34671112042</v>
      </c>
      <c r="S15" s="31">
        <f>(装备属性!$C$2/装备属性!$C$3*(装备属性!$F44-装备属性!$F$31))*(1+VLOOKUP(S$1,装备属性!$B$6:$G$26,3,FALSE))+(装备属性!$C$1+装备属性!$F$31*装备属性!$C$2/装备属性!$C$4)*(1+VLOOKUP(S$1,装备属性!$B$6:$G$26,4,FALSE))</f>
        <v>3321.9022666759756</v>
      </c>
      <c r="T15" s="32">
        <f>E15</f>
        <v>220</v>
      </c>
      <c r="V15" s="32">
        <f>(装备属性!$C$2/装备属性!$C$3*(装备属性!$F44-装备属性!$F$31))*(1+装备属性!$D$8+VLOOKUP(V$1,装备属性!$L$16:$P$22,2,FALSE))+(装备属性!$C$1+装备属性!$C$2/装备属性!$C$3*装备属性!$F$31)*(1+装备属性!$E$8+VLOOKUP(V$1,装备属性!$L$16:$P$22,3,FALSE))</f>
        <v>548</v>
      </c>
      <c r="W15" s="32">
        <f>(装备属性!$C$2/装备属性!$C$3*(装备属性!$F44-装备属性!$F$31))*(1+装备属性!$D$8+VLOOKUP(W$1,装备属性!$L$16:$P$22,2,FALSE))+(装备属性!$C$1+装备属性!$C$2/装备属性!$C$3*装备属性!$F$31)*(1+装备属性!$E$8+VLOOKUP(W$1,装备属性!$L$16:$P$22,3,FALSE))</f>
        <v>936</v>
      </c>
      <c r="X15" s="32">
        <f>(装备属性!$C$2/装备属性!$C$3*(装备属性!$F44-装备属性!$F$31))*(1+装备属性!$D$8+VLOOKUP(X$1,装备属性!$L$16:$P$22,2,FALSE))+(装备属性!$C$1+装备属性!$C$2/装备属性!$C$3*装备属性!$F$31)*(1+装备属性!$E$8+VLOOKUP(X$1,装备属性!$L$16:$P$22,3,FALSE))</f>
        <v>1380</v>
      </c>
      <c r="Y15" s="32">
        <f>(装备属性!$C$2/装备属性!$C$3*(装备属性!$F44-装备属性!$F$31))*(1+装备属性!$D$8+VLOOKUP(Y$1,装备属性!$L$16:$P$22,2,FALSE))+(装备属性!$C$1+装备属性!$C$2/装备属性!$C$3*装备属性!$F$31)*(1+装备属性!$E$8+VLOOKUP(Y$1,装备属性!$L$16:$P$22,3,FALSE))</f>
        <v>1852</v>
      </c>
      <c r="Z15" s="32">
        <f>(装备属性!$C$2/装备属性!$C$3*(装备属性!$F44-装备属性!$F$31))*(1+装备属性!$D$8+VLOOKUP(Z$1,装备属性!$L$16:$P$22,2,FALSE))+(装备属性!$C$1+装备属性!$C$2/装备属性!$C$3*装备属性!$F$31)*(1+装备属性!$E$8+VLOOKUP(Z$1,装备属性!$L$16:$P$22,3,FALSE))</f>
        <v>2324</v>
      </c>
      <c r="AA15"/>
      <c r="AF15" s="1">
        <f t="shared" si="1"/>
        <v>1.7080291970802919</v>
      </c>
    </row>
    <row r="16" spans="2:32" x14ac:dyDescent="0.15">
      <c r="B16" s="1">
        <v>15</v>
      </c>
      <c r="C16" s="31">
        <f>(装备属性!$C$2/装备属性!$C$3*(装备属性!$F45-装备属性!$F$31))*(1+VLOOKUP(C$1,装备属性!$B$6:$G$26,3,FALSE))+(装备属性!$C$1+装备属性!$F$31*装备属性!$C$2/装备属性!$C$4)*(1+VLOOKUP(C$1,装备属性!$B$6:$G$26,4,FALSE))</f>
        <v>85</v>
      </c>
      <c r="D16" s="31">
        <f>(装备属性!$C$2/装备属性!$C$3*(装备属性!$F45-装备属性!$F$31))*(1+VLOOKUP(D$1,装备属性!$B$6:$G$26,3,FALSE))+(装备属性!$C$1+装备属性!$F$31*装备属性!$C$2/装备属性!$C$4)*(1+VLOOKUP(D$1,装备属性!$B$6:$G$26,4,FALSE))</f>
        <v>156.5</v>
      </c>
      <c r="E16" s="31">
        <f>(装备属性!$C$2/装备属性!$C$3*(装备属性!$F45-装备属性!$F$31))*(1+VLOOKUP(E$1,装备属性!$B$6:$G$26,3,FALSE))+(装备属性!$C$1+装备属性!$F$31*装备属性!$C$2/装备属性!$C$4)*(1+VLOOKUP(E$1,装备属性!$B$6:$G$26,4,FALSE))</f>
        <v>228</v>
      </c>
      <c r="F16" s="31">
        <f>(装备属性!$C$2/装备属性!$C$3*(装备属性!$F45-装备属性!$F$31))*(1+VLOOKUP(F$1,装备属性!$B$6:$G$26,3,FALSE))+(装备属性!$C$1+装备属性!$F$31*装备属性!$C$2/装备属性!$C$4)*(1+VLOOKUP(F$1,装备属性!$B$6:$G$26,4,FALSE))</f>
        <v>328.5</v>
      </c>
      <c r="G16" s="31">
        <f>(装备属性!$C$2/装备属性!$C$3*(装备属性!$F45-装备属性!$F$31))*(1+VLOOKUP(G$1,装备属性!$B$6:$G$26,3,FALSE))+(装备属性!$C$1+装备属性!$F$31*装备属性!$C$2/装备属性!$C$4)*(1+VLOOKUP(G$1,装备属性!$B$6:$G$26,4,FALSE))</f>
        <v>458</v>
      </c>
      <c r="H16" s="31">
        <f>(装备属性!$C$2/装备属性!$C$3*(装备属性!$F45-装备属性!$F$31))*(1+VLOOKUP(H$1,装备属性!$B$6:$G$26,3,FALSE))+(装备属性!$C$1+装备属性!$F$31*装备属性!$C$2/装备属性!$C$4)*(1+VLOOKUP(H$1,装备属性!$B$6:$G$26,4,FALSE))</f>
        <v>631</v>
      </c>
      <c r="I16" s="31">
        <f>(装备属性!$C$2/装备属性!$C$3*(装备属性!$F45-装备属性!$F$31))*(1+VLOOKUP(I$1,装备属性!$B$6:$G$26,3,FALSE))+(装备属性!$C$1+装备属性!$F$31*装备属性!$C$2/装备属性!$C$4)*(1+VLOOKUP(I$1,装备属性!$B$6:$G$26,4,FALSE))</f>
        <v>862</v>
      </c>
      <c r="J16" s="31">
        <f>(装备属性!$C$2/装备属性!$C$3*(装备属性!$F45-装备属性!$F$31))*(1+VLOOKUP(J$1,装备属性!$B$6:$G$26,3,FALSE))+(装备属性!$C$1+装备属性!$F$31*装备属性!$C$2/装备属性!$C$4)*(1+VLOOKUP(J$1,装备属性!$B$6:$G$26,4,FALSE))</f>
        <v>1104.4970414201184</v>
      </c>
      <c r="K16" s="31">
        <f>(装备属性!$C$2/装备属性!$C$3*(装备属性!$F45-装备属性!$F$31))*(1+VLOOKUP(K$1,装备属性!$B$6:$G$26,3,FALSE))+(装备属性!$C$1+装备属性!$F$31*装备属性!$C$2/装备属性!$C$4)*(1+VLOOKUP(K$1,装备属性!$B$6:$G$26,4,FALSE))</f>
        <v>1349.9970414201184</v>
      </c>
      <c r="L16" s="31">
        <f>(装备属性!$C$2/装备属性!$C$3*(装备属性!$F45-装备属性!$F$31))*(1+VLOOKUP(L$1,装备属性!$B$6:$G$26,3,FALSE))+(装备属性!$C$1+装备属性!$F$31*装备属性!$C$2/装备属性!$C$4)*(1+VLOOKUP(L$1,装备属性!$B$6:$G$26,4,FALSE))</f>
        <v>1597.2195036231421</v>
      </c>
      <c r="M16" s="31">
        <f>(装备属性!$C$2/装备属性!$C$3*(装备属性!$F45-装备属性!$F$31))*(1+VLOOKUP(M$1,装备属性!$B$6:$G$26,3,FALSE))+(装备属性!$C$1+装备属性!$F$31*装备属性!$C$2/装备属性!$C$4)*(1+VLOOKUP(M$1,装备属性!$B$6:$G$26,4,FALSE))</f>
        <v>1846.1718845755231</v>
      </c>
      <c r="N16" s="31">
        <f>(装备属性!$C$2/装备属性!$C$3*(装备属性!$F45-装备属性!$F$31))*(1+VLOOKUP(N$1,装备属性!$B$6:$G$26,3,FALSE))+(装备属性!$C$1+装备属性!$F$31*装备属性!$C$2/装备属性!$C$4)*(1+VLOOKUP(N$1,装备属性!$B$6:$G$26,4,FALSE))</f>
        <v>2096.1106600857274</v>
      </c>
      <c r="O16" s="31">
        <f>(装备属性!$C$2/装备属性!$C$3*(装备属性!$F45-装备属性!$F$31))*(1+VLOOKUP(O$1,装备属性!$B$6:$G$26,3,FALSE))+(装备属性!$C$1+装备属性!$F$31*装备属性!$C$2/装备属性!$C$4)*(1+VLOOKUP(O$1,装备属性!$B$6:$G$26,4,FALSE))</f>
        <v>2347.1875831626503</v>
      </c>
      <c r="P16" s="31">
        <f>(装备属性!$C$2/装备属性!$C$3*(装备属性!$F45-装备属性!$F$31))*(1+VLOOKUP(P$1,装备属性!$B$6:$G$26,3,FALSE))+(装备属性!$C$1+装备属性!$F$31*装备属性!$C$2/装备属性!$C$4)*(1+VLOOKUP(P$1,装备属性!$B$6:$G$26,4,FALSE))</f>
        <v>2598.8902479592839</v>
      </c>
      <c r="Q16" s="31">
        <f>(装备属性!$C$2/装备属性!$C$3*(装备属性!$F45-装备属性!$F$31))*(1+VLOOKUP(Q$1,装备属性!$B$6:$G$26,3,FALSE))+(装备属性!$C$1+装备属性!$F$31*装备属性!$C$2/装备属性!$C$4)*(1+VLOOKUP(Q$1,装备属性!$B$6:$G$26,4,FALSE))</f>
        <v>2851.4063769915419</v>
      </c>
      <c r="R16" s="31">
        <f>(装备属性!$C$2/装备属性!$C$3*(装备属性!$F45-装备属性!$F$31))*(1+VLOOKUP(R$1,装备属性!$B$6:$G$26,3,FALSE))+(装备属性!$C$1+装备属性!$F$31*装备属性!$C$2/装备属性!$C$4)*(1+VLOOKUP(R$1,装备属性!$B$6:$G$26,4,FALSE))</f>
        <v>3104.34671112042</v>
      </c>
      <c r="S16" s="31">
        <f>(装备属性!$C$2/装备属性!$C$3*(装备属性!$F45-装备属性!$F$31))*(1+VLOOKUP(S$1,装备属性!$B$6:$G$26,3,FALSE))+(装备属性!$C$1+装备属性!$F$31*装备属性!$C$2/装备属性!$C$4)*(1+VLOOKUP(S$1,装备属性!$B$6:$G$26,4,FALSE))</f>
        <v>3357.9022666759756</v>
      </c>
      <c r="T16" s="32">
        <f t="shared" si="3"/>
        <v>228</v>
      </c>
      <c r="U16" s="31">
        <f>F16</f>
        <v>328.5</v>
      </c>
      <c r="V16" s="32">
        <f>(装备属性!$C$2/装备属性!$C$3*(装备属性!$F45-装备属性!$F$31))*(1+装备属性!$D$9+VLOOKUP(V$1,装备属性!$L$16:$P$22,2,FALSE))+(装备属性!$C$1+装备属性!$C$2/装备属性!$C$3*装备属性!$F$31)*(1+装备属性!$E$9+VLOOKUP(V$1,装备属性!$L$16:$P$22,3,FALSE))</f>
        <v>658</v>
      </c>
      <c r="W16" s="32">
        <f>(装备属性!$C$2/装备属性!$C$3*(装备属性!$F45-装备属性!$F$31))*(1+装备属性!$D$9+VLOOKUP(W$1,装备属性!$L$16:$P$22,2,FALSE))+(装备属性!$C$1+装备属性!$C$2/装备属性!$C$3*装备属性!$F$31)*(1+装备属性!$E$9+VLOOKUP(W$1,装备属性!$L$16:$P$22,3,FALSE))</f>
        <v>1050</v>
      </c>
      <c r="X16" s="32">
        <f>(装备属性!$C$2/装备属性!$C$3*(装备属性!$F45-装备属性!$F$31))*(1+装备属性!$D$9+VLOOKUP(X$1,装备属性!$L$16:$P$22,2,FALSE))+(装备属性!$C$1+装备属性!$C$2/装备属性!$C$3*装备属性!$F$31)*(1+装备属性!$E$9+VLOOKUP(X$1,装备属性!$L$16:$P$22,3,FALSE))</f>
        <v>1498</v>
      </c>
      <c r="Y16" s="32">
        <f>(装备属性!$C$2/装备属性!$C$3*(装备属性!$F45-装备属性!$F$31))*(1+装备属性!$D$9+VLOOKUP(Y$1,装备属性!$L$16:$P$22,2,FALSE))+(装备属性!$C$1+装备属性!$C$2/装备属性!$C$3*装备属性!$F$31)*(1+装备属性!$E$9+VLOOKUP(Y$1,装备属性!$L$16:$P$22,3,FALSE))</f>
        <v>1974</v>
      </c>
      <c r="Z16" s="32">
        <f>(装备属性!$C$2/装备属性!$C$3*(装备属性!$F45-装备属性!$F$31))*(1+装备属性!$D$9+VLOOKUP(Z$1,装备属性!$L$16:$P$22,2,FALSE))+(装备属性!$C$1+装备属性!$C$2/装备属性!$C$3*装备属性!$F$31)*(1+装备属性!$E$9+VLOOKUP(Z$1,装备属性!$L$16:$P$22,3,FALSE))</f>
        <v>2450</v>
      </c>
      <c r="AA16"/>
      <c r="AB16" s="1">
        <f>U16/T16-1</f>
        <v>0.44078947368421062</v>
      </c>
      <c r="AC16" s="31">
        <f>T16-T12</f>
        <v>32</v>
      </c>
      <c r="AD16" s="31">
        <f>AC16-AC11</f>
        <v>8</v>
      </c>
      <c r="AE16" s="1">
        <f>V16/U16</f>
        <v>2.0030441400304415</v>
      </c>
      <c r="AF16" s="1">
        <f t="shared" si="1"/>
        <v>1.5957446808510638</v>
      </c>
    </row>
    <row r="17" spans="2:32" x14ac:dyDescent="0.15">
      <c r="B17" s="1">
        <v>16</v>
      </c>
      <c r="C17" s="31">
        <f>(装备属性!$C$2/装备属性!$C$3*(装备属性!$F46-装备属性!$F$31))*(1+VLOOKUP(C$1,装备属性!$B$6:$G$26,3,FALSE))+(装备属性!$C$1+装备属性!$F$31*装备属性!$C$2/装备属性!$C$4)*(1+VLOOKUP(C$1,装备属性!$B$6:$G$26,4,FALSE))</f>
        <v>89</v>
      </c>
      <c r="D17" s="31">
        <f>(装备属性!$C$2/装备属性!$C$3*(装备属性!$F46-装备属性!$F$31))*(1+VLOOKUP(D$1,装备属性!$B$6:$G$26,3,FALSE))+(装备属性!$C$1+装备属性!$F$31*装备属性!$C$2/装备属性!$C$4)*(1+VLOOKUP(D$1,装备属性!$B$6:$G$26,4,FALSE))</f>
        <v>162.5</v>
      </c>
      <c r="E17" s="31">
        <f>(装备属性!$C$2/装备属性!$C$3*(装备属性!$F46-装备属性!$F$31))*(1+VLOOKUP(E$1,装备属性!$B$6:$G$26,3,FALSE))+(装备属性!$C$1+装备属性!$F$31*装备属性!$C$2/装备属性!$C$4)*(1+VLOOKUP(E$1,装备属性!$B$6:$G$26,4,FALSE))</f>
        <v>236</v>
      </c>
      <c r="F17" s="31">
        <f>(装备属性!$C$2/装备属性!$C$3*(装备属性!$F46-装备属性!$F$31))*(1+VLOOKUP(F$1,装备属性!$B$6:$G$26,3,FALSE))+(装备属性!$C$1+装备属性!$F$31*装备属性!$C$2/装备属性!$C$4)*(1+VLOOKUP(F$1,装备属性!$B$6:$G$26,4,FALSE))</f>
        <v>338.5</v>
      </c>
      <c r="G17" s="31">
        <f>(装备属性!$C$2/装备属性!$C$3*(装备属性!$F46-装备属性!$F$31))*(1+VLOOKUP(G$1,装备属性!$B$6:$G$26,3,FALSE))+(装备属性!$C$1+装备属性!$F$31*装备属性!$C$2/装备属性!$C$4)*(1+VLOOKUP(G$1,装备属性!$B$6:$G$26,4,FALSE))</f>
        <v>470</v>
      </c>
      <c r="H17" s="31">
        <f>(装备属性!$C$2/装备属性!$C$3*(装备属性!$F46-装备属性!$F$31))*(1+VLOOKUP(H$1,装备属性!$B$6:$G$26,3,FALSE))+(装备属性!$C$1+装备属性!$F$31*装备属性!$C$2/装备属性!$C$4)*(1+VLOOKUP(H$1,装备属性!$B$6:$G$26,4,FALSE))</f>
        <v>645</v>
      </c>
      <c r="I17" s="31">
        <f>(装备属性!$C$2/装备属性!$C$3*(装备属性!$F46-装备属性!$F$31))*(1+VLOOKUP(I$1,装备属性!$B$6:$G$26,3,FALSE))+(装备属性!$C$1+装备属性!$F$31*装备属性!$C$2/装备属性!$C$4)*(1+VLOOKUP(I$1,装备属性!$B$6:$G$26,4,FALSE))</f>
        <v>878</v>
      </c>
      <c r="J17" s="31">
        <f>(装备属性!$C$2/装备属性!$C$3*(装备属性!$F46-装备属性!$F$31))*(1+VLOOKUP(J$1,装备属性!$B$6:$G$26,3,FALSE))+(装备属性!$C$1+装备属性!$F$31*装备属性!$C$2/装备属性!$C$4)*(1+VLOOKUP(J$1,装备属性!$B$6:$G$26,4,FALSE))</f>
        <v>1122.4970414201184</v>
      </c>
      <c r="K17" s="31">
        <f>(装备属性!$C$2/装备属性!$C$3*(装备属性!$F46-装备属性!$F$31))*(1+VLOOKUP(K$1,装备属性!$B$6:$G$26,3,FALSE))+(装备属性!$C$1+装备属性!$F$31*装备属性!$C$2/装备属性!$C$4)*(1+VLOOKUP(K$1,装备属性!$B$6:$G$26,4,FALSE))</f>
        <v>1369.9970414201184</v>
      </c>
      <c r="L17" s="31">
        <f>(装备属性!$C$2/装备属性!$C$3*(装备属性!$F46-装备属性!$F$31))*(1+VLOOKUP(L$1,装备属性!$B$6:$G$26,3,FALSE))+(装备属性!$C$1+装备属性!$F$31*装备属性!$C$2/装备属性!$C$4)*(1+VLOOKUP(L$1,装备属性!$B$6:$G$26,4,FALSE))</f>
        <v>1619.2195036231421</v>
      </c>
      <c r="M17" s="31">
        <f>(装备属性!$C$2/装备属性!$C$3*(装备属性!$F46-装备属性!$F$31))*(1+VLOOKUP(M$1,装备属性!$B$6:$G$26,3,FALSE))+(装备属性!$C$1+装备属性!$F$31*装备属性!$C$2/装备属性!$C$4)*(1+VLOOKUP(M$1,装备属性!$B$6:$G$26,4,FALSE))</f>
        <v>1870.1718845755231</v>
      </c>
      <c r="N17" s="31">
        <f>(装备属性!$C$2/装备属性!$C$3*(装备属性!$F46-装备属性!$F$31))*(1+VLOOKUP(N$1,装备属性!$B$6:$G$26,3,FALSE))+(装备属性!$C$1+装备属性!$F$31*装备属性!$C$2/装备属性!$C$4)*(1+VLOOKUP(N$1,装备属性!$B$6:$G$26,4,FALSE))</f>
        <v>2122.1106600857274</v>
      </c>
      <c r="O17" s="31">
        <f>(装备属性!$C$2/装备属性!$C$3*(装备属性!$F46-装备属性!$F$31))*(1+VLOOKUP(O$1,装备属性!$B$6:$G$26,3,FALSE))+(装备属性!$C$1+装备属性!$F$31*装备属性!$C$2/装备属性!$C$4)*(1+VLOOKUP(O$1,装备属性!$B$6:$G$26,4,FALSE))</f>
        <v>2375.1875831626503</v>
      </c>
      <c r="P17" s="31">
        <f>(装备属性!$C$2/装备属性!$C$3*(装备属性!$F46-装备属性!$F$31))*(1+VLOOKUP(P$1,装备属性!$B$6:$G$26,3,FALSE))+(装备属性!$C$1+装备属性!$F$31*装备属性!$C$2/装备属性!$C$4)*(1+VLOOKUP(P$1,装备属性!$B$6:$G$26,4,FALSE))</f>
        <v>2628.8902479592839</v>
      </c>
      <c r="Q17" s="31">
        <f>(装备属性!$C$2/装备属性!$C$3*(装备属性!$F46-装备属性!$F$31))*(1+VLOOKUP(Q$1,装备属性!$B$6:$G$26,3,FALSE))+(装备属性!$C$1+装备属性!$F$31*装备属性!$C$2/装备属性!$C$4)*(1+VLOOKUP(Q$1,装备属性!$B$6:$G$26,4,FALSE))</f>
        <v>2883.4063769915419</v>
      </c>
      <c r="R17" s="31">
        <f>(装备属性!$C$2/装备属性!$C$3*(装备属性!$F46-装备属性!$F$31))*(1+VLOOKUP(R$1,装备属性!$B$6:$G$26,3,FALSE))+(装备属性!$C$1+装备属性!$F$31*装备属性!$C$2/装备属性!$C$4)*(1+VLOOKUP(R$1,装备属性!$B$6:$G$26,4,FALSE))</f>
        <v>3138.34671112042</v>
      </c>
      <c r="S17" s="31">
        <f>(装备属性!$C$2/装备属性!$C$3*(装备属性!$F46-装备属性!$F$31))*(1+VLOOKUP(S$1,装备属性!$B$6:$G$26,3,FALSE))+(装备属性!$C$1+装备属性!$F$31*装备属性!$C$2/装备属性!$C$4)*(1+VLOOKUP(S$1,装备属性!$B$6:$G$26,4,FALSE))</f>
        <v>3393.9022666759756</v>
      </c>
      <c r="T17" s="32">
        <f>F17</f>
        <v>338.5</v>
      </c>
      <c r="V17" s="32">
        <f>(装备属性!$C$2/装备属性!$C$3*(装备属性!$F46-装备属性!$F$31))*(1+装备属性!$D$9+VLOOKUP(V$1,装备属性!$L$16:$P$22,2,FALSE))+(装备属性!$C$1+装备属性!$C$2/装备属性!$C$3*装备属性!$F$31)*(1+装备属性!$E$9+VLOOKUP(V$1,装备属性!$L$16:$P$22,3,FALSE))</f>
        <v>672</v>
      </c>
      <c r="W17" s="32">
        <f>(装备属性!$C$2/装备属性!$C$3*(装备属性!$F46-装备属性!$F$31))*(1+装备属性!$D$9+VLOOKUP(W$1,装备属性!$L$16:$P$22,2,FALSE))+(装备属性!$C$1+装备属性!$C$2/装备属性!$C$3*装备属性!$F$31)*(1+装备属性!$E$9+VLOOKUP(W$1,装备属性!$L$16:$P$22,3,FALSE))</f>
        <v>1068</v>
      </c>
      <c r="X17" s="32">
        <f>(装备属性!$C$2/装备属性!$C$3*(装备属性!$F46-装备属性!$F$31))*(1+装备属性!$D$9+VLOOKUP(X$1,装备属性!$L$16:$P$22,2,FALSE))+(装备属性!$C$1+装备属性!$C$2/装备属性!$C$3*装备属性!$F$31)*(1+装备属性!$E$9+VLOOKUP(X$1,装备属性!$L$16:$P$22,3,FALSE))</f>
        <v>1520</v>
      </c>
      <c r="Y17" s="32">
        <f>(装备属性!$C$2/装备属性!$C$3*(装备属性!$F46-装备属性!$F$31))*(1+装备属性!$D$9+VLOOKUP(Y$1,装备属性!$L$16:$P$22,2,FALSE))+(装备属性!$C$1+装备属性!$C$2/装备属性!$C$3*装备属性!$F$31)*(1+装备属性!$E$9+VLOOKUP(Y$1,装备属性!$L$16:$P$22,3,FALSE))</f>
        <v>2000</v>
      </c>
      <c r="Z17" s="32">
        <f>(装备属性!$C$2/装备属性!$C$3*(装备属性!$F46-装备属性!$F$31))*(1+装备属性!$D$9+VLOOKUP(Z$1,装备属性!$L$16:$P$22,2,FALSE))+(装备属性!$C$1+装备属性!$C$2/装备属性!$C$3*装备属性!$F$31)*(1+装备属性!$E$9+VLOOKUP(Z$1,装备属性!$L$16:$P$22,3,FALSE))</f>
        <v>2480</v>
      </c>
      <c r="AA17"/>
      <c r="AF17" s="1">
        <f t="shared" si="1"/>
        <v>1.5892857142857142</v>
      </c>
    </row>
    <row r="18" spans="2:32" x14ac:dyDescent="0.15">
      <c r="B18" s="1">
        <v>17</v>
      </c>
      <c r="C18" s="31">
        <f>(装备属性!$C$2/装备属性!$C$3*(装备属性!$F47-装备属性!$F$31))*(1+VLOOKUP(C$1,装备属性!$B$6:$G$26,3,FALSE))+(装备属性!$C$1+装备属性!$F$31*装备属性!$C$2/装备属性!$C$4)*(1+VLOOKUP(C$1,装备属性!$B$6:$G$26,4,FALSE))</f>
        <v>93</v>
      </c>
      <c r="D18" s="31">
        <f>(装备属性!$C$2/装备属性!$C$3*(装备属性!$F47-装备属性!$F$31))*(1+VLOOKUP(D$1,装备属性!$B$6:$G$26,3,FALSE))+(装备属性!$C$1+装备属性!$F$31*装备属性!$C$2/装备属性!$C$4)*(1+VLOOKUP(D$1,装备属性!$B$6:$G$26,4,FALSE))</f>
        <v>168.5</v>
      </c>
      <c r="E18" s="31">
        <f>(装备属性!$C$2/装备属性!$C$3*(装备属性!$F47-装备属性!$F$31))*(1+VLOOKUP(E$1,装备属性!$B$6:$G$26,3,FALSE))+(装备属性!$C$1+装备属性!$F$31*装备属性!$C$2/装备属性!$C$4)*(1+VLOOKUP(E$1,装备属性!$B$6:$G$26,4,FALSE))</f>
        <v>244</v>
      </c>
      <c r="F18" s="31">
        <f>(装备属性!$C$2/装备属性!$C$3*(装备属性!$F47-装备属性!$F$31))*(1+VLOOKUP(F$1,装备属性!$B$6:$G$26,3,FALSE))+(装备属性!$C$1+装备属性!$F$31*装备属性!$C$2/装备属性!$C$4)*(1+VLOOKUP(F$1,装备属性!$B$6:$G$26,4,FALSE))</f>
        <v>348.5</v>
      </c>
      <c r="G18" s="31">
        <f>(装备属性!$C$2/装备属性!$C$3*(装备属性!$F47-装备属性!$F$31))*(1+VLOOKUP(G$1,装备属性!$B$6:$G$26,3,FALSE))+(装备属性!$C$1+装备属性!$F$31*装备属性!$C$2/装备属性!$C$4)*(1+VLOOKUP(G$1,装备属性!$B$6:$G$26,4,FALSE))</f>
        <v>482</v>
      </c>
      <c r="H18" s="31">
        <f>(装备属性!$C$2/装备属性!$C$3*(装备属性!$F47-装备属性!$F$31))*(1+VLOOKUP(H$1,装备属性!$B$6:$G$26,3,FALSE))+(装备属性!$C$1+装备属性!$F$31*装备属性!$C$2/装备属性!$C$4)*(1+VLOOKUP(H$1,装备属性!$B$6:$G$26,4,FALSE))</f>
        <v>659</v>
      </c>
      <c r="I18" s="31">
        <f>(装备属性!$C$2/装备属性!$C$3*(装备属性!$F47-装备属性!$F$31))*(1+VLOOKUP(I$1,装备属性!$B$6:$G$26,3,FALSE))+(装备属性!$C$1+装备属性!$F$31*装备属性!$C$2/装备属性!$C$4)*(1+VLOOKUP(I$1,装备属性!$B$6:$G$26,4,FALSE))</f>
        <v>894</v>
      </c>
      <c r="J18" s="31">
        <f>(装备属性!$C$2/装备属性!$C$3*(装备属性!$F47-装备属性!$F$31))*(1+VLOOKUP(J$1,装备属性!$B$6:$G$26,3,FALSE))+(装备属性!$C$1+装备属性!$F$31*装备属性!$C$2/装备属性!$C$4)*(1+VLOOKUP(J$1,装备属性!$B$6:$G$26,4,FALSE))</f>
        <v>1140.4970414201184</v>
      </c>
      <c r="K18" s="31">
        <f>(装备属性!$C$2/装备属性!$C$3*(装备属性!$F47-装备属性!$F$31))*(1+VLOOKUP(K$1,装备属性!$B$6:$G$26,3,FALSE))+(装备属性!$C$1+装备属性!$F$31*装备属性!$C$2/装备属性!$C$4)*(1+VLOOKUP(K$1,装备属性!$B$6:$G$26,4,FALSE))</f>
        <v>1389.9970414201184</v>
      </c>
      <c r="L18" s="31">
        <f>(装备属性!$C$2/装备属性!$C$3*(装备属性!$F47-装备属性!$F$31))*(1+VLOOKUP(L$1,装备属性!$B$6:$G$26,3,FALSE))+(装备属性!$C$1+装备属性!$F$31*装备属性!$C$2/装备属性!$C$4)*(1+VLOOKUP(L$1,装备属性!$B$6:$G$26,4,FALSE))</f>
        <v>1641.2195036231421</v>
      </c>
      <c r="M18" s="31">
        <f>(装备属性!$C$2/装备属性!$C$3*(装备属性!$F47-装备属性!$F$31))*(1+VLOOKUP(M$1,装备属性!$B$6:$G$26,3,FALSE))+(装备属性!$C$1+装备属性!$F$31*装备属性!$C$2/装备属性!$C$4)*(1+VLOOKUP(M$1,装备属性!$B$6:$G$26,4,FALSE))</f>
        <v>1894.1718845755231</v>
      </c>
      <c r="N18" s="31">
        <f>(装备属性!$C$2/装备属性!$C$3*(装备属性!$F47-装备属性!$F$31))*(1+VLOOKUP(N$1,装备属性!$B$6:$G$26,3,FALSE))+(装备属性!$C$1+装备属性!$F$31*装备属性!$C$2/装备属性!$C$4)*(1+VLOOKUP(N$1,装备属性!$B$6:$G$26,4,FALSE))</f>
        <v>2148.1106600857274</v>
      </c>
      <c r="O18" s="31">
        <f>(装备属性!$C$2/装备属性!$C$3*(装备属性!$F47-装备属性!$F$31))*(1+VLOOKUP(O$1,装备属性!$B$6:$G$26,3,FALSE))+(装备属性!$C$1+装备属性!$F$31*装备属性!$C$2/装备属性!$C$4)*(1+VLOOKUP(O$1,装备属性!$B$6:$G$26,4,FALSE))</f>
        <v>2403.1875831626503</v>
      </c>
      <c r="P18" s="31">
        <f>(装备属性!$C$2/装备属性!$C$3*(装备属性!$F47-装备属性!$F$31))*(1+VLOOKUP(P$1,装备属性!$B$6:$G$26,3,FALSE))+(装备属性!$C$1+装备属性!$F$31*装备属性!$C$2/装备属性!$C$4)*(1+VLOOKUP(P$1,装备属性!$B$6:$G$26,4,FALSE))</f>
        <v>2658.8902479592839</v>
      </c>
      <c r="Q18" s="31">
        <f>(装备属性!$C$2/装备属性!$C$3*(装备属性!$F47-装备属性!$F$31))*(1+VLOOKUP(Q$1,装备属性!$B$6:$G$26,3,FALSE))+(装备属性!$C$1+装备属性!$F$31*装备属性!$C$2/装备属性!$C$4)*(1+VLOOKUP(Q$1,装备属性!$B$6:$G$26,4,FALSE))</f>
        <v>2915.4063769915419</v>
      </c>
      <c r="R18" s="31">
        <f>(装备属性!$C$2/装备属性!$C$3*(装备属性!$F47-装备属性!$F$31))*(1+VLOOKUP(R$1,装备属性!$B$6:$G$26,3,FALSE))+(装备属性!$C$1+装备属性!$F$31*装备属性!$C$2/装备属性!$C$4)*(1+VLOOKUP(R$1,装备属性!$B$6:$G$26,4,FALSE))</f>
        <v>3172.34671112042</v>
      </c>
      <c r="S18" s="31">
        <f>(装备属性!$C$2/装备属性!$C$3*(装备属性!$F47-装备属性!$F$31))*(1+VLOOKUP(S$1,装备属性!$B$6:$G$26,3,FALSE))+(装备属性!$C$1+装备属性!$F$31*装备属性!$C$2/装备属性!$C$4)*(1+VLOOKUP(S$1,装备属性!$B$6:$G$26,4,FALSE))</f>
        <v>3429.9022666759756</v>
      </c>
      <c r="T18" s="32">
        <f t="shared" ref="T18:T21" si="4">F18</f>
        <v>348.5</v>
      </c>
      <c r="V18" s="32">
        <f>(装备属性!$C$2/装备属性!$C$3*(装备属性!$F47-装备属性!$F$31))*(1+装备属性!$D$9+VLOOKUP(V$1,装备属性!$L$16:$P$22,2,FALSE))+(装备属性!$C$1+装备属性!$C$2/装备属性!$C$3*装备属性!$F$31)*(1+装备属性!$E$9+VLOOKUP(V$1,装备属性!$L$16:$P$22,3,FALSE))</f>
        <v>686</v>
      </c>
      <c r="W18" s="32">
        <f>(装备属性!$C$2/装备属性!$C$3*(装备属性!$F47-装备属性!$F$31))*(1+装备属性!$D$9+VLOOKUP(W$1,装备属性!$L$16:$P$22,2,FALSE))+(装备属性!$C$1+装备属性!$C$2/装备属性!$C$3*装备属性!$F$31)*(1+装备属性!$E$9+VLOOKUP(W$1,装备属性!$L$16:$P$22,3,FALSE))</f>
        <v>1086</v>
      </c>
      <c r="X18" s="32">
        <f>(装备属性!$C$2/装备属性!$C$3*(装备属性!$F47-装备属性!$F$31))*(1+装备属性!$D$9+VLOOKUP(X$1,装备属性!$L$16:$P$22,2,FALSE))+(装备属性!$C$1+装备属性!$C$2/装备属性!$C$3*装备属性!$F$31)*(1+装备属性!$E$9+VLOOKUP(X$1,装备属性!$L$16:$P$22,3,FALSE))</f>
        <v>1542</v>
      </c>
      <c r="Y18" s="32">
        <f>(装备属性!$C$2/装备属性!$C$3*(装备属性!$F47-装备属性!$F$31))*(1+装备属性!$D$9+VLOOKUP(Y$1,装备属性!$L$16:$P$22,2,FALSE))+(装备属性!$C$1+装备属性!$C$2/装备属性!$C$3*装备属性!$F$31)*(1+装备属性!$E$9+VLOOKUP(Y$1,装备属性!$L$16:$P$22,3,FALSE))</f>
        <v>2026</v>
      </c>
      <c r="Z18" s="32">
        <f>(装备属性!$C$2/装备属性!$C$3*(装备属性!$F47-装备属性!$F$31))*(1+装备属性!$D$9+VLOOKUP(Z$1,装备属性!$L$16:$P$22,2,FALSE))+(装备属性!$C$1+装备属性!$C$2/装备属性!$C$3*装备属性!$F$31)*(1+装备属性!$E$9+VLOOKUP(Z$1,装备属性!$L$16:$P$22,3,FALSE))</f>
        <v>2510</v>
      </c>
      <c r="AA18"/>
      <c r="AF18" s="1">
        <f t="shared" si="1"/>
        <v>1.5830903790087463</v>
      </c>
    </row>
    <row r="19" spans="2:32" x14ac:dyDescent="0.15">
      <c r="B19" s="1">
        <v>18</v>
      </c>
      <c r="C19" s="31">
        <f>(装备属性!$C$2/装备属性!$C$3*(装备属性!$F48-装备属性!$F$31))*(1+VLOOKUP(C$1,装备属性!$B$6:$G$26,3,FALSE))+(装备属性!$C$1+装备属性!$F$31*装备属性!$C$2/装备属性!$C$4)*(1+VLOOKUP(C$1,装备属性!$B$6:$G$26,4,FALSE))</f>
        <v>97</v>
      </c>
      <c r="D19" s="31">
        <f>(装备属性!$C$2/装备属性!$C$3*(装备属性!$F48-装备属性!$F$31))*(1+VLOOKUP(D$1,装备属性!$B$6:$G$26,3,FALSE))+(装备属性!$C$1+装备属性!$F$31*装备属性!$C$2/装备属性!$C$4)*(1+VLOOKUP(D$1,装备属性!$B$6:$G$26,4,FALSE))</f>
        <v>174.5</v>
      </c>
      <c r="E19" s="31">
        <f>(装备属性!$C$2/装备属性!$C$3*(装备属性!$F48-装备属性!$F$31))*(1+VLOOKUP(E$1,装备属性!$B$6:$G$26,3,FALSE))+(装备属性!$C$1+装备属性!$F$31*装备属性!$C$2/装备属性!$C$4)*(1+VLOOKUP(E$1,装备属性!$B$6:$G$26,4,FALSE))</f>
        <v>252</v>
      </c>
      <c r="F19" s="31">
        <f>(装备属性!$C$2/装备属性!$C$3*(装备属性!$F48-装备属性!$F$31))*(1+VLOOKUP(F$1,装备属性!$B$6:$G$26,3,FALSE))+(装备属性!$C$1+装备属性!$F$31*装备属性!$C$2/装备属性!$C$4)*(1+VLOOKUP(F$1,装备属性!$B$6:$G$26,4,FALSE))</f>
        <v>358.5</v>
      </c>
      <c r="G19" s="31">
        <f>(装备属性!$C$2/装备属性!$C$3*(装备属性!$F48-装备属性!$F$31))*(1+VLOOKUP(G$1,装备属性!$B$6:$G$26,3,FALSE))+(装备属性!$C$1+装备属性!$F$31*装备属性!$C$2/装备属性!$C$4)*(1+VLOOKUP(G$1,装备属性!$B$6:$G$26,4,FALSE))</f>
        <v>494</v>
      </c>
      <c r="H19" s="31">
        <f>(装备属性!$C$2/装备属性!$C$3*(装备属性!$F48-装备属性!$F$31))*(1+VLOOKUP(H$1,装备属性!$B$6:$G$26,3,FALSE))+(装备属性!$C$1+装备属性!$F$31*装备属性!$C$2/装备属性!$C$4)*(1+VLOOKUP(H$1,装备属性!$B$6:$G$26,4,FALSE))</f>
        <v>673</v>
      </c>
      <c r="I19" s="31">
        <f>(装备属性!$C$2/装备属性!$C$3*(装备属性!$F48-装备属性!$F$31))*(1+VLOOKUP(I$1,装备属性!$B$6:$G$26,3,FALSE))+(装备属性!$C$1+装备属性!$F$31*装备属性!$C$2/装备属性!$C$4)*(1+VLOOKUP(I$1,装备属性!$B$6:$G$26,4,FALSE))</f>
        <v>910</v>
      </c>
      <c r="J19" s="31">
        <f>(装备属性!$C$2/装备属性!$C$3*(装备属性!$F48-装备属性!$F$31))*(1+VLOOKUP(J$1,装备属性!$B$6:$G$26,3,FALSE))+(装备属性!$C$1+装备属性!$F$31*装备属性!$C$2/装备属性!$C$4)*(1+VLOOKUP(J$1,装备属性!$B$6:$G$26,4,FALSE))</f>
        <v>1158.4970414201184</v>
      </c>
      <c r="K19" s="31">
        <f>(装备属性!$C$2/装备属性!$C$3*(装备属性!$F48-装备属性!$F$31))*(1+VLOOKUP(K$1,装备属性!$B$6:$G$26,3,FALSE))+(装备属性!$C$1+装备属性!$F$31*装备属性!$C$2/装备属性!$C$4)*(1+VLOOKUP(K$1,装备属性!$B$6:$G$26,4,FALSE))</f>
        <v>1409.9970414201184</v>
      </c>
      <c r="L19" s="31">
        <f>(装备属性!$C$2/装备属性!$C$3*(装备属性!$F48-装备属性!$F$31))*(1+VLOOKUP(L$1,装备属性!$B$6:$G$26,3,FALSE))+(装备属性!$C$1+装备属性!$F$31*装备属性!$C$2/装备属性!$C$4)*(1+VLOOKUP(L$1,装备属性!$B$6:$G$26,4,FALSE))</f>
        <v>1663.2195036231421</v>
      </c>
      <c r="M19" s="31">
        <f>(装备属性!$C$2/装备属性!$C$3*(装备属性!$F48-装备属性!$F$31))*(1+VLOOKUP(M$1,装备属性!$B$6:$G$26,3,FALSE))+(装备属性!$C$1+装备属性!$F$31*装备属性!$C$2/装备属性!$C$4)*(1+VLOOKUP(M$1,装备属性!$B$6:$G$26,4,FALSE))</f>
        <v>1918.1718845755231</v>
      </c>
      <c r="N19" s="31">
        <f>(装备属性!$C$2/装备属性!$C$3*(装备属性!$F48-装备属性!$F$31))*(1+VLOOKUP(N$1,装备属性!$B$6:$G$26,3,FALSE))+(装备属性!$C$1+装备属性!$F$31*装备属性!$C$2/装备属性!$C$4)*(1+VLOOKUP(N$1,装备属性!$B$6:$G$26,4,FALSE))</f>
        <v>2174.1106600857274</v>
      </c>
      <c r="O19" s="31">
        <f>(装备属性!$C$2/装备属性!$C$3*(装备属性!$F48-装备属性!$F$31))*(1+VLOOKUP(O$1,装备属性!$B$6:$G$26,3,FALSE))+(装备属性!$C$1+装备属性!$F$31*装备属性!$C$2/装备属性!$C$4)*(1+VLOOKUP(O$1,装备属性!$B$6:$G$26,4,FALSE))</f>
        <v>2431.1875831626503</v>
      </c>
      <c r="P19" s="31">
        <f>(装备属性!$C$2/装备属性!$C$3*(装备属性!$F48-装备属性!$F$31))*(1+VLOOKUP(P$1,装备属性!$B$6:$G$26,3,FALSE))+(装备属性!$C$1+装备属性!$F$31*装备属性!$C$2/装备属性!$C$4)*(1+VLOOKUP(P$1,装备属性!$B$6:$G$26,4,FALSE))</f>
        <v>2688.8902479592839</v>
      </c>
      <c r="Q19" s="31">
        <f>(装备属性!$C$2/装备属性!$C$3*(装备属性!$F48-装备属性!$F$31))*(1+VLOOKUP(Q$1,装备属性!$B$6:$G$26,3,FALSE))+(装备属性!$C$1+装备属性!$F$31*装备属性!$C$2/装备属性!$C$4)*(1+VLOOKUP(Q$1,装备属性!$B$6:$G$26,4,FALSE))</f>
        <v>2947.4063769915419</v>
      </c>
      <c r="R19" s="31">
        <f>(装备属性!$C$2/装备属性!$C$3*(装备属性!$F48-装备属性!$F$31))*(1+VLOOKUP(R$1,装备属性!$B$6:$G$26,3,FALSE))+(装备属性!$C$1+装备属性!$F$31*装备属性!$C$2/装备属性!$C$4)*(1+VLOOKUP(R$1,装备属性!$B$6:$G$26,4,FALSE))</f>
        <v>3206.34671112042</v>
      </c>
      <c r="S19" s="31">
        <f>(装备属性!$C$2/装备属性!$C$3*(装备属性!$F48-装备属性!$F$31))*(1+VLOOKUP(S$1,装备属性!$B$6:$G$26,3,FALSE))+(装备属性!$C$1+装备属性!$F$31*装备属性!$C$2/装备属性!$C$4)*(1+VLOOKUP(S$1,装备属性!$B$6:$G$26,4,FALSE))</f>
        <v>3465.9022666759756</v>
      </c>
      <c r="T19" s="32">
        <f t="shared" si="4"/>
        <v>358.5</v>
      </c>
      <c r="V19" s="32">
        <f>(装备属性!$C$2/装备属性!$C$3*(装备属性!$F48-装备属性!$F$31))*(1+装备属性!$D$9+VLOOKUP(V$1,装备属性!$L$16:$P$22,2,FALSE))+(装备属性!$C$1+装备属性!$C$2/装备属性!$C$3*装备属性!$F$31)*(1+装备属性!$E$9+VLOOKUP(V$1,装备属性!$L$16:$P$22,3,FALSE))</f>
        <v>700</v>
      </c>
      <c r="W19" s="32">
        <f>(装备属性!$C$2/装备属性!$C$3*(装备属性!$F48-装备属性!$F$31))*(1+装备属性!$D$9+VLOOKUP(W$1,装备属性!$L$16:$P$22,2,FALSE))+(装备属性!$C$1+装备属性!$C$2/装备属性!$C$3*装备属性!$F$31)*(1+装备属性!$E$9+VLOOKUP(W$1,装备属性!$L$16:$P$22,3,FALSE))</f>
        <v>1104</v>
      </c>
      <c r="X19" s="32">
        <f>(装备属性!$C$2/装备属性!$C$3*(装备属性!$F48-装备属性!$F$31))*(1+装备属性!$D$9+VLOOKUP(X$1,装备属性!$L$16:$P$22,2,FALSE))+(装备属性!$C$1+装备属性!$C$2/装备属性!$C$3*装备属性!$F$31)*(1+装备属性!$E$9+VLOOKUP(X$1,装备属性!$L$16:$P$22,3,FALSE))</f>
        <v>1564</v>
      </c>
      <c r="Y19" s="32">
        <f>(装备属性!$C$2/装备属性!$C$3*(装备属性!$F48-装备属性!$F$31))*(1+装备属性!$D$9+VLOOKUP(Y$1,装备属性!$L$16:$P$22,2,FALSE))+(装备属性!$C$1+装备属性!$C$2/装备属性!$C$3*装备属性!$F$31)*(1+装备属性!$E$9+VLOOKUP(Y$1,装备属性!$L$16:$P$22,3,FALSE))</f>
        <v>2052</v>
      </c>
      <c r="Z19" s="32">
        <f>(装备属性!$C$2/装备属性!$C$3*(装备属性!$F48-装备属性!$F$31))*(1+装备属性!$D$9+VLOOKUP(Z$1,装备属性!$L$16:$P$22,2,FALSE))+(装备属性!$C$1+装备属性!$C$2/装备属性!$C$3*装备属性!$F$31)*(1+装备属性!$E$9+VLOOKUP(Z$1,装备属性!$L$16:$P$22,3,FALSE))</f>
        <v>2540</v>
      </c>
      <c r="AA19"/>
      <c r="AF19" s="1">
        <f t="shared" si="1"/>
        <v>1.5771428571428572</v>
      </c>
    </row>
    <row r="20" spans="2:32" x14ac:dyDescent="0.15">
      <c r="B20" s="1">
        <v>19</v>
      </c>
      <c r="C20" s="31">
        <f>(装备属性!$C$2/装备属性!$C$3*(装备属性!$F49-装备属性!$F$31))*(1+VLOOKUP(C$1,装备属性!$B$6:$G$26,3,FALSE))+(装备属性!$C$1+装备属性!$F$31*装备属性!$C$2/装备属性!$C$4)*(1+VLOOKUP(C$1,装备属性!$B$6:$G$26,4,FALSE))</f>
        <v>101</v>
      </c>
      <c r="D20" s="31">
        <f>(装备属性!$C$2/装备属性!$C$3*(装备属性!$F49-装备属性!$F$31))*(1+VLOOKUP(D$1,装备属性!$B$6:$G$26,3,FALSE))+(装备属性!$C$1+装备属性!$F$31*装备属性!$C$2/装备属性!$C$4)*(1+VLOOKUP(D$1,装备属性!$B$6:$G$26,4,FALSE))</f>
        <v>180.5</v>
      </c>
      <c r="E20" s="31">
        <f>(装备属性!$C$2/装备属性!$C$3*(装备属性!$F49-装备属性!$F$31))*(1+VLOOKUP(E$1,装备属性!$B$6:$G$26,3,FALSE))+(装备属性!$C$1+装备属性!$F$31*装备属性!$C$2/装备属性!$C$4)*(1+VLOOKUP(E$1,装备属性!$B$6:$G$26,4,FALSE))</f>
        <v>260</v>
      </c>
      <c r="F20" s="31">
        <f>(装备属性!$C$2/装备属性!$C$3*(装备属性!$F49-装备属性!$F$31))*(1+VLOOKUP(F$1,装备属性!$B$6:$G$26,3,FALSE))+(装备属性!$C$1+装备属性!$F$31*装备属性!$C$2/装备属性!$C$4)*(1+VLOOKUP(F$1,装备属性!$B$6:$G$26,4,FALSE))</f>
        <v>368.5</v>
      </c>
      <c r="G20" s="31">
        <f>(装备属性!$C$2/装备属性!$C$3*(装备属性!$F49-装备属性!$F$31))*(1+VLOOKUP(G$1,装备属性!$B$6:$G$26,3,FALSE))+(装备属性!$C$1+装备属性!$F$31*装备属性!$C$2/装备属性!$C$4)*(1+VLOOKUP(G$1,装备属性!$B$6:$G$26,4,FALSE))</f>
        <v>506</v>
      </c>
      <c r="H20" s="31">
        <f>(装备属性!$C$2/装备属性!$C$3*(装备属性!$F49-装备属性!$F$31))*(1+VLOOKUP(H$1,装备属性!$B$6:$G$26,3,FALSE))+(装备属性!$C$1+装备属性!$F$31*装备属性!$C$2/装备属性!$C$4)*(1+VLOOKUP(H$1,装备属性!$B$6:$G$26,4,FALSE))</f>
        <v>687</v>
      </c>
      <c r="I20" s="31">
        <f>(装备属性!$C$2/装备属性!$C$3*(装备属性!$F49-装备属性!$F$31))*(1+VLOOKUP(I$1,装备属性!$B$6:$G$26,3,FALSE))+(装备属性!$C$1+装备属性!$F$31*装备属性!$C$2/装备属性!$C$4)*(1+VLOOKUP(I$1,装备属性!$B$6:$G$26,4,FALSE))</f>
        <v>926</v>
      </c>
      <c r="J20" s="31">
        <f>(装备属性!$C$2/装备属性!$C$3*(装备属性!$F49-装备属性!$F$31))*(1+VLOOKUP(J$1,装备属性!$B$6:$G$26,3,FALSE))+(装备属性!$C$1+装备属性!$F$31*装备属性!$C$2/装备属性!$C$4)*(1+VLOOKUP(J$1,装备属性!$B$6:$G$26,4,FALSE))</f>
        <v>1176.4970414201184</v>
      </c>
      <c r="K20" s="31">
        <f>(装备属性!$C$2/装备属性!$C$3*(装备属性!$F49-装备属性!$F$31))*(1+VLOOKUP(K$1,装备属性!$B$6:$G$26,3,FALSE))+(装备属性!$C$1+装备属性!$F$31*装备属性!$C$2/装备属性!$C$4)*(1+VLOOKUP(K$1,装备属性!$B$6:$G$26,4,FALSE))</f>
        <v>1429.9970414201184</v>
      </c>
      <c r="L20" s="31">
        <f>(装备属性!$C$2/装备属性!$C$3*(装备属性!$F49-装备属性!$F$31))*(1+VLOOKUP(L$1,装备属性!$B$6:$G$26,3,FALSE))+(装备属性!$C$1+装备属性!$F$31*装备属性!$C$2/装备属性!$C$4)*(1+VLOOKUP(L$1,装备属性!$B$6:$G$26,4,FALSE))</f>
        <v>1685.2195036231421</v>
      </c>
      <c r="M20" s="31">
        <f>(装备属性!$C$2/装备属性!$C$3*(装备属性!$F49-装备属性!$F$31))*(1+VLOOKUP(M$1,装备属性!$B$6:$G$26,3,FALSE))+(装备属性!$C$1+装备属性!$F$31*装备属性!$C$2/装备属性!$C$4)*(1+VLOOKUP(M$1,装备属性!$B$6:$G$26,4,FALSE))</f>
        <v>1942.1718845755231</v>
      </c>
      <c r="N20" s="31">
        <f>(装备属性!$C$2/装备属性!$C$3*(装备属性!$F49-装备属性!$F$31))*(1+VLOOKUP(N$1,装备属性!$B$6:$G$26,3,FALSE))+(装备属性!$C$1+装备属性!$F$31*装备属性!$C$2/装备属性!$C$4)*(1+VLOOKUP(N$1,装备属性!$B$6:$G$26,4,FALSE))</f>
        <v>2200.1106600857274</v>
      </c>
      <c r="O20" s="31">
        <f>(装备属性!$C$2/装备属性!$C$3*(装备属性!$F49-装备属性!$F$31))*(1+VLOOKUP(O$1,装备属性!$B$6:$G$26,3,FALSE))+(装备属性!$C$1+装备属性!$F$31*装备属性!$C$2/装备属性!$C$4)*(1+VLOOKUP(O$1,装备属性!$B$6:$G$26,4,FALSE))</f>
        <v>2459.1875831626503</v>
      </c>
      <c r="P20" s="31">
        <f>(装备属性!$C$2/装备属性!$C$3*(装备属性!$F49-装备属性!$F$31))*(1+VLOOKUP(P$1,装备属性!$B$6:$G$26,3,FALSE))+(装备属性!$C$1+装备属性!$F$31*装备属性!$C$2/装备属性!$C$4)*(1+VLOOKUP(P$1,装备属性!$B$6:$G$26,4,FALSE))</f>
        <v>2718.8902479592839</v>
      </c>
      <c r="Q20" s="31">
        <f>(装备属性!$C$2/装备属性!$C$3*(装备属性!$F49-装备属性!$F$31))*(1+VLOOKUP(Q$1,装备属性!$B$6:$G$26,3,FALSE))+(装备属性!$C$1+装备属性!$F$31*装备属性!$C$2/装备属性!$C$4)*(1+VLOOKUP(Q$1,装备属性!$B$6:$G$26,4,FALSE))</f>
        <v>2979.4063769915419</v>
      </c>
      <c r="R20" s="31">
        <f>(装备属性!$C$2/装备属性!$C$3*(装备属性!$F49-装备属性!$F$31))*(1+VLOOKUP(R$1,装备属性!$B$6:$G$26,3,FALSE))+(装备属性!$C$1+装备属性!$F$31*装备属性!$C$2/装备属性!$C$4)*(1+VLOOKUP(R$1,装备属性!$B$6:$G$26,4,FALSE))</f>
        <v>3240.34671112042</v>
      </c>
      <c r="S20" s="31">
        <f>(装备属性!$C$2/装备属性!$C$3*(装备属性!$F49-装备属性!$F$31))*(1+VLOOKUP(S$1,装备属性!$B$6:$G$26,3,FALSE))+(装备属性!$C$1+装备属性!$F$31*装备属性!$C$2/装备属性!$C$4)*(1+VLOOKUP(S$1,装备属性!$B$6:$G$26,4,FALSE))</f>
        <v>3501.9022666759756</v>
      </c>
      <c r="T20" s="32">
        <f t="shared" si="4"/>
        <v>368.5</v>
      </c>
      <c r="V20" s="32">
        <f>(装备属性!$C$2/装备属性!$C$3*(装备属性!$F49-装备属性!$F$31))*(1+装备属性!$D$9+VLOOKUP(V$1,装备属性!$L$16:$P$22,2,FALSE))+(装备属性!$C$1+装备属性!$C$2/装备属性!$C$3*装备属性!$F$31)*(1+装备属性!$E$9+VLOOKUP(V$1,装备属性!$L$16:$P$22,3,FALSE))</f>
        <v>714</v>
      </c>
      <c r="W20" s="32">
        <f>(装备属性!$C$2/装备属性!$C$3*(装备属性!$F49-装备属性!$F$31))*(1+装备属性!$D$9+VLOOKUP(W$1,装备属性!$L$16:$P$22,2,FALSE))+(装备属性!$C$1+装备属性!$C$2/装备属性!$C$3*装备属性!$F$31)*(1+装备属性!$E$9+VLOOKUP(W$1,装备属性!$L$16:$P$22,3,FALSE))</f>
        <v>1122</v>
      </c>
      <c r="X20" s="32">
        <f>(装备属性!$C$2/装备属性!$C$3*(装备属性!$F49-装备属性!$F$31))*(1+装备属性!$D$9+VLOOKUP(X$1,装备属性!$L$16:$P$22,2,FALSE))+(装备属性!$C$1+装备属性!$C$2/装备属性!$C$3*装备属性!$F$31)*(1+装备属性!$E$9+VLOOKUP(X$1,装备属性!$L$16:$P$22,3,FALSE))</f>
        <v>1586</v>
      </c>
      <c r="Y20" s="32">
        <f>(装备属性!$C$2/装备属性!$C$3*(装备属性!$F49-装备属性!$F$31))*(1+装备属性!$D$9+VLOOKUP(Y$1,装备属性!$L$16:$P$22,2,FALSE))+(装备属性!$C$1+装备属性!$C$2/装备属性!$C$3*装备属性!$F$31)*(1+装备属性!$E$9+VLOOKUP(Y$1,装备属性!$L$16:$P$22,3,FALSE))</f>
        <v>2078</v>
      </c>
      <c r="Z20" s="32">
        <f>(装备属性!$C$2/装备属性!$C$3*(装备属性!$F49-装备属性!$F$31))*(1+装备属性!$D$9+VLOOKUP(Z$1,装备属性!$L$16:$P$22,2,FALSE))+(装备属性!$C$1+装备属性!$C$2/装备属性!$C$3*装备属性!$F$31)*(1+装备属性!$E$9+VLOOKUP(Z$1,装备属性!$L$16:$P$22,3,FALSE))</f>
        <v>2570</v>
      </c>
      <c r="AA20"/>
      <c r="AF20" s="1">
        <f t="shared" si="1"/>
        <v>1.5714285714285714</v>
      </c>
    </row>
    <row r="21" spans="2:32" x14ac:dyDescent="0.15">
      <c r="B21" s="1">
        <v>20</v>
      </c>
      <c r="C21" s="31">
        <f>(装备属性!$C$2/装备属性!$C$3*(装备属性!$F50-装备属性!$F$31))*(1+VLOOKUP(C$1,装备属性!$B$6:$G$26,3,FALSE))+(装备属性!$C$1+装备属性!$F$31*装备属性!$C$2/装备属性!$C$4)*(1+VLOOKUP(C$1,装备属性!$B$6:$G$26,4,FALSE))</f>
        <v>105</v>
      </c>
      <c r="D21" s="31">
        <f>(装备属性!$C$2/装备属性!$C$3*(装备属性!$F50-装备属性!$F$31))*(1+VLOOKUP(D$1,装备属性!$B$6:$G$26,3,FALSE))+(装备属性!$C$1+装备属性!$F$31*装备属性!$C$2/装备属性!$C$4)*(1+VLOOKUP(D$1,装备属性!$B$6:$G$26,4,FALSE))</f>
        <v>186.5</v>
      </c>
      <c r="E21" s="31">
        <f>(装备属性!$C$2/装备属性!$C$3*(装备属性!$F50-装备属性!$F$31))*(1+VLOOKUP(E$1,装备属性!$B$6:$G$26,3,FALSE))+(装备属性!$C$1+装备属性!$F$31*装备属性!$C$2/装备属性!$C$4)*(1+VLOOKUP(E$1,装备属性!$B$6:$G$26,4,FALSE))</f>
        <v>268</v>
      </c>
      <c r="F21" s="31">
        <f>(装备属性!$C$2/装备属性!$C$3*(装备属性!$F50-装备属性!$F$31))*(1+VLOOKUP(F$1,装备属性!$B$6:$G$26,3,FALSE))+(装备属性!$C$1+装备属性!$F$31*装备属性!$C$2/装备属性!$C$4)*(1+VLOOKUP(F$1,装备属性!$B$6:$G$26,4,FALSE))</f>
        <v>378.5</v>
      </c>
      <c r="G21" s="31">
        <f>(装备属性!$C$2/装备属性!$C$3*(装备属性!$F50-装备属性!$F$31))*(1+VLOOKUP(G$1,装备属性!$B$6:$G$26,3,FALSE))+(装备属性!$C$1+装备属性!$F$31*装备属性!$C$2/装备属性!$C$4)*(1+VLOOKUP(G$1,装备属性!$B$6:$G$26,4,FALSE))</f>
        <v>518</v>
      </c>
      <c r="H21" s="31">
        <f>(装备属性!$C$2/装备属性!$C$3*(装备属性!$F50-装备属性!$F$31))*(1+VLOOKUP(H$1,装备属性!$B$6:$G$26,3,FALSE))+(装备属性!$C$1+装备属性!$F$31*装备属性!$C$2/装备属性!$C$4)*(1+VLOOKUP(H$1,装备属性!$B$6:$G$26,4,FALSE))</f>
        <v>701</v>
      </c>
      <c r="I21" s="31">
        <f>(装备属性!$C$2/装备属性!$C$3*(装备属性!$F50-装备属性!$F$31))*(1+VLOOKUP(I$1,装备属性!$B$6:$G$26,3,FALSE))+(装备属性!$C$1+装备属性!$F$31*装备属性!$C$2/装备属性!$C$4)*(1+VLOOKUP(I$1,装备属性!$B$6:$G$26,4,FALSE))</f>
        <v>942</v>
      </c>
      <c r="J21" s="31">
        <f>(装备属性!$C$2/装备属性!$C$3*(装备属性!$F50-装备属性!$F$31))*(1+VLOOKUP(J$1,装备属性!$B$6:$G$26,3,FALSE))+(装备属性!$C$1+装备属性!$F$31*装备属性!$C$2/装备属性!$C$4)*(1+VLOOKUP(J$1,装备属性!$B$6:$G$26,4,FALSE))</f>
        <v>1194.4970414201184</v>
      </c>
      <c r="K21" s="31">
        <f>(装备属性!$C$2/装备属性!$C$3*(装备属性!$F50-装备属性!$F$31))*(1+VLOOKUP(K$1,装备属性!$B$6:$G$26,3,FALSE))+(装备属性!$C$1+装备属性!$F$31*装备属性!$C$2/装备属性!$C$4)*(1+VLOOKUP(K$1,装备属性!$B$6:$G$26,4,FALSE))</f>
        <v>1449.9970414201184</v>
      </c>
      <c r="L21" s="31">
        <f>(装备属性!$C$2/装备属性!$C$3*(装备属性!$F50-装备属性!$F$31))*(1+VLOOKUP(L$1,装备属性!$B$6:$G$26,3,FALSE))+(装备属性!$C$1+装备属性!$F$31*装备属性!$C$2/装备属性!$C$4)*(1+VLOOKUP(L$1,装备属性!$B$6:$G$26,4,FALSE))</f>
        <v>1707.2195036231421</v>
      </c>
      <c r="M21" s="31">
        <f>(装备属性!$C$2/装备属性!$C$3*(装备属性!$F50-装备属性!$F$31))*(1+VLOOKUP(M$1,装备属性!$B$6:$G$26,3,FALSE))+(装备属性!$C$1+装备属性!$F$31*装备属性!$C$2/装备属性!$C$4)*(1+VLOOKUP(M$1,装备属性!$B$6:$G$26,4,FALSE))</f>
        <v>1966.1718845755231</v>
      </c>
      <c r="N21" s="31">
        <f>(装备属性!$C$2/装备属性!$C$3*(装备属性!$F50-装备属性!$F$31))*(1+VLOOKUP(N$1,装备属性!$B$6:$G$26,3,FALSE))+(装备属性!$C$1+装备属性!$F$31*装备属性!$C$2/装备属性!$C$4)*(1+VLOOKUP(N$1,装备属性!$B$6:$G$26,4,FALSE))</f>
        <v>2226.1106600857274</v>
      </c>
      <c r="O21" s="31">
        <f>(装备属性!$C$2/装备属性!$C$3*(装备属性!$F50-装备属性!$F$31))*(1+VLOOKUP(O$1,装备属性!$B$6:$G$26,3,FALSE))+(装备属性!$C$1+装备属性!$F$31*装备属性!$C$2/装备属性!$C$4)*(1+VLOOKUP(O$1,装备属性!$B$6:$G$26,4,FALSE))</f>
        <v>2487.1875831626503</v>
      </c>
      <c r="P21" s="31">
        <f>(装备属性!$C$2/装备属性!$C$3*(装备属性!$F50-装备属性!$F$31))*(1+VLOOKUP(P$1,装备属性!$B$6:$G$26,3,FALSE))+(装备属性!$C$1+装备属性!$F$31*装备属性!$C$2/装备属性!$C$4)*(1+VLOOKUP(P$1,装备属性!$B$6:$G$26,4,FALSE))</f>
        <v>2748.8902479592839</v>
      </c>
      <c r="Q21" s="31">
        <f>(装备属性!$C$2/装备属性!$C$3*(装备属性!$F50-装备属性!$F$31))*(1+VLOOKUP(Q$1,装备属性!$B$6:$G$26,3,FALSE))+(装备属性!$C$1+装备属性!$F$31*装备属性!$C$2/装备属性!$C$4)*(1+VLOOKUP(Q$1,装备属性!$B$6:$G$26,4,FALSE))</f>
        <v>3011.4063769915419</v>
      </c>
      <c r="R21" s="31">
        <f>(装备属性!$C$2/装备属性!$C$3*(装备属性!$F50-装备属性!$F$31))*(1+VLOOKUP(R$1,装备属性!$B$6:$G$26,3,FALSE))+(装备属性!$C$1+装备属性!$F$31*装备属性!$C$2/装备属性!$C$4)*(1+VLOOKUP(R$1,装备属性!$B$6:$G$26,4,FALSE))</f>
        <v>3274.34671112042</v>
      </c>
      <c r="S21" s="31">
        <f>(装备属性!$C$2/装备属性!$C$3*(装备属性!$F50-装备属性!$F$31))*(1+VLOOKUP(S$1,装备属性!$B$6:$G$26,3,FALSE))+(装备属性!$C$1+装备属性!$F$31*装备属性!$C$2/装备属性!$C$4)*(1+VLOOKUP(S$1,装备属性!$B$6:$G$26,4,FALSE))</f>
        <v>3537.9022666759756</v>
      </c>
      <c r="T21" s="32">
        <f t="shared" si="4"/>
        <v>378.5</v>
      </c>
      <c r="U21" s="31">
        <f>G21</f>
        <v>518</v>
      </c>
      <c r="V21" s="32">
        <f>(装备属性!$C$2/装备属性!$C$3*(装备属性!$F50-装备属性!$F$31))*(1+装备属性!$D$10+VLOOKUP(V$1,装备属性!$L$16:$P$22,2,FALSE))+(装备属性!$C$1+装备属性!$C$2/装备属性!$C$3*装备属性!$F$31)*(1+装备属性!$E$10+VLOOKUP(V$1,装备属性!$L$16:$P$22,3,FALSE))</f>
        <v>864</v>
      </c>
      <c r="W21" s="32">
        <f>(装备属性!$C$2/装备属性!$C$3*(装备属性!$F50-装备属性!$F$31))*(1+装备属性!$D$10+VLOOKUP(W$1,装备属性!$L$16:$P$22,2,FALSE))+(装备属性!$C$1+装备属性!$C$2/装备属性!$C$3*装备属性!$F$31)*(1+装备属性!$E$10+VLOOKUP(W$1,装备属性!$L$16:$P$22,3,FALSE))</f>
        <v>1276</v>
      </c>
      <c r="X21" s="32">
        <f>(装备属性!$C$2/装备属性!$C$3*(装备属性!$F50-装备属性!$F$31))*(1+装备属性!$D$10+VLOOKUP(X$1,装备属性!$L$16:$P$22,2,FALSE))+(装备属性!$C$1+装备属性!$C$2/装备属性!$C$3*装备属性!$F$31)*(1+装备属性!$E$10+VLOOKUP(X$1,装备属性!$L$16:$P$22,3,FALSE))</f>
        <v>1744</v>
      </c>
      <c r="Y21" s="32">
        <f>(装备属性!$C$2/装备属性!$C$3*(装备属性!$F50-装备属性!$F$31))*(1+装备属性!$D$10+VLOOKUP(Y$1,装备属性!$L$16:$P$22,2,FALSE))+(装备属性!$C$1+装备属性!$C$2/装备属性!$C$3*装备属性!$F$31)*(1+装备属性!$E$10+VLOOKUP(Y$1,装备属性!$L$16:$P$22,3,FALSE))</f>
        <v>2240</v>
      </c>
      <c r="Z21" s="32">
        <f>(装备属性!$C$2/装备属性!$C$3*(装备属性!$F50-装备属性!$F$31))*(1+装备属性!$D$10+VLOOKUP(Z$1,装备属性!$L$16:$P$22,2,FALSE))+(装备属性!$C$1+装备属性!$C$2/装备属性!$C$3*装备属性!$F$31)*(1+装备属性!$E$10+VLOOKUP(Z$1,装备属性!$L$16:$P$22,3,FALSE))</f>
        <v>2736</v>
      </c>
      <c r="AA21"/>
      <c r="AB21" s="1">
        <f>U21/T21-1</f>
        <v>0.36856010568031694</v>
      </c>
      <c r="AC21" s="31">
        <f>T21-T17</f>
        <v>40</v>
      </c>
      <c r="AD21" s="31">
        <f>AC21-AC16</f>
        <v>8</v>
      </c>
      <c r="AE21" s="1">
        <f>V21/U21</f>
        <v>1.667953667953668</v>
      </c>
      <c r="AF21" s="1">
        <f t="shared" si="1"/>
        <v>1.4768518518518519</v>
      </c>
    </row>
    <row r="22" spans="2:32" x14ac:dyDescent="0.15">
      <c r="B22" s="1">
        <v>21</v>
      </c>
      <c r="C22" s="31">
        <f>(装备属性!$C$2/装备属性!$C$3*(装备属性!$F51-装备属性!$F$31))*(1+VLOOKUP(C$1,装备属性!$B$6:$G$26,3,FALSE))+(装备属性!$C$1+装备属性!$F$31*装备属性!$C$2/装备属性!$C$4)*(1+VLOOKUP(C$1,装备属性!$B$6:$G$26,4,FALSE))</f>
        <v>109</v>
      </c>
      <c r="D22" s="31">
        <f>(装备属性!$C$2/装备属性!$C$3*(装备属性!$F51-装备属性!$F$31))*(1+VLOOKUP(D$1,装备属性!$B$6:$G$26,3,FALSE))+(装备属性!$C$1+装备属性!$F$31*装备属性!$C$2/装备属性!$C$4)*(1+VLOOKUP(D$1,装备属性!$B$6:$G$26,4,FALSE))</f>
        <v>192.5</v>
      </c>
      <c r="E22" s="31">
        <f>(装备属性!$C$2/装备属性!$C$3*(装备属性!$F51-装备属性!$F$31))*(1+VLOOKUP(E$1,装备属性!$B$6:$G$26,3,FALSE))+(装备属性!$C$1+装备属性!$F$31*装备属性!$C$2/装备属性!$C$4)*(1+VLOOKUP(E$1,装备属性!$B$6:$G$26,4,FALSE))</f>
        <v>276</v>
      </c>
      <c r="F22" s="31">
        <f>(装备属性!$C$2/装备属性!$C$3*(装备属性!$F51-装备属性!$F$31))*(1+VLOOKUP(F$1,装备属性!$B$6:$G$26,3,FALSE))+(装备属性!$C$1+装备属性!$F$31*装备属性!$C$2/装备属性!$C$4)*(1+VLOOKUP(F$1,装备属性!$B$6:$G$26,4,FALSE))</f>
        <v>388.5</v>
      </c>
      <c r="G22" s="31">
        <f>(装备属性!$C$2/装备属性!$C$3*(装备属性!$F51-装备属性!$F$31))*(1+VLOOKUP(G$1,装备属性!$B$6:$G$26,3,FALSE))+(装备属性!$C$1+装备属性!$F$31*装备属性!$C$2/装备属性!$C$4)*(1+VLOOKUP(G$1,装备属性!$B$6:$G$26,4,FALSE))</f>
        <v>530</v>
      </c>
      <c r="H22" s="31">
        <f>(装备属性!$C$2/装备属性!$C$3*(装备属性!$F51-装备属性!$F$31))*(1+VLOOKUP(H$1,装备属性!$B$6:$G$26,3,FALSE))+(装备属性!$C$1+装备属性!$F$31*装备属性!$C$2/装备属性!$C$4)*(1+VLOOKUP(H$1,装备属性!$B$6:$G$26,4,FALSE))</f>
        <v>715</v>
      </c>
      <c r="I22" s="31">
        <f>(装备属性!$C$2/装备属性!$C$3*(装备属性!$F51-装备属性!$F$31))*(1+VLOOKUP(I$1,装备属性!$B$6:$G$26,3,FALSE))+(装备属性!$C$1+装备属性!$F$31*装备属性!$C$2/装备属性!$C$4)*(1+VLOOKUP(I$1,装备属性!$B$6:$G$26,4,FALSE))</f>
        <v>958</v>
      </c>
      <c r="J22" s="31">
        <f>(装备属性!$C$2/装备属性!$C$3*(装备属性!$F51-装备属性!$F$31))*(1+VLOOKUP(J$1,装备属性!$B$6:$G$26,3,FALSE))+(装备属性!$C$1+装备属性!$F$31*装备属性!$C$2/装备属性!$C$4)*(1+VLOOKUP(J$1,装备属性!$B$6:$G$26,4,FALSE))</f>
        <v>1212.4970414201184</v>
      </c>
      <c r="K22" s="31">
        <f>(装备属性!$C$2/装备属性!$C$3*(装备属性!$F51-装备属性!$F$31))*(1+VLOOKUP(K$1,装备属性!$B$6:$G$26,3,FALSE))+(装备属性!$C$1+装备属性!$F$31*装备属性!$C$2/装备属性!$C$4)*(1+VLOOKUP(K$1,装备属性!$B$6:$G$26,4,FALSE))</f>
        <v>1469.9970414201184</v>
      </c>
      <c r="L22" s="31">
        <f>(装备属性!$C$2/装备属性!$C$3*(装备属性!$F51-装备属性!$F$31))*(1+VLOOKUP(L$1,装备属性!$B$6:$G$26,3,FALSE))+(装备属性!$C$1+装备属性!$F$31*装备属性!$C$2/装备属性!$C$4)*(1+VLOOKUP(L$1,装备属性!$B$6:$G$26,4,FALSE))</f>
        <v>1729.2195036231421</v>
      </c>
      <c r="M22" s="31">
        <f>(装备属性!$C$2/装备属性!$C$3*(装备属性!$F51-装备属性!$F$31))*(1+VLOOKUP(M$1,装备属性!$B$6:$G$26,3,FALSE))+(装备属性!$C$1+装备属性!$F$31*装备属性!$C$2/装备属性!$C$4)*(1+VLOOKUP(M$1,装备属性!$B$6:$G$26,4,FALSE))</f>
        <v>1990.1718845755231</v>
      </c>
      <c r="N22" s="31">
        <f>(装备属性!$C$2/装备属性!$C$3*(装备属性!$F51-装备属性!$F$31))*(1+VLOOKUP(N$1,装备属性!$B$6:$G$26,3,FALSE))+(装备属性!$C$1+装备属性!$F$31*装备属性!$C$2/装备属性!$C$4)*(1+VLOOKUP(N$1,装备属性!$B$6:$G$26,4,FALSE))</f>
        <v>2252.1106600857274</v>
      </c>
      <c r="O22" s="31">
        <f>(装备属性!$C$2/装备属性!$C$3*(装备属性!$F51-装备属性!$F$31))*(1+VLOOKUP(O$1,装备属性!$B$6:$G$26,3,FALSE))+(装备属性!$C$1+装备属性!$F$31*装备属性!$C$2/装备属性!$C$4)*(1+VLOOKUP(O$1,装备属性!$B$6:$G$26,4,FALSE))</f>
        <v>2515.1875831626503</v>
      </c>
      <c r="P22" s="31">
        <f>(装备属性!$C$2/装备属性!$C$3*(装备属性!$F51-装备属性!$F$31))*(1+VLOOKUP(P$1,装备属性!$B$6:$G$26,3,FALSE))+(装备属性!$C$1+装备属性!$F$31*装备属性!$C$2/装备属性!$C$4)*(1+VLOOKUP(P$1,装备属性!$B$6:$G$26,4,FALSE))</f>
        <v>2778.8902479592839</v>
      </c>
      <c r="Q22" s="31">
        <f>(装备属性!$C$2/装备属性!$C$3*(装备属性!$F51-装备属性!$F$31))*(1+VLOOKUP(Q$1,装备属性!$B$6:$G$26,3,FALSE))+(装备属性!$C$1+装备属性!$F$31*装备属性!$C$2/装备属性!$C$4)*(1+VLOOKUP(Q$1,装备属性!$B$6:$G$26,4,FALSE))</f>
        <v>3043.4063769915419</v>
      </c>
      <c r="R22" s="31">
        <f>(装备属性!$C$2/装备属性!$C$3*(装备属性!$F51-装备属性!$F$31))*(1+VLOOKUP(R$1,装备属性!$B$6:$G$26,3,FALSE))+(装备属性!$C$1+装备属性!$F$31*装备属性!$C$2/装备属性!$C$4)*(1+VLOOKUP(R$1,装备属性!$B$6:$G$26,4,FALSE))</f>
        <v>3308.34671112042</v>
      </c>
      <c r="S22" s="31">
        <f>(装备属性!$C$2/装备属性!$C$3*(装备属性!$F51-装备属性!$F$31))*(1+VLOOKUP(S$1,装备属性!$B$6:$G$26,3,FALSE))+(装备属性!$C$1+装备属性!$F$31*装备属性!$C$2/装备属性!$C$4)*(1+VLOOKUP(S$1,装备属性!$B$6:$G$26,4,FALSE))</f>
        <v>3573.9022666759756</v>
      </c>
      <c r="T22" s="32">
        <f>G22</f>
        <v>530</v>
      </c>
      <c r="V22" s="32">
        <f>(装备属性!$C$2/装备属性!$C$3*(装备属性!$F51-装备属性!$F$31))*(1+装备属性!$D$10+VLOOKUP(V$1,装备属性!$L$16:$P$22,2,FALSE))+(装备属性!$C$1+装备属性!$C$2/装备属性!$C$3*装备属性!$F$31)*(1+装备属性!$E$10+VLOOKUP(V$1,装备属性!$L$16:$P$22,3,FALSE))</f>
        <v>880</v>
      </c>
      <c r="W22" s="32">
        <f>(装备属性!$C$2/装备属性!$C$3*(装备属性!$F51-装备属性!$F$31))*(1+装备属性!$D$10+VLOOKUP(W$1,装备属性!$L$16:$P$22,2,FALSE))+(装备属性!$C$1+装备属性!$C$2/装备属性!$C$3*装备属性!$F$31)*(1+装备属性!$E$10+VLOOKUP(W$1,装备属性!$L$16:$P$22,3,FALSE))</f>
        <v>1296</v>
      </c>
      <c r="X22" s="32">
        <f>(装备属性!$C$2/装备属性!$C$3*(装备属性!$F51-装备属性!$F$31))*(1+装备属性!$D$10+VLOOKUP(X$1,装备属性!$L$16:$P$22,2,FALSE))+(装备属性!$C$1+装备属性!$C$2/装备属性!$C$3*装备属性!$F$31)*(1+装备属性!$E$10+VLOOKUP(X$1,装备属性!$L$16:$P$22,3,FALSE))</f>
        <v>1768</v>
      </c>
      <c r="Y22" s="32">
        <f>(装备属性!$C$2/装备属性!$C$3*(装备属性!$F51-装备属性!$F$31))*(1+装备属性!$D$10+VLOOKUP(Y$1,装备属性!$L$16:$P$22,2,FALSE))+(装备属性!$C$1+装备属性!$C$2/装备属性!$C$3*装备属性!$F$31)*(1+装备属性!$E$10+VLOOKUP(Y$1,装备属性!$L$16:$P$22,3,FALSE))</f>
        <v>2268</v>
      </c>
      <c r="Z22" s="32">
        <f>(装备属性!$C$2/装备属性!$C$3*(装备属性!$F51-装备属性!$F$31))*(1+装备属性!$D$10+VLOOKUP(Z$1,装备属性!$L$16:$P$22,2,FALSE))+(装备属性!$C$1+装备属性!$C$2/装备属性!$C$3*装备属性!$F$31)*(1+装备属性!$E$10+VLOOKUP(Z$1,装备属性!$L$16:$P$22,3,FALSE))</f>
        <v>2768</v>
      </c>
      <c r="AA22"/>
      <c r="AF22" s="1">
        <f t="shared" si="1"/>
        <v>1.4727272727272727</v>
      </c>
    </row>
    <row r="23" spans="2:32" x14ac:dyDescent="0.15">
      <c r="B23" s="1">
        <v>22</v>
      </c>
      <c r="C23" s="31">
        <f>(装备属性!$C$2/装备属性!$C$3*(装备属性!$F52-装备属性!$F$31))*(1+VLOOKUP(C$1,装备属性!$B$6:$G$26,3,FALSE))+(装备属性!$C$1+装备属性!$F$31*装备属性!$C$2/装备属性!$C$4)*(1+VLOOKUP(C$1,装备属性!$B$6:$G$26,4,FALSE))</f>
        <v>113</v>
      </c>
      <c r="D23" s="31">
        <f>(装备属性!$C$2/装备属性!$C$3*(装备属性!$F52-装备属性!$F$31))*(1+VLOOKUP(D$1,装备属性!$B$6:$G$26,3,FALSE))+(装备属性!$C$1+装备属性!$F$31*装备属性!$C$2/装备属性!$C$4)*(1+VLOOKUP(D$1,装备属性!$B$6:$G$26,4,FALSE))</f>
        <v>198.5</v>
      </c>
      <c r="E23" s="31">
        <f>(装备属性!$C$2/装备属性!$C$3*(装备属性!$F52-装备属性!$F$31))*(1+VLOOKUP(E$1,装备属性!$B$6:$G$26,3,FALSE))+(装备属性!$C$1+装备属性!$F$31*装备属性!$C$2/装备属性!$C$4)*(1+VLOOKUP(E$1,装备属性!$B$6:$G$26,4,FALSE))</f>
        <v>284</v>
      </c>
      <c r="F23" s="31">
        <f>(装备属性!$C$2/装备属性!$C$3*(装备属性!$F52-装备属性!$F$31))*(1+VLOOKUP(F$1,装备属性!$B$6:$G$26,3,FALSE))+(装备属性!$C$1+装备属性!$F$31*装备属性!$C$2/装备属性!$C$4)*(1+VLOOKUP(F$1,装备属性!$B$6:$G$26,4,FALSE))</f>
        <v>398.5</v>
      </c>
      <c r="G23" s="31">
        <f>(装备属性!$C$2/装备属性!$C$3*(装备属性!$F52-装备属性!$F$31))*(1+VLOOKUP(G$1,装备属性!$B$6:$G$26,3,FALSE))+(装备属性!$C$1+装备属性!$F$31*装备属性!$C$2/装备属性!$C$4)*(1+VLOOKUP(G$1,装备属性!$B$6:$G$26,4,FALSE))</f>
        <v>542</v>
      </c>
      <c r="H23" s="31">
        <f>(装备属性!$C$2/装备属性!$C$3*(装备属性!$F52-装备属性!$F$31))*(1+VLOOKUP(H$1,装备属性!$B$6:$G$26,3,FALSE))+(装备属性!$C$1+装备属性!$F$31*装备属性!$C$2/装备属性!$C$4)*(1+VLOOKUP(H$1,装备属性!$B$6:$G$26,4,FALSE))</f>
        <v>729</v>
      </c>
      <c r="I23" s="31">
        <f>(装备属性!$C$2/装备属性!$C$3*(装备属性!$F52-装备属性!$F$31))*(1+VLOOKUP(I$1,装备属性!$B$6:$G$26,3,FALSE))+(装备属性!$C$1+装备属性!$F$31*装备属性!$C$2/装备属性!$C$4)*(1+VLOOKUP(I$1,装备属性!$B$6:$G$26,4,FALSE))</f>
        <v>974</v>
      </c>
      <c r="J23" s="31">
        <f>(装备属性!$C$2/装备属性!$C$3*(装备属性!$F52-装备属性!$F$31))*(1+VLOOKUP(J$1,装备属性!$B$6:$G$26,3,FALSE))+(装备属性!$C$1+装备属性!$F$31*装备属性!$C$2/装备属性!$C$4)*(1+VLOOKUP(J$1,装备属性!$B$6:$G$26,4,FALSE))</f>
        <v>1230.4970414201184</v>
      </c>
      <c r="K23" s="31">
        <f>(装备属性!$C$2/装备属性!$C$3*(装备属性!$F52-装备属性!$F$31))*(1+VLOOKUP(K$1,装备属性!$B$6:$G$26,3,FALSE))+(装备属性!$C$1+装备属性!$F$31*装备属性!$C$2/装备属性!$C$4)*(1+VLOOKUP(K$1,装备属性!$B$6:$G$26,4,FALSE))</f>
        <v>1489.9970414201184</v>
      </c>
      <c r="L23" s="31">
        <f>(装备属性!$C$2/装备属性!$C$3*(装备属性!$F52-装备属性!$F$31))*(1+VLOOKUP(L$1,装备属性!$B$6:$G$26,3,FALSE))+(装备属性!$C$1+装备属性!$F$31*装备属性!$C$2/装备属性!$C$4)*(1+VLOOKUP(L$1,装备属性!$B$6:$G$26,4,FALSE))</f>
        <v>1751.2195036231421</v>
      </c>
      <c r="M23" s="31">
        <f>(装备属性!$C$2/装备属性!$C$3*(装备属性!$F52-装备属性!$F$31))*(1+VLOOKUP(M$1,装备属性!$B$6:$G$26,3,FALSE))+(装备属性!$C$1+装备属性!$F$31*装备属性!$C$2/装备属性!$C$4)*(1+VLOOKUP(M$1,装备属性!$B$6:$G$26,4,FALSE))</f>
        <v>2014.1718845755231</v>
      </c>
      <c r="N23" s="31">
        <f>(装备属性!$C$2/装备属性!$C$3*(装备属性!$F52-装备属性!$F$31))*(1+VLOOKUP(N$1,装备属性!$B$6:$G$26,3,FALSE))+(装备属性!$C$1+装备属性!$F$31*装备属性!$C$2/装备属性!$C$4)*(1+VLOOKUP(N$1,装备属性!$B$6:$G$26,4,FALSE))</f>
        <v>2278.1106600857274</v>
      </c>
      <c r="O23" s="31">
        <f>(装备属性!$C$2/装备属性!$C$3*(装备属性!$F52-装备属性!$F$31))*(1+VLOOKUP(O$1,装备属性!$B$6:$G$26,3,FALSE))+(装备属性!$C$1+装备属性!$F$31*装备属性!$C$2/装备属性!$C$4)*(1+VLOOKUP(O$1,装备属性!$B$6:$G$26,4,FALSE))</f>
        <v>2543.1875831626503</v>
      </c>
      <c r="P23" s="31">
        <f>(装备属性!$C$2/装备属性!$C$3*(装备属性!$F52-装备属性!$F$31))*(1+VLOOKUP(P$1,装备属性!$B$6:$G$26,3,FALSE))+(装备属性!$C$1+装备属性!$F$31*装备属性!$C$2/装备属性!$C$4)*(1+VLOOKUP(P$1,装备属性!$B$6:$G$26,4,FALSE))</f>
        <v>2808.8902479592839</v>
      </c>
      <c r="Q23" s="31">
        <f>(装备属性!$C$2/装备属性!$C$3*(装备属性!$F52-装备属性!$F$31))*(1+VLOOKUP(Q$1,装备属性!$B$6:$G$26,3,FALSE))+(装备属性!$C$1+装备属性!$F$31*装备属性!$C$2/装备属性!$C$4)*(1+VLOOKUP(Q$1,装备属性!$B$6:$G$26,4,FALSE))</f>
        <v>3075.4063769915419</v>
      </c>
      <c r="R23" s="31">
        <f>(装备属性!$C$2/装备属性!$C$3*(装备属性!$F52-装备属性!$F$31))*(1+VLOOKUP(R$1,装备属性!$B$6:$G$26,3,FALSE))+(装备属性!$C$1+装备属性!$F$31*装备属性!$C$2/装备属性!$C$4)*(1+VLOOKUP(R$1,装备属性!$B$6:$G$26,4,FALSE))</f>
        <v>3342.34671112042</v>
      </c>
      <c r="S23" s="31">
        <f>(装备属性!$C$2/装备属性!$C$3*(装备属性!$F52-装备属性!$F$31))*(1+VLOOKUP(S$1,装备属性!$B$6:$G$26,3,FALSE))+(装备属性!$C$1+装备属性!$F$31*装备属性!$C$2/装备属性!$C$4)*(1+VLOOKUP(S$1,装备属性!$B$6:$G$26,4,FALSE))</f>
        <v>3609.9022666759756</v>
      </c>
      <c r="T23" s="32">
        <f t="shared" ref="T23:T26" si="5">G23</f>
        <v>542</v>
      </c>
      <c r="V23" s="32">
        <f>(装备属性!$C$2/装备属性!$C$3*(装备属性!$F52-装备属性!$F$31))*(1+装备属性!$D$10+VLOOKUP(V$1,装备属性!$L$16:$P$22,2,FALSE))+(装备属性!$C$1+装备属性!$C$2/装备属性!$C$3*装备属性!$F$31)*(1+装备属性!$E$10+VLOOKUP(V$1,装备属性!$L$16:$P$22,3,FALSE))</f>
        <v>896</v>
      </c>
      <c r="W23" s="32">
        <f>(装备属性!$C$2/装备属性!$C$3*(装备属性!$F52-装备属性!$F$31))*(1+装备属性!$D$10+VLOOKUP(W$1,装备属性!$L$16:$P$22,2,FALSE))+(装备属性!$C$1+装备属性!$C$2/装备属性!$C$3*装备属性!$F$31)*(1+装备属性!$E$10+VLOOKUP(W$1,装备属性!$L$16:$P$22,3,FALSE))</f>
        <v>1316</v>
      </c>
      <c r="X23" s="32">
        <f>(装备属性!$C$2/装备属性!$C$3*(装备属性!$F52-装备属性!$F$31))*(1+装备属性!$D$10+VLOOKUP(X$1,装备属性!$L$16:$P$22,2,FALSE))+(装备属性!$C$1+装备属性!$C$2/装备属性!$C$3*装备属性!$F$31)*(1+装备属性!$E$10+VLOOKUP(X$1,装备属性!$L$16:$P$22,3,FALSE))</f>
        <v>1792</v>
      </c>
      <c r="Y23" s="32">
        <f>(装备属性!$C$2/装备属性!$C$3*(装备属性!$F52-装备属性!$F$31))*(1+装备属性!$D$10+VLOOKUP(Y$1,装备属性!$L$16:$P$22,2,FALSE))+(装备属性!$C$1+装备属性!$C$2/装备属性!$C$3*装备属性!$F$31)*(1+装备属性!$E$10+VLOOKUP(Y$1,装备属性!$L$16:$P$22,3,FALSE))</f>
        <v>2296</v>
      </c>
      <c r="Z23" s="32">
        <f>(装备属性!$C$2/装备属性!$C$3*(装备属性!$F52-装备属性!$F$31))*(1+装备属性!$D$10+VLOOKUP(Z$1,装备属性!$L$16:$P$22,2,FALSE))+(装备属性!$C$1+装备属性!$C$2/装备属性!$C$3*装备属性!$F$31)*(1+装备属性!$E$10+VLOOKUP(Z$1,装备属性!$L$16:$P$22,3,FALSE))</f>
        <v>2800</v>
      </c>
      <c r="AA23"/>
      <c r="AF23" s="1">
        <f t="shared" si="1"/>
        <v>1.46875</v>
      </c>
    </row>
    <row r="24" spans="2:32" x14ac:dyDescent="0.15">
      <c r="B24" s="1">
        <v>23</v>
      </c>
      <c r="C24" s="31">
        <f>(装备属性!$C$2/装备属性!$C$3*(装备属性!$F53-装备属性!$F$31))*(1+VLOOKUP(C$1,装备属性!$B$6:$G$26,3,FALSE))+(装备属性!$C$1+装备属性!$F$31*装备属性!$C$2/装备属性!$C$4)*(1+VLOOKUP(C$1,装备属性!$B$6:$G$26,4,FALSE))</f>
        <v>117</v>
      </c>
      <c r="D24" s="31">
        <f>(装备属性!$C$2/装备属性!$C$3*(装备属性!$F53-装备属性!$F$31))*(1+VLOOKUP(D$1,装备属性!$B$6:$G$26,3,FALSE))+(装备属性!$C$1+装备属性!$F$31*装备属性!$C$2/装备属性!$C$4)*(1+VLOOKUP(D$1,装备属性!$B$6:$G$26,4,FALSE))</f>
        <v>204.5</v>
      </c>
      <c r="E24" s="31">
        <f>(装备属性!$C$2/装备属性!$C$3*(装备属性!$F53-装备属性!$F$31))*(1+VLOOKUP(E$1,装备属性!$B$6:$G$26,3,FALSE))+(装备属性!$C$1+装备属性!$F$31*装备属性!$C$2/装备属性!$C$4)*(1+VLOOKUP(E$1,装备属性!$B$6:$G$26,4,FALSE))</f>
        <v>292</v>
      </c>
      <c r="F24" s="31">
        <f>(装备属性!$C$2/装备属性!$C$3*(装备属性!$F53-装备属性!$F$31))*(1+VLOOKUP(F$1,装备属性!$B$6:$G$26,3,FALSE))+(装备属性!$C$1+装备属性!$F$31*装备属性!$C$2/装备属性!$C$4)*(1+VLOOKUP(F$1,装备属性!$B$6:$G$26,4,FALSE))</f>
        <v>408.5</v>
      </c>
      <c r="G24" s="31">
        <f>(装备属性!$C$2/装备属性!$C$3*(装备属性!$F53-装备属性!$F$31))*(1+VLOOKUP(G$1,装备属性!$B$6:$G$26,3,FALSE))+(装备属性!$C$1+装备属性!$F$31*装备属性!$C$2/装备属性!$C$4)*(1+VLOOKUP(G$1,装备属性!$B$6:$G$26,4,FALSE))</f>
        <v>554</v>
      </c>
      <c r="H24" s="31">
        <f>(装备属性!$C$2/装备属性!$C$3*(装备属性!$F53-装备属性!$F$31))*(1+VLOOKUP(H$1,装备属性!$B$6:$G$26,3,FALSE))+(装备属性!$C$1+装备属性!$F$31*装备属性!$C$2/装备属性!$C$4)*(1+VLOOKUP(H$1,装备属性!$B$6:$G$26,4,FALSE))</f>
        <v>743</v>
      </c>
      <c r="I24" s="31">
        <f>(装备属性!$C$2/装备属性!$C$3*(装备属性!$F53-装备属性!$F$31))*(1+VLOOKUP(I$1,装备属性!$B$6:$G$26,3,FALSE))+(装备属性!$C$1+装备属性!$F$31*装备属性!$C$2/装备属性!$C$4)*(1+VLOOKUP(I$1,装备属性!$B$6:$G$26,4,FALSE))</f>
        <v>990</v>
      </c>
      <c r="J24" s="31">
        <f>(装备属性!$C$2/装备属性!$C$3*(装备属性!$F53-装备属性!$F$31))*(1+VLOOKUP(J$1,装备属性!$B$6:$G$26,3,FALSE))+(装备属性!$C$1+装备属性!$F$31*装备属性!$C$2/装备属性!$C$4)*(1+VLOOKUP(J$1,装备属性!$B$6:$G$26,4,FALSE))</f>
        <v>1248.4970414201184</v>
      </c>
      <c r="K24" s="31">
        <f>(装备属性!$C$2/装备属性!$C$3*(装备属性!$F53-装备属性!$F$31))*(1+VLOOKUP(K$1,装备属性!$B$6:$G$26,3,FALSE))+(装备属性!$C$1+装备属性!$F$31*装备属性!$C$2/装备属性!$C$4)*(1+VLOOKUP(K$1,装备属性!$B$6:$G$26,4,FALSE))</f>
        <v>1509.9970414201184</v>
      </c>
      <c r="L24" s="31">
        <f>(装备属性!$C$2/装备属性!$C$3*(装备属性!$F53-装备属性!$F$31))*(1+VLOOKUP(L$1,装备属性!$B$6:$G$26,3,FALSE))+(装备属性!$C$1+装备属性!$F$31*装备属性!$C$2/装备属性!$C$4)*(1+VLOOKUP(L$1,装备属性!$B$6:$G$26,4,FALSE))</f>
        <v>1773.2195036231421</v>
      </c>
      <c r="M24" s="31">
        <f>(装备属性!$C$2/装备属性!$C$3*(装备属性!$F53-装备属性!$F$31))*(1+VLOOKUP(M$1,装备属性!$B$6:$G$26,3,FALSE))+(装备属性!$C$1+装备属性!$F$31*装备属性!$C$2/装备属性!$C$4)*(1+VLOOKUP(M$1,装备属性!$B$6:$G$26,4,FALSE))</f>
        <v>2038.1718845755231</v>
      </c>
      <c r="N24" s="31">
        <f>(装备属性!$C$2/装备属性!$C$3*(装备属性!$F53-装备属性!$F$31))*(1+VLOOKUP(N$1,装备属性!$B$6:$G$26,3,FALSE))+(装备属性!$C$1+装备属性!$F$31*装备属性!$C$2/装备属性!$C$4)*(1+VLOOKUP(N$1,装备属性!$B$6:$G$26,4,FALSE))</f>
        <v>2304.1106600857274</v>
      </c>
      <c r="O24" s="31">
        <f>(装备属性!$C$2/装备属性!$C$3*(装备属性!$F53-装备属性!$F$31))*(1+VLOOKUP(O$1,装备属性!$B$6:$G$26,3,FALSE))+(装备属性!$C$1+装备属性!$F$31*装备属性!$C$2/装备属性!$C$4)*(1+VLOOKUP(O$1,装备属性!$B$6:$G$26,4,FALSE))</f>
        <v>2571.1875831626503</v>
      </c>
      <c r="P24" s="31">
        <f>(装备属性!$C$2/装备属性!$C$3*(装备属性!$F53-装备属性!$F$31))*(1+VLOOKUP(P$1,装备属性!$B$6:$G$26,3,FALSE))+(装备属性!$C$1+装备属性!$F$31*装备属性!$C$2/装备属性!$C$4)*(1+VLOOKUP(P$1,装备属性!$B$6:$G$26,4,FALSE))</f>
        <v>2838.8902479592839</v>
      </c>
      <c r="Q24" s="31">
        <f>(装备属性!$C$2/装备属性!$C$3*(装备属性!$F53-装备属性!$F$31))*(1+VLOOKUP(Q$1,装备属性!$B$6:$G$26,3,FALSE))+(装备属性!$C$1+装备属性!$F$31*装备属性!$C$2/装备属性!$C$4)*(1+VLOOKUP(Q$1,装备属性!$B$6:$G$26,4,FALSE))</f>
        <v>3107.4063769915419</v>
      </c>
      <c r="R24" s="31">
        <f>(装备属性!$C$2/装备属性!$C$3*(装备属性!$F53-装备属性!$F$31))*(1+VLOOKUP(R$1,装备属性!$B$6:$G$26,3,FALSE))+(装备属性!$C$1+装备属性!$F$31*装备属性!$C$2/装备属性!$C$4)*(1+VLOOKUP(R$1,装备属性!$B$6:$G$26,4,FALSE))</f>
        <v>3376.34671112042</v>
      </c>
      <c r="S24" s="31">
        <f>(装备属性!$C$2/装备属性!$C$3*(装备属性!$F53-装备属性!$F$31))*(1+VLOOKUP(S$1,装备属性!$B$6:$G$26,3,FALSE))+(装备属性!$C$1+装备属性!$F$31*装备属性!$C$2/装备属性!$C$4)*(1+VLOOKUP(S$1,装备属性!$B$6:$G$26,4,FALSE))</f>
        <v>3645.9022666759756</v>
      </c>
      <c r="T24" s="32">
        <f t="shared" si="5"/>
        <v>554</v>
      </c>
      <c r="V24" s="32">
        <f>(装备属性!$C$2/装备属性!$C$3*(装备属性!$F53-装备属性!$F$31))*(1+装备属性!$D$10+VLOOKUP(V$1,装备属性!$L$16:$P$22,2,FALSE))+(装备属性!$C$1+装备属性!$C$2/装备属性!$C$3*装备属性!$F$31)*(1+装备属性!$E$10+VLOOKUP(V$1,装备属性!$L$16:$P$22,3,FALSE))</f>
        <v>912</v>
      </c>
      <c r="W24" s="32">
        <f>(装备属性!$C$2/装备属性!$C$3*(装备属性!$F53-装备属性!$F$31))*(1+装备属性!$D$10+VLOOKUP(W$1,装备属性!$L$16:$P$22,2,FALSE))+(装备属性!$C$1+装备属性!$C$2/装备属性!$C$3*装备属性!$F$31)*(1+装备属性!$E$10+VLOOKUP(W$1,装备属性!$L$16:$P$22,3,FALSE))</f>
        <v>1336</v>
      </c>
      <c r="X24" s="32">
        <f>(装备属性!$C$2/装备属性!$C$3*(装备属性!$F53-装备属性!$F$31))*(1+装备属性!$D$10+VLOOKUP(X$1,装备属性!$L$16:$P$22,2,FALSE))+(装备属性!$C$1+装备属性!$C$2/装备属性!$C$3*装备属性!$F$31)*(1+装备属性!$E$10+VLOOKUP(X$1,装备属性!$L$16:$P$22,3,FALSE))</f>
        <v>1816</v>
      </c>
      <c r="Y24" s="32">
        <f>(装备属性!$C$2/装备属性!$C$3*(装备属性!$F53-装备属性!$F$31))*(1+装备属性!$D$10+VLOOKUP(Y$1,装备属性!$L$16:$P$22,2,FALSE))+(装备属性!$C$1+装备属性!$C$2/装备属性!$C$3*装备属性!$F$31)*(1+装备属性!$E$10+VLOOKUP(Y$1,装备属性!$L$16:$P$22,3,FALSE))</f>
        <v>2324</v>
      </c>
      <c r="Z24" s="32">
        <f>(装备属性!$C$2/装备属性!$C$3*(装备属性!$F53-装备属性!$F$31))*(1+装备属性!$D$10+VLOOKUP(Z$1,装备属性!$L$16:$P$22,2,FALSE))+(装备属性!$C$1+装备属性!$C$2/装备属性!$C$3*装备属性!$F$31)*(1+装备属性!$E$10+VLOOKUP(Z$1,装备属性!$L$16:$P$22,3,FALSE))</f>
        <v>2832</v>
      </c>
      <c r="AA24"/>
      <c r="AF24" s="1">
        <f t="shared" si="1"/>
        <v>1.4649122807017543</v>
      </c>
    </row>
    <row r="25" spans="2:32" x14ac:dyDescent="0.15">
      <c r="B25" s="1">
        <v>24</v>
      </c>
      <c r="C25" s="31">
        <f>(装备属性!$C$2/装备属性!$C$3*(装备属性!$F54-装备属性!$F$31))*(1+VLOOKUP(C$1,装备属性!$B$6:$G$26,3,FALSE))+(装备属性!$C$1+装备属性!$F$31*装备属性!$C$2/装备属性!$C$4)*(1+VLOOKUP(C$1,装备属性!$B$6:$G$26,4,FALSE))</f>
        <v>121</v>
      </c>
      <c r="D25" s="31">
        <f>(装备属性!$C$2/装备属性!$C$3*(装备属性!$F54-装备属性!$F$31))*(1+VLOOKUP(D$1,装备属性!$B$6:$G$26,3,FALSE))+(装备属性!$C$1+装备属性!$F$31*装备属性!$C$2/装备属性!$C$4)*(1+VLOOKUP(D$1,装备属性!$B$6:$G$26,4,FALSE))</f>
        <v>210.5</v>
      </c>
      <c r="E25" s="31">
        <f>(装备属性!$C$2/装备属性!$C$3*(装备属性!$F54-装备属性!$F$31))*(1+VLOOKUP(E$1,装备属性!$B$6:$G$26,3,FALSE))+(装备属性!$C$1+装备属性!$F$31*装备属性!$C$2/装备属性!$C$4)*(1+VLOOKUP(E$1,装备属性!$B$6:$G$26,4,FALSE))</f>
        <v>300</v>
      </c>
      <c r="F25" s="31">
        <f>(装备属性!$C$2/装备属性!$C$3*(装备属性!$F54-装备属性!$F$31))*(1+VLOOKUP(F$1,装备属性!$B$6:$G$26,3,FALSE))+(装备属性!$C$1+装备属性!$F$31*装备属性!$C$2/装备属性!$C$4)*(1+VLOOKUP(F$1,装备属性!$B$6:$G$26,4,FALSE))</f>
        <v>418.5</v>
      </c>
      <c r="G25" s="31">
        <f>(装备属性!$C$2/装备属性!$C$3*(装备属性!$F54-装备属性!$F$31))*(1+VLOOKUP(G$1,装备属性!$B$6:$G$26,3,FALSE))+(装备属性!$C$1+装备属性!$F$31*装备属性!$C$2/装备属性!$C$4)*(1+VLOOKUP(G$1,装备属性!$B$6:$G$26,4,FALSE))</f>
        <v>566</v>
      </c>
      <c r="H25" s="31">
        <f>(装备属性!$C$2/装备属性!$C$3*(装备属性!$F54-装备属性!$F$31))*(1+VLOOKUP(H$1,装备属性!$B$6:$G$26,3,FALSE))+(装备属性!$C$1+装备属性!$F$31*装备属性!$C$2/装备属性!$C$4)*(1+VLOOKUP(H$1,装备属性!$B$6:$G$26,4,FALSE))</f>
        <v>757</v>
      </c>
      <c r="I25" s="31">
        <f>(装备属性!$C$2/装备属性!$C$3*(装备属性!$F54-装备属性!$F$31))*(1+VLOOKUP(I$1,装备属性!$B$6:$G$26,3,FALSE))+(装备属性!$C$1+装备属性!$F$31*装备属性!$C$2/装备属性!$C$4)*(1+VLOOKUP(I$1,装备属性!$B$6:$G$26,4,FALSE))</f>
        <v>1006</v>
      </c>
      <c r="J25" s="31">
        <f>(装备属性!$C$2/装备属性!$C$3*(装备属性!$F54-装备属性!$F$31))*(1+VLOOKUP(J$1,装备属性!$B$6:$G$26,3,FALSE))+(装备属性!$C$1+装备属性!$F$31*装备属性!$C$2/装备属性!$C$4)*(1+VLOOKUP(J$1,装备属性!$B$6:$G$26,4,FALSE))</f>
        <v>1266.4970414201184</v>
      </c>
      <c r="K25" s="31">
        <f>(装备属性!$C$2/装备属性!$C$3*(装备属性!$F54-装备属性!$F$31))*(1+VLOOKUP(K$1,装备属性!$B$6:$G$26,3,FALSE))+(装备属性!$C$1+装备属性!$F$31*装备属性!$C$2/装备属性!$C$4)*(1+VLOOKUP(K$1,装备属性!$B$6:$G$26,4,FALSE))</f>
        <v>1529.9970414201184</v>
      </c>
      <c r="L25" s="31">
        <f>(装备属性!$C$2/装备属性!$C$3*(装备属性!$F54-装备属性!$F$31))*(1+VLOOKUP(L$1,装备属性!$B$6:$G$26,3,FALSE))+(装备属性!$C$1+装备属性!$F$31*装备属性!$C$2/装备属性!$C$4)*(1+VLOOKUP(L$1,装备属性!$B$6:$G$26,4,FALSE))</f>
        <v>1795.2195036231421</v>
      </c>
      <c r="M25" s="31">
        <f>(装备属性!$C$2/装备属性!$C$3*(装备属性!$F54-装备属性!$F$31))*(1+VLOOKUP(M$1,装备属性!$B$6:$G$26,3,FALSE))+(装备属性!$C$1+装备属性!$F$31*装备属性!$C$2/装备属性!$C$4)*(1+VLOOKUP(M$1,装备属性!$B$6:$G$26,4,FALSE))</f>
        <v>2062.1718845755231</v>
      </c>
      <c r="N25" s="31">
        <f>(装备属性!$C$2/装备属性!$C$3*(装备属性!$F54-装备属性!$F$31))*(1+VLOOKUP(N$1,装备属性!$B$6:$G$26,3,FALSE))+(装备属性!$C$1+装备属性!$F$31*装备属性!$C$2/装备属性!$C$4)*(1+VLOOKUP(N$1,装备属性!$B$6:$G$26,4,FALSE))</f>
        <v>2330.1106600857274</v>
      </c>
      <c r="O25" s="31">
        <f>(装备属性!$C$2/装备属性!$C$3*(装备属性!$F54-装备属性!$F$31))*(1+VLOOKUP(O$1,装备属性!$B$6:$G$26,3,FALSE))+(装备属性!$C$1+装备属性!$F$31*装备属性!$C$2/装备属性!$C$4)*(1+VLOOKUP(O$1,装备属性!$B$6:$G$26,4,FALSE))</f>
        <v>2599.1875831626503</v>
      </c>
      <c r="P25" s="31">
        <f>(装备属性!$C$2/装备属性!$C$3*(装备属性!$F54-装备属性!$F$31))*(1+VLOOKUP(P$1,装备属性!$B$6:$G$26,3,FALSE))+(装备属性!$C$1+装备属性!$F$31*装备属性!$C$2/装备属性!$C$4)*(1+VLOOKUP(P$1,装备属性!$B$6:$G$26,4,FALSE))</f>
        <v>2868.8902479592839</v>
      </c>
      <c r="Q25" s="31">
        <f>(装备属性!$C$2/装备属性!$C$3*(装备属性!$F54-装备属性!$F$31))*(1+VLOOKUP(Q$1,装备属性!$B$6:$G$26,3,FALSE))+(装备属性!$C$1+装备属性!$F$31*装备属性!$C$2/装备属性!$C$4)*(1+VLOOKUP(Q$1,装备属性!$B$6:$G$26,4,FALSE))</f>
        <v>3139.4063769915419</v>
      </c>
      <c r="R25" s="31">
        <f>(装备属性!$C$2/装备属性!$C$3*(装备属性!$F54-装备属性!$F$31))*(1+VLOOKUP(R$1,装备属性!$B$6:$G$26,3,FALSE))+(装备属性!$C$1+装备属性!$F$31*装备属性!$C$2/装备属性!$C$4)*(1+VLOOKUP(R$1,装备属性!$B$6:$G$26,4,FALSE))</f>
        <v>3410.34671112042</v>
      </c>
      <c r="S25" s="31">
        <f>(装备属性!$C$2/装备属性!$C$3*(装备属性!$F54-装备属性!$F$31))*(1+VLOOKUP(S$1,装备属性!$B$6:$G$26,3,FALSE))+(装备属性!$C$1+装备属性!$F$31*装备属性!$C$2/装备属性!$C$4)*(1+VLOOKUP(S$1,装备属性!$B$6:$G$26,4,FALSE))</f>
        <v>3681.9022666759756</v>
      </c>
      <c r="T25" s="32">
        <f t="shared" si="5"/>
        <v>566</v>
      </c>
      <c r="V25" s="32">
        <f>(装备属性!$C$2/装备属性!$C$3*(装备属性!$F54-装备属性!$F$31))*(1+装备属性!$D$10+VLOOKUP(V$1,装备属性!$L$16:$P$22,2,FALSE))+(装备属性!$C$1+装备属性!$C$2/装备属性!$C$3*装备属性!$F$31)*(1+装备属性!$E$10+VLOOKUP(V$1,装备属性!$L$16:$P$22,3,FALSE))</f>
        <v>928</v>
      </c>
      <c r="W25" s="32">
        <f>(装备属性!$C$2/装备属性!$C$3*(装备属性!$F54-装备属性!$F$31))*(1+装备属性!$D$10+VLOOKUP(W$1,装备属性!$L$16:$P$22,2,FALSE))+(装备属性!$C$1+装备属性!$C$2/装备属性!$C$3*装备属性!$F$31)*(1+装备属性!$E$10+VLOOKUP(W$1,装备属性!$L$16:$P$22,3,FALSE))</f>
        <v>1356</v>
      </c>
      <c r="X25" s="32">
        <f>(装备属性!$C$2/装备属性!$C$3*(装备属性!$F54-装备属性!$F$31))*(1+装备属性!$D$10+VLOOKUP(X$1,装备属性!$L$16:$P$22,2,FALSE))+(装备属性!$C$1+装备属性!$C$2/装备属性!$C$3*装备属性!$F$31)*(1+装备属性!$E$10+VLOOKUP(X$1,装备属性!$L$16:$P$22,3,FALSE))</f>
        <v>1840</v>
      </c>
      <c r="Y25" s="32">
        <f>(装备属性!$C$2/装备属性!$C$3*(装备属性!$F54-装备属性!$F$31))*(1+装备属性!$D$10+VLOOKUP(Y$1,装备属性!$L$16:$P$22,2,FALSE))+(装备属性!$C$1+装备属性!$C$2/装备属性!$C$3*装备属性!$F$31)*(1+装备属性!$E$10+VLOOKUP(Y$1,装备属性!$L$16:$P$22,3,FALSE))</f>
        <v>2352</v>
      </c>
      <c r="Z25" s="32">
        <f>(装备属性!$C$2/装备属性!$C$3*(装备属性!$F54-装备属性!$F$31))*(1+装备属性!$D$10+VLOOKUP(Z$1,装备属性!$L$16:$P$22,2,FALSE))+(装备属性!$C$1+装备属性!$C$2/装备属性!$C$3*装备属性!$F$31)*(1+装备属性!$E$10+VLOOKUP(Z$1,装备属性!$L$16:$P$22,3,FALSE))</f>
        <v>2864</v>
      </c>
      <c r="AA25"/>
      <c r="AF25" s="1">
        <f t="shared" si="1"/>
        <v>1.4612068965517242</v>
      </c>
    </row>
    <row r="26" spans="2:32" x14ac:dyDescent="0.15">
      <c r="B26" s="1">
        <v>25</v>
      </c>
      <c r="C26" s="31">
        <f>(装备属性!$C$2/装备属性!$C$3*(装备属性!$F55-装备属性!$F$31))*(1+VLOOKUP(C$1,装备属性!$B$6:$G$26,3,FALSE))+(装备属性!$C$1+装备属性!$F$31*装备属性!$C$2/装备属性!$C$4)*(1+VLOOKUP(C$1,装备属性!$B$6:$G$26,4,FALSE))</f>
        <v>125</v>
      </c>
      <c r="D26" s="31">
        <f>(装备属性!$C$2/装备属性!$C$3*(装备属性!$F55-装备属性!$F$31))*(1+VLOOKUP(D$1,装备属性!$B$6:$G$26,3,FALSE))+(装备属性!$C$1+装备属性!$F$31*装备属性!$C$2/装备属性!$C$4)*(1+VLOOKUP(D$1,装备属性!$B$6:$G$26,4,FALSE))</f>
        <v>216.5</v>
      </c>
      <c r="E26" s="31">
        <f>(装备属性!$C$2/装备属性!$C$3*(装备属性!$F55-装备属性!$F$31))*(1+VLOOKUP(E$1,装备属性!$B$6:$G$26,3,FALSE))+(装备属性!$C$1+装备属性!$F$31*装备属性!$C$2/装备属性!$C$4)*(1+VLOOKUP(E$1,装备属性!$B$6:$G$26,4,FALSE))</f>
        <v>308</v>
      </c>
      <c r="F26" s="31">
        <f>(装备属性!$C$2/装备属性!$C$3*(装备属性!$F55-装备属性!$F$31))*(1+VLOOKUP(F$1,装备属性!$B$6:$G$26,3,FALSE))+(装备属性!$C$1+装备属性!$F$31*装备属性!$C$2/装备属性!$C$4)*(1+VLOOKUP(F$1,装备属性!$B$6:$G$26,4,FALSE))</f>
        <v>428.5</v>
      </c>
      <c r="G26" s="31">
        <f>(装备属性!$C$2/装备属性!$C$3*(装备属性!$F55-装备属性!$F$31))*(1+VLOOKUP(G$1,装备属性!$B$6:$G$26,3,FALSE))+(装备属性!$C$1+装备属性!$F$31*装备属性!$C$2/装备属性!$C$4)*(1+VLOOKUP(G$1,装备属性!$B$6:$G$26,4,FALSE))</f>
        <v>578</v>
      </c>
      <c r="H26" s="31">
        <f>(装备属性!$C$2/装备属性!$C$3*(装备属性!$F55-装备属性!$F$31))*(1+VLOOKUP(H$1,装备属性!$B$6:$G$26,3,FALSE))+(装备属性!$C$1+装备属性!$F$31*装备属性!$C$2/装备属性!$C$4)*(1+VLOOKUP(H$1,装备属性!$B$6:$G$26,4,FALSE))</f>
        <v>771</v>
      </c>
      <c r="I26" s="31">
        <f>(装备属性!$C$2/装备属性!$C$3*(装备属性!$F55-装备属性!$F$31))*(1+VLOOKUP(I$1,装备属性!$B$6:$G$26,3,FALSE))+(装备属性!$C$1+装备属性!$F$31*装备属性!$C$2/装备属性!$C$4)*(1+VLOOKUP(I$1,装备属性!$B$6:$G$26,4,FALSE))</f>
        <v>1022</v>
      </c>
      <c r="J26" s="31">
        <f>(装备属性!$C$2/装备属性!$C$3*(装备属性!$F55-装备属性!$F$31))*(1+VLOOKUP(J$1,装备属性!$B$6:$G$26,3,FALSE))+(装备属性!$C$1+装备属性!$F$31*装备属性!$C$2/装备属性!$C$4)*(1+VLOOKUP(J$1,装备属性!$B$6:$G$26,4,FALSE))</f>
        <v>1284.4970414201184</v>
      </c>
      <c r="K26" s="31">
        <f>(装备属性!$C$2/装备属性!$C$3*(装备属性!$F55-装备属性!$F$31))*(1+VLOOKUP(K$1,装备属性!$B$6:$G$26,3,FALSE))+(装备属性!$C$1+装备属性!$F$31*装备属性!$C$2/装备属性!$C$4)*(1+VLOOKUP(K$1,装备属性!$B$6:$G$26,4,FALSE))</f>
        <v>1549.9970414201184</v>
      </c>
      <c r="L26" s="31">
        <f>(装备属性!$C$2/装备属性!$C$3*(装备属性!$F55-装备属性!$F$31))*(1+VLOOKUP(L$1,装备属性!$B$6:$G$26,3,FALSE))+(装备属性!$C$1+装备属性!$F$31*装备属性!$C$2/装备属性!$C$4)*(1+VLOOKUP(L$1,装备属性!$B$6:$G$26,4,FALSE))</f>
        <v>1817.2195036231421</v>
      </c>
      <c r="M26" s="31">
        <f>(装备属性!$C$2/装备属性!$C$3*(装备属性!$F55-装备属性!$F$31))*(1+VLOOKUP(M$1,装备属性!$B$6:$G$26,3,FALSE))+(装备属性!$C$1+装备属性!$F$31*装备属性!$C$2/装备属性!$C$4)*(1+VLOOKUP(M$1,装备属性!$B$6:$G$26,4,FALSE))</f>
        <v>2086.1718845755231</v>
      </c>
      <c r="N26" s="31">
        <f>(装备属性!$C$2/装备属性!$C$3*(装备属性!$F55-装备属性!$F$31))*(1+VLOOKUP(N$1,装备属性!$B$6:$G$26,3,FALSE))+(装备属性!$C$1+装备属性!$F$31*装备属性!$C$2/装备属性!$C$4)*(1+VLOOKUP(N$1,装备属性!$B$6:$G$26,4,FALSE))</f>
        <v>2356.1106600857274</v>
      </c>
      <c r="O26" s="31">
        <f>(装备属性!$C$2/装备属性!$C$3*(装备属性!$F55-装备属性!$F$31))*(1+VLOOKUP(O$1,装备属性!$B$6:$G$26,3,FALSE))+(装备属性!$C$1+装备属性!$F$31*装备属性!$C$2/装备属性!$C$4)*(1+VLOOKUP(O$1,装备属性!$B$6:$G$26,4,FALSE))</f>
        <v>2627.1875831626503</v>
      </c>
      <c r="P26" s="31">
        <f>(装备属性!$C$2/装备属性!$C$3*(装备属性!$F55-装备属性!$F$31))*(1+VLOOKUP(P$1,装备属性!$B$6:$G$26,3,FALSE))+(装备属性!$C$1+装备属性!$F$31*装备属性!$C$2/装备属性!$C$4)*(1+VLOOKUP(P$1,装备属性!$B$6:$G$26,4,FALSE))</f>
        <v>2898.8902479592839</v>
      </c>
      <c r="Q26" s="31">
        <f>(装备属性!$C$2/装备属性!$C$3*(装备属性!$F55-装备属性!$F$31))*(1+VLOOKUP(Q$1,装备属性!$B$6:$G$26,3,FALSE))+(装备属性!$C$1+装备属性!$F$31*装备属性!$C$2/装备属性!$C$4)*(1+VLOOKUP(Q$1,装备属性!$B$6:$G$26,4,FALSE))</f>
        <v>3171.4063769915419</v>
      </c>
      <c r="R26" s="31">
        <f>(装备属性!$C$2/装备属性!$C$3*(装备属性!$F55-装备属性!$F$31))*(1+VLOOKUP(R$1,装备属性!$B$6:$G$26,3,FALSE))+(装备属性!$C$1+装备属性!$F$31*装备属性!$C$2/装备属性!$C$4)*(1+VLOOKUP(R$1,装备属性!$B$6:$G$26,4,FALSE))</f>
        <v>3444.34671112042</v>
      </c>
      <c r="S26" s="31">
        <f>(装备属性!$C$2/装备属性!$C$3*(装备属性!$F55-装备属性!$F$31))*(1+VLOOKUP(S$1,装备属性!$B$6:$G$26,3,FALSE))+(装备属性!$C$1+装备属性!$F$31*装备属性!$C$2/装备属性!$C$4)*(1+VLOOKUP(S$1,装备属性!$B$6:$G$26,4,FALSE))</f>
        <v>3717.9022666759756</v>
      </c>
      <c r="T26" s="32">
        <f t="shared" si="5"/>
        <v>578</v>
      </c>
      <c r="U26" s="31">
        <f>H26</f>
        <v>771</v>
      </c>
      <c r="V26" s="32">
        <f>(装备属性!$C$2/装备属性!$C$3*(装备属性!$F55-装备属性!$F$31))*(1+装备属性!$D$11+VLOOKUP(V$1,装备属性!$L$16:$P$22,2,FALSE))+(装备属性!$C$1+装备属性!$C$2/装备属性!$C$3*装备属性!$F$31)*(1+装备属性!$E$11+VLOOKUP(V$1,装备属性!$L$16:$P$22,3,FALSE))</f>
        <v>1132</v>
      </c>
      <c r="W26" s="32">
        <f>(装备属性!$C$2/装备属性!$C$3*(装备属性!$F55-装备属性!$F$31))*(1+装备属性!$D$11+VLOOKUP(W$1,装备属性!$L$16:$P$22,2,FALSE))+(装备属性!$C$1+装备属性!$C$2/装备属性!$C$3*装备属性!$F$31)*(1+装备属性!$E$11+VLOOKUP(W$1,装备属性!$L$16:$P$22,3,FALSE))</f>
        <v>1564</v>
      </c>
      <c r="X26" s="32">
        <f>(装备属性!$C$2/装备属性!$C$3*(装备属性!$F55-装备属性!$F$31))*(1+装备属性!$D$11+VLOOKUP(X$1,装备属性!$L$16:$P$22,2,FALSE))+(装备属性!$C$1+装备属性!$C$2/装备属性!$C$3*装备属性!$F$31)*(1+装备属性!$E$11+VLOOKUP(X$1,装备属性!$L$16:$P$22,3,FALSE))</f>
        <v>2052</v>
      </c>
      <c r="Y26" s="32">
        <f>(装备属性!$C$2/装备属性!$C$3*(装备属性!$F55-装备属性!$F$31))*(1+装备属性!$D$11+VLOOKUP(Y$1,装备属性!$L$16:$P$22,2,FALSE))+(装备属性!$C$1+装备属性!$C$2/装备属性!$C$3*装备属性!$F$31)*(1+装备属性!$E$11+VLOOKUP(Y$1,装备属性!$L$16:$P$22,3,FALSE))</f>
        <v>2568</v>
      </c>
      <c r="Z26" s="32">
        <f>(装备属性!$C$2/装备属性!$C$3*(装备属性!$F55-装备属性!$F$31))*(1+装备属性!$D$11+VLOOKUP(Z$1,装备属性!$L$16:$P$22,2,FALSE))+(装备属性!$C$1+装备属性!$C$2/装备属性!$C$3*装备属性!$F$31)*(1+装备属性!$E$11+VLOOKUP(Z$1,装备属性!$L$16:$P$22,3,FALSE))</f>
        <v>3084</v>
      </c>
      <c r="AA26"/>
      <c r="AB26" s="1">
        <f>U26/T26-1</f>
        <v>0.33391003460207602</v>
      </c>
      <c r="AC26" s="31">
        <f>T26-T22</f>
        <v>48</v>
      </c>
      <c r="AD26" s="31">
        <f>AC26-AC21</f>
        <v>8</v>
      </c>
      <c r="AE26" s="1">
        <f>V26/U26</f>
        <v>1.4682230869001296</v>
      </c>
      <c r="AF26" s="1">
        <f t="shared" si="1"/>
        <v>1.3816254416961131</v>
      </c>
    </row>
    <row r="27" spans="2:32" x14ac:dyDescent="0.15">
      <c r="B27" s="1">
        <v>26</v>
      </c>
      <c r="C27" s="31">
        <f>(装备属性!$C$2/装备属性!$C$3*(装备属性!$F56-装备属性!$F$31))*(1+VLOOKUP(C$1,装备属性!$B$6:$G$26,3,FALSE))+(装备属性!$C$1+装备属性!$F$31*装备属性!$C$2/装备属性!$C$4)*(1+VLOOKUP(C$1,装备属性!$B$6:$G$26,4,FALSE))</f>
        <v>129</v>
      </c>
      <c r="D27" s="31">
        <f>(装备属性!$C$2/装备属性!$C$3*(装备属性!$F56-装备属性!$F$31))*(1+VLOOKUP(D$1,装备属性!$B$6:$G$26,3,FALSE))+(装备属性!$C$1+装备属性!$F$31*装备属性!$C$2/装备属性!$C$4)*(1+VLOOKUP(D$1,装备属性!$B$6:$G$26,4,FALSE))</f>
        <v>222.5</v>
      </c>
      <c r="E27" s="31">
        <f>(装备属性!$C$2/装备属性!$C$3*(装备属性!$F56-装备属性!$F$31))*(1+VLOOKUP(E$1,装备属性!$B$6:$G$26,3,FALSE))+(装备属性!$C$1+装备属性!$F$31*装备属性!$C$2/装备属性!$C$4)*(1+VLOOKUP(E$1,装备属性!$B$6:$G$26,4,FALSE))</f>
        <v>316</v>
      </c>
      <c r="F27" s="31">
        <f>(装备属性!$C$2/装备属性!$C$3*(装备属性!$F56-装备属性!$F$31))*(1+VLOOKUP(F$1,装备属性!$B$6:$G$26,3,FALSE))+(装备属性!$C$1+装备属性!$F$31*装备属性!$C$2/装备属性!$C$4)*(1+VLOOKUP(F$1,装备属性!$B$6:$G$26,4,FALSE))</f>
        <v>438.5</v>
      </c>
      <c r="G27" s="31">
        <f>(装备属性!$C$2/装备属性!$C$3*(装备属性!$F56-装备属性!$F$31))*(1+VLOOKUP(G$1,装备属性!$B$6:$G$26,3,FALSE))+(装备属性!$C$1+装备属性!$F$31*装备属性!$C$2/装备属性!$C$4)*(1+VLOOKUP(G$1,装备属性!$B$6:$G$26,4,FALSE))</f>
        <v>590</v>
      </c>
      <c r="H27" s="31">
        <f>(装备属性!$C$2/装备属性!$C$3*(装备属性!$F56-装备属性!$F$31))*(1+VLOOKUP(H$1,装备属性!$B$6:$G$26,3,FALSE))+(装备属性!$C$1+装备属性!$F$31*装备属性!$C$2/装备属性!$C$4)*(1+VLOOKUP(H$1,装备属性!$B$6:$G$26,4,FALSE))</f>
        <v>785</v>
      </c>
      <c r="I27" s="31">
        <f>(装备属性!$C$2/装备属性!$C$3*(装备属性!$F56-装备属性!$F$31))*(1+VLOOKUP(I$1,装备属性!$B$6:$G$26,3,FALSE))+(装备属性!$C$1+装备属性!$F$31*装备属性!$C$2/装备属性!$C$4)*(1+VLOOKUP(I$1,装备属性!$B$6:$G$26,4,FALSE))</f>
        <v>1038</v>
      </c>
      <c r="J27" s="31">
        <f>(装备属性!$C$2/装备属性!$C$3*(装备属性!$F56-装备属性!$F$31))*(1+VLOOKUP(J$1,装备属性!$B$6:$G$26,3,FALSE))+(装备属性!$C$1+装备属性!$F$31*装备属性!$C$2/装备属性!$C$4)*(1+VLOOKUP(J$1,装备属性!$B$6:$G$26,4,FALSE))</f>
        <v>1302.4970414201184</v>
      </c>
      <c r="K27" s="31">
        <f>(装备属性!$C$2/装备属性!$C$3*(装备属性!$F56-装备属性!$F$31))*(1+VLOOKUP(K$1,装备属性!$B$6:$G$26,3,FALSE))+(装备属性!$C$1+装备属性!$F$31*装备属性!$C$2/装备属性!$C$4)*(1+VLOOKUP(K$1,装备属性!$B$6:$G$26,4,FALSE))</f>
        <v>1569.9970414201184</v>
      </c>
      <c r="L27" s="31">
        <f>(装备属性!$C$2/装备属性!$C$3*(装备属性!$F56-装备属性!$F$31))*(1+VLOOKUP(L$1,装备属性!$B$6:$G$26,3,FALSE))+(装备属性!$C$1+装备属性!$F$31*装备属性!$C$2/装备属性!$C$4)*(1+VLOOKUP(L$1,装备属性!$B$6:$G$26,4,FALSE))</f>
        <v>1839.2195036231421</v>
      </c>
      <c r="M27" s="31">
        <f>(装备属性!$C$2/装备属性!$C$3*(装备属性!$F56-装备属性!$F$31))*(1+VLOOKUP(M$1,装备属性!$B$6:$G$26,3,FALSE))+(装备属性!$C$1+装备属性!$F$31*装备属性!$C$2/装备属性!$C$4)*(1+VLOOKUP(M$1,装备属性!$B$6:$G$26,4,FALSE))</f>
        <v>2110.1718845755231</v>
      </c>
      <c r="N27" s="31">
        <f>(装备属性!$C$2/装备属性!$C$3*(装备属性!$F56-装备属性!$F$31))*(1+VLOOKUP(N$1,装备属性!$B$6:$G$26,3,FALSE))+(装备属性!$C$1+装备属性!$F$31*装备属性!$C$2/装备属性!$C$4)*(1+VLOOKUP(N$1,装备属性!$B$6:$G$26,4,FALSE))</f>
        <v>2382.1106600857274</v>
      </c>
      <c r="O27" s="31">
        <f>(装备属性!$C$2/装备属性!$C$3*(装备属性!$F56-装备属性!$F$31))*(1+VLOOKUP(O$1,装备属性!$B$6:$G$26,3,FALSE))+(装备属性!$C$1+装备属性!$F$31*装备属性!$C$2/装备属性!$C$4)*(1+VLOOKUP(O$1,装备属性!$B$6:$G$26,4,FALSE))</f>
        <v>2655.1875831626503</v>
      </c>
      <c r="P27" s="31">
        <f>(装备属性!$C$2/装备属性!$C$3*(装备属性!$F56-装备属性!$F$31))*(1+VLOOKUP(P$1,装备属性!$B$6:$G$26,3,FALSE))+(装备属性!$C$1+装备属性!$F$31*装备属性!$C$2/装备属性!$C$4)*(1+VLOOKUP(P$1,装备属性!$B$6:$G$26,4,FALSE))</f>
        <v>2928.8902479592839</v>
      </c>
      <c r="Q27" s="31">
        <f>(装备属性!$C$2/装备属性!$C$3*(装备属性!$F56-装备属性!$F$31))*(1+VLOOKUP(Q$1,装备属性!$B$6:$G$26,3,FALSE))+(装备属性!$C$1+装备属性!$F$31*装备属性!$C$2/装备属性!$C$4)*(1+VLOOKUP(Q$1,装备属性!$B$6:$G$26,4,FALSE))</f>
        <v>3203.4063769915419</v>
      </c>
      <c r="R27" s="31">
        <f>(装备属性!$C$2/装备属性!$C$3*(装备属性!$F56-装备属性!$F$31))*(1+VLOOKUP(R$1,装备属性!$B$6:$G$26,3,FALSE))+(装备属性!$C$1+装备属性!$F$31*装备属性!$C$2/装备属性!$C$4)*(1+VLOOKUP(R$1,装备属性!$B$6:$G$26,4,FALSE))</f>
        <v>3478.34671112042</v>
      </c>
      <c r="S27" s="31">
        <f>(装备属性!$C$2/装备属性!$C$3*(装备属性!$F56-装备属性!$F$31))*(1+VLOOKUP(S$1,装备属性!$B$6:$G$26,3,FALSE))+(装备属性!$C$1+装备属性!$F$31*装备属性!$C$2/装备属性!$C$4)*(1+VLOOKUP(S$1,装备属性!$B$6:$G$26,4,FALSE))</f>
        <v>3753.9022666759756</v>
      </c>
      <c r="T27" s="32">
        <f>H27</f>
        <v>785</v>
      </c>
      <c r="V27" s="32">
        <f>(装备属性!$C$2/装备属性!$C$3*(装备属性!$F56-装备属性!$F$31))*(1+装备属性!$D$11+VLOOKUP(V$1,装备属性!$L$16:$P$22,2,FALSE))+(装备属性!$C$1+装备属性!$C$2/装备属性!$C$3*装备属性!$F$31)*(1+装备属性!$E$11+VLOOKUP(V$1,装备属性!$L$16:$P$22,3,FALSE))</f>
        <v>1150</v>
      </c>
      <c r="W27" s="32">
        <f>(装备属性!$C$2/装备属性!$C$3*(装备属性!$F56-装备属性!$F$31))*(1+装备属性!$D$11+VLOOKUP(W$1,装备属性!$L$16:$P$22,2,FALSE))+(装备属性!$C$1+装备属性!$C$2/装备属性!$C$3*装备属性!$F$31)*(1+装备属性!$E$11+VLOOKUP(W$1,装备属性!$L$16:$P$22,3,FALSE))</f>
        <v>1586</v>
      </c>
      <c r="X27" s="32">
        <f>(装备属性!$C$2/装备属性!$C$3*(装备属性!$F56-装备属性!$F$31))*(1+装备属性!$D$11+VLOOKUP(X$1,装备属性!$L$16:$P$22,2,FALSE))+(装备属性!$C$1+装备属性!$C$2/装备属性!$C$3*装备属性!$F$31)*(1+装备属性!$E$11+VLOOKUP(X$1,装备属性!$L$16:$P$22,3,FALSE))</f>
        <v>2078</v>
      </c>
      <c r="Y27" s="32">
        <f>(装备属性!$C$2/装备属性!$C$3*(装备属性!$F56-装备属性!$F$31))*(1+装备属性!$D$11+VLOOKUP(Y$1,装备属性!$L$16:$P$22,2,FALSE))+(装备属性!$C$1+装备属性!$C$2/装备属性!$C$3*装备属性!$F$31)*(1+装备属性!$E$11+VLOOKUP(Y$1,装备属性!$L$16:$P$22,3,FALSE))</f>
        <v>2598</v>
      </c>
      <c r="Z27" s="32">
        <f>(装备属性!$C$2/装备属性!$C$3*(装备属性!$F56-装备属性!$F$31))*(1+装备属性!$D$11+VLOOKUP(Z$1,装备属性!$L$16:$P$22,2,FALSE))+(装备属性!$C$1+装备属性!$C$2/装备属性!$C$3*装备属性!$F$31)*(1+装备属性!$E$11+VLOOKUP(Z$1,装备属性!$L$16:$P$22,3,FALSE))</f>
        <v>3118</v>
      </c>
      <c r="AA27"/>
      <c r="AF27" s="1">
        <f t="shared" si="1"/>
        <v>1.3791304347826088</v>
      </c>
    </row>
    <row r="28" spans="2:32" x14ac:dyDescent="0.15">
      <c r="B28" s="1">
        <v>27</v>
      </c>
      <c r="C28" s="31">
        <f>(装备属性!$C$2/装备属性!$C$3*(装备属性!$F57-装备属性!$F$31))*(1+VLOOKUP(C$1,装备属性!$B$6:$G$26,3,FALSE))+(装备属性!$C$1+装备属性!$F$31*装备属性!$C$2/装备属性!$C$4)*(1+VLOOKUP(C$1,装备属性!$B$6:$G$26,4,FALSE))</f>
        <v>133</v>
      </c>
      <c r="D28" s="31">
        <f>(装备属性!$C$2/装备属性!$C$3*(装备属性!$F57-装备属性!$F$31))*(1+VLOOKUP(D$1,装备属性!$B$6:$G$26,3,FALSE))+(装备属性!$C$1+装备属性!$F$31*装备属性!$C$2/装备属性!$C$4)*(1+VLOOKUP(D$1,装备属性!$B$6:$G$26,4,FALSE))</f>
        <v>228.5</v>
      </c>
      <c r="E28" s="31">
        <f>(装备属性!$C$2/装备属性!$C$3*(装备属性!$F57-装备属性!$F$31))*(1+VLOOKUP(E$1,装备属性!$B$6:$G$26,3,FALSE))+(装备属性!$C$1+装备属性!$F$31*装备属性!$C$2/装备属性!$C$4)*(1+VLOOKUP(E$1,装备属性!$B$6:$G$26,4,FALSE))</f>
        <v>324</v>
      </c>
      <c r="F28" s="31">
        <f>(装备属性!$C$2/装备属性!$C$3*(装备属性!$F57-装备属性!$F$31))*(1+VLOOKUP(F$1,装备属性!$B$6:$G$26,3,FALSE))+(装备属性!$C$1+装备属性!$F$31*装备属性!$C$2/装备属性!$C$4)*(1+VLOOKUP(F$1,装备属性!$B$6:$G$26,4,FALSE))</f>
        <v>448.5</v>
      </c>
      <c r="G28" s="31">
        <f>(装备属性!$C$2/装备属性!$C$3*(装备属性!$F57-装备属性!$F$31))*(1+VLOOKUP(G$1,装备属性!$B$6:$G$26,3,FALSE))+(装备属性!$C$1+装备属性!$F$31*装备属性!$C$2/装备属性!$C$4)*(1+VLOOKUP(G$1,装备属性!$B$6:$G$26,4,FALSE))</f>
        <v>602</v>
      </c>
      <c r="H28" s="31">
        <f>(装备属性!$C$2/装备属性!$C$3*(装备属性!$F57-装备属性!$F$31))*(1+VLOOKUP(H$1,装备属性!$B$6:$G$26,3,FALSE))+(装备属性!$C$1+装备属性!$F$31*装备属性!$C$2/装备属性!$C$4)*(1+VLOOKUP(H$1,装备属性!$B$6:$G$26,4,FALSE))</f>
        <v>799</v>
      </c>
      <c r="I28" s="31">
        <f>(装备属性!$C$2/装备属性!$C$3*(装备属性!$F57-装备属性!$F$31))*(1+VLOOKUP(I$1,装备属性!$B$6:$G$26,3,FALSE))+(装备属性!$C$1+装备属性!$F$31*装备属性!$C$2/装备属性!$C$4)*(1+VLOOKUP(I$1,装备属性!$B$6:$G$26,4,FALSE))</f>
        <v>1054</v>
      </c>
      <c r="J28" s="31">
        <f>(装备属性!$C$2/装备属性!$C$3*(装备属性!$F57-装备属性!$F$31))*(1+VLOOKUP(J$1,装备属性!$B$6:$G$26,3,FALSE))+(装备属性!$C$1+装备属性!$F$31*装备属性!$C$2/装备属性!$C$4)*(1+VLOOKUP(J$1,装备属性!$B$6:$G$26,4,FALSE))</f>
        <v>1320.4970414201184</v>
      </c>
      <c r="K28" s="31">
        <f>(装备属性!$C$2/装备属性!$C$3*(装备属性!$F57-装备属性!$F$31))*(1+VLOOKUP(K$1,装备属性!$B$6:$G$26,3,FALSE))+(装备属性!$C$1+装备属性!$F$31*装备属性!$C$2/装备属性!$C$4)*(1+VLOOKUP(K$1,装备属性!$B$6:$G$26,4,FALSE))</f>
        <v>1589.9970414201184</v>
      </c>
      <c r="L28" s="31">
        <f>(装备属性!$C$2/装备属性!$C$3*(装备属性!$F57-装备属性!$F$31))*(1+VLOOKUP(L$1,装备属性!$B$6:$G$26,3,FALSE))+(装备属性!$C$1+装备属性!$F$31*装备属性!$C$2/装备属性!$C$4)*(1+VLOOKUP(L$1,装备属性!$B$6:$G$26,4,FALSE))</f>
        <v>1861.2195036231421</v>
      </c>
      <c r="M28" s="31">
        <f>(装备属性!$C$2/装备属性!$C$3*(装备属性!$F57-装备属性!$F$31))*(1+VLOOKUP(M$1,装备属性!$B$6:$G$26,3,FALSE))+(装备属性!$C$1+装备属性!$F$31*装备属性!$C$2/装备属性!$C$4)*(1+VLOOKUP(M$1,装备属性!$B$6:$G$26,4,FALSE))</f>
        <v>2134.1718845755231</v>
      </c>
      <c r="N28" s="31">
        <f>(装备属性!$C$2/装备属性!$C$3*(装备属性!$F57-装备属性!$F$31))*(1+VLOOKUP(N$1,装备属性!$B$6:$G$26,3,FALSE))+(装备属性!$C$1+装备属性!$F$31*装备属性!$C$2/装备属性!$C$4)*(1+VLOOKUP(N$1,装备属性!$B$6:$G$26,4,FALSE))</f>
        <v>2408.1106600857274</v>
      </c>
      <c r="O28" s="31">
        <f>(装备属性!$C$2/装备属性!$C$3*(装备属性!$F57-装备属性!$F$31))*(1+VLOOKUP(O$1,装备属性!$B$6:$G$26,3,FALSE))+(装备属性!$C$1+装备属性!$F$31*装备属性!$C$2/装备属性!$C$4)*(1+VLOOKUP(O$1,装备属性!$B$6:$G$26,4,FALSE))</f>
        <v>2683.1875831626503</v>
      </c>
      <c r="P28" s="31">
        <f>(装备属性!$C$2/装备属性!$C$3*(装备属性!$F57-装备属性!$F$31))*(1+VLOOKUP(P$1,装备属性!$B$6:$G$26,3,FALSE))+(装备属性!$C$1+装备属性!$F$31*装备属性!$C$2/装备属性!$C$4)*(1+VLOOKUP(P$1,装备属性!$B$6:$G$26,4,FALSE))</f>
        <v>2958.8902479592839</v>
      </c>
      <c r="Q28" s="31">
        <f>(装备属性!$C$2/装备属性!$C$3*(装备属性!$F57-装备属性!$F$31))*(1+VLOOKUP(Q$1,装备属性!$B$6:$G$26,3,FALSE))+(装备属性!$C$1+装备属性!$F$31*装备属性!$C$2/装备属性!$C$4)*(1+VLOOKUP(Q$1,装备属性!$B$6:$G$26,4,FALSE))</f>
        <v>3235.4063769915419</v>
      </c>
      <c r="R28" s="31">
        <f>(装备属性!$C$2/装备属性!$C$3*(装备属性!$F57-装备属性!$F$31))*(1+VLOOKUP(R$1,装备属性!$B$6:$G$26,3,FALSE))+(装备属性!$C$1+装备属性!$F$31*装备属性!$C$2/装备属性!$C$4)*(1+VLOOKUP(R$1,装备属性!$B$6:$G$26,4,FALSE))</f>
        <v>3512.34671112042</v>
      </c>
      <c r="S28" s="31">
        <f>(装备属性!$C$2/装备属性!$C$3*(装备属性!$F57-装备属性!$F$31))*(1+VLOOKUP(S$1,装备属性!$B$6:$G$26,3,FALSE))+(装备属性!$C$1+装备属性!$F$31*装备属性!$C$2/装备属性!$C$4)*(1+VLOOKUP(S$1,装备属性!$B$6:$G$26,4,FALSE))</f>
        <v>3789.9022666759756</v>
      </c>
      <c r="T28" s="32">
        <f t="shared" ref="T28:T31" si="6">H28</f>
        <v>799</v>
      </c>
      <c r="V28" s="32">
        <f>(装备属性!$C$2/装备属性!$C$3*(装备属性!$F57-装备属性!$F$31))*(1+装备属性!$D$11+VLOOKUP(V$1,装备属性!$L$16:$P$22,2,FALSE))+(装备属性!$C$1+装备属性!$C$2/装备属性!$C$3*装备属性!$F$31)*(1+装备属性!$E$11+VLOOKUP(V$1,装备属性!$L$16:$P$22,3,FALSE))</f>
        <v>1168</v>
      </c>
      <c r="W28" s="32">
        <f>(装备属性!$C$2/装备属性!$C$3*(装备属性!$F57-装备属性!$F$31))*(1+装备属性!$D$11+VLOOKUP(W$1,装备属性!$L$16:$P$22,2,FALSE))+(装备属性!$C$1+装备属性!$C$2/装备属性!$C$3*装备属性!$F$31)*(1+装备属性!$E$11+VLOOKUP(W$1,装备属性!$L$16:$P$22,3,FALSE))</f>
        <v>1608</v>
      </c>
      <c r="X28" s="32">
        <f>(装备属性!$C$2/装备属性!$C$3*(装备属性!$F57-装备属性!$F$31))*(1+装备属性!$D$11+VLOOKUP(X$1,装备属性!$L$16:$P$22,2,FALSE))+(装备属性!$C$1+装备属性!$C$2/装备属性!$C$3*装备属性!$F$31)*(1+装备属性!$E$11+VLOOKUP(X$1,装备属性!$L$16:$P$22,3,FALSE))</f>
        <v>2104</v>
      </c>
      <c r="Y28" s="32">
        <f>(装备属性!$C$2/装备属性!$C$3*(装备属性!$F57-装备属性!$F$31))*(1+装备属性!$D$11+VLOOKUP(Y$1,装备属性!$L$16:$P$22,2,FALSE))+(装备属性!$C$1+装备属性!$C$2/装备属性!$C$3*装备属性!$F$31)*(1+装备属性!$E$11+VLOOKUP(Y$1,装备属性!$L$16:$P$22,3,FALSE))</f>
        <v>2628</v>
      </c>
      <c r="Z28" s="32">
        <f>(装备属性!$C$2/装备属性!$C$3*(装备属性!$F57-装备属性!$F$31))*(1+装备属性!$D$11+VLOOKUP(Z$1,装备属性!$L$16:$P$22,2,FALSE))+(装备属性!$C$1+装备属性!$C$2/装备属性!$C$3*装备属性!$F$31)*(1+装备属性!$E$11+VLOOKUP(Z$1,装备属性!$L$16:$P$22,3,FALSE))</f>
        <v>3152</v>
      </c>
      <c r="AA28"/>
      <c r="AF28" s="1">
        <f t="shared" si="1"/>
        <v>1.3767123287671232</v>
      </c>
    </row>
    <row r="29" spans="2:32" x14ac:dyDescent="0.15">
      <c r="B29" s="1">
        <v>28</v>
      </c>
      <c r="C29" s="31">
        <f>(装备属性!$C$2/装备属性!$C$3*(装备属性!$F58-装备属性!$F$31))*(1+VLOOKUP(C$1,装备属性!$B$6:$G$26,3,FALSE))+(装备属性!$C$1+装备属性!$F$31*装备属性!$C$2/装备属性!$C$4)*(1+VLOOKUP(C$1,装备属性!$B$6:$G$26,4,FALSE))</f>
        <v>137</v>
      </c>
      <c r="D29" s="31">
        <f>(装备属性!$C$2/装备属性!$C$3*(装备属性!$F58-装备属性!$F$31))*(1+VLOOKUP(D$1,装备属性!$B$6:$G$26,3,FALSE))+(装备属性!$C$1+装备属性!$F$31*装备属性!$C$2/装备属性!$C$4)*(1+VLOOKUP(D$1,装备属性!$B$6:$G$26,4,FALSE))</f>
        <v>234.5</v>
      </c>
      <c r="E29" s="31">
        <f>(装备属性!$C$2/装备属性!$C$3*(装备属性!$F58-装备属性!$F$31))*(1+VLOOKUP(E$1,装备属性!$B$6:$G$26,3,FALSE))+(装备属性!$C$1+装备属性!$F$31*装备属性!$C$2/装备属性!$C$4)*(1+VLOOKUP(E$1,装备属性!$B$6:$G$26,4,FALSE))</f>
        <v>332</v>
      </c>
      <c r="F29" s="31">
        <f>(装备属性!$C$2/装备属性!$C$3*(装备属性!$F58-装备属性!$F$31))*(1+VLOOKUP(F$1,装备属性!$B$6:$G$26,3,FALSE))+(装备属性!$C$1+装备属性!$F$31*装备属性!$C$2/装备属性!$C$4)*(1+VLOOKUP(F$1,装备属性!$B$6:$G$26,4,FALSE))</f>
        <v>458.5</v>
      </c>
      <c r="G29" s="31">
        <f>(装备属性!$C$2/装备属性!$C$3*(装备属性!$F58-装备属性!$F$31))*(1+VLOOKUP(G$1,装备属性!$B$6:$G$26,3,FALSE))+(装备属性!$C$1+装备属性!$F$31*装备属性!$C$2/装备属性!$C$4)*(1+VLOOKUP(G$1,装备属性!$B$6:$G$26,4,FALSE))</f>
        <v>614</v>
      </c>
      <c r="H29" s="31">
        <f>(装备属性!$C$2/装备属性!$C$3*(装备属性!$F58-装备属性!$F$31))*(1+VLOOKUP(H$1,装备属性!$B$6:$G$26,3,FALSE))+(装备属性!$C$1+装备属性!$F$31*装备属性!$C$2/装备属性!$C$4)*(1+VLOOKUP(H$1,装备属性!$B$6:$G$26,4,FALSE))</f>
        <v>813</v>
      </c>
      <c r="I29" s="31">
        <f>(装备属性!$C$2/装备属性!$C$3*(装备属性!$F58-装备属性!$F$31))*(1+VLOOKUP(I$1,装备属性!$B$6:$G$26,3,FALSE))+(装备属性!$C$1+装备属性!$F$31*装备属性!$C$2/装备属性!$C$4)*(1+VLOOKUP(I$1,装备属性!$B$6:$G$26,4,FALSE))</f>
        <v>1070</v>
      </c>
      <c r="J29" s="31">
        <f>(装备属性!$C$2/装备属性!$C$3*(装备属性!$F58-装备属性!$F$31))*(1+VLOOKUP(J$1,装备属性!$B$6:$G$26,3,FALSE))+(装备属性!$C$1+装备属性!$F$31*装备属性!$C$2/装备属性!$C$4)*(1+VLOOKUP(J$1,装备属性!$B$6:$G$26,4,FALSE))</f>
        <v>1338.4970414201184</v>
      </c>
      <c r="K29" s="31">
        <f>(装备属性!$C$2/装备属性!$C$3*(装备属性!$F58-装备属性!$F$31))*(1+VLOOKUP(K$1,装备属性!$B$6:$G$26,3,FALSE))+(装备属性!$C$1+装备属性!$F$31*装备属性!$C$2/装备属性!$C$4)*(1+VLOOKUP(K$1,装备属性!$B$6:$G$26,4,FALSE))</f>
        <v>1609.9970414201184</v>
      </c>
      <c r="L29" s="31">
        <f>(装备属性!$C$2/装备属性!$C$3*(装备属性!$F58-装备属性!$F$31))*(1+VLOOKUP(L$1,装备属性!$B$6:$G$26,3,FALSE))+(装备属性!$C$1+装备属性!$F$31*装备属性!$C$2/装备属性!$C$4)*(1+VLOOKUP(L$1,装备属性!$B$6:$G$26,4,FALSE))</f>
        <v>1883.2195036231421</v>
      </c>
      <c r="M29" s="31">
        <f>(装备属性!$C$2/装备属性!$C$3*(装备属性!$F58-装备属性!$F$31))*(1+VLOOKUP(M$1,装备属性!$B$6:$G$26,3,FALSE))+(装备属性!$C$1+装备属性!$F$31*装备属性!$C$2/装备属性!$C$4)*(1+VLOOKUP(M$1,装备属性!$B$6:$G$26,4,FALSE))</f>
        <v>2158.1718845755231</v>
      </c>
      <c r="N29" s="31">
        <f>(装备属性!$C$2/装备属性!$C$3*(装备属性!$F58-装备属性!$F$31))*(1+VLOOKUP(N$1,装备属性!$B$6:$G$26,3,FALSE))+(装备属性!$C$1+装备属性!$F$31*装备属性!$C$2/装备属性!$C$4)*(1+VLOOKUP(N$1,装备属性!$B$6:$G$26,4,FALSE))</f>
        <v>2434.1106600857274</v>
      </c>
      <c r="O29" s="31">
        <f>(装备属性!$C$2/装备属性!$C$3*(装备属性!$F58-装备属性!$F$31))*(1+VLOOKUP(O$1,装备属性!$B$6:$G$26,3,FALSE))+(装备属性!$C$1+装备属性!$F$31*装备属性!$C$2/装备属性!$C$4)*(1+VLOOKUP(O$1,装备属性!$B$6:$G$26,4,FALSE))</f>
        <v>2711.1875831626503</v>
      </c>
      <c r="P29" s="31">
        <f>(装备属性!$C$2/装备属性!$C$3*(装备属性!$F58-装备属性!$F$31))*(1+VLOOKUP(P$1,装备属性!$B$6:$G$26,3,FALSE))+(装备属性!$C$1+装备属性!$F$31*装备属性!$C$2/装备属性!$C$4)*(1+VLOOKUP(P$1,装备属性!$B$6:$G$26,4,FALSE))</f>
        <v>2988.8902479592839</v>
      </c>
      <c r="Q29" s="31">
        <f>(装备属性!$C$2/装备属性!$C$3*(装备属性!$F58-装备属性!$F$31))*(1+VLOOKUP(Q$1,装备属性!$B$6:$G$26,3,FALSE))+(装备属性!$C$1+装备属性!$F$31*装备属性!$C$2/装备属性!$C$4)*(1+VLOOKUP(Q$1,装备属性!$B$6:$G$26,4,FALSE))</f>
        <v>3267.4063769915419</v>
      </c>
      <c r="R29" s="31">
        <f>(装备属性!$C$2/装备属性!$C$3*(装备属性!$F58-装备属性!$F$31))*(1+VLOOKUP(R$1,装备属性!$B$6:$G$26,3,FALSE))+(装备属性!$C$1+装备属性!$F$31*装备属性!$C$2/装备属性!$C$4)*(1+VLOOKUP(R$1,装备属性!$B$6:$G$26,4,FALSE))</f>
        <v>3546.34671112042</v>
      </c>
      <c r="S29" s="31">
        <f>(装备属性!$C$2/装备属性!$C$3*(装备属性!$F58-装备属性!$F$31))*(1+VLOOKUP(S$1,装备属性!$B$6:$G$26,3,FALSE))+(装备属性!$C$1+装备属性!$F$31*装备属性!$C$2/装备属性!$C$4)*(1+VLOOKUP(S$1,装备属性!$B$6:$G$26,4,FALSE))</f>
        <v>3825.9022666759756</v>
      </c>
      <c r="T29" s="32">
        <f t="shared" si="6"/>
        <v>813</v>
      </c>
      <c r="V29" s="32">
        <f>(装备属性!$C$2/装备属性!$C$3*(装备属性!$F58-装备属性!$F$31))*(1+装备属性!$D$11+VLOOKUP(V$1,装备属性!$L$16:$P$22,2,FALSE))+(装备属性!$C$1+装备属性!$C$2/装备属性!$C$3*装备属性!$F$31)*(1+装备属性!$E$11+VLOOKUP(V$1,装备属性!$L$16:$P$22,3,FALSE))</f>
        <v>1186</v>
      </c>
      <c r="W29" s="32">
        <f>(装备属性!$C$2/装备属性!$C$3*(装备属性!$F58-装备属性!$F$31))*(1+装备属性!$D$11+VLOOKUP(W$1,装备属性!$L$16:$P$22,2,FALSE))+(装备属性!$C$1+装备属性!$C$2/装备属性!$C$3*装备属性!$F$31)*(1+装备属性!$E$11+VLOOKUP(W$1,装备属性!$L$16:$P$22,3,FALSE))</f>
        <v>1630</v>
      </c>
      <c r="X29" s="32">
        <f>(装备属性!$C$2/装备属性!$C$3*(装备属性!$F58-装备属性!$F$31))*(1+装备属性!$D$11+VLOOKUP(X$1,装备属性!$L$16:$P$22,2,FALSE))+(装备属性!$C$1+装备属性!$C$2/装备属性!$C$3*装备属性!$F$31)*(1+装备属性!$E$11+VLOOKUP(X$1,装备属性!$L$16:$P$22,3,FALSE))</f>
        <v>2130</v>
      </c>
      <c r="Y29" s="32">
        <f>(装备属性!$C$2/装备属性!$C$3*(装备属性!$F58-装备属性!$F$31))*(1+装备属性!$D$11+VLOOKUP(Y$1,装备属性!$L$16:$P$22,2,FALSE))+(装备属性!$C$1+装备属性!$C$2/装备属性!$C$3*装备属性!$F$31)*(1+装备属性!$E$11+VLOOKUP(Y$1,装备属性!$L$16:$P$22,3,FALSE))</f>
        <v>2658</v>
      </c>
      <c r="Z29" s="32">
        <f>(装备属性!$C$2/装备属性!$C$3*(装备属性!$F58-装备属性!$F$31))*(1+装备属性!$D$11+VLOOKUP(Z$1,装备属性!$L$16:$P$22,2,FALSE))+(装备属性!$C$1+装备属性!$C$2/装备属性!$C$3*装备属性!$F$31)*(1+装备属性!$E$11+VLOOKUP(Z$1,装备属性!$L$16:$P$22,3,FALSE))</f>
        <v>3186</v>
      </c>
      <c r="AA29"/>
      <c r="AF29" s="1">
        <f t="shared" si="1"/>
        <v>1.3743676222596966</v>
      </c>
    </row>
    <row r="30" spans="2:32" x14ac:dyDescent="0.15">
      <c r="B30" s="1">
        <v>29</v>
      </c>
      <c r="C30" s="31">
        <f>(装备属性!$C$2/装备属性!$C$3*(装备属性!$F59-装备属性!$F$31))*(1+VLOOKUP(C$1,装备属性!$B$6:$G$26,3,FALSE))+(装备属性!$C$1+装备属性!$F$31*装备属性!$C$2/装备属性!$C$4)*(1+VLOOKUP(C$1,装备属性!$B$6:$G$26,4,FALSE))</f>
        <v>141</v>
      </c>
      <c r="D30" s="31">
        <f>(装备属性!$C$2/装备属性!$C$3*(装备属性!$F59-装备属性!$F$31))*(1+VLOOKUP(D$1,装备属性!$B$6:$G$26,3,FALSE))+(装备属性!$C$1+装备属性!$F$31*装备属性!$C$2/装备属性!$C$4)*(1+VLOOKUP(D$1,装备属性!$B$6:$G$26,4,FALSE))</f>
        <v>240.5</v>
      </c>
      <c r="E30" s="31">
        <f>(装备属性!$C$2/装备属性!$C$3*(装备属性!$F59-装备属性!$F$31))*(1+VLOOKUP(E$1,装备属性!$B$6:$G$26,3,FALSE))+(装备属性!$C$1+装备属性!$F$31*装备属性!$C$2/装备属性!$C$4)*(1+VLOOKUP(E$1,装备属性!$B$6:$G$26,4,FALSE))</f>
        <v>340</v>
      </c>
      <c r="F30" s="31">
        <f>(装备属性!$C$2/装备属性!$C$3*(装备属性!$F59-装备属性!$F$31))*(1+VLOOKUP(F$1,装备属性!$B$6:$G$26,3,FALSE))+(装备属性!$C$1+装备属性!$F$31*装备属性!$C$2/装备属性!$C$4)*(1+VLOOKUP(F$1,装备属性!$B$6:$G$26,4,FALSE))</f>
        <v>468.5</v>
      </c>
      <c r="G30" s="31">
        <f>(装备属性!$C$2/装备属性!$C$3*(装备属性!$F59-装备属性!$F$31))*(1+VLOOKUP(G$1,装备属性!$B$6:$G$26,3,FALSE))+(装备属性!$C$1+装备属性!$F$31*装备属性!$C$2/装备属性!$C$4)*(1+VLOOKUP(G$1,装备属性!$B$6:$G$26,4,FALSE))</f>
        <v>626</v>
      </c>
      <c r="H30" s="31">
        <f>(装备属性!$C$2/装备属性!$C$3*(装备属性!$F59-装备属性!$F$31))*(1+VLOOKUP(H$1,装备属性!$B$6:$G$26,3,FALSE))+(装备属性!$C$1+装备属性!$F$31*装备属性!$C$2/装备属性!$C$4)*(1+VLOOKUP(H$1,装备属性!$B$6:$G$26,4,FALSE))</f>
        <v>827</v>
      </c>
      <c r="I30" s="31">
        <f>(装备属性!$C$2/装备属性!$C$3*(装备属性!$F59-装备属性!$F$31))*(1+VLOOKUP(I$1,装备属性!$B$6:$G$26,3,FALSE))+(装备属性!$C$1+装备属性!$F$31*装备属性!$C$2/装备属性!$C$4)*(1+VLOOKUP(I$1,装备属性!$B$6:$G$26,4,FALSE))</f>
        <v>1086</v>
      </c>
      <c r="J30" s="31">
        <f>(装备属性!$C$2/装备属性!$C$3*(装备属性!$F59-装备属性!$F$31))*(1+VLOOKUP(J$1,装备属性!$B$6:$G$26,3,FALSE))+(装备属性!$C$1+装备属性!$F$31*装备属性!$C$2/装备属性!$C$4)*(1+VLOOKUP(J$1,装备属性!$B$6:$G$26,4,FALSE))</f>
        <v>1356.4970414201184</v>
      </c>
      <c r="K30" s="31">
        <f>(装备属性!$C$2/装备属性!$C$3*(装备属性!$F59-装备属性!$F$31))*(1+VLOOKUP(K$1,装备属性!$B$6:$G$26,3,FALSE))+(装备属性!$C$1+装备属性!$F$31*装备属性!$C$2/装备属性!$C$4)*(1+VLOOKUP(K$1,装备属性!$B$6:$G$26,4,FALSE))</f>
        <v>1629.9970414201184</v>
      </c>
      <c r="L30" s="31">
        <f>(装备属性!$C$2/装备属性!$C$3*(装备属性!$F59-装备属性!$F$31))*(1+VLOOKUP(L$1,装备属性!$B$6:$G$26,3,FALSE))+(装备属性!$C$1+装备属性!$F$31*装备属性!$C$2/装备属性!$C$4)*(1+VLOOKUP(L$1,装备属性!$B$6:$G$26,4,FALSE))</f>
        <v>1905.2195036231421</v>
      </c>
      <c r="M30" s="31">
        <f>(装备属性!$C$2/装备属性!$C$3*(装备属性!$F59-装备属性!$F$31))*(1+VLOOKUP(M$1,装备属性!$B$6:$G$26,3,FALSE))+(装备属性!$C$1+装备属性!$F$31*装备属性!$C$2/装备属性!$C$4)*(1+VLOOKUP(M$1,装备属性!$B$6:$G$26,4,FALSE))</f>
        <v>2182.1718845755231</v>
      </c>
      <c r="N30" s="31">
        <f>(装备属性!$C$2/装备属性!$C$3*(装备属性!$F59-装备属性!$F$31))*(1+VLOOKUP(N$1,装备属性!$B$6:$G$26,3,FALSE))+(装备属性!$C$1+装备属性!$F$31*装备属性!$C$2/装备属性!$C$4)*(1+VLOOKUP(N$1,装备属性!$B$6:$G$26,4,FALSE))</f>
        <v>2460.1106600857274</v>
      </c>
      <c r="O30" s="31">
        <f>(装备属性!$C$2/装备属性!$C$3*(装备属性!$F59-装备属性!$F$31))*(1+VLOOKUP(O$1,装备属性!$B$6:$G$26,3,FALSE))+(装备属性!$C$1+装备属性!$F$31*装备属性!$C$2/装备属性!$C$4)*(1+VLOOKUP(O$1,装备属性!$B$6:$G$26,4,FALSE))</f>
        <v>2739.1875831626503</v>
      </c>
      <c r="P30" s="31">
        <f>(装备属性!$C$2/装备属性!$C$3*(装备属性!$F59-装备属性!$F$31))*(1+VLOOKUP(P$1,装备属性!$B$6:$G$26,3,FALSE))+(装备属性!$C$1+装备属性!$F$31*装备属性!$C$2/装备属性!$C$4)*(1+VLOOKUP(P$1,装备属性!$B$6:$G$26,4,FALSE))</f>
        <v>3018.8902479592839</v>
      </c>
      <c r="Q30" s="31">
        <f>(装备属性!$C$2/装备属性!$C$3*(装备属性!$F59-装备属性!$F$31))*(1+VLOOKUP(Q$1,装备属性!$B$6:$G$26,3,FALSE))+(装备属性!$C$1+装备属性!$F$31*装备属性!$C$2/装备属性!$C$4)*(1+VLOOKUP(Q$1,装备属性!$B$6:$G$26,4,FALSE))</f>
        <v>3299.4063769915419</v>
      </c>
      <c r="R30" s="31">
        <f>(装备属性!$C$2/装备属性!$C$3*(装备属性!$F59-装备属性!$F$31))*(1+VLOOKUP(R$1,装备属性!$B$6:$G$26,3,FALSE))+(装备属性!$C$1+装备属性!$F$31*装备属性!$C$2/装备属性!$C$4)*(1+VLOOKUP(R$1,装备属性!$B$6:$G$26,4,FALSE))</f>
        <v>3580.34671112042</v>
      </c>
      <c r="S30" s="31">
        <f>(装备属性!$C$2/装备属性!$C$3*(装备属性!$F59-装备属性!$F$31))*(1+VLOOKUP(S$1,装备属性!$B$6:$G$26,3,FALSE))+(装备属性!$C$1+装备属性!$F$31*装备属性!$C$2/装备属性!$C$4)*(1+VLOOKUP(S$1,装备属性!$B$6:$G$26,4,FALSE))</f>
        <v>3861.9022666759756</v>
      </c>
      <c r="T30" s="32">
        <f t="shared" si="6"/>
        <v>827</v>
      </c>
      <c r="V30" s="32">
        <f>(装备属性!$C$2/装备属性!$C$3*(装备属性!$F59-装备属性!$F$31))*(1+装备属性!$D$11+VLOOKUP(V$1,装备属性!$L$16:$P$22,2,FALSE))+(装备属性!$C$1+装备属性!$C$2/装备属性!$C$3*装备属性!$F$31)*(1+装备属性!$E$11+VLOOKUP(V$1,装备属性!$L$16:$P$22,3,FALSE))</f>
        <v>1204</v>
      </c>
      <c r="W30" s="32">
        <f>(装备属性!$C$2/装备属性!$C$3*(装备属性!$F59-装备属性!$F$31))*(1+装备属性!$D$11+VLOOKUP(W$1,装备属性!$L$16:$P$22,2,FALSE))+(装备属性!$C$1+装备属性!$C$2/装备属性!$C$3*装备属性!$F$31)*(1+装备属性!$E$11+VLOOKUP(W$1,装备属性!$L$16:$P$22,3,FALSE))</f>
        <v>1652</v>
      </c>
      <c r="X30" s="32">
        <f>(装备属性!$C$2/装备属性!$C$3*(装备属性!$F59-装备属性!$F$31))*(1+装备属性!$D$11+VLOOKUP(X$1,装备属性!$L$16:$P$22,2,FALSE))+(装备属性!$C$1+装备属性!$C$2/装备属性!$C$3*装备属性!$F$31)*(1+装备属性!$E$11+VLOOKUP(X$1,装备属性!$L$16:$P$22,3,FALSE))</f>
        <v>2156</v>
      </c>
      <c r="Y30" s="32">
        <f>(装备属性!$C$2/装备属性!$C$3*(装备属性!$F59-装备属性!$F$31))*(1+装备属性!$D$11+VLOOKUP(Y$1,装备属性!$L$16:$P$22,2,FALSE))+(装备属性!$C$1+装备属性!$C$2/装备属性!$C$3*装备属性!$F$31)*(1+装备属性!$E$11+VLOOKUP(Y$1,装备属性!$L$16:$P$22,3,FALSE))</f>
        <v>2688</v>
      </c>
      <c r="Z30" s="32">
        <f>(装备属性!$C$2/装备属性!$C$3*(装备属性!$F59-装备属性!$F$31))*(1+装备属性!$D$11+VLOOKUP(Z$1,装备属性!$L$16:$P$22,2,FALSE))+(装备属性!$C$1+装备属性!$C$2/装备属性!$C$3*装备属性!$F$31)*(1+装备属性!$E$11+VLOOKUP(Z$1,装备属性!$L$16:$P$22,3,FALSE))</f>
        <v>3220</v>
      </c>
      <c r="AA30"/>
      <c r="AF30" s="1">
        <f t="shared" si="1"/>
        <v>1.3720930232558139</v>
      </c>
    </row>
    <row r="31" spans="2:32" x14ac:dyDescent="0.15">
      <c r="B31" s="1">
        <v>30</v>
      </c>
      <c r="C31" s="31">
        <f>(装备属性!$C$2/装备属性!$C$3*(装备属性!$F60-装备属性!$F$31))*(1+VLOOKUP(C$1,装备属性!$B$6:$G$26,3,FALSE))+(装备属性!$C$1+装备属性!$F$31*装备属性!$C$2/装备属性!$C$4)*(1+VLOOKUP(C$1,装备属性!$B$6:$G$26,4,FALSE))</f>
        <v>145</v>
      </c>
      <c r="D31" s="31">
        <f>(装备属性!$C$2/装备属性!$C$3*(装备属性!$F60-装备属性!$F$31))*(1+VLOOKUP(D$1,装备属性!$B$6:$G$26,3,FALSE))+(装备属性!$C$1+装备属性!$F$31*装备属性!$C$2/装备属性!$C$4)*(1+VLOOKUP(D$1,装备属性!$B$6:$G$26,4,FALSE))</f>
        <v>246.5</v>
      </c>
      <c r="E31" s="31">
        <f>(装备属性!$C$2/装备属性!$C$3*(装备属性!$F60-装备属性!$F$31))*(1+VLOOKUP(E$1,装备属性!$B$6:$G$26,3,FALSE))+(装备属性!$C$1+装备属性!$F$31*装备属性!$C$2/装备属性!$C$4)*(1+VLOOKUP(E$1,装备属性!$B$6:$G$26,4,FALSE))</f>
        <v>348</v>
      </c>
      <c r="F31" s="31">
        <f>(装备属性!$C$2/装备属性!$C$3*(装备属性!$F60-装备属性!$F$31))*(1+VLOOKUP(F$1,装备属性!$B$6:$G$26,3,FALSE))+(装备属性!$C$1+装备属性!$F$31*装备属性!$C$2/装备属性!$C$4)*(1+VLOOKUP(F$1,装备属性!$B$6:$G$26,4,FALSE))</f>
        <v>478.5</v>
      </c>
      <c r="G31" s="31">
        <f>(装备属性!$C$2/装备属性!$C$3*(装备属性!$F60-装备属性!$F$31))*(1+VLOOKUP(G$1,装备属性!$B$6:$G$26,3,FALSE))+(装备属性!$C$1+装备属性!$F$31*装备属性!$C$2/装备属性!$C$4)*(1+VLOOKUP(G$1,装备属性!$B$6:$G$26,4,FALSE))</f>
        <v>638</v>
      </c>
      <c r="H31" s="31">
        <f>(装备属性!$C$2/装备属性!$C$3*(装备属性!$F60-装备属性!$F$31))*(1+VLOOKUP(H$1,装备属性!$B$6:$G$26,3,FALSE))+(装备属性!$C$1+装备属性!$F$31*装备属性!$C$2/装备属性!$C$4)*(1+VLOOKUP(H$1,装备属性!$B$6:$G$26,4,FALSE))</f>
        <v>841</v>
      </c>
      <c r="I31" s="31">
        <f>(装备属性!$C$2/装备属性!$C$3*(装备属性!$F60-装备属性!$F$31))*(1+VLOOKUP(I$1,装备属性!$B$6:$G$26,3,FALSE))+(装备属性!$C$1+装备属性!$F$31*装备属性!$C$2/装备属性!$C$4)*(1+VLOOKUP(I$1,装备属性!$B$6:$G$26,4,FALSE))</f>
        <v>1102</v>
      </c>
      <c r="J31" s="31">
        <f>(装备属性!$C$2/装备属性!$C$3*(装备属性!$F60-装备属性!$F$31))*(1+VLOOKUP(J$1,装备属性!$B$6:$G$26,3,FALSE))+(装备属性!$C$1+装备属性!$F$31*装备属性!$C$2/装备属性!$C$4)*(1+VLOOKUP(J$1,装备属性!$B$6:$G$26,4,FALSE))</f>
        <v>1374.4970414201184</v>
      </c>
      <c r="K31" s="31">
        <f>(装备属性!$C$2/装备属性!$C$3*(装备属性!$F60-装备属性!$F$31))*(1+VLOOKUP(K$1,装备属性!$B$6:$G$26,3,FALSE))+(装备属性!$C$1+装备属性!$F$31*装备属性!$C$2/装备属性!$C$4)*(1+VLOOKUP(K$1,装备属性!$B$6:$G$26,4,FALSE))</f>
        <v>1649.9970414201184</v>
      </c>
      <c r="L31" s="31">
        <f>(装备属性!$C$2/装备属性!$C$3*(装备属性!$F60-装备属性!$F$31))*(1+VLOOKUP(L$1,装备属性!$B$6:$G$26,3,FALSE))+(装备属性!$C$1+装备属性!$F$31*装备属性!$C$2/装备属性!$C$4)*(1+VLOOKUP(L$1,装备属性!$B$6:$G$26,4,FALSE))</f>
        <v>1927.2195036231421</v>
      </c>
      <c r="M31" s="31">
        <f>(装备属性!$C$2/装备属性!$C$3*(装备属性!$F60-装备属性!$F$31))*(1+VLOOKUP(M$1,装备属性!$B$6:$G$26,3,FALSE))+(装备属性!$C$1+装备属性!$F$31*装备属性!$C$2/装备属性!$C$4)*(1+VLOOKUP(M$1,装备属性!$B$6:$G$26,4,FALSE))</f>
        <v>2206.1718845755231</v>
      </c>
      <c r="N31" s="31">
        <f>(装备属性!$C$2/装备属性!$C$3*(装备属性!$F60-装备属性!$F$31))*(1+VLOOKUP(N$1,装备属性!$B$6:$G$26,3,FALSE))+(装备属性!$C$1+装备属性!$F$31*装备属性!$C$2/装备属性!$C$4)*(1+VLOOKUP(N$1,装备属性!$B$6:$G$26,4,FALSE))</f>
        <v>2486.1106600857274</v>
      </c>
      <c r="O31" s="31">
        <f>(装备属性!$C$2/装备属性!$C$3*(装备属性!$F60-装备属性!$F$31))*(1+VLOOKUP(O$1,装备属性!$B$6:$G$26,3,FALSE))+(装备属性!$C$1+装备属性!$F$31*装备属性!$C$2/装备属性!$C$4)*(1+VLOOKUP(O$1,装备属性!$B$6:$G$26,4,FALSE))</f>
        <v>2767.1875831626503</v>
      </c>
      <c r="P31" s="31">
        <f>(装备属性!$C$2/装备属性!$C$3*(装备属性!$F60-装备属性!$F$31))*(1+VLOOKUP(P$1,装备属性!$B$6:$G$26,3,FALSE))+(装备属性!$C$1+装备属性!$F$31*装备属性!$C$2/装备属性!$C$4)*(1+VLOOKUP(P$1,装备属性!$B$6:$G$26,4,FALSE))</f>
        <v>3048.8902479592839</v>
      </c>
      <c r="Q31" s="31">
        <f>(装备属性!$C$2/装备属性!$C$3*(装备属性!$F60-装备属性!$F$31))*(1+VLOOKUP(Q$1,装备属性!$B$6:$G$26,3,FALSE))+(装备属性!$C$1+装备属性!$F$31*装备属性!$C$2/装备属性!$C$4)*(1+VLOOKUP(Q$1,装备属性!$B$6:$G$26,4,FALSE))</f>
        <v>3331.4063769915419</v>
      </c>
      <c r="R31" s="31">
        <f>(装备属性!$C$2/装备属性!$C$3*(装备属性!$F60-装备属性!$F$31))*(1+VLOOKUP(R$1,装备属性!$B$6:$G$26,3,FALSE))+(装备属性!$C$1+装备属性!$F$31*装备属性!$C$2/装备属性!$C$4)*(1+VLOOKUP(R$1,装备属性!$B$6:$G$26,4,FALSE))</f>
        <v>3614.34671112042</v>
      </c>
      <c r="S31" s="31">
        <f>(装备属性!$C$2/装备属性!$C$3*(装备属性!$F60-装备属性!$F$31))*(1+VLOOKUP(S$1,装备属性!$B$6:$G$26,3,FALSE))+(装备属性!$C$1+装备属性!$F$31*装备属性!$C$2/装备属性!$C$4)*(1+VLOOKUP(S$1,装备属性!$B$6:$G$26,4,FALSE))</f>
        <v>3897.9022666759756</v>
      </c>
      <c r="T31" s="32">
        <f t="shared" si="6"/>
        <v>841</v>
      </c>
      <c r="U31" s="31">
        <f>I31</f>
        <v>1102</v>
      </c>
      <c r="V31" s="32">
        <f>(装备属性!$C$2/装备属性!$C$3*(装备属性!$F60-装备属性!$F$31))*(1+装备属性!$D$12+VLOOKUP(V$1,装备属性!$L$16:$P$22,2,FALSE))+(装备属性!$C$1+装备属性!$C$2/装备属性!$C$3*装备属性!$F$31)*(1+装备属性!$E$12+VLOOKUP(V$1,装备属性!$L$16:$P$22,3,FALSE))</f>
        <v>1476</v>
      </c>
      <c r="W31" s="32">
        <f>(装备属性!$C$2/装备属性!$C$3*(装备属性!$F60-装备属性!$F$31))*(1+装备属性!$D$12+VLOOKUP(W$1,装备属性!$L$16:$P$22,2,FALSE))+(装备属性!$C$1+装备属性!$C$2/装备属性!$C$3*装备属性!$F$31)*(1+装备属性!$E$12+VLOOKUP(W$1,装备属性!$L$16:$P$22,3,FALSE))</f>
        <v>1928</v>
      </c>
      <c r="X31" s="32">
        <f>(装备属性!$C$2/装备属性!$C$3*(装备属性!$F60-装备属性!$F$31))*(1+装备属性!$D$12+VLOOKUP(X$1,装备属性!$L$16:$P$22,2,FALSE))+(装备属性!$C$1+装备属性!$C$2/装备属性!$C$3*装备属性!$F$31)*(1+装备属性!$E$12+VLOOKUP(X$1,装备属性!$L$16:$P$22,3,FALSE))</f>
        <v>2436</v>
      </c>
      <c r="Y31" s="32">
        <f>(装备属性!$C$2/装备属性!$C$3*(装备属性!$F60-装备属性!$F$31))*(1+装备属性!$D$12+VLOOKUP(Y$1,装备属性!$L$16:$P$22,2,FALSE))+(装备属性!$C$1+装备属性!$C$2/装备属性!$C$3*装备属性!$F$31)*(1+装备属性!$E$12+VLOOKUP(Y$1,装备属性!$L$16:$P$22,3,FALSE))</f>
        <v>2972</v>
      </c>
      <c r="Z31" s="32">
        <f>(装备属性!$C$2/装备属性!$C$3*(装备属性!$F60-装备属性!$F$31))*(1+装备属性!$D$12+VLOOKUP(Z$1,装备属性!$L$16:$P$22,2,FALSE))+(装备属性!$C$1+装备属性!$C$2/装备属性!$C$3*装备属性!$F$31)*(1+装备属性!$E$12+VLOOKUP(Z$1,装备属性!$L$16:$P$22,3,FALSE))</f>
        <v>3508</v>
      </c>
      <c r="AA31"/>
      <c r="AB31" s="1">
        <f>U31/T31-1</f>
        <v>0.31034482758620685</v>
      </c>
      <c r="AC31" s="31">
        <f>T31-T27</f>
        <v>56</v>
      </c>
      <c r="AE31" s="1">
        <f>V31/U31</f>
        <v>1.339382940108893</v>
      </c>
      <c r="AF31" s="1">
        <f>W31/V31</f>
        <v>1.3062330623306233</v>
      </c>
    </row>
    <row r="32" spans="2:32" x14ac:dyDescent="0.15">
      <c r="B32" s="1">
        <v>31</v>
      </c>
      <c r="C32" s="31">
        <f>(装备属性!$C$2/装备属性!$C$3*(装备属性!$F61-装备属性!$F$31))*(1+VLOOKUP(C$1,装备属性!$B$6:$G$26,3,FALSE))+(装备属性!$C$1+装备属性!$F$31*装备属性!$C$2/装备属性!$C$4)*(1+VLOOKUP(C$1,装备属性!$B$6:$G$26,4,FALSE))</f>
        <v>149</v>
      </c>
      <c r="D32" s="31">
        <f>(装备属性!$C$2/装备属性!$C$3*(装备属性!$F61-装备属性!$F$31))*(1+VLOOKUP(D$1,装备属性!$B$6:$G$26,3,FALSE))+(装备属性!$C$1+装备属性!$F$31*装备属性!$C$2/装备属性!$C$4)*(1+VLOOKUP(D$1,装备属性!$B$6:$G$26,4,FALSE))</f>
        <v>252.5</v>
      </c>
      <c r="E32" s="31">
        <f>(装备属性!$C$2/装备属性!$C$3*(装备属性!$F61-装备属性!$F$31))*(1+VLOOKUP(E$1,装备属性!$B$6:$G$26,3,FALSE))+(装备属性!$C$1+装备属性!$F$31*装备属性!$C$2/装备属性!$C$4)*(1+VLOOKUP(E$1,装备属性!$B$6:$G$26,4,FALSE))</f>
        <v>356</v>
      </c>
      <c r="F32" s="31">
        <f>(装备属性!$C$2/装备属性!$C$3*(装备属性!$F61-装备属性!$F$31))*(1+VLOOKUP(F$1,装备属性!$B$6:$G$26,3,FALSE))+(装备属性!$C$1+装备属性!$F$31*装备属性!$C$2/装备属性!$C$4)*(1+VLOOKUP(F$1,装备属性!$B$6:$G$26,4,FALSE))</f>
        <v>488.5</v>
      </c>
      <c r="G32" s="31">
        <f>(装备属性!$C$2/装备属性!$C$3*(装备属性!$F61-装备属性!$F$31))*(1+VLOOKUP(G$1,装备属性!$B$6:$G$26,3,FALSE))+(装备属性!$C$1+装备属性!$F$31*装备属性!$C$2/装备属性!$C$4)*(1+VLOOKUP(G$1,装备属性!$B$6:$G$26,4,FALSE))</f>
        <v>650</v>
      </c>
      <c r="H32" s="31">
        <f>(装备属性!$C$2/装备属性!$C$3*(装备属性!$F61-装备属性!$F$31))*(1+VLOOKUP(H$1,装备属性!$B$6:$G$26,3,FALSE))+(装备属性!$C$1+装备属性!$F$31*装备属性!$C$2/装备属性!$C$4)*(1+VLOOKUP(H$1,装备属性!$B$6:$G$26,4,FALSE))</f>
        <v>855</v>
      </c>
      <c r="I32" s="31">
        <f>(装备属性!$C$2/装备属性!$C$3*(装备属性!$F61-装备属性!$F$31))*(1+VLOOKUP(I$1,装备属性!$B$6:$G$26,3,FALSE))+(装备属性!$C$1+装备属性!$F$31*装备属性!$C$2/装备属性!$C$4)*(1+VLOOKUP(I$1,装备属性!$B$6:$G$26,4,FALSE))</f>
        <v>1118</v>
      </c>
      <c r="J32" s="31">
        <f>(装备属性!$C$2/装备属性!$C$3*(装备属性!$F61-装备属性!$F$31))*(1+VLOOKUP(J$1,装备属性!$B$6:$G$26,3,FALSE))+(装备属性!$C$1+装备属性!$F$31*装备属性!$C$2/装备属性!$C$4)*(1+VLOOKUP(J$1,装备属性!$B$6:$G$26,4,FALSE))</f>
        <v>1392.4970414201184</v>
      </c>
      <c r="K32" s="31">
        <f>(装备属性!$C$2/装备属性!$C$3*(装备属性!$F61-装备属性!$F$31))*(1+VLOOKUP(K$1,装备属性!$B$6:$G$26,3,FALSE))+(装备属性!$C$1+装备属性!$F$31*装备属性!$C$2/装备属性!$C$4)*(1+VLOOKUP(K$1,装备属性!$B$6:$G$26,4,FALSE))</f>
        <v>1669.9970414201184</v>
      </c>
      <c r="L32" s="31">
        <f>(装备属性!$C$2/装备属性!$C$3*(装备属性!$F61-装备属性!$F$31))*(1+VLOOKUP(L$1,装备属性!$B$6:$G$26,3,FALSE))+(装备属性!$C$1+装备属性!$F$31*装备属性!$C$2/装备属性!$C$4)*(1+VLOOKUP(L$1,装备属性!$B$6:$G$26,4,FALSE))</f>
        <v>1949.2195036231421</v>
      </c>
      <c r="M32" s="31">
        <f>(装备属性!$C$2/装备属性!$C$3*(装备属性!$F61-装备属性!$F$31))*(1+VLOOKUP(M$1,装备属性!$B$6:$G$26,3,FALSE))+(装备属性!$C$1+装备属性!$F$31*装备属性!$C$2/装备属性!$C$4)*(1+VLOOKUP(M$1,装备属性!$B$6:$G$26,4,FALSE))</f>
        <v>2230.1718845755231</v>
      </c>
      <c r="N32" s="31">
        <f>(装备属性!$C$2/装备属性!$C$3*(装备属性!$F61-装备属性!$F$31))*(1+VLOOKUP(N$1,装备属性!$B$6:$G$26,3,FALSE))+(装备属性!$C$1+装备属性!$F$31*装备属性!$C$2/装备属性!$C$4)*(1+VLOOKUP(N$1,装备属性!$B$6:$G$26,4,FALSE))</f>
        <v>2512.1106600857274</v>
      </c>
      <c r="O32" s="31">
        <f>(装备属性!$C$2/装备属性!$C$3*(装备属性!$F61-装备属性!$F$31))*(1+VLOOKUP(O$1,装备属性!$B$6:$G$26,3,FALSE))+(装备属性!$C$1+装备属性!$F$31*装备属性!$C$2/装备属性!$C$4)*(1+VLOOKUP(O$1,装备属性!$B$6:$G$26,4,FALSE))</f>
        <v>2795.1875831626503</v>
      </c>
      <c r="P32" s="31">
        <f>(装备属性!$C$2/装备属性!$C$3*(装备属性!$F61-装备属性!$F$31))*(1+VLOOKUP(P$1,装备属性!$B$6:$G$26,3,FALSE))+(装备属性!$C$1+装备属性!$F$31*装备属性!$C$2/装备属性!$C$4)*(1+VLOOKUP(P$1,装备属性!$B$6:$G$26,4,FALSE))</f>
        <v>3078.8902479592839</v>
      </c>
      <c r="Q32" s="31">
        <f>(装备属性!$C$2/装备属性!$C$3*(装备属性!$F61-装备属性!$F$31))*(1+VLOOKUP(Q$1,装备属性!$B$6:$G$26,3,FALSE))+(装备属性!$C$1+装备属性!$F$31*装备属性!$C$2/装备属性!$C$4)*(1+VLOOKUP(Q$1,装备属性!$B$6:$G$26,4,FALSE))</f>
        <v>3363.4063769915419</v>
      </c>
      <c r="R32" s="31">
        <f>(装备属性!$C$2/装备属性!$C$3*(装备属性!$F61-装备属性!$F$31))*(1+VLOOKUP(R$1,装备属性!$B$6:$G$26,3,FALSE))+(装备属性!$C$1+装备属性!$F$31*装备属性!$C$2/装备属性!$C$4)*(1+VLOOKUP(R$1,装备属性!$B$6:$G$26,4,FALSE))</f>
        <v>3648.34671112042</v>
      </c>
      <c r="S32" s="31">
        <f>(装备属性!$C$2/装备属性!$C$3*(装备属性!$F61-装备属性!$F$31))*(1+VLOOKUP(S$1,装备属性!$B$6:$G$26,3,FALSE))+(装备属性!$C$1+装备属性!$F$31*装备属性!$C$2/装备属性!$C$4)*(1+VLOOKUP(S$1,装备属性!$B$6:$G$26,4,FALSE))</f>
        <v>3933.9022666759756</v>
      </c>
      <c r="T32" s="32">
        <f>I32</f>
        <v>1118</v>
      </c>
      <c r="V32" s="32">
        <f>(装备属性!$C$2/装备属性!$C$3*(装备属性!$F61-装备属性!$F$31))*(1+装备属性!$D$12+VLOOKUP(V$1,装备属性!$L$16:$P$22,2,FALSE))+(装备属性!$C$1+装备属性!$C$2/装备属性!$C$3*装备属性!$F$31)*(1+装备属性!$E$12+VLOOKUP(V$1,装备属性!$L$16:$P$22,3,FALSE))</f>
        <v>1496</v>
      </c>
      <c r="W32" s="32">
        <f>(装备属性!$C$2/装备属性!$C$3*(装备属性!$F61-装备属性!$F$31))*(1+装备属性!$D$12+VLOOKUP(W$1,装备属性!$L$16:$P$22,2,FALSE))+(装备属性!$C$1+装备属性!$C$2/装备属性!$C$3*装备属性!$F$31)*(1+装备属性!$E$12+VLOOKUP(W$1,装备属性!$L$16:$P$22,3,FALSE))</f>
        <v>1952</v>
      </c>
      <c r="X32" s="32">
        <f>(装备属性!$C$2/装备属性!$C$3*(装备属性!$F61-装备属性!$F$31))*(1+装备属性!$D$12+VLOOKUP(X$1,装备属性!$L$16:$P$22,2,FALSE))+(装备属性!$C$1+装备属性!$C$2/装备属性!$C$3*装备属性!$F$31)*(1+装备属性!$E$12+VLOOKUP(X$1,装备属性!$L$16:$P$22,3,FALSE))</f>
        <v>2464</v>
      </c>
      <c r="Y32" s="32">
        <f>(装备属性!$C$2/装备属性!$C$3*(装备属性!$F61-装备属性!$F$31))*(1+装备属性!$D$12+VLOOKUP(Y$1,装备属性!$L$16:$P$22,2,FALSE))+(装备属性!$C$1+装备属性!$C$2/装备属性!$C$3*装备属性!$F$31)*(1+装备属性!$E$12+VLOOKUP(Y$1,装备属性!$L$16:$P$22,3,FALSE))</f>
        <v>3004</v>
      </c>
      <c r="Z32" s="32">
        <f>(装备属性!$C$2/装备属性!$C$3*(装备属性!$F61-装备属性!$F$31))*(1+装备属性!$D$12+VLOOKUP(Z$1,装备属性!$L$16:$P$22,2,FALSE))+(装备属性!$C$1+装备属性!$C$2/装备属性!$C$3*装备属性!$F$31)*(1+装备属性!$E$12+VLOOKUP(Z$1,装备属性!$L$16:$P$22,3,FALSE))</f>
        <v>3544</v>
      </c>
      <c r="AA32"/>
    </row>
    <row r="33" spans="2:35" x14ac:dyDescent="0.15">
      <c r="B33" s="1">
        <v>32</v>
      </c>
      <c r="C33" s="31">
        <f>(装备属性!$C$2/装备属性!$C$3*(装备属性!$F62-装备属性!$F$31))*(1+VLOOKUP(C$1,装备属性!$B$6:$G$26,3,FALSE))+(装备属性!$C$1+装备属性!$F$31*装备属性!$C$2/装备属性!$C$4)*(1+VLOOKUP(C$1,装备属性!$B$6:$G$26,4,FALSE))</f>
        <v>153</v>
      </c>
      <c r="D33" s="31">
        <f>(装备属性!$C$2/装备属性!$C$3*(装备属性!$F62-装备属性!$F$31))*(1+VLOOKUP(D$1,装备属性!$B$6:$G$26,3,FALSE))+(装备属性!$C$1+装备属性!$F$31*装备属性!$C$2/装备属性!$C$4)*(1+VLOOKUP(D$1,装备属性!$B$6:$G$26,4,FALSE))</f>
        <v>258.5</v>
      </c>
      <c r="E33" s="31">
        <f>(装备属性!$C$2/装备属性!$C$3*(装备属性!$F62-装备属性!$F$31))*(1+VLOOKUP(E$1,装备属性!$B$6:$G$26,3,FALSE))+(装备属性!$C$1+装备属性!$F$31*装备属性!$C$2/装备属性!$C$4)*(1+VLOOKUP(E$1,装备属性!$B$6:$G$26,4,FALSE))</f>
        <v>364</v>
      </c>
      <c r="F33" s="31">
        <f>(装备属性!$C$2/装备属性!$C$3*(装备属性!$F62-装备属性!$F$31))*(1+VLOOKUP(F$1,装备属性!$B$6:$G$26,3,FALSE))+(装备属性!$C$1+装备属性!$F$31*装备属性!$C$2/装备属性!$C$4)*(1+VLOOKUP(F$1,装备属性!$B$6:$G$26,4,FALSE))</f>
        <v>498.5</v>
      </c>
      <c r="G33" s="31">
        <f>(装备属性!$C$2/装备属性!$C$3*(装备属性!$F62-装备属性!$F$31))*(1+VLOOKUP(G$1,装备属性!$B$6:$G$26,3,FALSE))+(装备属性!$C$1+装备属性!$F$31*装备属性!$C$2/装备属性!$C$4)*(1+VLOOKUP(G$1,装备属性!$B$6:$G$26,4,FALSE))</f>
        <v>662</v>
      </c>
      <c r="H33" s="31">
        <f>(装备属性!$C$2/装备属性!$C$3*(装备属性!$F62-装备属性!$F$31))*(1+VLOOKUP(H$1,装备属性!$B$6:$G$26,3,FALSE))+(装备属性!$C$1+装备属性!$F$31*装备属性!$C$2/装备属性!$C$4)*(1+VLOOKUP(H$1,装备属性!$B$6:$G$26,4,FALSE))</f>
        <v>869</v>
      </c>
      <c r="I33" s="31">
        <f>(装备属性!$C$2/装备属性!$C$3*(装备属性!$F62-装备属性!$F$31))*(1+VLOOKUP(I$1,装备属性!$B$6:$G$26,3,FALSE))+(装备属性!$C$1+装备属性!$F$31*装备属性!$C$2/装备属性!$C$4)*(1+VLOOKUP(I$1,装备属性!$B$6:$G$26,4,FALSE))</f>
        <v>1134</v>
      </c>
      <c r="J33" s="31">
        <f>(装备属性!$C$2/装备属性!$C$3*(装备属性!$F62-装备属性!$F$31))*(1+VLOOKUP(J$1,装备属性!$B$6:$G$26,3,FALSE))+(装备属性!$C$1+装备属性!$F$31*装备属性!$C$2/装备属性!$C$4)*(1+VLOOKUP(J$1,装备属性!$B$6:$G$26,4,FALSE))</f>
        <v>1410.4970414201184</v>
      </c>
      <c r="K33" s="31">
        <f>(装备属性!$C$2/装备属性!$C$3*(装备属性!$F62-装备属性!$F$31))*(1+VLOOKUP(K$1,装备属性!$B$6:$G$26,3,FALSE))+(装备属性!$C$1+装备属性!$F$31*装备属性!$C$2/装备属性!$C$4)*(1+VLOOKUP(K$1,装备属性!$B$6:$G$26,4,FALSE))</f>
        <v>1689.9970414201184</v>
      </c>
      <c r="L33" s="31">
        <f>(装备属性!$C$2/装备属性!$C$3*(装备属性!$F62-装备属性!$F$31))*(1+VLOOKUP(L$1,装备属性!$B$6:$G$26,3,FALSE))+(装备属性!$C$1+装备属性!$F$31*装备属性!$C$2/装备属性!$C$4)*(1+VLOOKUP(L$1,装备属性!$B$6:$G$26,4,FALSE))</f>
        <v>1971.2195036231421</v>
      </c>
      <c r="M33" s="31">
        <f>(装备属性!$C$2/装备属性!$C$3*(装备属性!$F62-装备属性!$F$31))*(1+VLOOKUP(M$1,装备属性!$B$6:$G$26,3,FALSE))+(装备属性!$C$1+装备属性!$F$31*装备属性!$C$2/装备属性!$C$4)*(1+VLOOKUP(M$1,装备属性!$B$6:$G$26,4,FALSE))</f>
        <v>2254.1718845755231</v>
      </c>
      <c r="N33" s="31">
        <f>(装备属性!$C$2/装备属性!$C$3*(装备属性!$F62-装备属性!$F$31))*(1+VLOOKUP(N$1,装备属性!$B$6:$G$26,3,FALSE))+(装备属性!$C$1+装备属性!$F$31*装备属性!$C$2/装备属性!$C$4)*(1+VLOOKUP(N$1,装备属性!$B$6:$G$26,4,FALSE))</f>
        <v>2538.1106600857274</v>
      </c>
      <c r="O33" s="31">
        <f>(装备属性!$C$2/装备属性!$C$3*(装备属性!$F62-装备属性!$F$31))*(1+VLOOKUP(O$1,装备属性!$B$6:$G$26,3,FALSE))+(装备属性!$C$1+装备属性!$F$31*装备属性!$C$2/装备属性!$C$4)*(1+VLOOKUP(O$1,装备属性!$B$6:$G$26,4,FALSE))</f>
        <v>2823.1875831626503</v>
      </c>
      <c r="P33" s="31">
        <f>(装备属性!$C$2/装备属性!$C$3*(装备属性!$F62-装备属性!$F$31))*(1+VLOOKUP(P$1,装备属性!$B$6:$G$26,3,FALSE))+(装备属性!$C$1+装备属性!$F$31*装备属性!$C$2/装备属性!$C$4)*(1+VLOOKUP(P$1,装备属性!$B$6:$G$26,4,FALSE))</f>
        <v>3108.8902479592839</v>
      </c>
      <c r="Q33" s="31">
        <f>(装备属性!$C$2/装备属性!$C$3*(装备属性!$F62-装备属性!$F$31))*(1+VLOOKUP(Q$1,装备属性!$B$6:$G$26,3,FALSE))+(装备属性!$C$1+装备属性!$F$31*装备属性!$C$2/装备属性!$C$4)*(1+VLOOKUP(Q$1,装备属性!$B$6:$G$26,4,FALSE))</f>
        <v>3395.4063769915419</v>
      </c>
      <c r="R33" s="31">
        <f>(装备属性!$C$2/装备属性!$C$3*(装备属性!$F62-装备属性!$F$31))*(1+VLOOKUP(R$1,装备属性!$B$6:$G$26,3,FALSE))+(装备属性!$C$1+装备属性!$F$31*装备属性!$C$2/装备属性!$C$4)*(1+VLOOKUP(R$1,装备属性!$B$6:$G$26,4,FALSE))</f>
        <v>3682.34671112042</v>
      </c>
      <c r="S33" s="31">
        <f>(装备属性!$C$2/装备属性!$C$3*(装备属性!$F62-装备属性!$F$31))*(1+VLOOKUP(S$1,装备属性!$B$6:$G$26,3,FALSE))+(装备属性!$C$1+装备属性!$F$31*装备属性!$C$2/装备属性!$C$4)*(1+VLOOKUP(S$1,装备属性!$B$6:$G$26,4,FALSE))</f>
        <v>3969.9022666759756</v>
      </c>
      <c r="T33" s="32">
        <f t="shared" ref="T33:T36" si="7">I33</f>
        <v>1134</v>
      </c>
      <c r="V33" s="32">
        <f>(装备属性!$C$2/装备属性!$C$3*(装备属性!$F62-装备属性!$F$31))*(1+装备属性!$D$12+VLOOKUP(V$1,装备属性!$L$16:$P$22,2,FALSE))+(装备属性!$C$1+装备属性!$C$2/装备属性!$C$3*装备属性!$F$31)*(1+装备属性!$E$12+VLOOKUP(V$1,装备属性!$L$16:$P$22,3,FALSE))</f>
        <v>1516</v>
      </c>
      <c r="W33" s="32">
        <f>(装备属性!$C$2/装备属性!$C$3*(装备属性!$F62-装备属性!$F$31))*(1+装备属性!$D$12+VLOOKUP(W$1,装备属性!$L$16:$P$22,2,FALSE))+(装备属性!$C$1+装备属性!$C$2/装备属性!$C$3*装备属性!$F$31)*(1+装备属性!$E$12+VLOOKUP(W$1,装备属性!$L$16:$P$22,3,FALSE))</f>
        <v>1976</v>
      </c>
      <c r="X33" s="32">
        <f>(装备属性!$C$2/装备属性!$C$3*(装备属性!$F62-装备属性!$F$31))*(1+装备属性!$D$12+VLOOKUP(X$1,装备属性!$L$16:$P$22,2,FALSE))+(装备属性!$C$1+装备属性!$C$2/装备属性!$C$3*装备属性!$F$31)*(1+装备属性!$E$12+VLOOKUP(X$1,装备属性!$L$16:$P$22,3,FALSE))</f>
        <v>2492</v>
      </c>
      <c r="Y33" s="32">
        <f>(装备属性!$C$2/装备属性!$C$3*(装备属性!$F62-装备属性!$F$31))*(1+装备属性!$D$12+VLOOKUP(Y$1,装备属性!$L$16:$P$22,2,FALSE))+(装备属性!$C$1+装备属性!$C$2/装备属性!$C$3*装备属性!$F$31)*(1+装备属性!$E$12+VLOOKUP(Y$1,装备属性!$L$16:$P$22,3,FALSE))</f>
        <v>3036</v>
      </c>
      <c r="Z33" s="32">
        <f>(装备属性!$C$2/装备属性!$C$3*(装备属性!$F62-装备属性!$F$31))*(1+装备属性!$D$12+VLOOKUP(Z$1,装备属性!$L$16:$P$22,2,FALSE))+(装备属性!$C$1+装备属性!$C$2/装备属性!$C$3*装备属性!$F$31)*(1+装备属性!$E$12+VLOOKUP(Z$1,装备属性!$L$16:$P$22,3,FALSE))</f>
        <v>3580</v>
      </c>
      <c r="AA33"/>
    </row>
    <row r="34" spans="2:35" x14ac:dyDescent="0.15">
      <c r="B34" s="1">
        <v>33</v>
      </c>
      <c r="C34" s="31">
        <f>(装备属性!$C$2/装备属性!$C$3*(装备属性!$F63-装备属性!$F$31))*(1+VLOOKUP(C$1,装备属性!$B$6:$G$26,3,FALSE))+(装备属性!$C$1+装备属性!$F$31*装备属性!$C$2/装备属性!$C$4)*(1+VLOOKUP(C$1,装备属性!$B$6:$G$26,4,FALSE))</f>
        <v>157</v>
      </c>
      <c r="D34" s="31">
        <f>(装备属性!$C$2/装备属性!$C$3*(装备属性!$F63-装备属性!$F$31))*(1+VLOOKUP(D$1,装备属性!$B$6:$G$26,3,FALSE))+(装备属性!$C$1+装备属性!$F$31*装备属性!$C$2/装备属性!$C$4)*(1+VLOOKUP(D$1,装备属性!$B$6:$G$26,4,FALSE))</f>
        <v>264.5</v>
      </c>
      <c r="E34" s="31">
        <f>(装备属性!$C$2/装备属性!$C$3*(装备属性!$F63-装备属性!$F$31))*(1+VLOOKUP(E$1,装备属性!$B$6:$G$26,3,FALSE))+(装备属性!$C$1+装备属性!$F$31*装备属性!$C$2/装备属性!$C$4)*(1+VLOOKUP(E$1,装备属性!$B$6:$G$26,4,FALSE))</f>
        <v>372</v>
      </c>
      <c r="F34" s="31">
        <f>(装备属性!$C$2/装备属性!$C$3*(装备属性!$F63-装备属性!$F$31))*(1+VLOOKUP(F$1,装备属性!$B$6:$G$26,3,FALSE))+(装备属性!$C$1+装备属性!$F$31*装备属性!$C$2/装备属性!$C$4)*(1+VLOOKUP(F$1,装备属性!$B$6:$G$26,4,FALSE))</f>
        <v>508.5</v>
      </c>
      <c r="G34" s="31">
        <f>(装备属性!$C$2/装备属性!$C$3*(装备属性!$F63-装备属性!$F$31))*(1+VLOOKUP(G$1,装备属性!$B$6:$G$26,3,FALSE))+(装备属性!$C$1+装备属性!$F$31*装备属性!$C$2/装备属性!$C$4)*(1+VLOOKUP(G$1,装备属性!$B$6:$G$26,4,FALSE))</f>
        <v>674</v>
      </c>
      <c r="H34" s="31">
        <f>(装备属性!$C$2/装备属性!$C$3*(装备属性!$F63-装备属性!$F$31))*(1+VLOOKUP(H$1,装备属性!$B$6:$G$26,3,FALSE))+(装备属性!$C$1+装备属性!$F$31*装备属性!$C$2/装备属性!$C$4)*(1+VLOOKUP(H$1,装备属性!$B$6:$G$26,4,FALSE))</f>
        <v>883</v>
      </c>
      <c r="I34" s="31">
        <f>(装备属性!$C$2/装备属性!$C$3*(装备属性!$F63-装备属性!$F$31))*(1+VLOOKUP(I$1,装备属性!$B$6:$G$26,3,FALSE))+(装备属性!$C$1+装备属性!$F$31*装备属性!$C$2/装备属性!$C$4)*(1+VLOOKUP(I$1,装备属性!$B$6:$G$26,4,FALSE))</f>
        <v>1150</v>
      </c>
      <c r="J34" s="31">
        <f>(装备属性!$C$2/装备属性!$C$3*(装备属性!$F63-装备属性!$F$31))*(1+VLOOKUP(J$1,装备属性!$B$6:$G$26,3,FALSE))+(装备属性!$C$1+装备属性!$F$31*装备属性!$C$2/装备属性!$C$4)*(1+VLOOKUP(J$1,装备属性!$B$6:$G$26,4,FALSE))</f>
        <v>1428.4970414201184</v>
      </c>
      <c r="K34" s="31">
        <f>(装备属性!$C$2/装备属性!$C$3*(装备属性!$F63-装备属性!$F$31))*(1+VLOOKUP(K$1,装备属性!$B$6:$G$26,3,FALSE))+(装备属性!$C$1+装备属性!$F$31*装备属性!$C$2/装备属性!$C$4)*(1+VLOOKUP(K$1,装备属性!$B$6:$G$26,4,FALSE))</f>
        <v>1709.9970414201184</v>
      </c>
      <c r="L34" s="31">
        <f>(装备属性!$C$2/装备属性!$C$3*(装备属性!$F63-装备属性!$F$31))*(1+VLOOKUP(L$1,装备属性!$B$6:$G$26,3,FALSE))+(装备属性!$C$1+装备属性!$F$31*装备属性!$C$2/装备属性!$C$4)*(1+VLOOKUP(L$1,装备属性!$B$6:$G$26,4,FALSE))</f>
        <v>1993.2195036231421</v>
      </c>
      <c r="M34" s="31">
        <f>(装备属性!$C$2/装备属性!$C$3*(装备属性!$F63-装备属性!$F$31))*(1+VLOOKUP(M$1,装备属性!$B$6:$G$26,3,FALSE))+(装备属性!$C$1+装备属性!$F$31*装备属性!$C$2/装备属性!$C$4)*(1+VLOOKUP(M$1,装备属性!$B$6:$G$26,4,FALSE))</f>
        <v>2278.1718845755231</v>
      </c>
      <c r="N34" s="31">
        <f>(装备属性!$C$2/装备属性!$C$3*(装备属性!$F63-装备属性!$F$31))*(1+VLOOKUP(N$1,装备属性!$B$6:$G$26,3,FALSE))+(装备属性!$C$1+装备属性!$F$31*装备属性!$C$2/装备属性!$C$4)*(1+VLOOKUP(N$1,装备属性!$B$6:$G$26,4,FALSE))</f>
        <v>2564.1106600857274</v>
      </c>
      <c r="O34" s="31">
        <f>(装备属性!$C$2/装备属性!$C$3*(装备属性!$F63-装备属性!$F$31))*(1+VLOOKUP(O$1,装备属性!$B$6:$G$26,3,FALSE))+(装备属性!$C$1+装备属性!$F$31*装备属性!$C$2/装备属性!$C$4)*(1+VLOOKUP(O$1,装备属性!$B$6:$G$26,4,FALSE))</f>
        <v>2851.1875831626503</v>
      </c>
      <c r="P34" s="31">
        <f>(装备属性!$C$2/装备属性!$C$3*(装备属性!$F63-装备属性!$F$31))*(1+VLOOKUP(P$1,装备属性!$B$6:$G$26,3,FALSE))+(装备属性!$C$1+装备属性!$F$31*装备属性!$C$2/装备属性!$C$4)*(1+VLOOKUP(P$1,装备属性!$B$6:$G$26,4,FALSE))</f>
        <v>3138.8902479592839</v>
      </c>
      <c r="Q34" s="31">
        <f>(装备属性!$C$2/装备属性!$C$3*(装备属性!$F63-装备属性!$F$31))*(1+VLOOKUP(Q$1,装备属性!$B$6:$G$26,3,FALSE))+(装备属性!$C$1+装备属性!$F$31*装备属性!$C$2/装备属性!$C$4)*(1+VLOOKUP(Q$1,装备属性!$B$6:$G$26,4,FALSE))</f>
        <v>3427.4063769915419</v>
      </c>
      <c r="R34" s="31">
        <f>(装备属性!$C$2/装备属性!$C$3*(装备属性!$F63-装备属性!$F$31))*(1+VLOOKUP(R$1,装备属性!$B$6:$G$26,3,FALSE))+(装备属性!$C$1+装备属性!$F$31*装备属性!$C$2/装备属性!$C$4)*(1+VLOOKUP(R$1,装备属性!$B$6:$G$26,4,FALSE))</f>
        <v>3716.34671112042</v>
      </c>
      <c r="S34" s="31">
        <f>(装备属性!$C$2/装备属性!$C$3*(装备属性!$F63-装备属性!$F$31))*(1+VLOOKUP(S$1,装备属性!$B$6:$G$26,3,FALSE))+(装备属性!$C$1+装备属性!$F$31*装备属性!$C$2/装备属性!$C$4)*(1+VLOOKUP(S$1,装备属性!$B$6:$G$26,4,FALSE))</f>
        <v>4005.9022666759756</v>
      </c>
      <c r="T34" s="32">
        <f t="shared" si="7"/>
        <v>1150</v>
      </c>
      <c r="V34" s="32">
        <f>(装备属性!$C$2/装备属性!$C$3*(装备属性!$F63-装备属性!$F$31))*(1+装备属性!$D$12+VLOOKUP(V$1,装备属性!$L$16:$P$22,2,FALSE))+(装备属性!$C$1+装备属性!$C$2/装备属性!$C$3*装备属性!$F$31)*(1+装备属性!$E$12+VLOOKUP(V$1,装备属性!$L$16:$P$22,3,FALSE))</f>
        <v>1536</v>
      </c>
      <c r="W34" s="32">
        <f>(装备属性!$C$2/装备属性!$C$3*(装备属性!$F63-装备属性!$F$31))*(1+装备属性!$D$12+VLOOKUP(W$1,装备属性!$L$16:$P$22,2,FALSE))+(装备属性!$C$1+装备属性!$C$2/装备属性!$C$3*装备属性!$F$31)*(1+装备属性!$E$12+VLOOKUP(W$1,装备属性!$L$16:$P$22,3,FALSE))</f>
        <v>2000</v>
      </c>
      <c r="X34" s="32">
        <f>(装备属性!$C$2/装备属性!$C$3*(装备属性!$F63-装备属性!$F$31))*(1+装备属性!$D$12+VLOOKUP(X$1,装备属性!$L$16:$P$22,2,FALSE))+(装备属性!$C$1+装备属性!$C$2/装备属性!$C$3*装备属性!$F$31)*(1+装备属性!$E$12+VLOOKUP(X$1,装备属性!$L$16:$P$22,3,FALSE))</f>
        <v>2520</v>
      </c>
      <c r="Y34" s="32">
        <f>(装备属性!$C$2/装备属性!$C$3*(装备属性!$F63-装备属性!$F$31))*(1+装备属性!$D$12+VLOOKUP(Y$1,装备属性!$L$16:$P$22,2,FALSE))+(装备属性!$C$1+装备属性!$C$2/装备属性!$C$3*装备属性!$F$31)*(1+装备属性!$E$12+VLOOKUP(Y$1,装备属性!$L$16:$P$22,3,FALSE))</f>
        <v>3068</v>
      </c>
      <c r="Z34" s="32">
        <f>(装备属性!$C$2/装备属性!$C$3*(装备属性!$F63-装备属性!$F$31))*(1+装备属性!$D$12+VLOOKUP(Z$1,装备属性!$L$16:$P$22,2,FALSE))+(装备属性!$C$1+装备属性!$C$2/装备属性!$C$3*装备属性!$F$31)*(1+装备属性!$E$12+VLOOKUP(Z$1,装备属性!$L$16:$P$22,3,FALSE))</f>
        <v>3616</v>
      </c>
      <c r="AA34"/>
    </row>
    <row r="35" spans="2:35" x14ac:dyDescent="0.15">
      <c r="B35" s="1">
        <v>34</v>
      </c>
      <c r="C35" s="31">
        <f>(装备属性!$C$2/装备属性!$C$3*(装备属性!$F64-装备属性!$F$31))*(1+VLOOKUP(C$1,装备属性!$B$6:$G$26,3,FALSE))+(装备属性!$C$1+装备属性!$F$31*装备属性!$C$2/装备属性!$C$4)*(1+VLOOKUP(C$1,装备属性!$B$6:$G$26,4,FALSE))</f>
        <v>161</v>
      </c>
      <c r="D35" s="31">
        <f>(装备属性!$C$2/装备属性!$C$3*(装备属性!$F64-装备属性!$F$31))*(1+VLOOKUP(D$1,装备属性!$B$6:$G$26,3,FALSE))+(装备属性!$C$1+装备属性!$F$31*装备属性!$C$2/装备属性!$C$4)*(1+VLOOKUP(D$1,装备属性!$B$6:$G$26,4,FALSE))</f>
        <v>270.5</v>
      </c>
      <c r="E35" s="31">
        <f>(装备属性!$C$2/装备属性!$C$3*(装备属性!$F64-装备属性!$F$31))*(1+VLOOKUP(E$1,装备属性!$B$6:$G$26,3,FALSE))+(装备属性!$C$1+装备属性!$F$31*装备属性!$C$2/装备属性!$C$4)*(1+VLOOKUP(E$1,装备属性!$B$6:$G$26,4,FALSE))</f>
        <v>380</v>
      </c>
      <c r="F35" s="31">
        <f>(装备属性!$C$2/装备属性!$C$3*(装备属性!$F64-装备属性!$F$31))*(1+VLOOKUP(F$1,装备属性!$B$6:$G$26,3,FALSE))+(装备属性!$C$1+装备属性!$F$31*装备属性!$C$2/装备属性!$C$4)*(1+VLOOKUP(F$1,装备属性!$B$6:$G$26,4,FALSE))</f>
        <v>518.5</v>
      </c>
      <c r="G35" s="31">
        <f>(装备属性!$C$2/装备属性!$C$3*(装备属性!$F64-装备属性!$F$31))*(1+VLOOKUP(G$1,装备属性!$B$6:$G$26,3,FALSE))+(装备属性!$C$1+装备属性!$F$31*装备属性!$C$2/装备属性!$C$4)*(1+VLOOKUP(G$1,装备属性!$B$6:$G$26,4,FALSE))</f>
        <v>686</v>
      </c>
      <c r="H35" s="31">
        <f>(装备属性!$C$2/装备属性!$C$3*(装备属性!$F64-装备属性!$F$31))*(1+VLOOKUP(H$1,装备属性!$B$6:$G$26,3,FALSE))+(装备属性!$C$1+装备属性!$F$31*装备属性!$C$2/装备属性!$C$4)*(1+VLOOKUP(H$1,装备属性!$B$6:$G$26,4,FALSE))</f>
        <v>897</v>
      </c>
      <c r="I35" s="31">
        <f>(装备属性!$C$2/装备属性!$C$3*(装备属性!$F64-装备属性!$F$31))*(1+VLOOKUP(I$1,装备属性!$B$6:$G$26,3,FALSE))+(装备属性!$C$1+装备属性!$F$31*装备属性!$C$2/装备属性!$C$4)*(1+VLOOKUP(I$1,装备属性!$B$6:$G$26,4,FALSE))</f>
        <v>1166</v>
      </c>
      <c r="J35" s="31">
        <f>(装备属性!$C$2/装备属性!$C$3*(装备属性!$F64-装备属性!$F$31))*(1+VLOOKUP(J$1,装备属性!$B$6:$G$26,3,FALSE))+(装备属性!$C$1+装备属性!$F$31*装备属性!$C$2/装备属性!$C$4)*(1+VLOOKUP(J$1,装备属性!$B$6:$G$26,4,FALSE))</f>
        <v>1446.4970414201184</v>
      </c>
      <c r="K35" s="31">
        <f>(装备属性!$C$2/装备属性!$C$3*(装备属性!$F64-装备属性!$F$31))*(1+VLOOKUP(K$1,装备属性!$B$6:$G$26,3,FALSE))+(装备属性!$C$1+装备属性!$F$31*装备属性!$C$2/装备属性!$C$4)*(1+VLOOKUP(K$1,装备属性!$B$6:$G$26,4,FALSE))</f>
        <v>1729.9970414201184</v>
      </c>
      <c r="L35" s="31">
        <f>(装备属性!$C$2/装备属性!$C$3*(装备属性!$F64-装备属性!$F$31))*(1+VLOOKUP(L$1,装备属性!$B$6:$G$26,3,FALSE))+(装备属性!$C$1+装备属性!$F$31*装备属性!$C$2/装备属性!$C$4)*(1+VLOOKUP(L$1,装备属性!$B$6:$G$26,4,FALSE))</f>
        <v>2015.2195036231421</v>
      </c>
      <c r="M35" s="31">
        <f>(装备属性!$C$2/装备属性!$C$3*(装备属性!$F64-装备属性!$F$31))*(1+VLOOKUP(M$1,装备属性!$B$6:$G$26,3,FALSE))+(装备属性!$C$1+装备属性!$F$31*装备属性!$C$2/装备属性!$C$4)*(1+VLOOKUP(M$1,装备属性!$B$6:$G$26,4,FALSE))</f>
        <v>2302.1718845755231</v>
      </c>
      <c r="N35" s="31">
        <f>(装备属性!$C$2/装备属性!$C$3*(装备属性!$F64-装备属性!$F$31))*(1+VLOOKUP(N$1,装备属性!$B$6:$G$26,3,FALSE))+(装备属性!$C$1+装备属性!$F$31*装备属性!$C$2/装备属性!$C$4)*(1+VLOOKUP(N$1,装备属性!$B$6:$G$26,4,FALSE))</f>
        <v>2590.1106600857274</v>
      </c>
      <c r="O35" s="31">
        <f>(装备属性!$C$2/装备属性!$C$3*(装备属性!$F64-装备属性!$F$31))*(1+VLOOKUP(O$1,装备属性!$B$6:$G$26,3,FALSE))+(装备属性!$C$1+装备属性!$F$31*装备属性!$C$2/装备属性!$C$4)*(1+VLOOKUP(O$1,装备属性!$B$6:$G$26,4,FALSE))</f>
        <v>2879.1875831626503</v>
      </c>
      <c r="P35" s="31">
        <f>(装备属性!$C$2/装备属性!$C$3*(装备属性!$F64-装备属性!$F$31))*(1+VLOOKUP(P$1,装备属性!$B$6:$G$26,3,FALSE))+(装备属性!$C$1+装备属性!$F$31*装备属性!$C$2/装备属性!$C$4)*(1+VLOOKUP(P$1,装备属性!$B$6:$G$26,4,FALSE))</f>
        <v>3168.8902479592839</v>
      </c>
      <c r="Q35" s="31">
        <f>(装备属性!$C$2/装备属性!$C$3*(装备属性!$F64-装备属性!$F$31))*(1+VLOOKUP(Q$1,装备属性!$B$6:$G$26,3,FALSE))+(装备属性!$C$1+装备属性!$F$31*装备属性!$C$2/装备属性!$C$4)*(1+VLOOKUP(Q$1,装备属性!$B$6:$G$26,4,FALSE))</f>
        <v>3459.4063769915419</v>
      </c>
      <c r="R35" s="31">
        <f>(装备属性!$C$2/装备属性!$C$3*(装备属性!$F64-装备属性!$F$31))*(1+VLOOKUP(R$1,装备属性!$B$6:$G$26,3,FALSE))+(装备属性!$C$1+装备属性!$F$31*装备属性!$C$2/装备属性!$C$4)*(1+VLOOKUP(R$1,装备属性!$B$6:$G$26,4,FALSE))</f>
        <v>3750.34671112042</v>
      </c>
      <c r="S35" s="31">
        <f>(装备属性!$C$2/装备属性!$C$3*(装备属性!$F64-装备属性!$F$31))*(1+VLOOKUP(S$1,装备属性!$B$6:$G$26,3,FALSE))+(装备属性!$C$1+装备属性!$F$31*装备属性!$C$2/装备属性!$C$4)*(1+VLOOKUP(S$1,装备属性!$B$6:$G$26,4,FALSE))</f>
        <v>4041.9022666759756</v>
      </c>
      <c r="T35" s="32">
        <f t="shared" si="7"/>
        <v>1166</v>
      </c>
      <c r="V35" s="32">
        <f>(装备属性!$C$2/装备属性!$C$3*(装备属性!$F64-装备属性!$F$31))*(1+装备属性!$D$12+VLOOKUP(V$1,装备属性!$L$16:$P$22,2,FALSE))+(装备属性!$C$1+装备属性!$C$2/装备属性!$C$3*装备属性!$F$31)*(1+装备属性!$E$12+VLOOKUP(V$1,装备属性!$L$16:$P$22,3,FALSE))</f>
        <v>1556</v>
      </c>
      <c r="W35" s="32">
        <f>(装备属性!$C$2/装备属性!$C$3*(装备属性!$F64-装备属性!$F$31))*(1+装备属性!$D$12+VLOOKUP(W$1,装备属性!$L$16:$P$22,2,FALSE))+(装备属性!$C$1+装备属性!$C$2/装备属性!$C$3*装备属性!$F$31)*(1+装备属性!$E$12+VLOOKUP(W$1,装备属性!$L$16:$P$22,3,FALSE))</f>
        <v>2024</v>
      </c>
      <c r="X35" s="32">
        <f>(装备属性!$C$2/装备属性!$C$3*(装备属性!$F64-装备属性!$F$31))*(1+装备属性!$D$12+VLOOKUP(X$1,装备属性!$L$16:$P$22,2,FALSE))+(装备属性!$C$1+装备属性!$C$2/装备属性!$C$3*装备属性!$F$31)*(1+装备属性!$E$12+VLOOKUP(X$1,装备属性!$L$16:$P$22,3,FALSE))</f>
        <v>2548</v>
      </c>
      <c r="Y35" s="32">
        <f>(装备属性!$C$2/装备属性!$C$3*(装备属性!$F64-装备属性!$F$31))*(1+装备属性!$D$12+VLOOKUP(Y$1,装备属性!$L$16:$P$22,2,FALSE))+(装备属性!$C$1+装备属性!$C$2/装备属性!$C$3*装备属性!$F$31)*(1+装备属性!$E$12+VLOOKUP(Y$1,装备属性!$L$16:$P$22,3,FALSE))</f>
        <v>3100</v>
      </c>
      <c r="Z35" s="32">
        <f>(装备属性!$C$2/装备属性!$C$3*(装备属性!$F64-装备属性!$F$31))*(1+装备属性!$D$12+VLOOKUP(Z$1,装备属性!$L$16:$P$22,2,FALSE))+(装备属性!$C$1+装备属性!$C$2/装备属性!$C$3*装备属性!$F$31)*(1+装备属性!$E$12+VLOOKUP(Z$1,装备属性!$L$16:$P$22,3,FALSE))</f>
        <v>3652</v>
      </c>
      <c r="AA35"/>
    </row>
    <row r="36" spans="2:35" x14ac:dyDescent="0.15">
      <c r="B36" s="1">
        <v>35</v>
      </c>
      <c r="C36" s="31">
        <f>(装备属性!$C$2/装备属性!$C$3*(装备属性!$F65-装备属性!$F$31))*(1+VLOOKUP(C$1,装备属性!$B$6:$G$26,3,FALSE))+(装备属性!$C$1+装备属性!$F$31*装备属性!$C$2/装备属性!$C$4)*(1+VLOOKUP(C$1,装备属性!$B$6:$G$26,4,FALSE))</f>
        <v>165</v>
      </c>
      <c r="D36" s="31">
        <f>(装备属性!$C$2/装备属性!$C$3*(装备属性!$F65-装备属性!$F$31))*(1+VLOOKUP(D$1,装备属性!$B$6:$G$26,3,FALSE))+(装备属性!$C$1+装备属性!$F$31*装备属性!$C$2/装备属性!$C$4)*(1+VLOOKUP(D$1,装备属性!$B$6:$G$26,4,FALSE))</f>
        <v>276.5</v>
      </c>
      <c r="E36" s="31">
        <f>(装备属性!$C$2/装备属性!$C$3*(装备属性!$F65-装备属性!$F$31))*(1+VLOOKUP(E$1,装备属性!$B$6:$G$26,3,FALSE))+(装备属性!$C$1+装备属性!$F$31*装备属性!$C$2/装备属性!$C$4)*(1+VLOOKUP(E$1,装备属性!$B$6:$G$26,4,FALSE))</f>
        <v>388</v>
      </c>
      <c r="F36" s="31">
        <f>(装备属性!$C$2/装备属性!$C$3*(装备属性!$F65-装备属性!$F$31))*(1+VLOOKUP(F$1,装备属性!$B$6:$G$26,3,FALSE))+(装备属性!$C$1+装备属性!$F$31*装备属性!$C$2/装备属性!$C$4)*(1+VLOOKUP(F$1,装备属性!$B$6:$G$26,4,FALSE))</f>
        <v>528.5</v>
      </c>
      <c r="G36" s="31">
        <f>(装备属性!$C$2/装备属性!$C$3*(装备属性!$F65-装备属性!$F$31))*(1+VLOOKUP(G$1,装备属性!$B$6:$G$26,3,FALSE))+(装备属性!$C$1+装备属性!$F$31*装备属性!$C$2/装备属性!$C$4)*(1+VLOOKUP(G$1,装备属性!$B$6:$G$26,4,FALSE))</f>
        <v>698</v>
      </c>
      <c r="H36" s="31">
        <f>(装备属性!$C$2/装备属性!$C$3*(装备属性!$F65-装备属性!$F$31))*(1+VLOOKUP(H$1,装备属性!$B$6:$G$26,3,FALSE))+(装备属性!$C$1+装备属性!$F$31*装备属性!$C$2/装备属性!$C$4)*(1+VLOOKUP(H$1,装备属性!$B$6:$G$26,4,FALSE))</f>
        <v>911</v>
      </c>
      <c r="I36" s="31">
        <f>(装备属性!$C$2/装备属性!$C$3*(装备属性!$F65-装备属性!$F$31))*(1+VLOOKUP(I$1,装备属性!$B$6:$G$26,3,FALSE))+(装备属性!$C$1+装备属性!$F$31*装备属性!$C$2/装备属性!$C$4)*(1+VLOOKUP(I$1,装备属性!$B$6:$G$26,4,FALSE))</f>
        <v>1182</v>
      </c>
      <c r="J36" s="31">
        <f>(装备属性!$C$2/装备属性!$C$3*(装备属性!$F65-装备属性!$F$31))*(1+VLOOKUP(J$1,装备属性!$B$6:$G$26,3,FALSE))+(装备属性!$C$1+装备属性!$F$31*装备属性!$C$2/装备属性!$C$4)*(1+VLOOKUP(J$1,装备属性!$B$6:$G$26,4,FALSE))</f>
        <v>1464.4970414201184</v>
      </c>
      <c r="K36" s="31">
        <f>(装备属性!$C$2/装备属性!$C$3*(装备属性!$F65-装备属性!$F$31))*(1+VLOOKUP(K$1,装备属性!$B$6:$G$26,3,FALSE))+(装备属性!$C$1+装备属性!$F$31*装备属性!$C$2/装备属性!$C$4)*(1+VLOOKUP(K$1,装备属性!$B$6:$G$26,4,FALSE))</f>
        <v>1749.9970414201184</v>
      </c>
      <c r="L36" s="31">
        <f>(装备属性!$C$2/装备属性!$C$3*(装备属性!$F65-装备属性!$F$31))*(1+VLOOKUP(L$1,装备属性!$B$6:$G$26,3,FALSE))+(装备属性!$C$1+装备属性!$F$31*装备属性!$C$2/装备属性!$C$4)*(1+VLOOKUP(L$1,装备属性!$B$6:$G$26,4,FALSE))</f>
        <v>2037.2195036231421</v>
      </c>
      <c r="M36" s="31">
        <f>(装备属性!$C$2/装备属性!$C$3*(装备属性!$F65-装备属性!$F$31))*(1+VLOOKUP(M$1,装备属性!$B$6:$G$26,3,FALSE))+(装备属性!$C$1+装备属性!$F$31*装备属性!$C$2/装备属性!$C$4)*(1+VLOOKUP(M$1,装备属性!$B$6:$G$26,4,FALSE))</f>
        <v>2326.1718845755231</v>
      </c>
      <c r="N36" s="31">
        <f>(装备属性!$C$2/装备属性!$C$3*(装备属性!$F65-装备属性!$F$31))*(1+VLOOKUP(N$1,装备属性!$B$6:$G$26,3,FALSE))+(装备属性!$C$1+装备属性!$F$31*装备属性!$C$2/装备属性!$C$4)*(1+VLOOKUP(N$1,装备属性!$B$6:$G$26,4,FALSE))</f>
        <v>2616.1106600857274</v>
      </c>
      <c r="O36" s="31">
        <f>(装备属性!$C$2/装备属性!$C$3*(装备属性!$F65-装备属性!$F$31))*(1+VLOOKUP(O$1,装备属性!$B$6:$G$26,3,FALSE))+(装备属性!$C$1+装备属性!$F$31*装备属性!$C$2/装备属性!$C$4)*(1+VLOOKUP(O$1,装备属性!$B$6:$G$26,4,FALSE))</f>
        <v>2907.1875831626503</v>
      </c>
      <c r="P36" s="31">
        <f>(装备属性!$C$2/装备属性!$C$3*(装备属性!$F65-装备属性!$F$31))*(1+VLOOKUP(P$1,装备属性!$B$6:$G$26,3,FALSE))+(装备属性!$C$1+装备属性!$F$31*装备属性!$C$2/装备属性!$C$4)*(1+VLOOKUP(P$1,装备属性!$B$6:$G$26,4,FALSE))</f>
        <v>3198.8902479592839</v>
      </c>
      <c r="Q36" s="31">
        <f>(装备属性!$C$2/装备属性!$C$3*(装备属性!$F65-装备属性!$F$31))*(1+VLOOKUP(Q$1,装备属性!$B$6:$G$26,3,FALSE))+(装备属性!$C$1+装备属性!$F$31*装备属性!$C$2/装备属性!$C$4)*(1+VLOOKUP(Q$1,装备属性!$B$6:$G$26,4,FALSE))</f>
        <v>3491.4063769915419</v>
      </c>
      <c r="R36" s="31">
        <f>(装备属性!$C$2/装备属性!$C$3*(装备属性!$F65-装备属性!$F$31))*(1+VLOOKUP(R$1,装备属性!$B$6:$G$26,3,FALSE))+(装备属性!$C$1+装备属性!$F$31*装备属性!$C$2/装备属性!$C$4)*(1+VLOOKUP(R$1,装备属性!$B$6:$G$26,4,FALSE))</f>
        <v>3784.34671112042</v>
      </c>
      <c r="S36" s="31">
        <f>(装备属性!$C$2/装备属性!$C$3*(装备属性!$F65-装备属性!$F$31))*(1+VLOOKUP(S$1,装备属性!$B$6:$G$26,3,FALSE))+(装备属性!$C$1+装备属性!$F$31*装备属性!$C$2/装备属性!$C$4)*(1+VLOOKUP(S$1,装备属性!$B$6:$G$26,4,FALSE))</f>
        <v>4077.9022666759756</v>
      </c>
      <c r="T36" s="32">
        <f t="shared" si="7"/>
        <v>1182</v>
      </c>
      <c r="U36" s="31">
        <f>J36</f>
        <v>1464.4970414201184</v>
      </c>
      <c r="V36" s="32">
        <f>(装备属性!$C$2/装备属性!$C$3*(装备属性!$F65-装备属性!$F$31))*(1+装备属性!$D$13+VLOOKUP(V$1,装备属性!$L$16:$P$22,2,FALSE))+(装备属性!$C$1+装备属性!$C$2/装备属性!$C$3*装备属性!$F$31)*(1+装备属性!$E$13+VLOOKUP(V$1,装备属性!$L$16:$P$22,3,FALSE))</f>
        <v>1851.1005917159764</v>
      </c>
      <c r="W36" s="32">
        <f>(装备属性!$C$2/装备属性!$C$3*(装备属性!$F65-装备属性!$F$31))*(1+装备属性!$D$13+VLOOKUP(W$1,装备属性!$L$16:$P$22,2,FALSE))+(装备属性!$C$1+装备属性!$C$2/装备属性!$C$3*装备属性!$F$31)*(1+装备属性!$E$13+VLOOKUP(W$1,装备属性!$L$16:$P$22,3,FALSE))</f>
        <v>2323.1005917159764</v>
      </c>
      <c r="X36" s="32">
        <f>(装备属性!$C$2/装备属性!$C$3*(装备属性!$F65-装备属性!$F$31))*(1+装备属性!$D$13+VLOOKUP(X$1,装备属性!$L$16:$P$22,2,FALSE))+(装备属性!$C$1+装备属性!$C$2/装备属性!$C$3*装备属性!$F$31)*(1+装备属性!$E$13+VLOOKUP(X$1,装备属性!$L$16:$P$22,3,FALSE))</f>
        <v>2851.1005917159764</v>
      </c>
      <c r="Y36" s="32">
        <f>(装备属性!$C$2/装备属性!$C$3*(装备属性!$F65-装备属性!$F$31))*(1+装备属性!$D$13+VLOOKUP(Y$1,装备属性!$L$16:$P$22,2,FALSE))+(装备属性!$C$1+装备属性!$C$2/装备属性!$C$3*装备属性!$F$31)*(1+装备属性!$E$13+VLOOKUP(Y$1,装备属性!$L$16:$P$22,3,FALSE))</f>
        <v>3407.1005917159764</v>
      </c>
      <c r="Z36" s="32">
        <f>(装备属性!$C$2/装备属性!$C$3*(装备属性!$F65-装备属性!$F$31))*(1+装备属性!$D$13+VLOOKUP(Z$1,装备属性!$L$16:$P$22,2,FALSE))+(装备属性!$C$1+装备属性!$C$2/装备属性!$C$3*装备属性!$F$31)*(1+装备属性!$E$13+VLOOKUP(Z$1,装备属性!$L$16:$P$22,3,FALSE))</f>
        <v>3963.1005917159764</v>
      </c>
      <c r="AA36"/>
      <c r="AB36" s="1">
        <f>U36/T36-1</f>
        <v>0.23899918901871264</v>
      </c>
      <c r="AC36" s="31">
        <f>T36-T32</f>
        <v>64</v>
      </c>
      <c r="AD36" s="1">
        <f>U36/T36</f>
        <v>1.2389991890187126</v>
      </c>
      <c r="AE36" s="1">
        <f>V36/U36</f>
        <v>1.2639838383838384</v>
      </c>
      <c r="AF36" s="1">
        <f t="shared" ref="AF36:AI36" si="8">W36/V36</f>
        <v>1.254983441803373</v>
      </c>
      <c r="AG36" s="1">
        <f t="shared" si="8"/>
        <v>1.2272824525476052</v>
      </c>
      <c r="AH36" s="1">
        <f t="shared" si="8"/>
        <v>1.195012410861787</v>
      </c>
      <c r="AI36" s="1">
        <f t="shared" si="8"/>
        <v>1.1631886071552622</v>
      </c>
    </row>
    <row r="37" spans="2:35" x14ac:dyDescent="0.15">
      <c r="B37" s="1">
        <v>36</v>
      </c>
      <c r="C37" s="31">
        <f>(装备属性!$C$2/装备属性!$C$3*(装备属性!$F66-装备属性!$F$31))*(1+VLOOKUP(C$1,装备属性!$B$6:$G$26,3,FALSE))+(装备属性!$C$1+装备属性!$F$31*装备属性!$C$2/装备属性!$C$4)*(1+VLOOKUP(C$1,装备属性!$B$6:$G$26,4,FALSE))</f>
        <v>169</v>
      </c>
      <c r="D37" s="31">
        <f>(装备属性!$C$2/装备属性!$C$3*(装备属性!$F66-装备属性!$F$31))*(1+VLOOKUP(D$1,装备属性!$B$6:$G$26,3,FALSE))+(装备属性!$C$1+装备属性!$F$31*装备属性!$C$2/装备属性!$C$4)*(1+VLOOKUP(D$1,装备属性!$B$6:$G$26,4,FALSE))</f>
        <v>282.5</v>
      </c>
      <c r="E37" s="31">
        <f>(装备属性!$C$2/装备属性!$C$3*(装备属性!$F66-装备属性!$F$31))*(1+VLOOKUP(E$1,装备属性!$B$6:$G$26,3,FALSE))+(装备属性!$C$1+装备属性!$F$31*装备属性!$C$2/装备属性!$C$4)*(1+VLOOKUP(E$1,装备属性!$B$6:$G$26,4,FALSE))</f>
        <v>396</v>
      </c>
      <c r="F37" s="31">
        <f>(装备属性!$C$2/装备属性!$C$3*(装备属性!$F66-装备属性!$F$31))*(1+VLOOKUP(F$1,装备属性!$B$6:$G$26,3,FALSE))+(装备属性!$C$1+装备属性!$F$31*装备属性!$C$2/装备属性!$C$4)*(1+VLOOKUP(F$1,装备属性!$B$6:$G$26,4,FALSE))</f>
        <v>538.5</v>
      </c>
      <c r="G37" s="31">
        <f>(装备属性!$C$2/装备属性!$C$3*(装备属性!$F66-装备属性!$F$31))*(1+VLOOKUP(G$1,装备属性!$B$6:$G$26,3,FALSE))+(装备属性!$C$1+装备属性!$F$31*装备属性!$C$2/装备属性!$C$4)*(1+VLOOKUP(G$1,装备属性!$B$6:$G$26,4,FALSE))</f>
        <v>710</v>
      </c>
      <c r="H37" s="31">
        <f>(装备属性!$C$2/装备属性!$C$3*(装备属性!$F66-装备属性!$F$31))*(1+VLOOKUP(H$1,装备属性!$B$6:$G$26,3,FALSE))+(装备属性!$C$1+装备属性!$F$31*装备属性!$C$2/装备属性!$C$4)*(1+VLOOKUP(H$1,装备属性!$B$6:$G$26,4,FALSE))</f>
        <v>925</v>
      </c>
      <c r="I37" s="31">
        <f>(装备属性!$C$2/装备属性!$C$3*(装备属性!$F66-装备属性!$F$31))*(1+VLOOKUP(I$1,装备属性!$B$6:$G$26,3,FALSE))+(装备属性!$C$1+装备属性!$F$31*装备属性!$C$2/装备属性!$C$4)*(1+VLOOKUP(I$1,装备属性!$B$6:$G$26,4,FALSE))</f>
        <v>1198</v>
      </c>
      <c r="J37" s="31">
        <f>(装备属性!$C$2/装备属性!$C$3*(装备属性!$F66-装备属性!$F$31))*(1+VLOOKUP(J$1,装备属性!$B$6:$G$26,3,FALSE))+(装备属性!$C$1+装备属性!$F$31*装备属性!$C$2/装备属性!$C$4)*(1+VLOOKUP(J$1,装备属性!$B$6:$G$26,4,FALSE))</f>
        <v>1482.4970414201184</v>
      </c>
      <c r="K37" s="31">
        <f>(装备属性!$C$2/装备属性!$C$3*(装备属性!$F66-装备属性!$F$31))*(1+VLOOKUP(K$1,装备属性!$B$6:$G$26,3,FALSE))+(装备属性!$C$1+装备属性!$F$31*装备属性!$C$2/装备属性!$C$4)*(1+VLOOKUP(K$1,装备属性!$B$6:$G$26,4,FALSE))</f>
        <v>1769.9970414201184</v>
      </c>
      <c r="L37" s="31">
        <f>(装备属性!$C$2/装备属性!$C$3*(装备属性!$F66-装备属性!$F$31))*(1+VLOOKUP(L$1,装备属性!$B$6:$G$26,3,FALSE))+(装备属性!$C$1+装备属性!$F$31*装备属性!$C$2/装备属性!$C$4)*(1+VLOOKUP(L$1,装备属性!$B$6:$G$26,4,FALSE))</f>
        <v>2059.2195036231424</v>
      </c>
      <c r="M37" s="31">
        <f>(装备属性!$C$2/装备属性!$C$3*(装备属性!$F66-装备属性!$F$31))*(1+VLOOKUP(M$1,装备属性!$B$6:$G$26,3,FALSE))+(装备属性!$C$1+装备属性!$F$31*装备属性!$C$2/装备属性!$C$4)*(1+VLOOKUP(M$1,装备属性!$B$6:$G$26,4,FALSE))</f>
        <v>2350.1718845755231</v>
      </c>
      <c r="N37" s="31">
        <f>(装备属性!$C$2/装备属性!$C$3*(装备属性!$F66-装备属性!$F$31))*(1+VLOOKUP(N$1,装备属性!$B$6:$G$26,3,FALSE))+(装备属性!$C$1+装备属性!$F$31*装备属性!$C$2/装备属性!$C$4)*(1+VLOOKUP(N$1,装备属性!$B$6:$G$26,4,FALSE))</f>
        <v>2642.1106600857274</v>
      </c>
      <c r="O37" s="31">
        <f>(装备属性!$C$2/装备属性!$C$3*(装备属性!$F66-装备属性!$F$31))*(1+VLOOKUP(O$1,装备属性!$B$6:$G$26,3,FALSE))+(装备属性!$C$1+装备属性!$F$31*装备属性!$C$2/装备属性!$C$4)*(1+VLOOKUP(O$1,装备属性!$B$6:$G$26,4,FALSE))</f>
        <v>2935.1875831626503</v>
      </c>
      <c r="P37" s="31">
        <f>(装备属性!$C$2/装备属性!$C$3*(装备属性!$F66-装备属性!$F$31))*(1+VLOOKUP(P$1,装备属性!$B$6:$G$26,3,FALSE))+(装备属性!$C$1+装备属性!$F$31*装备属性!$C$2/装备属性!$C$4)*(1+VLOOKUP(P$1,装备属性!$B$6:$G$26,4,FALSE))</f>
        <v>3228.8902479592839</v>
      </c>
      <c r="Q37" s="31">
        <f>(装备属性!$C$2/装备属性!$C$3*(装备属性!$F66-装备属性!$F$31))*(1+VLOOKUP(Q$1,装备属性!$B$6:$G$26,3,FALSE))+(装备属性!$C$1+装备属性!$F$31*装备属性!$C$2/装备属性!$C$4)*(1+VLOOKUP(Q$1,装备属性!$B$6:$G$26,4,FALSE))</f>
        <v>3523.4063769915419</v>
      </c>
      <c r="R37" s="31">
        <f>(装备属性!$C$2/装备属性!$C$3*(装备属性!$F66-装备属性!$F$31))*(1+VLOOKUP(R$1,装备属性!$B$6:$G$26,3,FALSE))+(装备属性!$C$1+装备属性!$F$31*装备属性!$C$2/装备属性!$C$4)*(1+VLOOKUP(R$1,装备属性!$B$6:$G$26,4,FALSE))</f>
        <v>3818.34671112042</v>
      </c>
      <c r="S37" s="31">
        <f>(装备属性!$C$2/装备属性!$C$3*(装备属性!$F66-装备属性!$F$31))*(1+VLOOKUP(S$1,装备属性!$B$6:$G$26,3,FALSE))+(装备属性!$C$1+装备属性!$F$31*装备属性!$C$2/装备属性!$C$4)*(1+VLOOKUP(S$1,装备属性!$B$6:$G$26,4,FALSE))</f>
        <v>4113.9022666759756</v>
      </c>
      <c r="T37" s="32">
        <f>J37</f>
        <v>1482.4970414201184</v>
      </c>
      <c r="V37" s="32">
        <f>(装备属性!$C$2/装备属性!$C$3*(装备属性!$F66-装备属性!$F$31))*(1+装备属性!$D$13+VLOOKUP(V$1,装备属性!$L$16:$P$22,2,FALSE))+(装备属性!$C$1+装备属性!$C$2/装备属性!$C$3*装备属性!$F$31)*(1+装备属性!$E$13+VLOOKUP(V$1,装备属性!$L$16:$P$22,3,FALSE))</f>
        <v>1873.1005917159764</v>
      </c>
      <c r="W37" s="32">
        <f>(装备属性!$C$2/装备属性!$C$3*(装备属性!$F66-装备属性!$F$31))*(1+装备属性!$D$13+VLOOKUP(W$1,装备属性!$L$16:$P$22,2,FALSE))+(装备属性!$C$1+装备属性!$C$2/装备属性!$C$3*装备属性!$F$31)*(1+装备属性!$E$13+VLOOKUP(W$1,装备属性!$L$16:$P$22,3,FALSE))</f>
        <v>2349.1005917159764</v>
      </c>
      <c r="X37" s="32">
        <f>(装备属性!$C$2/装备属性!$C$3*(装备属性!$F66-装备属性!$F$31))*(1+装备属性!$D$13+VLOOKUP(X$1,装备属性!$L$16:$P$22,2,FALSE))+(装备属性!$C$1+装备属性!$C$2/装备属性!$C$3*装备属性!$F$31)*(1+装备属性!$E$13+VLOOKUP(X$1,装备属性!$L$16:$P$22,3,FALSE))</f>
        <v>2881.1005917159764</v>
      </c>
      <c r="Y37" s="32">
        <f>(装备属性!$C$2/装备属性!$C$3*(装备属性!$F66-装备属性!$F$31))*(1+装备属性!$D$13+VLOOKUP(Y$1,装备属性!$L$16:$P$22,2,FALSE))+(装备属性!$C$1+装备属性!$C$2/装备属性!$C$3*装备属性!$F$31)*(1+装备属性!$E$13+VLOOKUP(Y$1,装备属性!$L$16:$P$22,3,FALSE))</f>
        <v>3441.1005917159764</v>
      </c>
      <c r="Z37" s="32">
        <f>(装备属性!$C$2/装备属性!$C$3*(装备属性!$F66-装备属性!$F$31))*(1+装备属性!$D$13+VLOOKUP(Z$1,装备属性!$L$16:$P$22,2,FALSE))+(装备属性!$C$1+装备属性!$C$2/装备属性!$C$3*装备属性!$F$31)*(1+装备属性!$E$13+VLOOKUP(Z$1,装备属性!$L$16:$P$22,3,FALSE))</f>
        <v>4001.1005917159764</v>
      </c>
      <c r="AA37"/>
    </row>
    <row r="38" spans="2:35" x14ac:dyDescent="0.15">
      <c r="B38" s="1">
        <v>37</v>
      </c>
      <c r="C38" s="31">
        <f>(装备属性!$C$2/装备属性!$C$3*(装备属性!$F67-装备属性!$F$31))*(1+VLOOKUP(C$1,装备属性!$B$6:$G$26,3,FALSE))+(装备属性!$C$1+装备属性!$F$31*装备属性!$C$2/装备属性!$C$4)*(1+VLOOKUP(C$1,装备属性!$B$6:$G$26,4,FALSE))</f>
        <v>173</v>
      </c>
      <c r="D38" s="31">
        <f>(装备属性!$C$2/装备属性!$C$3*(装备属性!$F67-装备属性!$F$31))*(1+VLOOKUP(D$1,装备属性!$B$6:$G$26,3,FALSE))+(装备属性!$C$1+装备属性!$F$31*装备属性!$C$2/装备属性!$C$4)*(1+VLOOKUP(D$1,装备属性!$B$6:$G$26,4,FALSE))</f>
        <v>288.5</v>
      </c>
      <c r="E38" s="31">
        <f>(装备属性!$C$2/装备属性!$C$3*(装备属性!$F67-装备属性!$F$31))*(1+VLOOKUP(E$1,装备属性!$B$6:$G$26,3,FALSE))+(装备属性!$C$1+装备属性!$F$31*装备属性!$C$2/装备属性!$C$4)*(1+VLOOKUP(E$1,装备属性!$B$6:$G$26,4,FALSE))</f>
        <v>404</v>
      </c>
      <c r="F38" s="31">
        <f>(装备属性!$C$2/装备属性!$C$3*(装备属性!$F67-装备属性!$F$31))*(1+VLOOKUP(F$1,装备属性!$B$6:$G$26,3,FALSE))+(装备属性!$C$1+装备属性!$F$31*装备属性!$C$2/装备属性!$C$4)*(1+VLOOKUP(F$1,装备属性!$B$6:$G$26,4,FALSE))</f>
        <v>548.5</v>
      </c>
      <c r="G38" s="31">
        <f>(装备属性!$C$2/装备属性!$C$3*(装备属性!$F67-装备属性!$F$31))*(1+VLOOKUP(G$1,装备属性!$B$6:$G$26,3,FALSE))+(装备属性!$C$1+装备属性!$F$31*装备属性!$C$2/装备属性!$C$4)*(1+VLOOKUP(G$1,装备属性!$B$6:$G$26,4,FALSE))</f>
        <v>722</v>
      </c>
      <c r="H38" s="31">
        <f>(装备属性!$C$2/装备属性!$C$3*(装备属性!$F67-装备属性!$F$31))*(1+VLOOKUP(H$1,装备属性!$B$6:$G$26,3,FALSE))+(装备属性!$C$1+装备属性!$F$31*装备属性!$C$2/装备属性!$C$4)*(1+VLOOKUP(H$1,装备属性!$B$6:$G$26,4,FALSE))</f>
        <v>939</v>
      </c>
      <c r="I38" s="31">
        <f>(装备属性!$C$2/装备属性!$C$3*(装备属性!$F67-装备属性!$F$31))*(1+VLOOKUP(I$1,装备属性!$B$6:$G$26,3,FALSE))+(装备属性!$C$1+装备属性!$F$31*装备属性!$C$2/装备属性!$C$4)*(1+VLOOKUP(I$1,装备属性!$B$6:$G$26,4,FALSE))</f>
        <v>1214</v>
      </c>
      <c r="J38" s="31">
        <f>(装备属性!$C$2/装备属性!$C$3*(装备属性!$F67-装备属性!$F$31))*(1+VLOOKUP(J$1,装备属性!$B$6:$G$26,3,FALSE))+(装备属性!$C$1+装备属性!$F$31*装备属性!$C$2/装备属性!$C$4)*(1+VLOOKUP(J$1,装备属性!$B$6:$G$26,4,FALSE))</f>
        <v>1500.4970414201184</v>
      </c>
      <c r="K38" s="31">
        <f>(装备属性!$C$2/装备属性!$C$3*(装备属性!$F67-装备属性!$F$31))*(1+VLOOKUP(K$1,装备属性!$B$6:$G$26,3,FALSE))+(装备属性!$C$1+装备属性!$F$31*装备属性!$C$2/装备属性!$C$4)*(1+VLOOKUP(K$1,装备属性!$B$6:$G$26,4,FALSE))</f>
        <v>1789.9970414201184</v>
      </c>
      <c r="L38" s="31">
        <f>(装备属性!$C$2/装备属性!$C$3*(装备属性!$F67-装备属性!$F$31))*(1+VLOOKUP(L$1,装备属性!$B$6:$G$26,3,FALSE))+(装备属性!$C$1+装备属性!$F$31*装备属性!$C$2/装备属性!$C$4)*(1+VLOOKUP(L$1,装备属性!$B$6:$G$26,4,FALSE))</f>
        <v>2081.2195036231424</v>
      </c>
      <c r="M38" s="31">
        <f>(装备属性!$C$2/装备属性!$C$3*(装备属性!$F67-装备属性!$F$31))*(1+VLOOKUP(M$1,装备属性!$B$6:$G$26,3,FALSE))+(装备属性!$C$1+装备属性!$F$31*装备属性!$C$2/装备属性!$C$4)*(1+VLOOKUP(M$1,装备属性!$B$6:$G$26,4,FALSE))</f>
        <v>2374.1718845755231</v>
      </c>
      <c r="N38" s="31">
        <f>(装备属性!$C$2/装备属性!$C$3*(装备属性!$F67-装备属性!$F$31))*(1+VLOOKUP(N$1,装备属性!$B$6:$G$26,3,FALSE))+(装备属性!$C$1+装备属性!$F$31*装备属性!$C$2/装备属性!$C$4)*(1+VLOOKUP(N$1,装备属性!$B$6:$G$26,4,FALSE))</f>
        <v>2668.1106600857274</v>
      </c>
      <c r="O38" s="31">
        <f>(装备属性!$C$2/装备属性!$C$3*(装备属性!$F67-装备属性!$F$31))*(1+VLOOKUP(O$1,装备属性!$B$6:$G$26,3,FALSE))+(装备属性!$C$1+装备属性!$F$31*装备属性!$C$2/装备属性!$C$4)*(1+VLOOKUP(O$1,装备属性!$B$6:$G$26,4,FALSE))</f>
        <v>2963.1875831626503</v>
      </c>
      <c r="P38" s="31">
        <f>(装备属性!$C$2/装备属性!$C$3*(装备属性!$F67-装备属性!$F$31))*(1+VLOOKUP(P$1,装备属性!$B$6:$G$26,3,FALSE))+(装备属性!$C$1+装备属性!$F$31*装备属性!$C$2/装备属性!$C$4)*(1+VLOOKUP(P$1,装备属性!$B$6:$G$26,4,FALSE))</f>
        <v>3258.8902479592839</v>
      </c>
      <c r="Q38" s="31">
        <f>(装备属性!$C$2/装备属性!$C$3*(装备属性!$F67-装备属性!$F$31))*(1+VLOOKUP(Q$1,装备属性!$B$6:$G$26,3,FALSE))+(装备属性!$C$1+装备属性!$F$31*装备属性!$C$2/装备属性!$C$4)*(1+VLOOKUP(Q$1,装备属性!$B$6:$G$26,4,FALSE))</f>
        <v>3555.4063769915419</v>
      </c>
      <c r="R38" s="31">
        <f>(装备属性!$C$2/装备属性!$C$3*(装备属性!$F67-装备属性!$F$31))*(1+VLOOKUP(R$1,装备属性!$B$6:$G$26,3,FALSE))+(装备属性!$C$1+装备属性!$F$31*装备属性!$C$2/装备属性!$C$4)*(1+VLOOKUP(R$1,装备属性!$B$6:$G$26,4,FALSE))</f>
        <v>3852.34671112042</v>
      </c>
      <c r="S38" s="31">
        <f>(装备属性!$C$2/装备属性!$C$3*(装备属性!$F67-装备属性!$F$31))*(1+VLOOKUP(S$1,装备属性!$B$6:$G$26,3,FALSE))+(装备属性!$C$1+装备属性!$F$31*装备属性!$C$2/装备属性!$C$4)*(1+VLOOKUP(S$1,装备属性!$B$6:$G$26,4,FALSE))</f>
        <v>4149.9022666759756</v>
      </c>
      <c r="T38" s="42">
        <f t="shared" ref="T38:T41" si="9">J38</f>
        <v>1500.4970414201184</v>
      </c>
      <c r="V38" s="32">
        <f>(装备属性!$C$2/装备属性!$C$3*(装备属性!$F67-装备属性!$F$31))*(1+装备属性!$D$13+VLOOKUP(V$1,装备属性!$L$16:$P$22,2,FALSE))+(装备属性!$C$1+装备属性!$C$2/装备属性!$C$3*装备属性!$F$31)*(1+装备属性!$E$13+VLOOKUP(V$1,装备属性!$L$16:$P$22,3,FALSE))</f>
        <v>1895.1005917159764</v>
      </c>
      <c r="W38" s="32">
        <f>(装备属性!$C$2/装备属性!$C$3*(装备属性!$F67-装备属性!$F$31))*(1+装备属性!$D$13+VLOOKUP(W$1,装备属性!$L$16:$P$22,2,FALSE))+(装备属性!$C$1+装备属性!$C$2/装备属性!$C$3*装备属性!$F$31)*(1+装备属性!$E$13+VLOOKUP(W$1,装备属性!$L$16:$P$22,3,FALSE))</f>
        <v>2375.1005917159764</v>
      </c>
      <c r="X38" s="32">
        <f>(装备属性!$C$2/装备属性!$C$3*(装备属性!$F67-装备属性!$F$31))*(1+装备属性!$D$13+VLOOKUP(X$1,装备属性!$L$16:$P$22,2,FALSE))+(装备属性!$C$1+装备属性!$C$2/装备属性!$C$3*装备属性!$F$31)*(1+装备属性!$E$13+VLOOKUP(X$1,装备属性!$L$16:$P$22,3,FALSE))</f>
        <v>2911.1005917159764</v>
      </c>
      <c r="Y38" s="32">
        <f>(装备属性!$C$2/装备属性!$C$3*(装备属性!$F67-装备属性!$F$31))*(1+装备属性!$D$13+VLOOKUP(Y$1,装备属性!$L$16:$P$22,2,FALSE))+(装备属性!$C$1+装备属性!$C$2/装备属性!$C$3*装备属性!$F$31)*(1+装备属性!$E$13+VLOOKUP(Y$1,装备属性!$L$16:$P$22,3,FALSE))</f>
        <v>3475.1005917159764</v>
      </c>
      <c r="Z38" s="32">
        <f>(装备属性!$C$2/装备属性!$C$3*(装备属性!$F67-装备属性!$F$31))*(1+装备属性!$D$13+VLOOKUP(Z$1,装备属性!$L$16:$P$22,2,FALSE))+(装备属性!$C$1+装备属性!$C$2/装备属性!$C$3*装备属性!$F$31)*(1+装备属性!$E$13+VLOOKUP(Z$1,装备属性!$L$16:$P$22,3,FALSE))</f>
        <v>4039.1005917159764</v>
      </c>
      <c r="AA38"/>
    </row>
    <row r="39" spans="2:35" ht="11.25" x14ac:dyDescent="0.15">
      <c r="B39" s="1">
        <v>38</v>
      </c>
      <c r="C39" s="31">
        <f>(装备属性!$C$2/装备属性!$C$3*(装备属性!$F68-装备属性!$F$31))*(1+VLOOKUP(C$1,装备属性!$B$6:$G$26,3,FALSE))+(装备属性!$C$1+装备属性!$F$31*装备属性!$C$2/装备属性!$C$4)*(1+VLOOKUP(C$1,装备属性!$B$6:$G$26,4,FALSE))</f>
        <v>177</v>
      </c>
      <c r="D39" s="31">
        <f>(装备属性!$C$2/装备属性!$C$3*(装备属性!$F68-装备属性!$F$31))*(1+VLOOKUP(D$1,装备属性!$B$6:$G$26,3,FALSE))+(装备属性!$C$1+装备属性!$F$31*装备属性!$C$2/装备属性!$C$4)*(1+VLOOKUP(D$1,装备属性!$B$6:$G$26,4,FALSE))</f>
        <v>294.5</v>
      </c>
      <c r="E39" s="31">
        <f>(装备属性!$C$2/装备属性!$C$3*(装备属性!$F68-装备属性!$F$31))*(1+VLOOKUP(E$1,装备属性!$B$6:$G$26,3,FALSE))+(装备属性!$C$1+装备属性!$F$31*装备属性!$C$2/装备属性!$C$4)*(1+VLOOKUP(E$1,装备属性!$B$6:$G$26,4,FALSE))</f>
        <v>412</v>
      </c>
      <c r="F39" s="31">
        <f>(装备属性!$C$2/装备属性!$C$3*(装备属性!$F68-装备属性!$F$31))*(1+VLOOKUP(F$1,装备属性!$B$6:$G$26,3,FALSE))+(装备属性!$C$1+装备属性!$F$31*装备属性!$C$2/装备属性!$C$4)*(1+VLOOKUP(F$1,装备属性!$B$6:$G$26,4,FALSE))</f>
        <v>558.5</v>
      </c>
      <c r="G39" s="31">
        <f>(装备属性!$C$2/装备属性!$C$3*(装备属性!$F68-装备属性!$F$31))*(1+VLOOKUP(G$1,装备属性!$B$6:$G$26,3,FALSE))+(装备属性!$C$1+装备属性!$F$31*装备属性!$C$2/装备属性!$C$4)*(1+VLOOKUP(G$1,装备属性!$B$6:$G$26,4,FALSE))</f>
        <v>734</v>
      </c>
      <c r="H39" s="31">
        <f>(装备属性!$C$2/装备属性!$C$3*(装备属性!$F68-装备属性!$F$31))*(1+VLOOKUP(H$1,装备属性!$B$6:$G$26,3,FALSE))+(装备属性!$C$1+装备属性!$F$31*装备属性!$C$2/装备属性!$C$4)*(1+VLOOKUP(H$1,装备属性!$B$6:$G$26,4,FALSE))</f>
        <v>953</v>
      </c>
      <c r="I39" s="31">
        <f>(装备属性!$C$2/装备属性!$C$3*(装备属性!$F68-装备属性!$F$31))*(1+VLOOKUP(I$1,装备属性!$B$6:$G$26,3,FALSE))+(装备属性!$C$1+装备属性!$F$31*装备属性!$C$2/装备属性!$C$4)*(1+VLOOKUP(I$1,装备属性!$B$6:$G$26,4,FALSE))</f>
        <v>1230</v>
      </c>
      <c r="J39" s="31">
        <f>(装备属性!$C$2/装备属性!$C$3*(装备属性!$F68-装备属性!$F$31))*(1+VLOOKUP(J$1,装备属性!$B$6:$G$26,3,FALSE))+(装备属性!$C$1+装备属性!$F$31*装备属性!$C$2/装备属性!$C$4)*(1+VLOOKUP(J$1,装备属性!$B$6:$G$26,4,FALSE))</f>
        <v>1518.4970414201184</v>
      </c>
      <c r="K39" s="31">
        <f>(装备属性!$C$2/装备属性!$C$3*(装备属性!$F68-装备属性!$F$31))*(1+VLOOKUP(K$1,装备属性!$B$6:$G$26,3,FALSE))+(装备属性!$C$1+装备属性!$F$31*装备属性!$C$2/装备属性!$C$4)*(1+VLOOKUP(K$1,装备属性!$B$6:$G$26,4,FALSE))</f>
        <v>1809.9970414201184</v>
      </c>
      <c r="L39" s="31">
        <f>(装备属性!$C$2/装备属性!$C$3*(装备属性!$F68-装备属性!$F$31))*(1+VLOOKUP(L$1,装备属性!$B$6:$G$26,3,FALSE))+(装备属性!$C$1+装备属性!$F$31*装备属性!$C$2/装备属性!$C$4)*(1+VLOOKUP(L$1,装备属性!$B$6:$G$26,4,FALSE))</f>
        <v>2103.2195036231424</v>
      </c>
      <c r="M39" s="31">
        <f>(装备属性!$C$2/装备属性!$C$3*(装备属性!$F68-装备属性!$F$31))*(1+VLOOKUP(M$1,装备属性!$B$6:$G$26,3,FALSE))+(装备属性!$C$1+装备属性!$F$31*装备属性!$C$2/装备属性!$C$4)*(1+VLOOKUP(M$1,装备属性!$B$6:$G$26,4,FALSE))</f>
        <v>2398.1718845755231</v>
      </c>
      <c r="N39" s="31">
        <f>(装备属性!$C$2/装备属性!$C$3*(装备属性!$F68-装备属性!$F$31))*(1+VLOOKUP(N$1,装备属性!$B$6:$G$26,3,FALSE))+(装备属性!$C$1+装备属性!$F$31*装备属性!$C$2/装备属性!$C$4)*(1+VLOOKUP(N$1,装备属性!$B$6:$G$26,4,FALSE))</f>
        <v>2694.1106600857274</v>
      </c>
      <c r="O39" s="31">
        <f>(装备属性!$C$2/装备属性!$C$3*(装备属性!$F68-装备属性!$F$31))*(1+VLOOKUP(O$1,装备属性!$B$6:$G$26,3,FALSE))+(装备属性!$C$1+装备属性!$F$31*装备属性!$C$2/装备属性!$C$4)*(1+VLOOKUP(O$1,装备属性!$B$6:$G$26,4,FALSE))</f>
        <v>2991.1875831626503</v>
      </c>
      <c r="P39" s="31">
        <f>(装备属性!$C$2/装备属性!$C$3*(装备属性!$F68-装备属性!$F$31))*(1+VLOOKUP(P$1,装备属性!$B$6:$G$26,3,FALSE))+(装备属性!$C$1+装备属性!$F$31*装备属性!$C$2/装备属性!$C$4)*(1+VLOOKUP(P$1,装备属性!$B$6:$G$26,4,FALSE))</f>
        <v>3288.8902479592839</v>
      </c>
      <c r="Q39" s="31">
        <f>(装备属性!$C$2/装备属性!$C$3*(装备属性!$F68-装备属性!$F$31))*(1+VLOOKUP(Q$1,装备属性!$B$6:$G$26,3,FALSE))+(装备属性!$C$1+装备属性!$F$31*装备属性!$C$2/装备属性!$C$4)*(1+VLOOKUP(Q$1,装备属性!$B$6:$G$26,4,FALSE))</f>
        <v>3587.4063769915419</v>
      </c>
      <c r="R39" s="31">
        <f>(装备属性!$C$2/装备属性!$C$3*(装备属性!$F68-装备属性!$F$31))*(1+VLOOKUP(R$1,装备属性!$B$6:$G$26,3,FALSE))+(装备属性!$C$1+装备属性!$F$31*装备属性!$C$2/装备属性!$C$4)*(1+VLOOKUP(R$1,装备属性!$B$6:$G$26,4,FALSE))</f>
        <v>3886.34671112042</v>
      </c>
      <c r="S39" s="31">
        <f>(装备属性!$C$2/装备属性!$C$3*(装备属性!$F68-装备属性!$F$31))*(1+VLOOKUP(S$1,装备属性!$B$6:$G$26,3,FALSE))+(装备属性!$C$1+装备属性!$F$31*装备属性!$C$2/装备属性!$C$4)*(1+VLOOKUP(S$1,装备属性!$B$6:$G$26,4,FALSE))</f>
        <v>4185.9022666759756</v>
      </c>
      <c r="T39" s="42">
        <f t="shared" si="9"/>
        <v>1518.4970414201184</v>
      </c>
      <c r="U39" s="1">
        <f>(T39-T38)/T38</f>
        <v>1.199602498580352E-2</v>
      </c>
      <c r="V39" s="32">
        <f>(装备属性!$C$2/装备属性!$C$3*(装备属性!$F68-装备属性!$F$31))*(1+装备属性!$D$13+VLOOKUP(V$1,装备属性!$L$16:$P$22,2,FALSE))+(装备属性!$C$1+装备属性!$C$2/装备属性!$C$3*装备属性!$F$31)*(1+装备属性!$E$13+VLOOKUP(V$1,装备属性!$L$16:$P$22,3,FALSE))</f>
        <v>1917.1005917159764</v>
      </c>
      <c r="W39" s="32">
        <f>(装备属性!$C$2/装备属性!$C$3*(装备属性!$F68-装备属性!$F$31))*(1+装备属性!$D$13+VLOOKUP(W$1,装备属性!$L$16:$P$22,2,FALSE))+(装备属性!$C$1+装备属性!$C$2/装备属性!$C$3*装备属性!$F$31)*(1+装备属性!$E$13+VLOOKUP(W$1,装备属性!$L$16:$P$22,3,FALSE))</f>
        <v>2401.1005917159764</v>
      </c>
      <c r="X39" s="32">
        <f>(装备属性!$C$2/装备属性!$C$3*(装备属性!$F68-装备属性!$F$31))*(1+装备属性!$D$13+VLOOKUP(X$1,装备属性!$L$16:$P$22,2,FALSE))+(装备属性!$C$1+装备属性!$C$2/装备属性!$C$3*装备属性!$F$31)*(1+装备属性!$E$13+VLOOKUP(X$1,装备属性!$L$16:$P$22,3,FALSE))</f>
        <v>2941.1005917159764</v>
      </c>
      <c r="Y39" s="32">
        <f>(装备属性!$C$2/装备属性!$C$3*(装备属性!$F68-装备属性!$F$31))*(1+装备属性!$D$13+VLOOKUP(Y$1,装备属性!$L$16:$P$22,2,FALSE))+(装备属性!$C$1+装备属性!$C$2/装备属性!$C$3*装备属性!$F$31)*(1+装备属性!$E$13+VLOOKUP(Y$1,装备属性!$L$16:$P$22,3,FALSE))</f>
        <v>3509.1005917159764</v>
      </c>
      <c r="Z39" s="32">
        <f>(装备属性!$C$2/装备属性!$C$3*(装备属性!$F68-装备属性!$F$31))*(1+装备属性!$D$13+VLOOKUP(Z$1,装备属性!$L$16:$P$22,2,FALSE))+(装备属性!$C$1+装备属性!$C$2/装备属性!$C$3*装备属性!$F$31)*(1+装备属性!$E$13+VLOOKUP(Z$1,装备属性!$L$16:$P$22,3,FALSE))</f>
        <v>4077.1005917159764</v>
      </c>
      <c r="AA39" s="1">
        <f>(Z39-Z38)/Z38</f>
        <v>9.4080350655134422E-3</v>
      </c>
    </row>
    <row r="40" spans="2:35" x14ac:dyDescent="0.15">
      <c r="B40" s="1">
        <v>39</v>
      </c>
      <c r="C40" s="31">
        <f>(装备属性!$C$2/装备属性!$C$3*(装备属性!$F69-装备属性!$F$31))*(1+VLOOKUP(C$1,装备属性!$B$6:$G$26,3,FALSE))+(装备属性!$C$1+装备属性!$F$31*装备属性!$C$2/装备属性!$C$4)*(1+VLOOKUP(C$1,装备属性!$B$6:$G$26,4,FALSE))</f>
        <v>181</v>
      </c>
      <c r="D40" s="31">
        <f>(装备属性!$C$2/装备属性!$C$3*(装备属性!$F69-装备属性!$F$31))*(1+VLOOKUP(D$1,装备属性!$B$6:$G$26,3,FALSE))+(装备属性!$C$1+装备属性!$F$31*装备属性!$C$2/装备属性!$C$4)*(1+VLOOKUP(D$1,装备属性!$B$6:$G$26,4,FALSE))</f>
        <v>300.5</v>
      </c>
      <c r="E40" s="31">
        <f>(装备属性!$C$2/装备属性!$C$3*(装备属性!$F69-装备属性!$F$31))*(1+VLOOKUP(E$1,装备属性!$B$6:$G$26,3,FALSE))+(装备属性!$C$1+装备属性!$F$31*装备属性!$C$2/装备属性!$C$4)*(1+VLOOKUP(E$1,装备属性!$B$6:$G$26,4,FALSE))</f>
        <v>420</v>
      </c>
      <c r="F40" s="31">
        <f>(装备属性!$C$2/装备属性!$C$3*(装备属性!$F69-装备属性!$F$31))*(1+VLOOKUP(F$1,装备属性!$B$6:$G$26,3,FALSE))+(装备属性!$C$1+装备属性!$F$31*装备属性!$C$2/装备属性!$C$4)*(1+VLOOKUP(F$1,装备属性!$B$6:$G$26,4,FALSE))</f>
        <v>568.5</v>
      </c>
      <c r="G40" s="31">
        <f>(装备属性!$C$2/装备属性!$C$3*(装备属性!$F69-装备属性!$F$31))*(1+VLOOKUP(G$1,装备属性!$B$6:$G$26,3,FALSE))+(装备属性!$C$1+装备属性!$F$31*装备属性!$C$2/装备属性!$C$4)*(1+VLOOKUP(G$1,装备属性!$B$6:$G$26,4,FALSE))</f>
        <v>746</v>
      </c>
      <c r="H40" s="31">
        <f>(装备属性!$C$2/装备属性!$C$3*(装备属性!$F69-装备属性!$F$31))*(1+VLOOKUP(H$1,装备属性!$B$6:$G$26,3,FALSE))+(装备属性!$C$1+装备属性!$F$31*装备属性!$C$2/装备属性!$C$4)*(1+VLOOKUP(H$1,装备属性!$B$6:$G$26,4,FALSE))</f>
        <v>967</v>
      </c>
      <c r="I40" s="31">
        <f>(装备属性!$C$2/装备属性!$C$3*(装备属性!$F69-装备属性!$F$31))*(1+VLOOKUP(I$1,装备属性!$B$6:$G$26,3,FALSE))+(装备属性!$C$1+装备属性!$F$31*装备属性!$C$2/装备属性!$C$4)*(1+VLOOKUP(I$1,装备属性!$B$6:$G$26,4,FALSE))</f>
        <v>1246</v>
      </c>
      <c r="J40" s="31">
        <f>(装备属性!$C$2/装备属性!$C$3*(装备属性!$F69-装备属性!$F$31))*(1+VLOOKUP(J$1,装备属性!$B$6:$G$26,3,FALSE))+(装备属性!$C$1+装备属性!$F$31*装备属性!$C$2/装备属性!$C$4)*(1+VLOOKUP(J$1,装备属性!$B$6:$G$26,4,FALSE))</f>
        <v>1536.4970414201184</v>
      </c>
      <c r="K40" s="31">
        <f>(装备属性!$C$2/装备属性!$C$3*(装备属性!$F69-装备属性!$F$31))*(1+VLOOKUP(K$1,装备属性!$B$6:$G$26,3,FALSE))+(装备属性!$C$1+装备属性!$F$31*装备属性!$C$2/装备属性!$C$4)*(1+VLOOKUP(K$1,装备属性!$B$6:$G$26,4,FALSE))</f>
        <v>1829.9970414201184</v>
      </c>
      <c r="L40" s="31">
        <f>(装备属性!$C$2/装备属性!$C$3*(装备属性!$F69-装备属性!$F$31))*(1+VLOOKUP(L$1,装备属性!$B$6:$G$26,3,FALSE))+(装备属性!$C$1+装备属性!$F$31*装备属性!$C$2/装备属性!$C$4)*(1+VLOOKUP(L$1,装备属性!$B$6:$G$26,4,FALSE))</f>
        <v>2125.2195036231424</v>
      </c>
      <c r="M40" s="31">
        <f>(装备属性!$C$2/装备属性!$C$3*(装备属性!$F69-装备属性!$F$31))*(1+VLOOKUP(M$1,装备属性!$B$6:$G$26,3,FALSE))+(装备属性!$C$1+装备属性!$F$31*装备属性!$C$2/装备属性!$C$4)*(1+VLOOKUP(M$1,装备属性!$B$6:$G$26,4,FALSE))</f>
        <v>2422.1718845755231</v>
      </c>
      <c r="N40" s="31">
        <f>(装备属性!$C$2/装备属性!$C$3*(装备属性!$F69-装备属性!$F$31))*(1+VLOOKUP(N$1,装备属性!$B$6:$G$26,3,FALSE))+(装备属性!$C$1+装备属性!$F$31*装备属性!$C$2/装备属性!$C$4)*(1+VLOOKUP(N$1,装备属性!$B$6:$G$26,4,FALSE))</f>
        <v>2720.1106600857274</v>
      </c>
      <c r="O40" s="31">
        <f>(装备属性!$C$2/装备属性!$C$3*(装备属性!$F69-装备属性!$F$31))*(1+VLOOKUP(O$1,装备属性!$B$6:$G$26,3,FALSE))+(装备属性!$C$1+装备属性!$F$31*装备属性!$C$2/装备属性!$C$4)*(1+VLOOKUP(O$1,装备属性!$B$6:$G$26,4,FALSE))</f>
        <v>3019.1875831626503</v>
      </c>
      <c r="P40" s="31">
        <f>(装备属性!$C$2/装备属性!$C$3*(装备属性!$F69-装备属性!$F$31))*(1+VLOOKUP(P$1,装备属性!$B$6:$G$26,3,FALSE))+(装备属性!$C$1+装备属性!$F$31*装备属性!$C$2/装备属性!$C$4)*(1+VLOOKUP(P$1,装备属性!$B$6:$G$26,4,FALSE))</f>
        <v>3318.8902479592839</v>
      </c>
      <c r="Q40" s="31">
        <f>(装备属性!$C$2/装备属性!$C$3*(装备属性!$F69-装备属性!$F$31))*(1+VLOOKUP(Q$1,装备属性!$B$6:$G$26,3,FALSE))+(装备属性!$C$1+装备属性!$F$31*装备属性!$C$2/装备属性!$C$4)*(1+VLOOKUP(Q$1,装备属性!$B$6:$G$26,4,FALSE))</f>
        <v>3619.4063769915419</v>
      </c>
      <c r="R40" s="31">
        <f>(装备属性!$C$2/装备属性!$C$3*(装备属性!$F69-装备属性!$F$31))*(1+VLOOKUP(R$1,装备属性!$B$6:$G$26,3,FALSE))+(装备属性!$C$1+装备属性!$F$31*装备属性!$C$2/装备属性!$C$4)*(1+VLOOKUP(R$1,装备属性!$B$6:$G$26,4,FALSE))</f>
        <v>3920.34671112042</v>
      </c>
      <c r="S40" s="31">
        <f>(装备属性!$C$2/装备属性!$C$3*(装备属性!$F69-装备属性!$F$31))*(1+VLOOKUP(S$1,装备属性!$B$6:$G$26,3,FALSE))+(装备属性!$C$1+装备属性!$F$31*装备属性!$C$2/装备属性!$C$4)*(1+VLOOKUP(S$1,装备属性!$B$6:$G$26,4,FALSE))</f>
        <v>4221.9022666759756</v>
      </c>
      <c r="T40" s="32">
        <f t="shared" si="9"/>
        <v>1536.4970414201184</v>
      </c>
      <c r="V40" s="32">
        <f>(装备属性!$C$2/装备属性!$C$3*(装备属性!$F69-装备属性!$F$31))*(1+装备属性!$D$13+VLOOKUP(V$1,装备属性!$L$16:$P$22,2,FALSE))+(装备属性!$C$1+装备属性!$C$2/装备属性!$C$3*装备属性!$F$31)*(1+装备属性!$E$13+VLOOKUP(V$1,装备属性!$L$16:$P$22,3,FALSE))</f>
        <v>1939.1005917159764</v>
      </c>
      <c r="W40" s="32">
        <f>(装备属性!$C$2/装备属性!$C$3*(装备属性!$F69-装备属性!$F$31))*(1+装备属性!$D$13+VLOOKUP(W$1,装备属性!$L$16:$P$22,2,FALSE))+(装备属性!$C$1+装备属性!$C$2/装备属性!$C$3*装备属性!$F$31)*(1+装备属性!$E$13+VLOOKUP(W$1,装备属性!$L$16:$P$22,3,FALSE))</f>
        <v>2427.1005917159764</v>
      </c>
      <c r="X40" s="32">
        <f>(装备属性!$C$2/装备属性!$C$3*(装备属性!$F69-装备属性!$F$31))*(1+装备属性!$D$13+VLOOKUP(X$1,装备属性!$L$16:$P$22,2,FALSE))+(装备属性!$C$1+装备属性!$C$2/装备属性!$C$3*装备属性!$F$31)*(1+装备属性!$E$13+VLOOKUP(X$1,装备属性!$L$16:$P$22,3,FALSE))</f>
        <v>2971.1005917159764</v>
      </c>
      <c r="Y40" s="32">
        <f>(装备属性!$C$2/装备属性!$C$3*(装备属性!$F69-装备属性!$F$31))*(1+装备属性!$D$13+VLOOKUP(Y$1,装备属性!$L$16:$P$22,2,FALSE))+(装备属性!$C$1+装备属性!$C$2/装备属性!$C$3*装备属性!$F$31)*(1+装备属性!$E$13+VLOOKUP(Y$1,装备属性!$L$16:$P$22,3,FALSE))</f>
        <v>3543.1005917159764</v>
      </c>
      <c r="Z40" s="32">
        <f>(装备属性!$C$2/装备属性!$C$3*(装备属性!$F69-装备属性!$F$31))*(1+装备属性!$D$13+VLOOKUP(Z$1,装备属性!$L$16:$P$22,2,FALSE))+(装备属性!$C$1+装备属性!$C$2/装备属性!$C$3*装备属性!$F$31)*(1+装备属性!$E$13+VLOOKUP(Z$1,装备属性!$L$16:$P$22,3,FALSE))</f>
        <v>4115.1005917159764</v>
      </c>
      <c r="AA40"/>
    </row>
    <row r="41" spans="2:35" x14ac:dyDescent="0.15">
      <c r="B41" s="1">
        <v>40</v>
      </c>
      <c r="C41" s="31">
        <f>(装备属性!$C$2/装备属性!$C$3*(装备属性!$F70-装备属性!$F$31))*(1+VLOOKUP(C$1,装备属性!$B$6:$G$26,3,FALSE))+(装备属性!$C$1+装备属性!$F$31*装备属性!$C$2/装备属性!$C$4)*(1+VLOOKUP(C$1,装备属性!$B$6:$G$26,4,FALSE))</f>
        <v>185</v>
      </c>
      <c r="D41" s="31">
        <f>(装备属性!$C$2/装备属性!$C$3*(装备属性!$F70-装备属性!$F$31))*(1+VLOOKUP(D$1,装备属性!$B$6:$G$26,3,FALSE))+(装备属性!$C$1+装备属性!$F$31*装备属性!$C$2/装备属性!$C$4)*(1+VLOOKUP(D$1,装备属性!$B$6:$G$26,4,FALSE))</f>
        <v>306.5</v>
      </c>
      <c r="E41" s="31">
        <f>(装备属性!$C$2/装备属性!$C$3*(装备属性!$F70-装备属性!$F$31))*(1+VLOOKUP(E$1,装备属性!$B$6:$G$26,3,FALSE))+(装备属性!$C$1+装备属性!$F$31*装备属性!$C$2/装备属性!$C$4)*(1+VLOOKUP(E$1,装备属性!$B$6:$G$26,4,FALSE))</f>
        <v>428</v>
      </c>
      <c r="F41" s="31">
        <f>(装备属性!$C$2/装备属性!$C$3*(装备属性!$F70-装备属性!$F$31))*(1+VLOOKUP(F$1,装备属性!$B$6:$G$26,3,FALSE))+(装备属性!$C$1+装备属性!$F$31*装备属性!$C$2/装备属性!$C$4)*(1+VLOOKUP(F$1,装备属性!$B$6:$G$26,4,FALSE))</f>
        <v>578.5</v>
      </c>
      <c r="G41" s="31">
        <f>(装备属性!$C$2/装备属性!$C$3*(装备属性!$F70-装备属性!$F$31))*(1+VLOOKUP(G$1,装备属性!$B$6:$G$26,3,FALSE))+(装备属性!$C$1+装备属性!$F$31*装备属性!$C$2/装备属性!$C$4)*(1+VLOOKUP(G$1,装备属性!$B$6:$G$26,4,FALSE))</f>
        <v>758</v>
      </c>
      <c r="H41" s="31">
        <f>(装备属性!$C$2/装备属性!$C$3*(装备属性!$F70-装备属性!$F$31))*(1+VLOOKUP(H$1,装备属性!$B$6:$G$26,3,FALSE))+(装备属性!$C$1+装备属性!$F$31*装备属性!$C$2/装备属性!$C$4)*(1+VLOOKUP(H$1,装备属性!$B$6:$G$26,4,FALSE))</f>
        <v>981</v>
      </c>
      <c r="I41" s="31">
        <f>(装备属性!$C$2/装备属性!$C$3*(装备属性!$F70-装备属性!$F$31))*(1+VLOOKUP(I$1,装备属性!$B$6:$G$26,3,FALSE))+(装备属性!$C$1+装备属性!$F$31*装备属性!$C$2/装备属性!$C$4)*(1+VLOOKUP(I$1,装备属性!$B$6:$G$26,4,FALSE))</f>
        <v>1262</v>
      </c>
      <c r="J41" s="31">
        <f>(装备属性!$C$2/装备属性!$C$3*(装备属性!$F70-装备属性!$F$31))*(1+VLOOKUP(J$1,装备属性!$B$6:$G$26,3,FALSE))+(装备属性!$C$1+装备属性!$F$31*装备属性!$C$2/装备属性!$C$4)*(1+VLOOKUP(J$1,装备属性!$B$6:$G$26,4,FALSE))</f>
        <v>1554.4970414201184</v>
      </c>
      <c r="K41" s="31">
        <f>(装备属性!$C$2/装备属性!$C$3*(装备属性!$F70-装备属性!$F$31))*(1+VLOOKUP(K$1,装备属性!$B$6:$G$26,3,FALSE))+(装备属性!$C$1+装备属性!$F$31*装备属性!$C$2/装备属性!$C$4)*(1+VLOOKUP(K$1,装备属性!$B$6:$G$26,4,FALSE))</f>
        <v>1849.9970414201184</v>
      </c>
      <c r="L41" s="31">
        <f>(装备属性!$C$2/装备属性!$C$3*(装备属性!$F70-装备属性!$F$31))*(1+VLOOKUP(L$1,装备属性!$B$6:$G$26,3,FALSE))+(装备属性!$C$1+装备属性!$F$31*装备属性!$C$2/装备属性!$C$4)*(1+VLOOKUP(L$1,装备属性!$B$6:$G$26,4,FALSE))</f>
        <v>2147.2195036231424</v>
      </c>
      <c r="M41" s="31">
        <f>(装备属性!$C$2/装备属性!$C$3*(装备属性!$F70-装备属性!$F$31))*(1+VLOOKUP(M$1,装备属性!$B$6:$G$26,3,FALSE))+(装备属性!$C$1+装备属性!$F$31*装备属性!$C$2/装备属性!$C$4)*(1+VLOOKUP(M$1,装备属性!$B$6:$G$26,4,FALSE))</f>
        <v>2446.1718845755231</v>
      </c>
      <c r="N41" s="31">
        <f>(装备属性!$C$2/装备属性!$C$3*(装备属性!$F70-装备属性!$F$31))*(1+VLOOKUP(N$1,装备属性!$B$6:$G$26,3,FALSE))+(装备属性!$C$1+装备属性!$F$31*装备属性!$C$2/装备属性!$C$4)*(1+VLOOKUP(N$1,装备属性!$B$6:$G$26,4,FALSE))</f>
        <v>2746.1106600857274</v>
      </c>
      <c r="O41" s="31">
        <f>(装备属性!$C$2/装备属性!$C$3*(装备属性!$F70-装备属性!$F$31))*(1+VLOOKUP(O$1,装备属性!$B$6:$G$26,3,FALSE))+(装备属性!$C$1+装备属性!$F$31*装备属性!$C$2/装备属性!$C$4)*(1+VLOOKUP(O$1,装备属性!$B$6:$G$26,4,FALSE))</f>
        <v>3047.1875831626503</v>
      </c>
      <c r="P41" s="31">
        <f>(装备属性!$C$2/装备属性!$C$3*(装备属性!$F70-装备属性!$F$31))*(1+VLOOKUP(P$1,装备属性!$B$6:$G$26,3,FALSE))+(装备属性!$C$1+装备属性!$F$31*装备属性!$C$2/装备属性!$C$4)*(1+VLOOKUP(P$1,装备属性!$B$6:$G$26,4,FALSE))</f>
        <v>3348.8902479592839</v>
      </c>
      <c r="Q41" s="31">
        <f>(装备属性!$C$2/装备属性!$C$3*(装备属性!$F70-装备属性!$F$31))*(1+VLOOKUP(Q$1,装备属性!$B$6:$G$26,3,FALSE))+(装备属性!$C$1+装备属性!$F$31*装备属性!$C$2/装备属性!$C$4)*(1+VLOOKUP(Q$1,装备属性!$B$6:$G$26,4,FALSE))</f>
        <v>3651.4063769915419</v>
      </c>
      <c r="R41" s="31">
        <f>(装备属性!$C$2/装备属性!$C$3*(装备属性!$F70-装备属性!$F$31))*(1+VLOOKUP(R$1,装备属性!$B$6:$G$26,3,FALSE))+(装备属性!$C$1+装备属性!$F$31*装备属性!$C$2/装备属性!$C$4)*(1+VLOOKUP(R$1,装备属性!$B$6:$G$26,4,FALSE))</f>
        <v>3954.34671112042</v>
      </c>
      <c r="S41" s="31">
        <f>(装备属性!$C$2/装备属性!$C$3*(装备属性!$F70-装备属性!$F$31))*(1+VLOOKUP(S$1,装备属性!$B$6:$G$26,3,FALSE))+(装备属性!$C$1+装备属性!$F$31*装备属性!$C$2/装备属性!$C$4)*(1+VLOOKUP(S$1,装备属性!$B$6:$G$26,4,FALSE))</f>
        <v>4257.9022666759756</v>
      </c>
      <c r="T41" s="32">
        <f t="shared" si="9"/>
        <v>1554.4970414201184</v>
      </c>
      <c r="U41" s="31">
        <f>K41</f>
        <v>1849.9970414201184</v>
      </c>
      <c r="V41" s="32">
        <f>(装备属性!$C$2/装备属性!$C$3*(装备属性!$F70-装备属性!$F$31))*(1+装备属性!$D$14+VLOOKUP(V$1,装备属性!$L$16:$P$22,2,FALSE))+(装备属性!$C$1+装备属性!$C$2/装备属性!$C$3*装备属性!$F$31)*(1+装备属性!$E$14+VLOOKUP(V$1,装备属性!$L$16:$P$22,3,FALSE))</f>
        <v>2249.1005917159764</v>
      </c>
      <c r="W41" s="32">
        <f>(装备属性!$C$2/装备属性!$C$3*(装备属性!$F70-装备属性!$F$31))*(1+装备属性!$D$14+VLOOKUP(W$1,装备属性!$L$16:$P$22,2,FALSE))+(装备属性!$C$1+装备属性!$C$2/装备属性!$C$3*装备属性!$F$31)*(1+装备属性!$E$14+VLOOKUP(W$1,装备属性!$L$16:$P$22,3,FALSE))</f>
        <v>2741.1005917159764</v>
      </c>
      <c r="X41" s="32">
        <f>(装备属性!$C$2/装备属性!$C$3*(装备属性!$F70-装备属性!$F$31))*(1+装备属性!$D$14+VLOOKUP(X$1,装备属性!$L$16:$P$22,2,FALSE))+(装备属性!$C$1+装备属性!$C$2/装备属性!$C$3*装备属性!$F$31)*(1+装备属性!$E$14+VLOOKUP(X$1,装备属性!$L$16:$P$22,3,FALSE))</f>
        <v>3289.1005917159764</v>
      </c>
      <c r="Y41" s="32">
        <f>(装备属性!$C$2/装备属性!$C$3*(装备属性!$F70-装备属性!$F$31))*(1+装备属性!$D$14+VLOOKUP(Y$1,装备属性!$L$16:$P$22,2,FALSE))+(装备属性!$C$1+装备属性!$C$2/装备属性!$C$3*装备属性!$F$31)*(1+装备属性!$E$14+VLOOKUP(Y$1,装备属性!$L$16:$P$22,3,FALSE))</f>
        <v>3865.1005917159764</v>
      </c>
      <c r="Z41" s="32">
        <f>(装备属性!$C$2/装备属性!$C$3*(装备属性!$F70-装备属性!$F$31))*(1+装备属性!$D$14+VLOOKUP(Z$1,装备属性!$L$16:$P$22,2,FALSE))+(装备属性!$C$1+装备属性!$C$2/装备属性!$C$3*装备属性!$F$31)*(1+装备属性!$E$14+VLOOKUP(Z$1,装备属性!$L$16:$P$22,3,FALSE))</f>
        <v>4441.1005917159764</v>
      </c>
      <c r="AA41"/>
      <c r="AB41" s="1">
        <f>U41/T41-1</f>
        <v>0.19009363937421497</v>
      </c>
    </row>
    <row r="42" spans="2:35" x14ac:dyDescent="0.15">
      <c r="B42" s="1">
        <v>41</v>
      </c>
      <c r="C42" s="31">
        <f>(装备属性!$C$2/装备属性!$C$3*(装备属性!$F71-装备属性!$F$31))*(1+VLOOKUP(C$1,装备属性!$B$6:$G$26,3,FALSE))+(装备属性!$C$1+装备属性!$F$31*装备属性!$C$2/装备属性!$C$4)*(1+VLOOKUP(C$1,装备属性!$B$6:$G$26,4,FALSE))</f>
        <v>189</v>
      </c>
      <c r="D42" s="31">
        <f>(装备属性!$C$2/装备属性!$C$3*(装备属性!$F71-装备属性!$F$31))*(1+VLOOKUP(D$1,装备属性!$B$6:$G$26,3,FALSE))+(装备属性!$C$1+装备属性!$F$31*装备属性!$C$2/装备属性!$C$4)*(1+VLOOKUP(D$1,装备属性!$B$6:$G$26,4,FALSE))</f>
        <v>312.5</v>
      </c>
      <c r="E42" s="31">
        <f>(装备属性!$C$2/装备属性!$C$3*(装备属性!$F71-装备属性!$F$31))*(1+VLOOKUP(E$1,装备属性!$B$6:$G$26,3,FALSE))+(装备属性!$C$1+装备属性!$F$31*装备属性!$C$2/装备属性!$C$4)*(1+VLOOKUP(E$1,装备属性!$B$6:$G$26,4,FALSE))</f>
        <v>436</v>
      </c>
      <c r="F42" s="31">
        <f>(装备属性!$C$2/装备属性!$C$3*(装备属性!$F71-装备属性!$F$31))*(1+VLOOKUP(F$1,装备属性!$B$6:$G$26,3,FALSE))+(装备属性!$C$1+装备属性!$F$31*装备属性!$C$2/装备属性!$C$4)*(1+VLOOKUP(F$1,装备属性!$B$6:$G$26,4,FALSE))</f>
        <v>588.5</v>
      </c>
      <c r="G42" s="31">
        <f>(装备属性!$C$2/装备属性!$C$3*(装备属性!$F71-装备属性!$F$31))*(1+VLOOKUP(G$1,装备属性!$B$6:$G$26,3,FALSE))+(装备属性!$C$1+装备属性!$F$31*装备属性!$C$2/装备属性!$C$4)*(1+VLOOKUP(G$1,装备属性!$B$6:$G$26,4,FALSE))</f>
        <v>770</v>
      </c>
      <c r="H42" s="31">
        <f>(装备属性!$C$2/装备属性!$C$3*(装备属性!$F71-装备属性!$F$31))*(1+VLOOKUP(H$1,装备属性!$B$6:$G$26,3,FALSE))+(装备属性!$C$1+装备属性!$F$31*装备属性!$C$2/装备属性!$C$4)*(1+VLOOKUP(H$1,装备属性!$B$6:$G$26,4,FALSE))</f>
        <v>995</v>
      </c>
      <c r="I42" s="31">
        <f>(装备属性!$C$2/装备属性!$C$3*(装备属性!$F71-装备属性!$F$31))*(1+VLOOKUP(I$1,装备属性!$B$6:$G$26,3,FALSE))+(装备属性!$C$1+装备属性!$F$31*装备属性!$C$2/装备属性!$C$4)*(1+VLOOKUP(I$1,装备属性!$B$6:$G$26,4,FALSE))</f>
        <v>1278</v>
      </c>
      <c r="J42" s="31">
        <f>(装备属性!$C$2/装备属性!$C$3*(装备属性!$F71-装备属性!$F$31))*(1+VLOOKUP(J$1,装备属性!$B$6:$G$26,3,FALSE))+(装备属性!$C$1+装备属性!$F$31*装备属性!$C$2/装备属性!$C$4)*(1+VLOOKUP(J$1,装备属性!$B$6:$G$26,4,FALSE))</f>
        <v>1572.4970414201184</v>
      </c>
      <c r="K42" s="31">
        <f>(装备属性!$C$2/装备属性!$C$3*(装备属性!$F71-装备属性!$F$31))*(1+VLOOKUP(K$1,装备属性!$B$6:$G$26,3,FALSE))+(装备属性!$C$1+装备属性!$F$31*装备属性!$C$2/装备属性!$C$4)*(1+VLOOKUP(K$1,装备属性!$B$6:$G$26,4,FALSE))</f>
        <v>1869.9970414201184</v>
      </c>
      <c r="L42" s="31">
        <f>(装备属性!$C$2/装备属性!$C$3*(装备属性!$F71-装备属性!$F$31))*(1+VLOOKUP(L$1,装备属性!$B$6:$G$26,3,FALSE))+(装备属性!$C$1+装备属性!$F$31*装备属性!$C$2/装备属性!$C$4)*(1+VLOOKUP(L$1,装备属性!$B$6:$G$26,4,FALSE))</f>
        <v>2169.2195036231424</v>
      </c>
      <c r="M42" s="31">
        <f>(装备属性!$C$2/装备属性!$C$3*(装备属性!$F71-装备属性!$F$31))*(1+VLOOKUP(M$1,装备属性!$B$6:$G$26,3,FALSE))+(装备属性!$C$1+装备属性!$F$31*装备属性!$C$2/装备属性!$C$4)*(1+VLOOKUP(M$1,装备属性!$B$6:$G$26,4,FALSE))</f>
        <v>2470.1718845755231</v>
      </c>
      <c r="N42" s="31">
        <f>(装备属性!$C$2/装备属性!$C$3*(装备属性!$F71-装备属性!$F$31))*(1+VLOOKUP(N$1,装备属性!$B$6:$G$26,3,FALSE))+(装备属性!$C$1+装备属性!$F$31*装备属性!$C$2/装备属性!$C$4)*(1+VLOOKUP(N$1,装备属性!$B$6:$G$26,4,FALSE))</f>
        <v>2772.1106600857274</v>
      </c>
      <c r="O42" s="31">
        <f>(装备属性!$C$2/装备属性!$C$3*(装备属性!$F71-装备属性!$F$31))*(1+VLOOKUP(O$1,装备属性!$B$6:$G$26,3,FALSE))+(装备属性!$C$1+装备属性!$F$31*装备属性!$C$2/装备属性!$C$4)*(1+VLOOKUP(O$1,装备属性!$B$6:$G$26,4,FALSE))</f>
        <v>3075.1875831626503</v>
      </c>
      <c r="P42" s="31">
        <f>(装备属性!$C$2/装备属性!$C$3*(装备属性!$F71-装备属性!$F$31))*(1+VLOOKUP(P$1,装备属性!$B$6:$G$26,3,FALSE))+(装备属性!$C$1+装备属性!$F$31*装备属性!$C$2/装备属性!$C$4)*(1+VLOOKUP(P$1,装备属性!$B$6:$G$26,4,FALSE))</f>
        <v>3378.8902479592839</v>
      </c>
      <c r="Q42" s="31">
        <f>(装备属性!$C$2/装备属性!$C$3*(装备属性!$F71-装备属性!$F$31))*(1+VLOOKUP(Q$1,装备属性!$B$6:$G$26,3,FALSE))+(装备属性!$C$1+装备属性!$F$31*装备属性!$C$2/装备属性!$C$4)*(1+VLOOKUP(Q$1,装备属性!$B$6:$G$26,4,FALSE))</f>
        <v>3683.4063769915419</v>
      </c>
      <c r="R42" s="31">
        <f>(装备属性!$C$2/装备属性!$C$3*(装备属性!$F71-装备属性!$F$31))*(1+VLOOKUP(R$1,装备属性!$B$6:$G$26,3,FALSE))+(装备属性!$C$1+装备属性!$F$31*装备属性!$C$2/装备属性!$C$4)*(1+VLOOKUP(R$1,装备属性!$B$6:$G$26,4,FALSE))</f>
        <v>3988.34671112042</v>
      </c>
      <c r="S42" s="31">
        <f>(装备属性!$C$2/装备属性!$C$3*(装备属性!$F71-装备属性!$F$31))*(1+VLOOKUP(S$1,装备属性!$B$6:$G$26,3,FALSE))+(装备属性!$C$1+装备属性!$F$31*装备属性!$C$2/装备属性!$C$4)*(1+VLOOKUP(S$1,装备属性!$B$6:$G$26,4,FALSE))</f>
        <v>4293.9022666759756</v>
      </c>
      <c r="T42" s="32">
        <f>K42</f>
        <v>1869.9970414201184</v>
      </c>
      <c r="V42" s="32">
        <f>(装备属性!$C$2/装备属性!$C$3*(装备属性!$F71-装备属性!$F$31))*(1+装备属性!$D$14+VLOOKUP(V$1,装备属性!$L$16:$P$22,2,FALSE))+(装备属性!$C$1+装备属性!$C$2/装备属性!$C$3*装备属性!$F$31)*(1+装备属性!$E$14+VLOOKUP(V$1,装备属性!$L$16:$P$22,3,FALSE))</f>
        <v>2273.1005917159764</v>
      </c>
      <c r="W42" s="32">
        <f>(装备属性!$C$2/装备属性!$C$3*(装备属性!$F71-装备属性!$F$31))*(1+装备属性!$D$14+VLOOKUP(W$1,装备属性!$L$16:$P$22,2,FALSE))+(装备属性!$C$1+装备属性!$C$2/装备属性!$C$3*装备属性!$F$31)*(1+装备属性!$E$14+VLOOKUP(W$1,装备属性!$L$16:$P$22,3,FALSE))</f>
        <v>2769.1005917159764</v>
      </c>
      <c r="X42" s="32">
        <f>(装备属性!$C$2/装备属性!$C$3*(装备属性!$F71-装备属性!$F$31))*(1+装备属性!$D$14+VLOOKUP(X$1,装备属性!$L$16:$P$22,2,FALSE))+(装备属性!$C$1+装备属性!$C$2/装备属性!$C$3*装备属性!$F$31)*(1+装备属性!$E$14+VLOOKUP(X$1,装备属性!$L$16:$P$22,3,FALSE))</f>
        <v>3321.1005917159764</v>
      </c>
      <c r="Y42" s="32">
        <f>(装备属性!$C$2/装备属性!$C$3*(装备属性!$F71-装备属性!$F$31))*(1+装备属性!$D$14+VLOOKUP(Y$1,装备属性!$L$16:$P$22,2,FALSE))+(装备属性!$C$1+装备属性!$C$2/装备属性!$C$3*装备属性!$F$31)*(1+装备属性!$E$14+VLOOKUP(Y$1,装备属性!$L$16:$P$22,3,FALSE))</f>
        <v>3901.1005917159764</v>
      </c>
      <c r="Z42" s="32">
        <f>(装备属性!$C$2/装备属性!$C$3*(装备属性!$F71-装备属性!$F$31))*(1+装备属性!$D$14+VLOOKUP(Z$1,装备属性!$L$16:$P$22,2,FALSE))+(装备属性!$C$1+装备属性!$C$2/装备属性!$C$3*装备属性!$F$31)*(1+装备属性!$E$14+VLOOKUP(Z$1,装备属性!$L$16:$P$22,3,FALSE))</f>
        <v>4481.1005917159764</v>
      </c>
      <c r="AA42"/>
    </row>
    <row r="43" spans="2:35" x14ac:dyDescent="0.15">
      <c r="B43" s="1">
        <v>42</v>
      </c>
      <c r="C43" s="31">
        <f>(装备属性!$C$2/装备属性!$C$3*(装备属性!$F72-装备属性!$F$31))*(1+VLOOKUP(C$1,装备属性!$B$6:$G$26,3,FALSE))+(装备属性!$C$1+装备属性!$F$31*装备属性!$C$2/装备属性!$C$4)*(1+VLOOKUP(C$1,装备属性!$B$6:$G$26,4,FALSE))</f>
        <v>193</v>
      </c>
      <c r="D43" s="31">
        <f>(装备属性!$C$2/装备属性!$C$3*(装备属性!$F72-装备属性!$F$31))*(1+VLOOKUP(D$1,装备属性!$B$6:$G$26,3,FALSE))+(装备属性!$C$1+装备属性!$F$31*装备属性!$C$2/装备属性!$C$4)*(1+VLOOKUP(D$1,装备属性!$B$6:$G$26,4,FALSE))</f>
        <v>318.5</v>
      </c>
      <c r="E43" s="31">
        <f>(装备属性!$C$2/装备属性!$C$3*(装备属性!$F72-装备属性!$F$31))*(1+VLOOKUP(E$1,装备属性!$B$6:$G$26,3,FALSE))+(装备属性!$C$1+装备属性!$F$31*装备属性!$C$2/装备属性!$C$4)*(1+VLOOKUP(E$1,装备属性!$B$6:$G$26,4,FALSE))</f>
        <v>444</v>
      </c>
      <c r="F43" s="31">
        <f>(装备属性!$C$2/装备属性!$C$3*(装备属性!$F72-装备属性!$F$31))*(1+VLOOKUP(F$1,装备属性!$B$6:$G$26,3,FALSE))+(装备属性!$C$1+装备属性!$F$31*装备属性!$C$2/装备属性!$C$4)*(1+VLOOKUP(F$1,装备属性!$B$6:$G$26,4,FALSE))</f>
        <v>598.5</v>
      </c>
      <c r="G43" s="31">
        <f>(装备属性!$C$2/装备属性!$C$3*(装备属性!$F72-装备属性!$F$31))*(1+VLOOKUP(G$1,装备属性!$B$6:$G$26,3,FALSE))+(装备属性!$C$1+装备属性!$F$31*装备属性!$C$2/装备属性!$C$4)*(1+VLOOKUP(G$1,装备属性!$B$6:$G$26,4,FALSE))</f>
        <v>782</v>
      </c>
      <c r="H43" s="31">
        <f>(装备属性!$C$2/装备属性!$C$3*(装备属性!$F72-装备属性!$F$31))*(1+VLOOKUP(H$1,装备属性!$B$6:$G$26,3,FALSE))+(装备属性!$C$1+装备属性!$F$31*装备属性!$C$2/装备属性!$C$4)*(1+VLOOKUP(H$1,装备属性!$B$6:$G$26,4,FALSE))</f>
        <v>1009</v>
      </c>
      <c r="I43" s="31">
        <f>(装备属性!$C$2/装备属性!$C$3*(装备属性!$F72-装备属性!$F$31))*(1+VLOOKUP(I$1,装备属性!$B$6:$G$26,3,FALSE))+(装备属性!$C$1+装备属性!$F$31*装备属性!$C$2/装备属性!$C$4)*(1+VLOOKUP(I$1,装备属性!$B$6:$G$26,4,FALSE))</f>
        <v>1294</v>
      </c>
      <c r="J43" s="31">
        <f>(装备属性!$C$2/装备属性!$C$3*(装备属性!$F72-装备属性!$F$31))*(1+VLOOKUP(J$1,装备属性!$B$6:$G$26,3,FALSE))+(装备属性!$C$1+装备属性!$F$31*装备属性!$C$2/装备属性!$C$4)*(1+VLOOKUP(J$1,装备属性!$B$6:$G$26,4,FALSE))</f>
        <v>1590.4970414201184</v>
      </c>
      <c r="K43" s="31">
        <f>(装备属性!$C$2/装备属性!$C$3*(装备属性!$F72-装备属性!$F$31))*(1+VLOOKUP(K$1,装备属性!$B$6:$G$26,3,FALSE))+(装备属性!$C$1+装备属性!$F$31*装备属性!$C$2/装备属性!$C$4)*(1+VLOOKUP(K$1,装备属性!$B$6:$G$26,4,FALSE))</f>
        <v>1889.9970414201184</v>
      </c>
      <c r="L43" s="31">
        <f>(装备属性!$C$2/装备属性!$C$3*(装备属性!$F72-装备属性!$F$31))*(1+VLOOKUP(L$1,装备属性!$B$6:$G$26,3,FALSE))+(装备属性!$C$1+装备属性!$F$31*装备属性!$C$2/装备属性!$C$4)*(1+VLOOKUP(L$1,装备属性!$B$6:$G$26,4,FALSE))</f>
        <v>2191.2195036231424</v>
      </c>
      <c r="M43" s="31">
        <f>(装备属性!$C$2/装备属性!$C$3*(装备属性!$F72-装备属性!$F$31))*(1+VLOOKUP(M$1,装备属性!$B$6:$G$26,3,FALSE))+(装备属性!$C$1+装备属性!$F$31*装备属性!$C$2/装备属性!$C$4)*(1+VLOOKUP(M$1,装备属性!$B$6:$G$26,4,FALSE))</f>
        <v>2494.1718845755231</v>
      </c>
      <c r="N43" s="31">
        <f>(装备属性!$C$2/装备属性!$C$3*(装备属性!$F72-装备属性!$F$31))*(1+VLOOKUP(N$1,装备属性!$B$6:$G$26,3,FALSE))+(装备属性!$C$1+装备属性!$F$31*装备属性!$C$2/装备属性!$C$4)*(1+VLOOKUP(N$1,装备属性!$B$6:$G$26,4,FALSE))</f>
        <v>2798.1106600857274</v>
      </c>
      <c r="O43" s="31">
        <f>(装备属性!$C$2/装备属性!$C$3*(装备属性!$F72-装备属性!$F$31))*(1+VLOOKUP(O$1,装备属性!$B$6:$G$26,3,FALSE))+(装备属性!$C$1+装备属性!$F$31*装备属性!$C$2/装备属性!$C$4)*(1+VLOOKUP(O$1,装备属性!$B$6:$G$26,4,FALSE))</f>
        <v>3103.1875831626503</v>
      </c>
      <c r="P43" s="31">
        <f>(装备属性!$C$2/装备属性!$C$3*(装备属性!$F72-装备属性!$F$31))*(1+VLOOKUP(P$1,装备属性!$B$6:$G$26,3,FALSE))+(装备属性!$C$1+装备属性!$F$31*装备属性!$C$2/装备属性!$C$4)*(1+VLOOKUP(P$1,装备属性!$B$6:$G$26,4,FALSE))</f>
        <v>3408.8902479592839</v>
      </c>
      <c r="Q43" s="31">
        <f>(装备属性!$C$2/装备属性!$C$3*(装备属性!$F72-装备属性!$F$31))*(1+VLOOKUP(Q$1,装备属性!$B$6:$G$26,3,FALSE))+(装备属性!$C$1+装备属性!$F$31*装备属性!$C$2/装备属性!$C$4)*(1+VLOOKUP(Q$1,装备属性!$B$6:$G$26,4,FALSE))</f>
        <v>3715.4063769915419</v>
      </c>
      <c r="R43" s="31">
        <f>(装备属性!$C$2/装备属性!$C$3*(装备属性!$F72-装备属性!$F$31))*(1+VLOOKUP(R$1,装备属性!$B$6:$G$26,3,FALSE))+(装备属性!$C$1+装备属性!$F$31*装备属性!$C$2/装备属性!$C$4)*(1+VLOOKUP(R$1,装备属性!$B$6:$G$26,4,FALSE))</f>
        <v>4022.34671112042</v>
      </c>
      <c r="S43" s="31">
        <f>(装备属性!$C$2/装备属性!$C$3*(装备属性!$F72-装备属性!$F$31))*(1+VLOOKUP(S$1,装备属性!$B$6:$G$26,3,FALSE))+(装备属性!$C$1+装备属性!$F$31*装备属性!$C$2/装备属性!$C$4)*(1+VLOOKUP(S$1,装备属性!$B$6:$G$26,4,FALSE))</f>
        <v>4329.9022666759756</v>
      </c>
      <c r="T43" s="32">
        <f t="shared" ref="T43:T46" si="10">K43</f>
        <v>1889.9970414201184</v>
      </c>
      <c r="V43" s="32">
        <f>(装备属性!$C$2/装备属性!$C$3*(装备属性!$F72-装备属性!$F$31))*(1+装备属性!$D$14+VLOOKUP(V$1,装备属性!$L$16:$P$22,2,FALSE))+(装备属性!$C$1+装备属性!$C$2/装备属性!$C$3*装备属性!$F$31)*(1+装备属性!$E$14+VLOOKUP(V$1,装备属性!$L$16:$P$22,3,FALSE))</f>
        <v>2297.1005917159764</v>
      </c>
      <c r="W43" s="32">
        <f>(装备属性!$C$2/装备属性!$C$3*(装备属性!$F72-装备属性!$F$31))*(1+装备属性!$D$14+VLOOKUP(W$1,装备属性!$L$16:$P$22,2,FALSE))+(装备属性!$C$1+装备属性!$C$2/装备属性!$C$3*装备属性!$F$31)*(1+装备属性!$E$14+VLOOKUP(W$1,装备属性!$L$16:$P$22,3,FALSE))</f>
        <v>2797.1005917159764</v>
      </c>
      <c r="X43" s="32">
        <f>(装备属性!$C$2/装备属性!$C$3*(装备属性!$F72-装备属性!$F$31))*(1+装备属性!$D$14+VLOOKUP(X$1,装备属性!$L$16:$P$22,2,FALSE))+(装备属性!$C$1+装备属性!$C$2/装备属性!$C$3*装备属性!$F$31)*(1+装备属性!$E$14+VLOOKUP(X$1,装备属性!$L$16:$P$22,3,FALSE))</f>
        <v>3353.1005917159764</v>
      </c>
      <c r="Y43" s="32">
        <f>(装备属性!$C$2/装备属性!$C$3*(装备属性!$F72-装备属性!$F$31))*(1+装备属性!$D$14+VLOOKUP(Y$1,装备属性!$L$16:$P$22,2,FALSE))+(装备属性!$C$1+装备属性!$C$2/装备属性!$C$3*装备属性!$F$31)*(1+装备属性!$E$14+VLOOKUP(Y$1,装备属性!$L$16:$P$22,3,FALSE))</f>
        <v>3937.1005917159764</v>
      </c>
      <c r="Z43" s="32">
        <f>(装备属性!$C$2/装备属性!$C$3*(装备属性!$F72-装备属性!$F$31))*(1+装备属性!$D$14+VLOOKUP(Z$1,装备属性!$L$16:$P$22,2,FALSE))+(装备属性!$C$1+装备属性!$C$2/装备属性!$C$3*装备属性!$F$31)*(1+装备属性!$E$14+VLOOKUP(Z$1,装备属性!$L$16:$P$22,3,FALSE))</f>
        <v>4521.1005917159764</v>
      </c>
      <c r="AA43"/>
    </row>
    <row r="44" spans="2:35" x14ac:dyDescent="0.15">
      <c r="B44" s="1">
        <v>43</v>
      </c>
      <c r="C44" s="31">
        <f>(装备属性!$C$2/装备属性!$C$3*(装备属性!$F73-装备属性!$F$31))*(1+VLOOKUP(C$1,装备属性!$B$6:$G$26,3,FALSE))+(装备属性!$C$1+装备属性!$F$31*装备属性!$C$2/装备属性!$C$4)*(1+VLOOKUP(C$1,装备属性!$B$6:$G$26,4,FALSE))</f>
        <v>197</v>
      </c>
      <c r="D44" s="31">
        <f>(装备属性!$C$2/装备属性!$C$3*(装备属性!$F73-装备属性!$F$31))*(1+VLOOKUP(D$1,装备属性!$B$6:$G$26,3,FALSE))+(装备属性!$C$1+装备属性!$F$31*装备属性!$C$2/装备属性!$C$4)*(1+VLOOKUP(D$1,装备属性!$B$6:$G$26,4,FALSE))</f>
        <v>324.5</v>
      </c>
      <c r="E44" s="31">
        <f>(装备属性!$C$2/装备属性!$C$3*(装备属性!$F73-装备属性!$F$31))*(1+VLOOKUP(E$1,装备属性!$B$6:$G$26,3,FALSE))+(装备属性!$C$1+装备属性!$F$31*装备属性!$C$2/装备属性!$C$4)*(1+VLOOKUP(E$1,装备属性!$B$6:$G$26,4,FALSE))</f>
        <v>452</v>
      </c>
      <c r="F44" s="31">
        <f>(装备属性!$C$2/装备属性!$C$3*(装备属性!$F73-装备属性!$F$31))*(1+VLOOKUP(F$1,装备属性!$B$6:$G$26,3,FALSE))+(装备属性!$C$1+装备属性!$F$31*装备属性!$C$2/装备属性!$C$4)*(1+VLOOKUP(F$1,装备属性!$B$6:$G$26,4,FALSE))</f>
        <v>608.5</v>
      </c>
      <c r="G44" s="31">
        <f>(装备属性!$C$2/装备属性!$C$3*(装备属性!$F73-装备属性!$F$31))*(1+VLOOKUP(G$1,装备属性!$B$6:$G$26,3,FALSE))+(装备属性!$C$1+装备属性!$F$31*装备属性!$C$2/装备属性!$C$4)*(1+VLOOKUP(G$1,装备属性!$B$6:$G$26,4,FALSE))</f>
        <v>794</v>
      </c>
      <c r="H44" s="31">
        <f>(装备属性!$C$2/装备属性!$C$3*(装备属性!$F73-装备属性!$F$31))*(1+VLOOKUP(H$1,装备属性!$B$6:$G$26,3,FALSE))+(装备属性!$C$1+装备属性!$F$31*装备属性!$C$2/装备属性!$C$4)*(1+VLOOKUP(H$1,装备属性!$B$6:$G$26,4,FALSE))</f>
        <v>1023</v>
      </c>
      <c r="I44" s="31">
        <f>(装备属性!$C$2/装备属性!$C$3*(装备属性!$F73-装备属性!$F$31))*(1+VLOOKUP(I$1,装备属性!$B$6:$G$26,3,FALSE))+(装备属性!$C$1+装备属性!$F$31*装备属性!$C$2/装备属性!$C$4)*(1+VLOOKUP(I$1,装备属性!$B$6:$G$26,4,FALSE))</f>
        <v>1310</v>
      </c>
      <c r="J44" s="31">
        <f>(装备属性!$C$2/装备属性!$C$3*(装备属性!$F73-装备属性!$F$31))*(1+VLOOKUP(J$1,装备属性!$B$6:$G$26,3,FALSE))+(装备属性!$C$1+装备属性!$F$31*装备属性!$C$2/装备属性!$C$4)*(1+VLOOKUP(J$1,装备属性!$B$6:$G$26,4,FALSE))</f>
        <v>1608.4970414201184</v>
      </c>
      <c r="K44" s="31">
        <f>(装备属性!$C$2/装备属性!$C$3*(装备属性!$F73-装备属性!$F$31))*(1+VLOOKUP(K$1,装备属性!$B$6:$G$26,3,FALSE))+(装备属性!$C$1+装备属性!$F$31*装备属性!$C$2/装备属性!$C$4)*(1+VLOOKUP(K$1,装备属性!$B$6:$G$26,4,FALSE))</f>
        <v>1909.9970414201184</v>
      </c>
      <c r="L44" s="31">
        <f>(装备属性!$C$2/装备属性!$C$3*(装备属性!$F73-装备属性!$F$31))*(1+VLOOKUP(L$1,装备属性!$B$6:$G$26,3,FALSE))+(装备属性!$C$1+装备属性!$F$31*装备属性!$C$2/装备属性!$C$4)*(1+VLOOKUP(L$1,装备属性!$B$6:$G$26,4,FALSE))</f>
        <v>2213.2195036231424</v>
      </c>
      <c r="M44" s="31">
        <f>(装备属性!$C$2/装备属性!$C$3*(装备属性!$F73-装备属性!$F$31))*(1+VLOOKUP(M$1,装备属性!$B$6:$G$26,3,FALSE))+(装备属性!$C$1+装备属性!$F$31*装备属性!$C$2/装备属性!$C$4)*(1+VLOOKUP(M$1,装备属性!$B$6:$G$26,4,FALSE))</f>
        <v>2518.1718845755231</v>
      </c>
      <c r="N44" s="31">
        <f>(装备属性!$C$2/装备属性!$C$3*(装备属性!$F73-装备属性!$F$31))*(1+VLOOKUP(N$1,装备属性!$B$6:$G$26,3,FALSE))+(装备属性!$C$1+装备属性!$F$31*装备属性!$C$2/装备属性!$C$4)*(1+VLOOKUP(N$1,装备属性!$B$6:$G$26,4,FALSE))</f>
        <v>2824.1106600857274</v>
      </c>
      <c r="O44" s="31">
        <f>(装备属性!$C$2/装备属性!$C$3*(装备属性!$F73-装备属性!$F$31))*(1+VLOOKUP(O$1,装备属性!$B$6:$G$26,3,FALSE))+(装备属性!$C$1+装备属性!$F$31*装备属性!$C$2/装备属性!$C$4)*(1+VLOOKUP(O$1,装备属性!$B$6:$G$26,4,FALSE))</f>
        <v>3131.1875831626503</v>
      </c>
      <c r="P44" s="31">
        <f>(装备属性!$C$2/装备属性!$C$3*(装备属性!$F73-装备属性!$F$31))*(1+VLOOKUP(P$1,装备属性!$B$6:$G$26,3,FALSE))+(装备属性!$C$1+装备属性!$F$31*装备属性!$C$2/装备属性!$C$4)*(1+VLOOKUP(P$1,装备属性!$B$6:$G$26,4,FALSE))</f>
        <v>3438.8902479592839</v>
      </c>
      <c r="Q44" s="31">
        <f>(装备属性!$C$2/装备属性!$C$3*(装备属性!$F73-装备属性!$F$31))*(1+VLOOKUP(Q$1,装备属性!$B$6:$G$26,3,FALSE))+(装备属性!$C$1+装备属性!$F$31*装备属性!$C$2/装备属性!$C$4)*(1+VLOOKUP(Q$1,装备属性!$B$6:$G$26,4,FALSE))</f>
        <v>3747.4063769915419</v>
      </c>
      <c r="R44" s="31">
        <f>(装备属性!$C$2/装备属性!$C$3*(装备属性!$F73-装备属性!$F$31))*(1+VLOOKUP(R$1,装备属性!$B$6:$G$26,3,FALSE))+(装备属性!$C$1+装备属性!$F$31*装备属性!$C$2/装备属性!$C$4)*(1+VLOOKUP(R$1,装备属性!$B$6:$G$26,4,FALSE))</f>
        <v>4056.34671112042</v>
      </c>
      <c r="S44" s="31">
        <f>(装备属性!$C$2/装备属性!$C$3*(装备属性!$F73-装备属性!$F$31))*(1+VLOOKUP(S$1,装备属性!$B$6:$G$26,3,FALSE))+(装备属性!$C$1+装备属性!$F$31*装备属性!$C$2/装备属性!$C$4)*(1+VLOOKUP(S$1,装备属性!$B$6:$G$26,4,FALSE))</f>
        <v>4365.9022666759756</v>
      </c>
      <c r="T44" s="32">
        <f t="shared" si="10"/>
        <v>1909.9970414201184</v>
      </c>
      <c r="V44" s="32">
        <f>(装备属性!$C$2/装备属性!$C$3*(装备属性!$F73-装备属性!$F$31))*(1+装备属性!$D$14+VLOOKUP(V$1,装备属性!$L$16:$P$22,2,FALSE))+(装备属性!$C$1+装备属性!$C$2/装备属性!$C$3*装备属性!$F$31)*(1+装备属性!$E$14+VLOOKUP(V$1,装备属性!$L$16:$P$22,3,FALSE))</f>
        <v>2321.1005917159764</v>
      </c>
      <c r="W44" s="32">
        <f>(装备属性!$C$2/装备属性!$C$3*(装备属性!$F73-装备属性!$F$31))*(1+装备属性!$D$14+VLOOKUP(W$1,装备属性!$L$16:$P$22,2,FALSE))+(装备属性!$C$1+装备属性!$C$2/装备属性!$C$3*装备属性!$F$31)*(1+装备属性!$E$14+VLOOKUP(W$1,装备属性!$L$16:$P$22,3,FALSE))</f>
        <v>2825.1005917159764</v>
      </c>
      <c r="X44" s="32">
        <f>(装备属性!$C$2/装备属性!$C$3*(装备属性!$F73-装备属性!$F$31))*(1+装备属性!$D$14+VLOOKUP(X$1,装备属性!$L$16:$P$22,2,FALSE))+(装备属性!$C$1+装备属性!$C$2/装备属性!$C$3*装备属性!$F$31)*(1+装备属性!$E$14+VLOOKUP(X$1,装备属性!$L$16:$P$22,3,FALSE))</f>
        <v>3385.1005917159764</v>
      </c>
      <c r="Y44" s="32">
        <f>(装备属性!$C$2/装备属性!$C$3*(装备属性!$F73-装备属性!$F$31))*(1+装备属性!$D$14+VLOOKUP(Y$1,装备属性!$L$16:$P$22,2,FALSE))+(装备属性!$C$1+装备属性!$C$2/装备属性!$C$3*装备属性!$F$31)*(1+装备属性!$E$14+VLOOKUP(Y$1,装备属性!$L$16:$P$22,3,FALSE))</f>
        <v>3973.1005917159764</v>
      </c>
      <c r="Z44" s="32">
        <f>(装备属性!$C$2/装备属性!$C$3*(装备属性!$F73-装备属性!$F$31))*(1+装备属性!$D$14+VLOOKUP(Z$1,装备属性!$L$16:$P$22,2,FALSE))+(装备属性!$C$1+装备属性!$C$2/装备属性!$C$3*装备属性!$F$31)*(1+装备属性!$E$14+VLOOKUP(Z$1,装备属性!$L$16:$P$22,3,FALSE))</f>
        <v>4561.1005917159764</v>
      </c>
      <c r="AA44"/>
    </row>
    <row r="45" spans="2:35" x14ac:dyDescent="0.15">
      <c r="B45" s="1">
        <v>44</v>
      </c>
      <c r="C45" s="31">
        <f>(装备属性!$C$2/装备属性!$C$3*(装备属性!$F74-装备属性!$F$31))*(1+VLOOKUP(C$1,装备属性!$B$6:$G$26,3,FALSE))+(装备属性!$C$1+装备属性!$F$31*装备属性!$C$2/装备属性!$C$4)*(1+VLOOKUP(C$1,装备属性!$B$6:$G$26,4,FALSE))</f>
        <v>201</v>
      </c>
      <c r="D45" s="31">
        <f>(装备属性!$C$2/装备属性!$C$3*(装备属性!$F74-装备属性!$F$31))*(1+VLOOKUP(D$1,装备属性!$B$6:$G$26,3,FALSE))+(装备属性!$C$1+装备属性!$F$31*装备属性!$C$2/装备属性!$C$4)*(1+VLOOKUP(D$1,装备属性!$B$6:$G$26,4,FALSE))</f>
        <v>330.5</v>
      </c>
      <c r="E45" s="31">
        <f>(装备属性!$C$2/装备属性!$C$3*(装备属性!$F74-装备属性!$F$31))*(1+VLOOKUP(E$1,装备属性!$B$6:$G$26,3,FALSE))+(装备属性!$C$1+装备属性!$F$31*装备属性!$C$2/装备属性!$C$4)*(1+VLOOKUP(E$1,装备属性!$B$6:$G$26,4,FALSE))</f>
        <v>460</v>
      </c>
      <c r="F45" s="31">
        <f>(装备属性!$C$2/装备属性!$C$3*(装备属性!$F74-装备属性!$F$31))*(1+VLOOKUP(F$1,装备属性!$B$6:$G$26,3,FALSE))+(装备属性!$C$1+装备属性!$F$31*装备属性!$C$2/装备属性!$C$4)*(1+VLOOKUP(F$1,装备属性!$B$6:$G$26,4,FALSE))</f>
        <v>618.5</v>
      </c>
      <c r="G45" s="31">
        <f>(装备属性!$C$2/装备属性!$C$3*(装备属性!$F74-装备属性!$F$31))*(1+VLOOKUP(G$1,装备属性!$B$6:$G$26,3,FALSE))+(装备属性!$C$1+装备属性!$F$31*装备属性!$C$2/装备属性!$C$4)*(1+VLOOKUP(G$1,装备属性!$B$6:$G$26,4,FALSE))</f>
        <v>806</v>
      </c>
      <c r="H45" s="31">
        <f>(装备属性!$C$2/装备属性!$C$3*(装备属性!$F74-装备属性!$F$31))*(1+VLOOKUP(H$1,装备属性!$B$6:$G$26,3,FALSE))+(装备属性!$C$1+装备属性!$F$31*装备属性!$C$2/装备属性!$C$4)*(1+VLOOKUP(H$1,装备属性!$B$6:$G$26,4,FALSE))</f>
        <v>1037</v>
      </c>
      <c r="I45" s="31">
        <f>(装备属性!$C$2/装备属性!$C$3*(装备属性!$F74-装备属性!$F$31))*(1+VLOOKUP(I$1,装备属性!$B$6:$G$26,3,FALSE))+(装备属性!$C$1+装备属性!$F$31*装备属性!$C$2/装备属性!$C$4)*(1+VLOOKUP(I$1,装备属性!$B$6:$G$26,4,FALSE))</f>
        <v>1326</v>
      </c>
      <c r="J45" s="31">
        <f>(装备属性!$C$2/装备属性!$C$3*(装备属性!$F74-装备属性!$F$31))*(1+VLOOKUP(J$1,装备属性!$B$6:$G$26,3,FALSE))+(装备属性!$C$1+装备属性!$F$31*装备属性!$C$2/装备属性!$C$4)*(1+VLOOKUP(J$1,装备属性!$B$6:$G$26,4,FALSE))</f>
        <v>1626.4970414201184</v>
      </c>
      <c r="K45" s="31">
        <f>(装备属性!$C$2/装备属性!$C$3*(装备属性!$F74-装备属性!$F$31))*(1+VLOOKUP(K$1,装备属性!$B$6:$G$26,3,FALSE))+(装备属性!$C$1+装备属性!$F$31*装备属性!$C$2/装备属性!$C$4)*(1+VLOOKUP(K$1,装备属性!$B$6:$G$26,4,FALSE))</f>
        <v>1929.9970414201184</v>
      </c>
      <c r="L45" s="31">
        <f>(装备属性!$C$2/装备属性!$C$3*(装备属性!$F74-装备属性!$F$31))*(1+VLOOKUP(L$1,装备属性!$B$6:$G$26,3,FALSE))+(装备属性!$C$1+装备属性!$F$31*装备属性!$C$2/装备属性!$C$4)*(1+VLOOKUP(L$1,装备属性!$B$6:$G$26,4,FALSE))</f>
        <v>2235.2195036231424</v>
      </c>
      <c r="M45" s="31">
        <f>(装备属性!$C$2/装备属性!$C$3*(装备属性!$F74-装备属性!$F$31))*(1+VLOOKUP(M$1,装备属性!$B$6:$G$26,3,FALSE))+(装备属性!$C$1+装备属性!$F$31*装备属性!$C$2/装备属性!$C$4)*(1+VLOOKUP(M$1,装备属性!$B$6:$G$26,4,FALSE))</f>
        <v>2542.1718845755231</v>
      </c>
      <c r="N45" s="31">
        <f>(装备属性!$C$2/装备属性!$C$3*(装备属性!$F74-装备属性!$F$31))*(1+VLOOKUP(N$1,装备属性!$B$6:$G$26,3,FALSE))+(装备属性!$C$1+装备属性!$F$31*装备属性!$C$2/装备属性!$C$4)*(1+VLOOKUP(N$1,装备属性!$B$6:$G$26,4,FALSE))</f>
        <v>2850.1106600857274</v>
      </c>
      <c r="O45" s="31">
        <f>(装备属性!$C$2/装备属性!$C$3*(装备属性!$F74-装备属性!$F$31))*(1+VLOOKUP(O$1,装备属性!$B$6:$G$26,3,FALSE))+(装备属性!$C$1+装备属性!$F$31*装备属性!$C$2/装备属性!$C$4)*(1+VLOOKUP(O$1,装备属性!$B$6:$G$26,4,FALSE))</f>
        <v>3159.1875831626503</v>
      </c>
      <c r="P45" s="31">
        <f>(装备属性!$C$2/装备属性!$C$3*(装备属性!$F74-装备属性!$F$31))*(1+VLOOKUP(P$1,装备属性!$B$6:$G$26,3,FALSE))+(装备属性!$C$1+装备属性!$F$31*装备属性!$C$2/装备属性!$C$4)*(1+VLOOKUP(P$1,装备属性!$B$6:$G$26,4,FALSE))</f>
        <v>3468.8902479592839</v>
      </c>
      <c r="Q45" s="31">
        <f>(装备属性!$C$2/装备属性!$C$3*(装备属性!$F74-装备属性!$F$31))*(1+VLOOKUP(Q$1,装备属性!$B$6:$G$26,3,FALSE))+(装备属性!$C$1+装备属性!$F$31*装备属性!$C$2/装备属性!$C$4)*(1+VLOOKUP(Q$1,装备属性!$B$6:$G$26,4,FALSE))</f>
        <v>3779.4063769915419</v>
      </c>
      <c r="R45" s="31">
        <f>(装备属性!$C$2/装备属性!$C$3*(装备属性!$F74-装备属性!$F$31))*(1+VLOOKUP(R$1,装备属性!$B$6:$G$26,3,FALSE))+(装备属性!$C$1+装备属性!$F$31*装备属性!$C$2/装备属性!$C$4)*(1+VLOOKUP(R$1,装备属性!$B$6:$G$26,4,FALSE))</f>
        <v>4090.34671112042</v>
      </c>
      <c r="S45" s="31">
        <f>(装备属性!$C$2/装备属性!$C$3*(装备属性!$F74-装备属性!$F$31))*(1+VLOOKUP(S$1,装备属性!$B$6:$G$26,3,FALSE))+(装备属性!$C$1+装备属性!$F$31*装备属性!$C$2/装备属性!$C$4)*(1+VLOOKUP(S$1,装备属性!$B$6:$G$26,4,FALSE))</f>
        <v>4401.9022666759756</v>
      </c>
      <c r="T45" s="32">
        <f t="shared" si="10"/>
        <v>1929.9970414201184</v>
      </c>
      <c r="V45" s="32">
        <f>(装备属性!$C$2/装备属性!$C$3*(装备属性!$F74-装备属性!$F$31))*(1+装备属性!$D$14+VLOOKUP(V$1,装备属性!$L$16:$P$22,2,FALSE))+(装备属性!$C$1+装备属性!$C$2/装备属性!$C$3*装备属性!$F$31)*(1+装备属性!$E$14+VLOOKUP(V$1,装备属性!$L$16:$P$22,3,FALSE))</f>
        <v>2345.1005917159764</v>
      </c>
      <c r="W45" s="32">
        <f>(装备属性!$C$2/装备属性!$C$3*(装备属性!$F74-装备属性!$F$31))*(1+装备属性!$D$14+VLOOKUP(W$1,装备属性!$L$16:$P$22,2,FALSE))+(装备属性!$C$1+装备属性!$C$2/装备属性!$C$3*装备属性!$F$31)*(1+装备属性!$E$14+VLOOKUP(W$1,装备属性!$L$16:$P$22,3,FALSE))</f>
        <v>2853.1005917159764</v>
      </c>
      <c r="X45" s="32">
        <f>(装备属性!$C$2/装备属性!$C$3*(装备属性!$F74-装备属性!$F$31))*(1+装备属性!$D$14+VLOOKUP(X$1,装备属性!$L$16:$P$22,2,FALSE))+(装备属性!$C$1+装备属性!$C$2/装备属性!$C$3*装备属性!$F$31)*(1+装备属性!$E$14+VLOOKUP(X$1,装备属性!$L$16:$P$22,3,FALSE))</f>
        <v>3417.1005917159764</v>
      </c>
      <c r="Y45" s="32">
        <f>(装备属性!$C$2/装备属性!$C$3*(装备属性!$F74-装备属性!$F$31))*(1+装备属性!$D$14+VLOOKUP(Y$1,装备属性!$L$16:$P$22,2,FALSE))+(装备属性!$C$1+装备属性!$C$2/装备属性!$C$3*装备属性!$F$31)*(1+装备属性!$E$14+VLOOKUP(Y$1,装备属性!$L$16:$P$22,3,FALSE))</f>
        <v>4009.1005917159764</v>
      </c>
      <c r="Z45" s="32">
        <f>(装备属性!$C$2/装备属性!$C$3*(装备属性!$F74-装备属性!$F$31))*(1+装备属性!$D$14+VLOOKUP(Z$1,装备属性!$L$16:$P$22,2,FALSE))+(装备属性!$C$1+装备属性!$C$2/装备属性!$C$3*装备属性!$F$31)*(1+装备属性!$E$14+VLOOKUP(Z$1,装备属性!$L$16:$P$22,3,FALSE))</f>
        <v>4601.1005917159764</v>
      </c>
      <c r="AA45"/>
    </row>
    <row r="46" spans="2:35" x14ac:dyDescent="0.15">
      <c r="B46" s="1">
        <v>45</v>
      </c>
      <c r="C46" s="31">
        <f>(装备属性!$C$2/装备属性!$C$3*(装备属性!$F75-装备属性!$F$31))*(1+VLOOKUP(C$1,装备属性!$B$6:$G$26,3,FALSE))+(装备属性!$C$1+装备属性!$F$31*装备属性!$C$2/装备属性!$C$4)*(1+VLOOKUP(C$1,装备属性!$B$6:$G$26,4,FALSE))</f>
        <v>205</v>
      </c>
      <c r="D46" s="31">
        <f>(装备属性!$C$2/装备属性!$C$3*(装备属性!$F75-装备属性!$F$31))*(1+VLOOKUP(D$1,装备属性!$B$6:$G$26,3,FALSE))+(装备属性!$C$1+装备属性!$F$31*装备属性!$C$2/装备属性!$C$4)*(1+VLOOKUP(D$1,装备属性!$B$6:$G$26,4,FALSE))</f>
        <v>336.5</v>
      </c>
      <c r="E46" s="31">
        <f>(装备属性!$C$2/装备属性!$C$3*(装备属性!$F75-装备属性!$F$31))*(1+VLOOKUP(E$1,装备属性!$B$6:$G$26,3,FALSE))+(装备属性!$C$1+装备属性!$F$31*装备属性!$C$2/装备属性!$C$4)*(1+VLOOKUP(E$1,装备属性!$B$6:$G$26,4,FALSE))</f>
        <v>468</v>
      </c>
      <c r="F46" s="31">
        <f>(装备属性!$C$2/装备属性!$C$3*(装备属性!$F75-装备属性!$F$31))*(1+VLOOKUP(F$1,装备属性!$B$6:$G$26,3,FALSE))+(装备属性!$C$1+装备属性!$F$31*装备属性!$C$2/装备属性!$C$4)*(1+VLOOKUP(F$1,装备属性!$B$6:$G$26,4,FALSE))</f>
        <v>628.5</v>
      </c>
      <c r="G46" s="31">
        <f>(装备属性!$C$2/装备属性!$C$3*(装备属性!$F75-装备属性!$F$31))*(1+VLOOKUP(G$1,装备属性!$B$6:$G$26,3,FALSE))+(装备属性!$C$1+装备属性!$F$31*装备属性!$C$2/装备属性!$C$4)*(1+VLOOKUP(G$1,装备属性!$B$6:$G$26,4,FALSE))</f>
        <v>818</v>
      </c>
      <c r="H46" s="31">
        <f>(装备属性!$C$2/装备属性!$C$3*(装备属性!$F75-装备属性!$F$31))*(1+VLOOKUP(H$1,装备属性!$B$6:$G$26,3,FALSE))+(装备属性!$C$1+装备属性!$F$31*装备属性!$C$2/装备属性!$C$4)*(1+VLOOKUP(H$1,装备属性!$B$6:$G$26,4,FALSE))</f>
        <v>1051</v>
      </c>
      <c r="I46" s="31">
        <f>(装备属性!$C$2/装备属性!$C$3*(装备属性!$F75-装备属性!$F$31))*(1+VLOOKUP(I$1,装备属性!$B$6:$G$26,3,FALSE))+(装备属性!$C$1+装备属性!$F$31*装备属性!$C$2/装备属性!$C$4)*(1+VLOOKUP(I$1,装备属性!$B$6:$G$26,4,FALSE))</f>
        <v>1342</v>
      </c>
      <c r="J46" s="31">
        <f>(装备属性!$C$2/装备属性!$C$3*(装备属性!$F75-装备属性!$F$31))*(1+VLOOKUP(J$1,装备属性!$B$6:$G$26,3,FALSE))+(装备属性!$C$1+装备属性!$F$31*装备属性!$C$2/装备属性!$C$4)*(1+VLOOKUP(J$1,装备属性!$B$6:$G$26,4,FALSE))</f>
        <v>1644.4970414201184</v>
      </c>
      <c r="K46" s="31">
        <f>(装备属性!$C$2/装备属性!$C$3*(装备属性!$F75-装备属性!$F$31))*(1+VLOOKUP(K$1,装备属性!$B$6:$G$26,3,FALSE))+(装备属性!$C$1+装备属性!$F$31*装备属性!$C$2/装备属性!$C$4)*(1+VLOOKUP(K$1,装备属性!$B$6:$G$26,4,FALSE))</f>
        <v>1949.9970414201184</v>
      </c>
      <c r="L46" s="31">
        <f>(装备属性!$C$2/装备属性!$C$3*(装备属性!$F75-装备属性!$F$31))*(1+VLOOKUP(L$1,装备属性!$B$6:$G$26,3,FALSE))+(装备属性!$C$1+装备属性!$F$31*装备属性!$C$2/装备属性!$C$4)*(1+VLOOKUP(L$1,装备属性!$B$6:$G$26,4,FALSE))</f>
        <v>2257.2195036231424</v>
      </c>
      <c r="M46" s="31">
        <f>(装备属性!$C$2/装备属性!$C$3*(装备属性!$F75-装备属性!$F$31))*(1+VLOOKUP(M$1,装备属性!$B$6:$G$26,3,FALSE))+(装备属性!$C$1+装备属性!$F$31*装备属性!$C$2/装备属性!$C$4)*(1+VLOOKUP(M$1,装备属性!$B$6:$G$26,4,FALSE))</f>
        <v>2566.1718845755231</v>
      </c>
      <c r="N46" s="31">
        <f>(装备属性!$C$2/装备属性!$C$3*(装备属性!$F75-装备属性!$F$31))*(1+VLOOKUP(N$1,装备属性!$B$6:$G$26,3,FALSE))+(装备属性!$C$1+装备属性!$F$31*装备属性!$C$2/装备属性!$C$4)*(1+VLOOKUP(N$1,装备属性!$B$6:$G$26,4,FALSE))</f>
        <v>2876.1106600857274</v>
      </c>
      <c r="O46" s="31">
        <f>(装备属性!$C$2/装备属性!$C$3*(装备属性!$F75-装备属性!$F$31))*(1+VLOOKUP(O$1,装备属性!$B$6:$G$26,3,FALSE))+(装备属性!$C$1+装备属性!$F$31*装备属性!$C$2/装备属性!$C$4)*(1+VLOOKUP(O$1,装备属性!$B$6:$G$26,4,FALSE))</f>
        <v>3187.1875831626503</v>
      </c>
      <c r="P46" s="31">
        <f>(装备属性!$C$2/装备属性!$C$3*(装备属性!$F75-装备属性!$F$31))*(1+VLOOKUP(P$1,装备属性!$B$6:$G$26,3,FALSE))+(装备属性!$C$1+装备属性!$F$31*装备属性!$C$2/装备属性!$C$4)*(1+VLOOKUP(P$1,装备属性!$B$6:$G$26,4,FALSE))</f>
        <v>3498.8902479592839</v>
      </c>
      <c r="Q46" s="31">
        <f>(装备属性!$C$2/装备属性!$C$3*(装备属性!$F75-装备属性!$F$31))*(1+VLOOKUP(Q$1,装备属性!$B$6:$G$26,3,FALSE))+(装备属性!$C$1+装备属性!$F$31*装备属性!$C$2/装备属性!$C$4)*(1+VLOOKUP(Q$1,装备属性!$B$6:$G$26,4,FALSE))</f>
        <v>3811.4063769915419</v>
      </c>
      <c r="R46" s="31">
        <f>(装备属性!$C$2/装备属性!$C$3*(装备属性!$F75-装备属性!$F$31))*(1+VLOOKUP(R$1,装备属性!$B$6:$G$26,3,FALSE))+(装备属性!$C$1+装备属性!$F$31*装备属性!$C$2/装备属性!$C$4)*(1+VLOOKUP(R$1,装备属性!$B$6:$G$26,4,FALSE))</f>
        <v>4124.34671112042</v>
      </c>
      <c r="S46" s="31">
        <f>(装备属性!$C$2/装备属性!$C$3*(装备属性!$F75-装备属性!$F$31))*(1+VLOOKUP(S$1,装备属性!$B$6:$G$26,3,FALSE))+(装备属性!$C$1+装备属性!$F$31*装备属性!$C$2/装备属性!$C$4)*(1+VLOOKUP(S$1,装备属性!$B$6:$G$26,4,FALSE))</f>
        <v>4437.9022666759756</v>
      </c>
      <c r="T46" s="32">
        <f t="shared" si="10"/>
        <v>1949.9970414201184</v>
      </c>
      <c r="U46" s="31">
        <f>L46</f>
        <v>2257.2195036231424</v>
      </c>
      <c r="V46" s="32">
        <f>(装备属性!$C$2/装备属性!$C$3*(装备属性!$F75-装备属性!$F$31))*(1+装备属性!$D$15+VLOOKUP(V$1,装备属性!$L$16:$P$22,2,FALSE))+(装备属性!$C$1+装备属性!$C$2/装备属性!$C$3*装备属性!$F$31)*(1+装备属性!$E$15+VLOOKUP(V$1,装备属性!$L$16:$P$22,3,FALSE))</f>
        <v>2668.7636586706199</v>
      </c>
      <c r="W46" s="32">
        <f>(装备属性!$C$2/装备属性!$C$3*(装备属性!$F75-装备属性!$F$31))*(1+装备属性!$D$15+VLOOKUP(W$1,装备属性!$L$16:$P$22,2,FALSE))+(装备属性!$C$1+装备属性!$C$2/装备属性!$C$3*装备属性!$F$31)*(1+装备属性!$E$15+VLOOKUP(W$1,装备属性!$L$16:$P$22,3,FALSE))</f>
        <v>3180.7636586706199</v>
      </c>
      <c r="X46" s="32">
        <f>(装备属性!$C$2/装备属性!$C$3*(装备属性!$F75-装备属性!$F$31))*(1+装备属性!$D$15+VLOOKUP(X$1,装备属性!$L$16:$P$22,2,FALSE))+(装备属性!$C$1+装备属性!$C$2/装备属性!$C$3*装备属性!$F$31)*(1+装备属性!$E$15+VLOOKUP(X$1,装备属性!$L$16:$P$22,3,FALSE))</f>
        <v>3748.7636586706199</v>
      </c>
      <c r="Y46" s="32">
        <f>(装备属性!$C$2/装备属性!$C$3*(装备属性!$F75-装备属性!$F$31))*(1+装备属性!$D$15+VLOOKUP(Y$1,装备属性!$L$16:$P$22,2,FALSE))+(装备属性!$C$1+装备属性!$C$2/装备属性!$C$3*装备属性!$F$31)*(1+装备属性!$E$15+VLOOKUP(Y$1,装备属性!$L$16:$P$22,3,FALSE))</f>
        <v>4344.7636586706194</v>
      </c>
      <c r="Z46" s="32">
        <f>(装备属性!$C$2/装备属性!$C$3*(装备属性!$F75-装备属性!$F$31))*(1+装备属性!$D$15+VLOOKUP(Z$1,装备属性!$L$16:$P$22,2,FALSE))+(装备属性!$C$1+装备属性!$C$2/装备属性!$C$3*装备属性!$F$31)*(1+装备属性!$E$15+VLOOKUP(Z$1,装备属性!$L$16:$P$22,3,FALSE))</f>
        <v>4940.7636586706194</v>
      </c>
      <c r="AA46"/>
      <c r="AB46" s="1">
        <f>U46/T46-1</f>
        <v>0.15755021965535088</v>
      </c>
      <c r="AE46" s="1">
        <f>V46/U46</f>
        <v>1.1823234977311217</v>
      </c>
    </row>
    <row r="47" spans="2:35" x14ac:dyDescent="0.15">
      <c r="B47" s="1">
        <v>46</v>
      </c>
      <c r="C47" s="31">
        <f>(装备属性!$C$2/装备属性!$C$3*(装备属性!$F76-装备属性!$F$31))*(1+VLOOKUP(C$1,装备属性!$B$6:$G$26,3,FALSE))+(装备属性!$C$1+装备属性!$F$31*装备属性!$C$2/装备属性!$C$4)*(1+VLOOKUP(C$1,装备属性!$B$6:$G$26,4,FALSE))</f>
        <v>209</v>
      </c>
      <c r="D47" s="31">
        <f>(装备属性!$C$2/装备属性!$C$3*(装备属性!$F76-装备属性!$F$31))*(1+VLOOKUP(D$1,装备属性!$B$6:$G$26,3,FALSE))+(装备属性!$C$1+装备属性!$F$31*装备属性!$C$2/装备属性!$C$4)*(1+VLOOKUP(D$1,装备属性!$B$6:$G$26,4,FALSE))</f>
        <v>342.5</v>
      </c>
      <c r="E47" s="31">
        <f>(装备属性!$C$2/装备属性!$C$3*(装备属性!$F76-装备属性!$F$31))*(1+VLOOKUP(E$1,装备属性!$B$6:$G$26,3,FALSE))+(装备属性!$C$1+装备属性!$F$31*装备属性!$C$2/装备属性!$C$4)*(1+VLOOKUP(E$1,装备属性!$B$6:$G$26,4,FALSE))</f>
        <v>476</v>
      </c>
      <c r="F47" s="31">
        <f>(装备属性!$C$2/装备属性!$C$3*(装备属性!$F76-装备属性!$F$31))*(1+VLOOKUP(F$1,装备属性!$B$6:$G$26,3,FALSE))+(装备属性!$C$1+装备属性!$F$31*装备属性!$C$2/装备属性!$C$4)*(1+VLOOKUP(F$1,装备属性!$B$6:$G$26,4,FALSE))</f>
        <v>638.5</v>
      </c>
      <c r="G47" s="31">
        <f>(装备属性!$C$2/装备属性!$C$3*(装备属性!$F76-装备属性!$F$31))*(1+VLOOKUP(G$1,装备属性!$B$6:$G$26,3,FALSE))+(装备属性!$C$1+装备属性!$F$31*装备属性!$C$2/装备属性!$C$4)*(1+VLOOKUP(G$1,装备属性!$B$6:$G$26,4,FALSE))</f>
        <v>830</v>
      </c>
      <c r="H47" s="31">
        <f>(装备属性!$C$2/装备属性!$C$3*(装备属性!$F76-装备属性!$F$31))*(1+VLOOKUP(H$1,装备属性!$B$6:$G$26,3,FALSE))+(装备属性!$C$1+装备属性!$F$31*装备属性!$C$2/装备属性!$C$4)*(1+VLOOKUP(H$1,装备属性!$B$6:$G$26,4,FALSE))</f>
        <v>1065</v>
      </c>
      <c r="I47" s="31">
        <f>(装备属性!$C$2/装备属性!$C$3*(装备属性!$F76-装备属性!$F$31))*(1+VLOOKUP(I$1,装备属性!$B$6:$G$26,3,FALSE))+(装备属性!$C$1+装备属性!$F$31*装备属性!$C$2/装备属性!$C$4)*(1+VLOOKUP(I$1,装备属性!$B$6:$G$26,4,FALSE))</f>
        <v>1358</v>
      </c>
      <c r="J47" s="31">
        <f>(装备属性!$C$2/装备属性!$C$3*(装备属性!$F76-装备属性!$F$31))*(1+VLOOKUP(J$1,装备属性!$B$6:$G$26,3,FALSE))+(装备属性!$C$1+装备属性!$F$31*装备属性!$C$2/装备属性!$C$4)*(1+VLOOKUP(J$1,装备属性!$B$6:$G$26,4,FALSE))</f>
        <v>1662.4970414201184</v>
      </c>
      <c r="K47" s="31">
        <f>(装备属性!$C$2/装备属性!$C$3*(装备属性!$F76-装备属性!$F$31))*(1+VLOOKUP(K$1,装备属性!$B$6:$G$26,3,FALSE))+(装备属性!$C$1+装备属性!$F$31*装备属性!$C$2/装备属性!$C$4)*(1+VLOOKUP(K$1,装备属性!$B$6:$G$26,4,FALSE))</f>
        <v>1969.9970414201184</v>
      </c>
      <c r="L47" s="31">
        <f>(装备属性!$C$2/装备属性!$C$3*(装备属性!$F76-装备属性!$F$31))*(1+VLOOKUP(L$1,装备属性!$B$6:$G$26,3,FALSE))+(装备属性!$C$1+装备属性!$F$31*装备属性!$C$2/装备属性!$C$4)*(1+VLOOKUP(L$1,装备属性!$B$6:$G$26,4,FALSE))</f>
        <v>2279.2195036231424</v>
      </c>
      <c r="M47" s="31">
        <f>(装备属性!$C$2/装备属性!$C$3*(装备属性!$F76-装备属性!$F$31))*(1+VLOOKUP(M$1,装备属性!$B$6:$G$26,3,FALSE))+(装备属性!$C$1+装备属性!$F$31*装备属性!$C$2/装备属性!$C$4)*(1+VLOOKUP(M$1,装备属性!$B$6:$G$26,4,FALSE))</f>
        <v>2590.1718845755231</v>
      </c>
      <c r="N47" s="31">
        <f>(装备属性!$C$2/装备属性!$C$3*(装备属性!$F76-装备属性!$F$31))*(1+VLOOKUP(N$1,装备属性!$B$6:$G$26,3,FALSE))+(装备属性!$C$1+装备属性!$F$31*装备属性!$C$2/装备属性!$C$4)*(1+VLOOKUP(N$1,装备属性!$B$6:$G$26,4,FALSE))</f>
        <v>2902.1106600857274</v>
      </c>
      <c r="O47" s="31">
        <f>(装备属性!$C$2/装备属性!$C$3*(装备属性!$F76-装备属性!$F$31))*(1+VLOOKUP(O$1,装备属性!$B$6:$G$26,3,FALSE))+(装备属性!$C$1+装备属性!$F$31*装备属性!$C$2/装备属性!$C$4)*(1+VLOOKUP(O$1,装备属性!$B$6:$G$26,4,FALSE))</f>
        <v>3215.1875831626503</v>
      </c>
      <c r="P47" s="31">
        <f>(装备属性!$C$2/装备属性!$C$3*(装备属性!$F76-装备属性!$F$31))*(1+VLOOKUP(P$1,装备属性!$B$6:$G$26,3,FALSE))+(装备属性!$C$1+装备属性!$F$31*装备属性!$C$2/装备属性!$C$4)*(1+VLOOKUP(P$1,装备属性!$B$6:$G$26,4,FALSE))</f>
        <v>3528.8902479592839</v>
      </c>
      <c r="Q47" s="31">
        <f>(装备属性!$C$2/装备属性!$C$3*(装备属性!$F76-装备属性!$F$31))*(1+VLOOKUP(Q$1,装备属性!$B$6:$G$26,3,FALSE))+(装备属性!$C$1+装备属性!$F$31*装备属性!$C$2/装备属性!$C$4)*(1+VLOOKUP(Q$1,装备属性!$B$6:$G$26,4,FALSE))</f>
        <v>3843.4063769915419</v>
      </c>
      <c r="R47" s="31">
        <f>(装备属性!$C$2/装备属性!$C$3*(装备属性!$F76-装备属性!$F$31))*(1+VLOOKUP(R$1,装备属性!$B$6:$G$26,3,FALSE))+(装备属性!$C$1+装备属性!$F$31*装备属性!$C$2/装备属性!$C$4)*(1+VLOOKUP(R$1,装备属性!$B$6:$G$26,4,FALSE))</f>
        <v>4158.34671112042</v>
      </c>
      <c r="S47" s="31">
        <f>(装备属性!$C$2/装备属性!$C$3*(装备属性!$F76-装备属性!$F$31))*(1+VLOOKUP(S$1,装备属性!$B$6:$G$26,3,FALSE))+(装备属性!$C$1+装备属性!$F$31*装备属性!$C$2/装备属性!$C$4)*(1+VLOOKUP(S$1,装备属性!$B$6:$G$26,4,FALSE))</f>
        <v>4473.9022666759756</v>
      </c>
      <c r="T47" s="32">
        <f>L47</f>
        <v>2279.2195036231424</v>
      </c>
      <c r="V47" s="32">
        <f>(装备属性!$C$2/装备属性!$C$3*(装备属性!$F76-装备属性!$F$31))*(1+装备属性!$D$15+VLOOKUP(V$1,装备属性!$L$16:$P$22,2,FALSE))+(装备属性!$C$1+装备属性!$C$2/装备属性!$C$3*装备属性!$F$31)*(1+装备属性!$E$15+VLOOKUP(V$1,装备属性!$L$16:$P$22,3,FALSE))</f>
        <v>2694.7636586706199</v>
      </c>
      <c r="W47" s="32">
        <f>(装备属性!$C$2/装备属性!$C$3*(装备属性!$F76-装备属性!$F$31))*(1+装备属性!$D$15+VLOOKUP(W$1,装备属性!$L$16:$P$22,2,FALSE))+(装备属性!$C$1+装备属性!$C$2/装备属性!$C$3*装备属性!$F$31)*(1+装备属性!$E$15+VLOOKUP(W$1,装备属性!$L$16:$P$22,3,FALSE))</f>
        <v>3210.7636586706199</v>
      </c>
      <c r="X47" s="32">
        <f>(装备属性!$C$2/装备属性!$C$3*(装备属性!$F76-装备属性!$F$31))*(1+装备属性!$D$15+VLOOKUP(X$1,装备属性!$L$16:$P$22,2,FALSE))+(装备属性!$C$1+装备属性!$C$2/装备属性!$C$3*装备属性!$F$31)*(1+装备属性!$E$15+VLOOKUP(X$1,装备属性!$L$16:$P$22,3,FALSE))</f>
        <v>3782.7636586706199</v>
      </c>
      <c r="Y47" s="32">
        <f>(装备属性!$C$2/装备属性!$C$3*(装备属性!$F76-装备属性!$F$31))*(1+装备属性!$D$15+VLOOKUP(Y$1,装备属性!$L$16:$P$22,2,FALSE))+(装备属性!$C$1+装备属性!$C$2/装备属性!$C$3*装备属性!$F$31)*(1+装备属性!$E$15+VLOOKUP(Y$1,装备属性!$L$16:$P$22,3,FALSE))</f>
        <v>4382.7636586706194</v>
      </c>
      <c r="Z47" s="32">
        <f>(装备属性!$C$2/装备属性!$C$3*(装备属性!$F76-装备属性!$F$31))*(1+装备属性!$D$15+VLOOKUP(Z$1,装备属性!$L$16:$P$22,2,FALSE))+(装备属性!$C$1+装备属性!$C$2/装备属性!$C$3*装备属性!$F$31)*(1+装备属性!$E$15+VLOOKUP(Z$1,装备属性!$L$16:$P$22,3,FALSE))</f>
        <v>4982.7636586706194</v>
      </c>
      <c r="AA47"/>
    </row>
    <row r="48" spans="2:35" x14ac:dyDescent="0.15">
      <c r="B48" s="1">
        <v>47</v>
      </c>
      <c r="C48" s="31">
        <f>(装备属性!$C$2/装备属性!$C$3*(装备属性!$F77-装备属性!$F$31))*(1+VLOOKUP(C$1,装备属性!$B$6:$G$26,3,FALSE))+(装备属性!$C$1+装备属性!$F$31*装备属性!$C$2/装备属性!$C$4)*(1+VLOOKUP(C$1,装备属性!$B$6:$G$26,4,FALSE))</f>
        <v>213</v>
      </c>
      <c r="D48" s="31">
        <f>(装备属性!$C$2/装备属性!$C$3*(装备属性!$F77-装备属性!$F$31))*(1+VLOOKUP(D$1,装备属性!$B$6:$G$26,3,FALSE))+(装备属性!$C$1+装备属性!$F$31*装备属性!$C$2/装备属性!$C$4)*(1+VLOOKUP(D$1,装备属性!$B$6:$G$26,4,FALSE))</f>
        <v>348.5</v>
      </c>
      <c r="E48" s="31">
        <f>(装备属性!$C$2/装备属性!$C$3*(装备属性!$F77-装备属性!$F$31))*(1+VLOOKUP(E$1,装备属性!$B$6:$G$26,3,FALSE))+(装备属性!$C$1+装备属性!$F$31*装备属性!$C$2/装备属性!$C$4)*(1+VLOOKUP(E$1,装备属性!$B$6:$G$26,4,FALSE))</f>
        <v>484</v>
      </c>
      <c r="F48" s="31">
        <f>(装备属性!$C$2/装备属性!$C$3*(装备属性!$F77-装备属性!$F$31))*(1+VLOOKUP(F$1,装备属性!$B$6:$G$26,3,FALSE))+(装备属性!$C$1+装备属性!$F$31*装备属性!$C$2/装备属性!$C$4)*(1+VLOOKUP(F$1,装备属性!$B$6:$G$26,4,FALSE))</f>
        <v>648.5</v>
      </c>
      <c r="G48" s="31">
        <f>(装备属性!$C$2/装备属性!$C$3*(装备属性!$F77-装备属性!$F$31))*(1+VLOOKUP(G$1,装备属性!$B$6:$G$26,3,FALSE))+(装备属性!$C$1+装备属性!$F$31*装备属性!$C$2/装备属性!$C$4)*(1+VLOOKUP(G$1,装备属性!$B$6:$G$26,4,FALSE))</f>
        <v>842</v>
      </c>
      <c r="H48" s="31">
        <f>(装备属性!$C$2/装备属性!$C$3*(装备属性!$F77-装备属性!$F$31))*(1+VLOOKUP(H$1,装备属性!$B$6:$G$26,3,FALSE))+(装备属性!$C$1+装备属性!$F$31*装备属性!$C$2/装备属性!$C$4)*(1+VLOOKUP(H$1,装备属性!$B$6:$G$26,4,FALSE))</f>
        <v>1079</v>
      </c>
      <c r="I48" s="31">
        <f>(装备属性!$C$2/装备属性!$C$3*(装备属性!$F77-装备属性!$F$31))*(1+VLOOKUP(I$1,装备属性!$B$6:$G$26,3,FALSE))+(装备属性!$C$1+装备属性!$F$31*装备属性!$C$2/装备属性!$C$4)*(1+VLOOKUP(I$1,装备属性!$B$6:$G$26,4,FALSE))</f>
        <v>1374</v>
      </c>
      <c r="J48" s="31">
        <f>(装备属性!$C$2/装备属性!$C$3*(装备属性!$F77-装备属性!$F$31))*(1+VLOOKUP(J$1,装备属性!$B$6:$G$26,3,FALSE))+(装备属性!$C$1+装备属性!$F$31*装备属性!$C$2/装备属性!$C$4)*(1+VLOOKUP(J$1,装备属性!$B$6:$G$26,4,FALSE))</f>
        <v>1680.4970414201184</v>
      </c>
      <c r="K48" s="31">
        <f>(装备属性!$C$2/装备属性!$C$3*(装备属性!$F77-装备属性!$F$31))*(1+VLOOKUP(K$1,装备属性!$B$6:$G$26,3,FALSE))+(装备属性!$C$1+装备属性!$F$31*装备属性!$C$2/装备属性!$C$4)*(1+VLOOKUP(K$1,装备属性!$B$6:$G$26,4,FALSE))</f>
        <v>1989.9970414201184</v>
      </c>
      <c r="L48" s="31">
        <f>(装备属性!$C$2/装备属性!$C$3*(装备属性!$F77-装备属性!$F$31))*(1+VLOOKUP(L$1,装备属性!$B$6:$G$26,3,FALSE))+(装备属性!$C$1+装备属性!$F$31*装备属性!$C$2/装备属性!$C$4)*(1+VLOOKUP(L$1,装备属性!$B$6:$G$26,4,FALSE))</f>
        <v>2301.2195036231424</v>
      </c>
      <c r="M48" s="31">
        <f>(装备属性!$C$2/装备属性!$C$3*(装备属性!$F77-装备属性!$F$31))*(1+VLOOKUP(M$1,装备属性!$B$6:$G$26,3,FALSE))+(装备属性!$C$1+装备属性!$F$31*装备属性!$C$2/装备属性!$C$4)*(1+VLOOKUP(M$1,装备属性!$B$6:$G$26,4,FALSE))</f>
        <v>2614.1718845755231</v>
      </c>
      <c r="N48" s="31">
        <f>(装备属性!$C$2/装备属性!$C$3*(装备属性!$F77-装备属性!$F$31))*(1+VLOOKUP(N$1,装备属性!$B$6:$G$26,3,FALSE))+(装备属性!$C$1+装备属性!$F$31*装备属性!$C$2/装备属性!$C$4)*(1+VLOOKUP(N$1,装备属性!$B$6:$G$26,4,FALSE))</f>
        <v>2928.1106600857274</v>
      </c>
      <c r="O48" s="31">
        <f>(装备属性!$C$2/装备属性!$C$3*(装备属性!$F77-装备属性!$F$31))*(1+VLOOKUP(O$1,装备属性!$B$6:$G$26,3,FALSE))+(装备属性!$C$1+装备属性!$F$31*装备属性!$C$2/装备属性!$C$4)*(1+VLOOKUP(O$1,装备属性!$B$6:$G$26,4,FALSE))</f>
        <v>3243.1875831626503</v>
      </c>
      <c r="P48" s="31">
        <f>(装备属性!$C$2/装备属性!$C$3*(装备属性!$F77-装备属性!$F$31))*(1+VLOOKUP(P$1,装备属性!$B$6:$G$26,3,FALSE))+(装备属性!$C$1+装备属性!$F$31*装备属性!$C$2/装备属性!$C$4)*(1+VLOOKUP(P$1,装备属性!$B$6:$G$26,4,FALSE))</f>
        <v>3558.8902479592839</v>
      </c>
      <c r="Q48" s="31">
        <f>(装备属性!$C$2/装备属性!$C$3*(装备属性!$F77-装备属性!$F$31))*(1+VLOOKUP(Q$1,装备属性!$B$6:$G$26,3,FALSE))+(装备属性!$C$1+装备属性!$F$31*装备属性!$C$2/装备属性!$C$4)*(1+VLOOKUP(Q$1,装备属性!$B$6:$G$26,4,FALSE))</f>
        <v>3875.4063769915419</v>
      </c>
      <c r="R48" s="31">
        <f>(装备属性!$C$2/装备属性!$C$3*(装备属性!$F77-装备属性!$F$31))*(1+VLOOKUP(R$1,装备属性!$B$6:$G$26,3,FALSE))+(装备属性!$C$1+装备属性!$F$31*装备属性!$C$2/装备属性!$C$4)*(1+VLOOKUP(R$1,装备属性!$B$6:$G$26,4,FALSE))</f>
        <v>4192.34671112042</v>
      </c>
      <c r="S48" s="31">
        <f>(装备属性!$C$2/装备属性!$C$3*(装备属性!$F77-装备属性!$F$31))*(1+VLOOKUP(S$1,装备属性!$B$6:$G$26,3,FALSE))+(装备属性!$C$1+装备属性!$F$31*装备属性!$C$2/装备属性!$C$4)*(1+VLOOKUP(S$1,装备属性!$B$6:$G$26,4,FALSE))</f>
        <v>4509.9022666759756</v>
      </c>
      <c r="T48" s="32">
        <f t="shared" ref="T48:T51" si="11">L48</f>
        <v>2301.2195036231424</v>
      </c>
      <c r="V48" s="32">
        <f>(装备属性!$C$2/装备属性!$C$3*(装备属性!$F77-装备属性!$F$31))*(1+装备属性!$D$15+VLOOKUP(V$1,装备属性!$L$16:$P$22,2,FALSE))+(装备属性!$C$1+装备属性!$C$2/装备属性!$C$3*装备属性!$F$31)*(1+装备属性!$E$15+VLOOKUP(V$1,装备属性!$L$16:$P$22,3,FALSE))</f>
        <v>2720.7636586706199</v>
      </c>
      <c r="W48" s="32">
        <f>(装备属性!$C$2/装备属性!$C$3*(装备属性!$F77-装备属性!$F$31))*(1+装备属性!$D$15+VLOOKUP(W$1,装备属性!$L$16:$P$22,2,FALSE))+(装备属性!$C$1+装备属性!$C$2/装备属性!$C$3*装备属性!$F$31)*(1+装备属性!$E$15+VLOOKUP(W$1,装备属性!$L$16:$P$22,3,FALSE))</f>
        <v>3240.7636586706199</v>
      </c>
      <c r="X48" s="32">
        <f>(装备属性!$C$2/装备属性!$C$3*(装备属性!$F77-装备属性!$F$31))*(1+装备属性!$D$15+VLOOKUP(X$1,装备属性!$L$16:$P$22,2,FALSE))+(装备属性!$C$1+装备属性!$C$2/装备属性!$C$3*装备属性!$F$31)*(1+装备属性!$E$15+VLOOKUP(X$1,装备属性!$L$16:$P$22,3,FALSE))</f>
        <v>3816.7636586706199</v>
      </c>
      <c r="Y48" s="32">
        <f>(装备属性!$C$2/装备属性!$C$3*(装备属性!$F77-装备属性!$F$31))*(1+装备属性!$D$15+VLOOKUP(Y$1,装备属性!$L$16:$P$22,2,FALSE))+(装备属性!$C$1+装备属性!$C$2/装备属性!$C$3*装备属性!$F$31)*(1+装备属性!$E$15+VLOOKUP(Y$1,装备属性!$L$16:$P$22,3,FALSE))</f>
        <v>4420.7636586706194</v>
      </c>
      <c r="Z48" s="32">
        <f>(装备属性!$C$2/装备属性!$C$3*(装备属性!$F77-装备属性!$F$31))*(1+装备属性!$D$15+VLOOKUP(Z$1,装备属性!$L$16:$P$22,2,FALSE))+(装备属性!$C$1+装备属性!$C$2/装备属性!$C$3*装备属性!$F$31)*(1+装备属性!$E$15+VLOOKUP(Z$1,装备属性!$L$16:$P$22,3,FALSE))</f>
        <v>5024.7636586706194</v>
      </c>
      <c r="AA48"/>
    </row>
    <row r="49" spans="2:28" x14ac:dyDescent="0.15">
      <c r="B49" s="1">
        <v>48</v>
      </c>
      <c r="C49" s="31">
        <f>(装备属性!$C$2/装备属性!$C$3*(装备属性!$F78-装备属性!$F$31))*(1+VLOOKUP(C$1,装备属性!$B$6:$G$26,3,FALSE))+(装备属性!$C$1+装备属性!$F$31*装备属性!$C$2/装备属性!$C$4)*(1+VLOOKUP(C$1,装备属性!$B$6:$G$26,4,FALSE))</f>
        <v>217</v>
      </c>
      <c r="D49" s="31">
        <f>(装备属性!$C$2/装备属性!$C$3*(装备属性!$F78-装备属性!$F$31))*(1+VLOOKUP(D$1,装备属性!$B$6:$G$26,3,FALSE))+(装备属性!$C$1+装备属性!$F$31*装备属性!$C$2/装备属性!$C$4)*(1+VLOOKUP(D$1,装备属性!$B$6:$G$26,4,FALSE))</f>
        <v>354.5</v>
      </c>
      <c r="E49" s="31">
        <f>(装备属性!$C$2/装备属性!$C$3*(装备属性!$F78-装备属性!$F$31))*(1+VLOOKUP(E$1,装备属性!$B$6:$G$26,3,FALSE))+(装备属性!$C$1+装备属性!$F$31*装备属性!$C$2/装备属性!$C$4)*(1+VLOOKUP(E$1,装备属性!$B$6:$G$26,4,FALSE))</f>
        <v>492</v>
      </c>
      <c r="F49" s="31">
        <f>(装备属性!$C$2/装备属性!$C$3*(装备属性!$F78-装备属性!$F$31))*(1+VLOOKUP(F$1,装备属性!$B$6:$G$26,3,FALSE))+(装备属性!$C$1+装备属性!$F$31*装备属性!$C$2/装备属性!$C$4)*(1+VLOOKUP(F$1,装备属性!$B$6:$G$26,4,FALSE))</f>
        <v>658.5</v>
      </c>
      <c r="G49" s="31">
        <f>(装备属性!$C$2/装备属性!$C$3*(装备属性!$F78-装备属性!$F$31))*(1+VLOOKUP(G$1,装备属性!$B$6:$G$26,3,FALSE))+(装备属性!$C$1+装备属性!$F$31*装备属性!$C$2/装备属性!$C$4)*(1+VLOOKUP(G$1,装备属性!$B$6:$G$26,4,FALSE))</f>
        <v>854</v>
      </c>
      <c r="H49" s="31">
        <f>(装备属性!$C$2/装备属性!$C$3*(装备属性!$F78-装备属性!$F$31))*(1+VLOOKUP(H$1,装备属性!$B$6:$G$26,3,FALSE))+(装备属性!$C$1+装备属性!$F$31*装备属性!$C$2/装备属性!$C$4)*(1+VLOOKUP(H$1,装备属性!$B$6:$G$26,4,FALSE))</f>
        <v>1093</v>
      </c>
      <c r="I49" s="31">
        <f>(装备属性!$C$2/装备属性!$C$3*(装备属性!$F78-装备属性!$F$31))*(1+VLOOKUP(I$1,装备属性!$B$6:$G$26,3,FALSE))+(装备属性!$C$1+装备属性!$F$31*装备属性!$C$2/装备属性!$C$4)*(1+VLOOKUP(I$1,装备属性!$B$6:$G$26,4,FALSE))</f>
        <v>1390</v>
      </c>
      <c r="J49" s="31">
        <f>(装备属性!$C$2/装备属性!$C$3*(装备属性!$F78-装备属性!$F$31))*(1+VLOOKUP(J$1,装备属性!$B$6:$G$26,3,FALSE))+(装备属性!$C$1+装备属性!$F$31*装备属性!$C$2/装备属性!$C$4)*(1+VLOOKUP(J$1,装备属性!$B$6:$G$26,4,FALSE))</f>
        <v>1698.4970414201184</v>
      </c>
      <c r="K49" s="31">
        <f>(装备属性!$C$2/装备属性!$C$3*(装备属性!$F78-装备属性!$F$31))*(1+VLOOKUP(K$1,装备属性!$B$6:$G$26,3,FALSE))+(装备属性!$C$1+装备属性!$F$31*装备属性!$C$2/装备属性!$C$4)*(1+VLOOKUP(K$1,装备属性!$B$6:$G$26,4,FALSE))</f>
        <v>2009.9970414201184</v>
      </c>
      <c r="L49" s="31">
        <f>(装备属性!$C$2/装备属性!$C$3*(装备属性!$F78-装备属性!$F$31))*(1+VLOOKUP(L$1,装备属性!$B$6:$G$26,3,FALSE))+(装备属性!$C$1+装备属性!$F$31*装备属性!$C$2/装备属性!$C$4)*(1+VLOOKUP(L$1,装备属性!$B$6:$G$26,4,FALSE))</f>
        <v>2323.2195036231424</v>
      </c>
      <c r="M49" s="31">
        <f>(装备属性!$C$2/装备属性!$C$3*(装备属性!$F78-装备属性!$F$31))*(1+VLOOKUP(M$1,装备属性!$B$6:$G$26,3,FALSE))+(装备属性!$C$1+装备属性!$F$31*装备属性!$C$2/装备属性!$C$4)*(1+VLOOKUP(M$1,装备属性!$B$6:$G$26,4,FALSE))</f>
        <v>2638.1718845755231</v>
      </c>
      <c r="N49" s="31">
        <f>(装备属性!$C$2/装备属性!$C$3*(装备属性!$F78-装备属性!$F$31))*(1+VLOOKUP(N$1,装备属性!$B$6:$G$26,3,FALSE))+(装备属性!$C$1+装备属性!$F$31*装备属性!$C$2/装备属性!$C$4)*(1+VLOOKUP(N$1,装备属性!$B$6:$G$26,4,FALSE))</f>
        <v>2954.1106600857274</v>
      </c>
      <c r="O49" s="31">
        <f>(装备属性!$C$2/装备属性!$C$3*(装备属性!$F78-装备属性!$F$31))*(1+VLOOKUP(O$1,装备属性!$B$6:$G$26,3,FALSE))+(装备属性!$C$1+装备属性!$F$31*装备属性!$C$2/装备属性!$C$4)*(1+VLOOKUP(O$1,装备属性!$B$6:$G$26,4,FALSE))</f>
        <v>3271.1875831626503</v>
      </c>
      <c r="P49" s="31">
        <f>(装备属性!$C$2/装备属性!$C$3*(装备属性!$F78-装备属性!$F$31))*(1+VLOOKUP(P$1,装备属性!$B$6:$G$26,3,FALSE))+(装备属性!$C$1+装备属性!$F$31*装备属性!$C$2/装备属性!$C$4)*(1+VLOOKUP(P$1,装备属性!$B$6:$G$26,4,FALSE))</f>
        <v>3588.8902479592839</v>
      </c>
      <c r="Q49" s="31">
        <f>(装备属性!$C$2/装备属性!$C$3*(装备属性!$F78-装备属性!$F$31))*(1+VLOOKUP(Q$1,装备属性!$B$6:$G$26,3,FALSE))+(装备属性!$C$1+装备属性!$F$31*装备属性!$C$2/装备属性!$C$4)*(1+VLOOKUP(Q$1,装备属性!$B$6:$G$26,4,FALSE))</f>
        <v>3907.4063769915419</v>
      </c>
      <c r="R49" s="31">
        <f>(装备属性!$C$2/装备属性!$C$3*(装备属性!$F78-装备属性!$F$31))*(1+VLOOKUP(R$1,装备属性!$B$6:$G$26,3,FALSE))+(装备属性!$C$1+装备属性!$F$31*装备属性!$C$2/装备属性!$C$4)*(1+VLOOKUP(R$1,装备属性!$B$6:$G$26,4,FALSE))</f>
        <v>4226.34671112042</v>
      </c>
      <c r="S49" s="31">
        <f>(装备属性!$C$2/装备属性!$C$3*(装备属性!$F78-装备属性!$F$31))*(1+VLOOKUP(S$1,装备属性!$B$6:$G$26,3,FALSE))+(装备属性!$C$1+装备属性!$F$31*装备属性!$C$2/装备属性!$C$4)*(1+VLOOKUP(S$1,装备属性!$B$6:$G$26,4,FALSE))</f>
        <v>4545.9022666759756</v>
      </c>
      <c r="T49" s="32">
        <f t="shared" si="11"/>
        <v>2323.2195036231424</v>
      </c>
      <c r="V49" s="32">
        <f>(装备属性!$C$2/装备属性!$C$3*(装备属性!$F78-装备属性!$F$31))*(1+装备属性!$D$15+VLOOKUP(V$1,装备属性!$L$16:$P$22,2,FALSE))+(装备属性!$C$1+装备属性!$C$2/装备属性!$C$3*装备属性!$F$31)*(1+装备属性!$E$15+VLOOKUP(V$1,装备属性!$L$16:$P$22,3,FALSE))</f>
        <v>2746.7636586706199</v>
      </c>
      <c r="W49" s="32">
        <f>(装备属性!$C$2/装备属性!$C$3*(装备属性!$F78-装备属性!$F$31))*(1+装备属性!$D$15+VLOOKUP(W$1,装备属性!$L$16:$P$22,2,FALSE))+(装备属性!$C$1+装备属性!$C$2/装备属性!$C$3*装备属性!$F$31)*(1+装备属性!$E$15+VLOOKUP(W$1,装备属性!$L$16:$P$22,3,FALSE))</f>
        <v>3270.7636586706199</v>
      </c>
      <c r="X49" s="32">
        <f>(装备属性!$C$2/装备属性!$C$3*(装备属性!$F78-装备属性!$F$31))*(1+装备属性!$D$15+VLOOKUP(X$1,装备属性!$L$16:$P$22,2,FALSE))+(装备属性!$C$1+装备属性!$C$2/装备属性!$C$3*装备属性!$F$31)*(1+装备属性!$E$15+VLOOKUP(X$1,装备属性!$L$16:$P$22,3,FALSE))</f>
        <v>3850.7636586706199</v>
      </c>
      <c r="Y49" s="32">
        <f>(装备属性!$C$2/装备属性!$C$3*(装备属性!$F78-装备属性!$F$31))*(1+装备属性!$D$15+VLOOKUP(Y$1,装备属性!$L$16:$P$22,2,FALSE))+(装备属性!$C$1+装备属性!$C$2/装备属性!$C$3*装备属性!$F$31)*(1+装备属性!$E$15+VLOOKUP(Y$1,装备属性!$L$16:$P$22,3,FALSE))</f>
        <v>4458.7636586706194</v>
      </c>
      <c r="Z49" s="32">
        <f>(装备属性!$C$2/装备属性!$C$3*(装备属性!$F78-装备属性!$F$31))*(1+装备属性!$D$15+VLOOKUP(Z$1,装备属性!$L$16:$P$22,2,FALSE))+(装备属性!$C$1+装备属性!$C$2/装备属性!$C$3*装备属性!$F$31)*(1+装备属性!$E$15+VLOOKUP(Z$1,装备属性!$L$16:$P$22,3,FALSE))</f>
        <v>5066.7636586706194</v>
      </c>
      <c r="AA49"/>
    </row>
    <row r="50" spans="2:28" x14ac:dyDescent="0.15">
      <c r="B50" s="1">
        <v>49</v>
      </c>
      <c r="C50" s="31">
        <f>(装备属性!$C$2/装备属性!$C$3*(装备属性!$F79-装备属性!$F$31))*(1+VLOOKUP(C$1,装备属性!$B$6:$G$26,3,FALSE))+(装备属性!$C$1+装备属性!$F$31*装备属性!$C$2/装备属性!$C$4)*(1+VLOOKUP(C$1,装备属性!$B$6:$G$26,4,FALSE))</f>
        <v>221</v>
      </c>
      <c r="D50" s="31">
        <f>(装备属性!$C$2/装备属性!$C$3*(装备属性!$F79-装备属性!$F$31))*(1+VLOOKUP(D$1,装备属性!$B$6:$G$26,3,FALSE))+(装备属性!$C$1+装备属性!$F$31*装备属性!$C$2/装备属性!$C$4)*(1+VLOOKUP(D$1,装备属性!$B$6:$G$26,4,FALSE))</f>
        <v>360.5</v>
      </c>
      <c r="E50" s="31">
        <f>(装备属性!$C$2/装备属性!$C$3*(装备属性!$F79-装备属性!$F$31))*(1+VLOOKUP(E$1,装备属性!$B$6:$G$26,3,FALSE))+(装备属性!$C$1+装备属性!$F$31*装备属性!$C$2/装备属性!$C$4)*(1+VLOOKUP(E$1,装备属性!$B$6:$G$26,4,FALSE))</f>
        <v>500</v>
      </c>
      <c r="F50" s="31">
        <f>(装备属性!$C$2/装备属性!$C$3*(装备属性!$F79-装备属性!$F$31))*(1+VLOOKUP(F$1,装备属性!$B$6:$G$26,3,FALSE))+(装备属性!$C$1+装备属性!$F$31*装备属性!$C$2/装备属性!$C$4)*(1+VLOOKUP(F$1,装备属性!$B$6:$G$26,4,FALSE))</f>
        <v>668.5</v>
      </c>
      <c r="G50" s="31">
        <f>(装备属性!$C$2/装备属性!$C$3*(装备属性!$F79-装备属性!$F$31))*(1+VLOOKUP(G$1,装备属性!$B$6:$G$26,3,FALSE))+(装备属性!$C$1+装备属性!$F$31*装备属性!$C$2/装备属性!$C$4)*(1+VLOOKUP(G$1,装备属性!$B$6:$G$26,4,FALSE))</f>
        <v>866</v>
      </c>
      <c r="H50" s="31">
        <f>(装备属性!$C$2/装备属性!$C$3*(装备属性!$F79-装备属性!$F$31))*(1+VLOOKUP(H$1,装备属性!$B$6:$G$26,3,FALSE))+(装备属性!$C$1+装备属性!$F$31*装备属性!$C$2/装备属性!$C$4)*(1+VLOOKUP(H$1,装备属性!$B$6:$G$26,4,FALSE))</f>
        <v>1107</v>
      </c>
      <c r="I50" s="31">
        <f>(装备属性!$C$2/装备属性!$C$3*(装备属性!$F79-装备属性!$F$31))*(1+VLOOKUP(I$1,装备属性!$B$6:$G$26,3,FALSE))+(装备属性!$C$1+装备属性!$F$31*装备属性!$C$2/装备属性!$C$4)*(1+VLOOKUP(I$1,装备属性!$B$6:$G$26,4,FALSE))</f>
        <v>1406</v>
      </c>
      <c r="J50" s="31">
        <f>(装备属性!$C$2/装备属性!$C$3*(装备属性!$F79-装备属性!$F$31))*(1+VLOOKUP(J$1,装备属性!$B$6:$G$26,3,FALSE))+(装备属性!$C$1+装备属性!$F$31*装备属性!$C$2/装备属性!$C$4)*(1+VLOOKUP(J$1,装备属性!$B$6:$G$26,4,FALSE))</f>
        <v>1716.4970414201184</v>
      </c>
      <c r="K50" s="31">
        <f>(装备属性!$C$2/装备属性!$C$3*(装备属性!$F79-装备属性!$F$31))*(1+VLOOKUP(K$1,装备属性!$B$6:$G$26,3,FALSE))+(装备属性!$C$1+装备属性!$F$31*装备属性!$C$2/装备属性!$C$4)*(1+VLOOKUP(K$1,装备属性!$B$6:$G$26,4,FALSE))</f>
        <v>2029.9970414201184</v>
      </c>
      <c r="L50" s="31">
        <f>(装备属性!$C$2/装备属性!$C$3*(装备属性!$F79-装备属性!$F$31))*(1+VLOOKUP(L$1,装备属性!$B$6:$G$26,3,FALSE))+(装备属性!$C$1+装备属性!$F$31*装备属性!$C$2/装备属性!$C$4)*(1+VLOOKUP(L$1,装备属性!$B$6:$G$26,4,FALSE))</f>
        <v>2345.2195036231424</v>
      </c>
      <c r="M50" s="31">
        <f>(装备属性!$C$2/装备属性!$C$3*(装备属性!$F79-装备属性!$F$31))*(1+VLOOKUP(M$1,装备属性!$B$6:$G$26,3,FALSE))+(装备属性!$C$1+装备属性!$F$31*装备属性!$C$2/装备属性!$C$4)*(1+VLOOKUP(M$1,装备属性!$B$6:$G$26,4,FALSE))</f>
        <v>2662.1718845755231</v>
      </c>
      <c r="N50" s="31">
        <f>(装备属性!$C$2/装备属性!$C$3*(装备属性!$F79-装备属性!$F$31))*(1+VLOOKUP(N$1,装备属性!$B$6:$G$26,3,FALSE))+(装备属性!$C$1+装备属性!$F$31*装备属性!$C$2/装备属性!$C$4)*(1+VLOOKUP(N$1,装备属性!$B$6:$G$26,4,FALSE))</f>
        <v>2980.1106600857274</v>
      </c>
      <c r="O50" s="31">
        <f>(装备属性!$C$2/装备属性!$C$3*(装备属性!$F79-装备属性!$F$31))*(1+VLOOKUP(O$1,装备属性!$B$6:$G$26,3,FALSE))+(装备属性!$C$1+装备属性!$F$31*装备属性!$C$2/装备属性!$C$4)*(1+VLOOKUP(O$1,装备属性!$B$6:$G$26,4,FALSE))</f>
        <v>3299.1875831626503</v>
      </c>
      <c r="P50" s="31">
        <f>(装备属性!$C$2/装备属性!$C$3*(装备属性!$F79-装备属性!$F$31))*(1+VLOOKUP(P$1,装备属性!$B$6:$G$26,3,FALSE))+(装备属性!$C$1+装备属性!$F$31*装备属性!$C$2/装备属性!$C$4)*(1+VLOOKUP(P$1,装备属性!$B$6:$G$26,4,FALSE))</f>
        <v>3618.8902479592839</v>
      </c>
      <c r="Q50" s="31">
        <f>(装备属性!$C$2/装备属性!$C$3*(装备属性!$F79-装备属性!$F$31))*(1+VLOOKUP(Q$1,装备属性!$B$6:$G$26,3,FALSE))+(装备属性!$C$1+装备属性!$F$31*装备属性!$C$2/装备属性!$C$4)*(1+VLOOKUP(Q$1,装备属性!$B$6:$G$26,4,FALSE))</f>
        <v>3939.4063769915419</v>
      </c>
      <c r="R50" s="31">
        <f>(装备属性!$C$2/装备属性!$C$3*(装备属性!$F79-装备属性!$F$31))*(1+VLOOKUP(R$1,装备属性!$B$6:$G$26,3,FALSE))+(装备属性!$C$1+装备属性!$F$31*装备属性!$C$2/装备属性!$C$4)*(1+VLOOKUP(R$1,装备属性!$B$6:$G$26,4,FALSE))</f>
        <v>4260.34671112042</v>
      </c>
      <c r="S50" s="31">
        <f>(装备属性!$C$2/装备属性!$C$3*(装备属性!$F79-装备属性!$F$31))*(1+VLOOKUP(S$1,装备属性!$B$6:$G$26,3,FALSE))+(装备属性!$C$1+装备属性!$F$31*装备属性!$C$2/装备属性!$C$4)*(1+VLOOKUP(S$1,装备属性!$B$6:$G$26,4,FALSE))</f>
        <v>4581.9022666759756</v>
      </c>
      <c r="T50" s="32">
        <f t="shared" si="11"/>
        <v>2345.2195036231424</v>
      </c>
      <c r="V50" s="32">
        <f>(装备属性!$C$2/装备属性!$C$3*(装备属性!$F79-装备属性!$F$31))*(1+装备属性!$D$15+VLOOKUP(V$1,装备属性!$L$16:$P$22,2,FALSE))+(装备属性!$C$1+装备属性!$C$2/装备属性!$C$3*装备属性!$F$31)*(1+装备属性!$E$15+VLOOKUP(V$1,装备属性!$L$16:$P$22,3,FALSE))</f>
        <v>2772.7636586706199</v>
      </c>
      <c r="W50" s="32">
        <f>(装备属性!$C$2/装备属性!$C$3*(装备属性!$F79-装备属性!$F$31))*(1+装备属性!$D$15+VLOOKUP(W$1,装备属性!$L$16:$P$22,2,FALSE))+(装备属性!$C$1+装备属性!$C$2/装备属性!$C$3*装备属性!$F$31)*(1+装备属性!$E$15+VLOOKUP(W$1,装备属性!$L$16:$P$22,3,FALSE))</f>
        <v>3300.7636586706199</v>
      </c>
      <c r="X50" s="32">
        <f>(装备属性!$C$2/装备属性!$C$3*(装备属性!$F79-装备属性!$F$31))*(1+装备属性!$D$15+VLOOKUP(X$1,装备属性!$L$16:$P$22,2,FALSE))+(装备属性!$C$1+装备属性!$C$2/装备属性!$C$3*装备属性!$F$31)*(1+装备属性!$E$15+VLOOKUP(X$1,装备属性!$L$16:$P$22,3,FALSE))</f>
        <v>3884.7636586706199</v>
      </c>
      <c r="Y50" s="32">
        <f>(装备属性!$C$2/装备属性!$C$3*(装备属性!$F79-装备属性!$F$31))*(1+装备属性!$D$15+VLOOKUP(Y$1,装备属性!$L$16:$P$22,2,FALSE))+(装备属性!$C$1+装备属性!$C$2/装备属性!$C$3*装备属性!$F$31)*(1+装备属性!$E$15+VLOOKUP(Y$1,装备属性!$L$16:$P$22,3,FALSE))</f>
        <v>4496.7636586706194</v>
      </c>
      <c r="Z50" s="32">
        <f>(装备属性!$C$2/装备属性!$C$3*(装备属性!$F79-装备属性!$F$31))*(1+装备属性!$D$15+VLOOKUP(Z$1,装备属性!$L$16:$P$22,2,FALSE))+(装备属性!$C$1+装备属性!$C$2/装备属性!$C$3*装备属性!$F$31)*(1+装备属性!$E$15+VLOOKUP(Z$1,装备属性!$L$16:$P$22,3,FALSE))</f>
        <v>5108.7636586706194</v>
      </c>
      <c r="AA50"/>
    </row>
    <row r="51" spans="2:28" x14ac:dyDescent="0.15">
      <c r="B51" s="1">
        <v>50</v>
      </c>
      <c r="C51" s="31">
        <f>(装备属性!$C$2/装备属性!$C$3*(装备属性!$F80-装备属性!$F$31))*(1+VLOOKUP(C$1,装备属性!$B$6:$G$26,3,FALSE))+(装备属性!$C$1+装备属性!$F$31*装备属性!$C$2/装备属性!$C$4)*(1+VLOOKUP(C$1,装备属性!$B$6:$G$26,4,FALSE))</f>
        <v>225</v>
      </c>
      <c r="D51" s="31">
        <f>(装备属性!$C$2/装备属性!$C$3*(装备属性!$F80-装备属性!$F$31))*(1+VLOOKUP(D$1,装备属性!$B$6:$G$26,3,FALSE))+(装备属性!$C$1+装备属性!$F$31*装备属性!$C$2/装备属性!$C$4)*(1+VLOOKUP(D$1,装备属性!$B$6:$G$26,4,FALSE))</f>
        <v>366.5</v>
      </c>
      <c r="E51" s="31">
        <f>(装备属性!$C$2/装备属性!$C$3*(装备属性!$F80-装备属性!$F$31))*(1+VLOOKUP(E$1,装备属性!$B$6:$G$26,3,FALSE))+(装备属性!$C$1+装备属性!$F$31*装备属性!$C$2/装备属性!$C$4)*(1+VLOOKUP(E$1,装备属性!$B$6:$G$26,4,FALSE))</f>
        <v>508</v>
      </c>
      <c r="F51" s="31">
        <f>(装备属性!$C$2/装备属性!$C$3*(装备属性!$F80-装备属性!$F$31))*(1+VLOOKUP(F$1,装备属性!$B$6:$G$26,3,FALSE))+(装备属性!$C$1+装备属性!$F$31*装备属性!$C$2/装备属性!$C$4)*(1+VLOOKUP(F$1,装备属性!$B$6:$G$26,4,FALSE))</f>
        <v>678.5</v>
      </c>
      <c r="G51" s="31">
        <f>(装备属性!$C$2/装备属性!$C$3*(装备属性!$F80-装备属性!$F$31))*(1+VLOOKUP(G$1,装备属性!$B$6:$G$26,3,FALSE))+(装备属性!$C$1+装备属性!$F$31*装备属性!$C$2/装备属性!$C$4)*(1+VLOOKUP(G$1,装备属性!$B$6:$G$26,4,FALSE))</f>
        <v>878</v>
      </c>
      <c r="H51" s="31">
        <f>(装备属性!$C$2/装备属性!$C$3*(装备属性!$F80-装备属性!$F$31))*(1+VLOOKUP(H$1,装备属性!$B$6:$G$26,3,FALSE))+(装备属性!$C$1+装备属性!$F$31*装备属性!$C$2/装备属性!$C$4)*(1+VLOOKUP(H$1,装备属性!$B$6:$G$26,4,FALSE))</f>
        <v>1121</v>
      </c>
      <c r="I51" s="31">
        <f>(装备属性!$C$2/装备属性!$C$3*(装备属性!$F80-装备属性!$F$31))*(1+VLOOKUP(I$1,装备属性!$B$6:$G$26,3,FALSE))+(装备属性!$C$1+装备属性!$F$31*装备属性!$C$2/装备属性!$C$4)*(1+VLOOKUP(I$1,装备属性!$B$6:$G$26,4,FALSE))</f>
        <v>1422</v>
      </c>
      <c r="J51" s="31">
        <f>(装备属性!$C$2/装备属性!$C$3*(装备属性!$F80-装备属性!$F$31))*(1+VLOOKUP(J$1,装备属性!$B$6:$G$26,3,FALSE))+(装备属性!$C$1+装备属性!$F$31*装备属性!$C$2/装备属性!$C$4)*(1+VLOOKUP(J$1,装备属性!$B$6:$G$26,4,FALSE))</f>
        <v>1734.4970414201184</v>
      </c>
      <c r="K51" s="31">
        <f>(装备属性!$C$2/装备属性!$C$3*(装备属性!$F80-装备属性!$F$31))*(1+VLOOKUP(K$1,装备属性!$B$6:$G$26,3,FALSE))+(装备属性!$C$1+装备属性!$F$31*装备属性!$C$2/装备属性!$C$4)*(1+VLOOKUP(K$1,装备属性!$B$6:$G$26,4,FALSE))</f>
        <v>2049.9970414201184</v>
      </c>
      <c r="L51" s="31">
        <f>(装备属性!$C$2/装备属性!$C$3*(装备属性!$F80-装备属性!$F$31))*(1+VLOOKUP(L$1,装备属性!$B$6:$G$26,3,FALSE))+(装备属性!$C$1+装备属性!$F$31*装备属性!$C$2/装备属性!$C$4)*(1+VLOOKUP(L$1,装备属性!$B$6:$G$26,4,FALSE))</f>
        <v>2367.2195036231424</v>
      </c>
      <c r="M51" s="31">
        <f>(装备属性!$C$2/装备属性!$C$3*(装备属性!$F80-装备属性!$F$31))*(1+VLOOKUP(M$1,装备属性!$B$6:$G$26,3,FALSE))+(装备属性!$C$1+装备属性!$F$31*装备属性!$C$2/装备属性!$C$4)*(1+VLOOKUP(M$1,装备属性!$B$6:$G$26,4,FALSE))</f>
        <v>2686.1718845755231</v>
      </c>
      <c r="N51" s="31">
        <f>(装备属性!$C$2/装备属性!$C$3*(装备属性!$F80-装备属性!$F$31))*(1+VLOOKUP(N$1,装备属性!$B$6:$G$26,3,FALSE))+(装备属性!$C$1+装备属性!$F$31*装备属性!$C$2/装备属性!$C$4)*(1+VLOOKUP(N$1,装备属性!$B$6:$G$26,4,FALSE))</f>
        <v>3006.1106600857274</v>
      </c>
      <c r="O51" s="31">
        <f>(装备属性!$C$2/装备属性!$C$3*(装备属性!$F80-装备属性!$F$31))*(1+VLOOKUP(O$1,装备属性!$B$6:$G$26,3,FALSE))+(装备属性!$C$1+装备属性!$F$31*装备属性!$C$2/装备属性!$C$4)*(1+VLOOKUP(O$1,装备属性!$B$6:$G$26,4,FALSE))</f>
        <v>3327.1875831626503</v>
      </c>
      <c r="P51" s="31">
        <f>(装备属性!$C$2/装备属性!$C$3*(装备属性!$F80-装备属性!$F$31))*(1+VLOOKUP(P$1,装备属性!$B$6:$G$26,3,FALSE))+(装备属性!$C$1+装备属性!$F$31*装备属性!$C$2/装备属性!$C$4)*(1+VLOOKUP(P$1,装备属性!$B$6:$G$26,4,FALSE))</f>
        <v>3648.8902479592839</v>
      </c>
      <c r="Q51" s="31">
        <f>(装备属性!$C$2/装备属性!$C$3*(装备属性!$F80-装备属性!$F$31))*(1+VLOOKUP(Q$1,装备属性!$B$6:$G$26,3,FALSE))+(装备属性!$C$1+装备属性!$F$31*装备属性!$C$2/装备属性!$C$4)*(1+VLOOKUP(Q$1,装备属性!$B$6:$G$26,4,FALSE))</f>
        <v>3971.4063769915419</v>
      </c>
      <c r="R51" s="31">
        <f>(装备属性!$C$2/装备属性!$C$3*(装备属性!$F80-装备属性!$F$31))*(1+VLOOKUP(R$1,装备属性!$B$6:$G$26,3,FALSE))+(装备属性!$C$1+装备属性!$F$31*装备属性!$C$2/装备属性!$C$4)*(1+VLOOKUP(R$1,装备属性!$B$6:$G$26,4,FALSE))</f>
        <v>4294.34671112042</v>
      </c>
      <c r="S51" s="31">
        <f>(装备属性!$C$2/装备属性!$C$3*(装备属性!$F80-装备属性!$F$31))*(1+VLOOKUP(S$1,装备属性!$B$6:$G$26,3,FALSE))+(装备属性!$C$1+装备属性!$F$31*装备属性!$C$2/装备属性!$C$4)*(1+VLOOKUP(S$1,装备属性!$B$6:$G$26,4,FALSE))</f>
        <v>4617.9022666759756</v>
      </c>
      <c r="T51" s="32">
        <f t="shared" si="11"/>
        <v>2367.2195036231424</v>
      </c>
      <c r="U51" s="31">
        <f>M51</f>
        <v>2686.1718845755231</v>
      </c>
      <c r="V51" s="32">
        <f>(装备属性!$C$2/装备属性!$C$3*(装备属性!$F80-装备属性!$F$31))*(1+装备属性!$D$16+VLOOKUP(V$1,装备属性!$L$16:$P$22,2,FALSE))+(装备属性!$C$1+装备属性!$C$2/装备属性!$C$3*装备属性!$F$31)*(1+装备属性!$E$16+VLOOKUP(V$1,装备属性!$L$16:$P$22,3,FALSE))</f>
        <v>3110.0969920039533</v>
      </c>
      <c r="W51" s="32">
        <f>(装备属性!$C$2/装备属性!$C$3*(装备属性!$F80-装备属性!$F$31))*(1+装备属性!$D$16+VLOOKUP(W$1,装备属性!$L$16:$P$22,2,FALSE))+(装备属性!$C$1+装备属性!$C$2/装备属性!$C$3*装备属性!$F$31)*(1+装备属性!$E$16+VLOOKUP(W$1,装备属性!$L$16:$P$22,3,FALSE))</f>
        <v>3642.0969920039533</v>
      </c>
      <c r="X51" s="32">
        <f>(装备属性!$C$2/装备属性!$C$3*(装备属性!$F80-装备属性!$F$31))*(1+装备属性!$D$16+VLOOKUP(X$1,装备属性!$L$16:$P$22,2,FALSE))+(装备属性!$C$1+装备属性!$C$2/装备属性!$C$3*装备属性!$F$31)*(1+装备属性!$E$16+VLOOKUP(X$1,装备属性!$L$16:$P$22,3,FALSE))</f>
        <v>4230.0969920039533</v>
      </c>
      <c r="Y51" s="32">
        <f>(装备属性!$C$2/装备属性!$C$3*(装备属性!$F80-装备属性!$F$31))*(1+装备属性!$D$16+VLOOKUP(Y$1,装备属性!$L$16:$P$22,2,FALSE))+(装备属性!$C$1+装备属性!$C$2/装备属性!$C$3*装备属性!$F$31)*(1+装备属性!$E$16+VLOOKUP(Y$1,装备属性!$L$16:$P$22,3,FALSE))</f>
        <v>4846.0969920039533</v>
      </c>
      <c r="Z51" s="32">
        <f>(装备属性!$C$2/装备属性!$C$3*(装备属性!$F80-装备属性!$F$31))*(1+装备属性!$D$16+VLOOKUP(Z$1,装备属性!$L$16:$P$22,2,FALSE))+(装备属性!$C$1+装备属性!$C$2/装备属性!$C$3*装备属性!$F$31)*(1+装备属性!$E$16+VLOOKUP(Z$1,装备属性!$L$16:$P$22,3,FALSE))</f>
        <v>5462.0969920039533</v>
      </c>
      <c r="AA51"/>
      <c r="AB51" s="1">
        <f>U51/T51-1</f>
        <v>0.13473713800693554</v>
      </c>
    </row>
    <row r="52" spans="2:28" x14ac:dyDescent="0.15">
      <c r="B52" s="1">
        <v>51</v>
      </c>
      <c r="C52" s="31">
        <f>(装备属性!$C$2/装备属性!$C$3*(装备属性!$F81-装备属性!$F$31))*(1+VLOOKUP(C$1,装备属性!$B$6:$G$26,3,FALSE))+(装备属性!$C$1+装备属性!$F$31*装备属性!$C$2/装备属性!$C$4)*(1+VLOOKUP(C$1,装备属性!$B$6:$G$26,4,FALSE))</f>
        <v>229</v>
      </c>
      <c r="D52" s="31">
        <f>(装备属性!$C$2/装备属性!$C$3*(装备属性!$F81-装备属性!$F$31))*(1+VLOOKUP(D$1,装备属性!$B$6:$G$26,3,FALSE))+(装备属性!$C$1+装备属性!$F$31*装备属性!$C$2/装备属性!$C$4)*(1+VLOOKUP(D$1,装备属性!$B$6:$G$26,4,FALSE))</f>
        <v>372.5</v>
      </c>
      <c r="E52" s="31">
        <f>(装备属性!$C$2/装备属性!$C$3*(装备属性!$F81-装备属性!$F$31))*(1+VLOOKUP(E$1,装备属性!$B$6:$G$26,3,FALSE))+(装备属性!$C$1+装备属性!$F$31*装备属性!$C$2/装备属性!$C$4)*(1+VLOOKUP(E$1,装备属性!$B$6:$G$26,4,FALSE))</f>
        <v>516</v>
      </c>
      <c r="F52" s="31">
        <f>(装备属性!$C$2/装备属性!$C$3*(装备属性!$F81-装备属性!$F$31))*(1+VLOOKUP(F$1,装备属性!$B$6:$G$26,3,FALSE))+(装备属性!$C$1+装备属性!$F$31*装备属性!$C$2/装备属性!$C$4)*(1+VLOOKUP(F$1,装备属性!$B$6:$G$26,4,FALSE))</f>
        <v>688.5</v>
      </c>
      <c r="G52" s="31">
        <f>(装备属性!$C$2/装备属性!$C$3*(装备属性!$F81-装备属性!$F$31))*(1+VLOOKUP(G$1,装备属性!$B$6:$G$26,3,FALSE))+(装备属性!$C$1+装备属性!$F$31*装备属性!$C$2/装备属性!$C$4)*(1+VLOOKUP(G$1,装备属性!$B$6:$G$26,4,FALSE))</f>
        <v>890</v>
      </c>
      <c r="H52" s="31">
        <f>(装备属性!$C$2/装备属性!$C$3*(装备属性!$F81-装备属性!$F$31))*(1+VLOOKUP(H$1,装备属性!$B$6:$G$26,3,FALSE))+(装备属性!$C$1+装备属性!$F$31*装备属性!$C$2/装备属性!$C$4)*(1+VLOOKUP(H$1,装备属性!$B$6:$G$26,4,FALSE))</f>
        <v>1135</v>
      </c>
      <c r="I52" s="31">
        <f>(装备属性!$C$2/装备属性!$C$3*(装备属性!$F81-装备属性!$F$31))*(1+VLOOKUP(I$1,装备属性!$B$6:$G$26,3,FALSE))+(装备属性!$C$1+装备属性!$F$31*装备属性!$C$2/装备属性!$C$4)*(1+VLOOKUP(I$1,装备属性!$B$6:$G$26,4,FALSE))</f>
        <v>1438</v>
      </c>
      <c r="J52" s="31">
        <f>(装备属性!$C$2/装备属性!$C$3*(装备属性!$F81-装备属性!$F$31))*(1+VLOOKUP(J$1,装备属性!$B$6:$G$26,3,FALSE))+(装备属性!$C$1+装备属性!$F$31*装备属性!$C$2/装备属性!$C$4)*(1+VLOOKUP(J$1,装备属性!$B$6:$G$26,4,FALSE))</f>
        <v>1752.4970414201184</v>
      </c>
      <c r="K52" s="31">
        <f>(装备属性!$C$2/装备属性!$C$3*(装备属性!$F81-装备属性!$F$31))*(1+VLOOKUP(K$1,装备属性!$B$6:$G$26,3,FALSE))+(装备属性!$C$1+装备属性!$F$31*装备属性!$C$2/装备属性!$C$4)*(1+VLOOKUP(K$1,装备属性!$B$6:$G$26,4,FALSE))</f>
        <v>2069.9970414201184</v>
      </c>
      <c r="L52" s="31">
        <f>(装备属性!$C$2/装备属性!$C$3*(装备属性!$F81-装备属性!$F$31))*(1+VLOOKUP(L$1,装备属性!$B$6:$G$26,3,FALSE))+(装备属性!$C$1+装备属性!$F$31*装备属性!$C$2/装备属性!$C$4)*(1+VLOOKUP(L$1,装备属性!$B$6:$G$26,4,FALSE))</f>
        <v>2389.2195036231424</v>
      </c>
      <c r="M52" s="31">
        <f>(装备属性!$C$2/装备属性!$C$3*(装备属性!$F81-装备属性!$F$31))*(1+VLOOKUP(M$1,装备属性!$B$6:$G$26,3,FALSE))+(装备属性!$C$1+装备属性!$F$31*装备属性!$C$2/装备属性!$C$4)*(1+VLOOKUP(M$1,装备属性!$B$6:$G$26,4,FALSE))</f>
        <v>2710.1718845755231</v>
      </c>
      <c r="N52" s="31">
        <f>(装备属性!$C$2/装备属性!$C$3*(装备属性!$F81-装备属性!$F$31))*(1+VLOOKUP(N$1,装备属性!$B$6:$G$26,3,FALSE))+(装备属性!$C$1+装备属性!$F$31*装备属性!$C$2/装备属性!$C$4)*(1+VLOOKUP(N$1,装备属性!$B$6:$G$26,4,FALSE))</f>
        <v>3032.1106600857274</v>
      </c>
      <c r="O52" s="31">
        <f>(装备属性!$C$2/装备属性!$C$3*(装备属性!$F81-装备属性!$F$31))*(1+VLOOKUP(O$1,装备属性!$B$6:$G$26,3,FALSE))+(装备属性!$C$1+装备属性!$F$31*装备属性!$C$2/装备属性!$C$4)*(1+VLOOKUP(O$1,装备属性!$B$6:$G$26,4,FALSE))</f>
        <v>3355.1875831626503</v>
      </c>
      <c r="P52" s="31">
        <f>(装备属性!$C$2/装备属性!$C$3*(装备属性!$F81-装备属性!$F$31))*(1+VLOOKUP(P$1,装备属性!$B$6:$G$26,3,FALSE))+(装备属性!$C$1+装备属性!$F$31*装备属性!$C$2/装备属性!$C$4)*(1+VLOOKUP(P$1,装备属性!$B$6:$G$26,4,FALSE))</f>
        <v>3678.8902479592839</v>
      </c>
      <c r="Q52" s="31">
        <f>(装备属性!$C$2/装备属性!$C$3*(装备属性!$F81-装备属性!$F$31))*(1+VLOOKUP(Q$1,装备属性!$B$6:$G$26,3,FALSE))+(装备属性!$C$1+装备属性!$F$31*装备属性!$C$2/装备属性!$C$4)*(1+VLOOKUP(Q$1,装备属性!$B$6:$G$26,4,FALSE))</f>
        <v>4003.4063769915419</v>
      </c>
      <c r="R52" s="31">
        <f>(装备属性!$C$2/装备属性!$C$3*(装备属性!$F81-装备属性!$F$31))*(1+VLOOKUP(R$1,装备属性!$B$6:$G$26,3,FALSE))+(装备属性!$C$1+装备属性!$F$31*装备属性!$C$2/装备属性!$C$4)*(1+VLOOKUP(R$1,装备属性!$B$6:$G$26,4,FALSE))</f>
        <v>4328.34671112042</v>
      </c>
      <c r="S52" s="31">
        <f>(装备属性!$C$2/装备属性!$C$3*(装备属性!$F81-装备属性!$F$31))*(1+VLOOKUP(S$1,装备属性!$B$6:$G$26,3,FALSE))+(装备属性!$C$1+装备属性!$F$31*装备属性!$C$2/装备属性!$C$4)*(1+VLOOKUP(S$1,装备属性!$B$6:$G$26,4,FALSE))</f>
        <v>4653.9022666759756</v>
      </c>
      <c r="T52" s="32">
        <f>M52</f>
        <v>2710.1718845755231</v>
      </c>
      <c r="V52" s="32">
        <f>(装备属性!$C$2/装备属性!$C$3*(装备属性!$F81-装备属性!$F$31))*(1+装备属性!$D$16+VLOOKUP(V$1,装备属性!$L$16:$P$22,2,FALSE))+(装备属性!$C$1+装备属性!$C$2/装备属性!$C$3*装备属性!$F$31)*(1+装备属性!$E$16+VLOOKUP(V$1,装备属性!$L$16:$P$22,3,FALSE))</f>
        <v>3138.0969920039533</v>
      </c>
      <c r="W52" s="32">
        <f>(装备属性!$C$2/装备属性!$C$3*(装备属性!$F81-装备属性!$F$31))*(1+装备属性!$D$16+VLOOKUP(W$1,装备属性!$L$16:$P$22,2,FALSE))+(装备属性!$C$1+装备属性!$C$2/装备属性!$C$3*装备属性!$F$31)*(1+装备属性!$E$16+VLOOKUP(W$1,装备属性!$L$16:$P$22,3,FALSE))</f>
        <v>3674.0969920039533</v>
      </c>
      <c r="X52" s="32">
        <f>(装备属性!$C$2/装备属性!$C$3*(装备属性!$F81-装备属性!$F$31))*(1+装备属性!$D$16+VLOOKUP(X$1,装备属性!$L$16:$P$22,2,FALSE))+(装备属性!$C$1+装备属性!$C$2/装备属性!$C$3*装备属性!$F$31)*(1+装备属性!$E$16+VLOOKUP(X$1,装备属性!$L$16:$P$22,3,FALSE))</f>
        <v>4266.0969920039533</v>
      </c>
      <c r="Y52" s="32">
        <f>(装备属性!$C$2/装备属性!$C$3*(装备属性!$F81-装备属性!$F$31))*(1+装备属性!$D$16+VLOOKUP(Y$1,装备属性!$L$16:$P$22,2,FALSE))+(装备属性!$C$1+装备属性!$C$2/装备属性!$C$3*装备属性!$F$31)*(1+装备属性!$E$16+VLOOKUP(Y$1,装备属性!$L$16:$P$22,3,FALSE))</f>
        <v>4886.0969920039533</v>
      </c>
      <c r="Z52" s="32">
        <f>(装备属性!$C$2/装备属性!$C$3*(装备属性!$F81-装备属性!$F$31))*(1+装备属性!$D$16+VLOOKUP(Z$1,装备属性!$L$16:$P$22,2,FALSE))+(装备属性!$C$1+装备属性!$C$2/装备属性!$C$3*装备属性!$F$31)*(1+装备属性!$E$16+VLOOKUP(Z$1,装备属性!$L$16:$P$22,3,FALSE))</f>
        <v>5506.0969920039533</v>
      </c>
      <c r="AA52"/>
    </row>
    <row r="53" spans="2:28" x14ac:dyDescent="0.15">
      <c r="B53" s="1">
        <v>52</v>
      </c>
      <c r="C53" s="31">
        <f>(装备属性!$C$2/装备属性!$C$3*(装备属性!$F82-装备属性!$F$31))*(1+VLOOKUP(C$1,装备属性!$B$6:$G$26,3,FALSE))+(装备属性!$C$1+装备属性!$F$31*装备属性!$C$2/装备属性!$C$4)*(1+VLOOKUP(C$1,装备属性!$B$6:$G$26,4,FALSE))</f>
        <v>233</v>
      </c>
      <c r="D53" s="31">
        <f>(装备属性!$C$2/装备属性!$C$3*(装备属性!$F82-装备属性!$F$31))*(1+VLOOKUP(D$1,装备属性!$B$6:$G$26,3,FALSE))+(装备属性!$C$1+装备属性!$F$31*装备属性!$C$2/装备属性!$C$4)*(1+VLOOKUP(D$1,装备属性!$B$6:$G$26,4,FALSE))</f>
        <v>378.5</v>
      </c>
      <c r="E53" s="31">
        <f>(装备属性!$C$2/装备属性!$C$3*(装备属性!$F82-装备属性!$F$31))*(1+VLOOKUP(E$1,装备属性!$B$6:$G$26,3,FALSE))+(装备属性!$C$1+装备属性!$F$31*装备属性!$C$2/装备属性!$C$4)*(1+VLOOKUP(E$1,装备属性!$B$6:$G$26,4,FALSE))</f>
        <v>524</v>
      </c>
      <c r="F53" s="31">
        <f>(装备属性!$C$2/装备属性!$C$3*(装备属性!$F82-装备属性!$F$31))*(1+VLOOKUP(F$1,装备属性!$B$6:$G$26,3,FALSE))+(装备属性!$C$1+装备属性!$F$31*装备属性!$C$2/装备属性!$C$4)*(1+VLOOKUP(F$1,装备属性!$B$6:$G$26,4,FALSE))</f>
        <v>698.5</v>
      </c>
      <c r="G53" s="31">
        <f>(装备属性!$C$2/装备属性!$C$3*(装备属性!$F82-装备属性!$F$31))*(1+VLOOKUP(G$1,装备属性!$B$6:$G$26,3,FALSE))+(装备属性!$C$1+装备属性!$F$31*装备属性!$C$2/装备属性!$C$4)*(1+VLOOKUP(G$1,装备属性!$B$6:$G$26,4,FALSE))</f>
        <v>902</v>
      </c>
      <c r="H53" s="31">
        <f>(装备属性!$C$2/装备属性!$C$3*(装备属性!$F82-装备属性!$F$31))*(1+VLOOKUP(H$1,装备属性!$B$6:$G$26,3,FALSE))+(装备属性!$C$1+装备属性!$F$31*装备属性!$C$2/装备属性!$C$4)*(1+VLOOKUP(H$1,装备属性!$B$6:$G$26,4,FALSE))</f>
        <v>1149</v>
      </c>
      <c r="I53" s="31">
        <f>(装备属性!$C$2/装备属性!$C$3*(装备属性!$F82-装备属性!$F$31))*(1+VLOOKUP(I$1,装备属性!$B$6:$G$26,3,FALSE))+(装备属性!$C$1+装备属性!$F$31*装备属性!$C$2/装备属性!$C$4)*(1+VLOOKUP(I$1,装备属性!$B$6:$G$26,4,FALSE))</f>
        <v>1454</v>
      </c>
      <c r="J53" s="31">
        <f>(装备属性!$C$2/装备属性!$C$3*(装备属性!$F82-装备属性!$F$31))*(1+VLOOKUP(J$1,装备属性!$B$6:$G$26,3,FALSE))+(装备属性!$C$1+装备属性!$F$31*装备属性!$C$2/装备属性!$C$4)*(1+VLOOKUP(J$1,装备属性!$B$6:$G$26,4,FALSE))</f>
        <v>1770.4970414201184</v>
      </c>
      <c r="K53" s="31">
        <f>(装备属性!$C$2/装备属性!$C$3*(装备属性!$F82-装备属性!$F$31))*(1+VLOOKUP(K$1,装备属性!$B$6:$G$26,3,FALSE))+(装备属性!$C$1+装备属性!$F$31*装备属性!$C$2/装备属性!$C$4)*(1+VLOOKUP(K$1,装备属性!$B$6:$G$26,4,FALSE))</f>
        <v>2089.9970414201184</v>
      </c>
      <c r="L53" s="31">
        <f>(装备属性!$C$2/装备属性!$C$3*(装备属性!$F82-装备属性!$F$31))*(1+VLOOKUP(L$1,装备属性!$B$6:$G$26,3,FALSE))+(装备属性!$C$1+装备属性!$F$31*装备属性!$C$2/装备属性!$C$4)*(1+VLOOKUP(L$1,装备属性!$B$6:$G$26,4,FALSE))</f>
        <v>2411.2195036231424</v>
      </c>
      <c r="M53" s="31">
        <f>(装备属性!$C$2/装备属性!$C$3*(装备属性!$F82-装备属性!$F$31))*(1+VLOOKUP(M$1,装备属性!$B$6:$G$26,3,FALSE))+(装备属性!$C$1+装备属性!$F$31*装备属性!$C$2/装备属性!$C$4)*(1+VLOOKUP(M$1,装备属性!$B$6:$G$26,4,FALSE))</f>
        <v>2734.1718845755231</v>
      </c>
      <c r="N53" s="31">
        <f>(装备属性!$C$2/装备属性!$C$3*(装备属性!$F82-装备属性!$F$31))*(1+VLOOKUP(N$1,装备属性!$B$6:$G$26,3,FALSE))+(装备属性!$C$1+装备属性!$F$31*装备属性!$C$2/装备属性!$C$4)*(1+VLOOKUP(N$1,装备属性!$B$6:$G$26,4,FALSE))</f>
        <v>3058.1106600857274</v>
      </c>
      <c r="O53" s="31">
        <f>(装备属性!$C$2/装备属性!$C$3*(装备属性!$F82-装备属性!$F$31))*(1+VLOOKUP(O$1,装备属性!$B$6:$G$26,3,FALSE))+(装备属性!$C$1+装备属性!$F$31*装备属性!$C$2/装备属性!$C$4)*(1+VLOOKUP(O$1,装备属性!$B$6:$G$26,4,FALSE))</f>
        <v>3383.1875831626503</v>
      </c>
      <c r="P53" s="31">
        <f>(装备属性!$C$2/装备属性!$C$3*(装备属性!$F82-装备属性!$F$31))*(1+VLOOKUP(P$1,装备属性!$B$6:$G$26,3,FALSE))+(装备属性!$C$1+装备属性!$F$31*装备属性!$C$2/装备属性!$C$4)*(1+VLOOKUP(P$1,装备属性!$B$6:$G$26,4,FALSE))</f>
        <v>3708.8902479592839</v>
      </c>
      <c r="Q53" s="31">
        <f>(装备属性!$C$2/装备属性!$C$3*(装备属性!$F82-装备属性!$F$31))*(1+VLOOKUP(Q$1,装备属性!$B$6:$G$26,3,FALSE))+(装备属性!$C$1+装备属性!$F$31*装备属性!$C$2/装备属性!$C$4)*(1+VLOOKUP(Q$1,装备属性!$B$6:$G$26,4,FALSE))</f>
        <v>4035.4063769915419</v>
      </c>
      <c r="R53" s="31">
        <f>(装备属性!$C$2/装备属性!$C$3*(装备属性!$F82-装备属性!$F$31))*(1+VLOOKUP(R$1,装备属性!$B$6:$G$26,3,FALSE))+(装备属性!$C$1+装备属性!$F$31*装备属性!$C$2/装备属性!$C$4)*(1+VLOOKUP(R$1,装备属性!$B$6:$G$26,4,FALSE))</f>
        <v>4362.34671112042</v>
      </c>
      <c r="S53" s="31">
        <f>(装备属性!$C$2/装备属性!$C$3*(装备属性!$F82-装备属性!$F$31))*(1+VLOOKUP(S$1,装备属性!$B$6:$G$26,3,FALSE))+(装备属性!$C$1+装备属性!$F$31*装备属性!$C$2/装备属性!$C$4)*(1+VLOOKUP(S$1,装备属性!$B$6:$G$26,4,FALSE))</f>
        <v>4689.9022666759756</v>
      </c>
      <c r="T53" s="32">
        <f t="shared" ref="T53:T56" si="12">M53</f>
        <v>2734.1718845755231</v>
      </c>
      <c r="V53" s="32">
        <f>(装备属性!$C$2/装备属性!$C$3*(装备属性!$F82-装备属性!$F$31))*(1+装备属性!$D$16+VLOOKUP(V$1,装备属性!$L$16:$P$22,2,FALSE))+(装备属性!$C$1+装备属性!$C$2/装备属性!$C$3*装备属性!$F$31)*(1+装备属性!$E$16+VLOOKUP(V$1,装备属性!$L$16:$P$22,3,FALSE))</f>
        <v>3166.0969920039533</v>
      </c>
      <c r="W53" s="32">
        <f>(装备属性!$C$2/装备属性!$C$3*(装备属性!$F82-装备属性!$F$31))*(1+装备属性!$D$16+VLOOKUP(W$1,装备属性!$L$16:$P$22,2,FALSE))+(装备属性!$C$1+装备属性!$C$2/装备属性!$C$3*装备属性!$F$31)*(1+装备属性!$E$16+VLOOKUP(W$1,装备属性!$L$16:$P$22,3,FALSE))</f>
        <v>3706.0969920039533</v>
      </c>
      <c r="X53" s="32">
        <f>(装备属性!$C$2/装备属性!$C$3*(装备属性!$F82-装备属性!$F$31))*(1+装备属性!$D$16+VLOOKUP(X$1,装备属性!$L$16:$P$22,2,FALSE))+(装备属性!$C$1+装备属性!$C$2/装备属性!$C$3*装备属性!$F$31)*(1+装备属性!$E$16+VLOOKUP(X$1,装备属性!$L$16:$P$22,3,FALSE))</f>
        <v>4302.0969920039533</v>
      </c>
      <c r="Y53" s="32">
        <f>(装备属性!$C$2/装备属性!$C$3*(装备属性!$F82-装备属性!$F$31))*(1+装备属性!$D$16+VLOOKUP(Y$1,装备属性!$L$16:$P$22,2,FALSE))+(装备属性!$C$1+装备属性!$C$2/装备属性!$C$3*装备属性!$F$31)*(1+装备属性!$E$16+VLOOKUP(Y$1,装备属性!$L$16:$P$22,3,FALSE))</f>
        <v>4926.0969920039533</v>
      </c>
      <c r="Z53" s="32">
        <f>(装备属性!$C$2/装备属性!$C$3*(装备属性!$F82-装备属性!$F$31))*(1+装备属性!$D$16+VLOOKUP(Z$1,装备属性!$L$16:$P$22,2,FALSE))+(装备属性!$C$1+装备属性!$C$2/装备属性!$C$3*装备属性!$F$31)*(1+装备属性!$E$16+VLOOKUP(Z$1,装备属性!$L$16:$P$22,3,FALSE))</f>
        <v>5550.0969920039533</v>
      </c>
      <c r="AA53"/>
    </row>
    <row r="54" spans="2:28" x14ac:dyDescent="0.15">
      <c r="B54" s="1">
        <v>53</v>
      </c>
      <c r="C54" s="31">
        <f>(装备属性!$C$2/装备属性!$C$3*(装备属性!$F83-装备属性!$F$31))*(1+VLOOKUP(C$1,装备属性!$B$6:$G$26,3,FALSE))+(装备属性!$C$1+装备属性!$F$31*装备属性!$C$2/装备属性!$C$4)*(1+VLOOKUP(C$1,装备属性!$B$6:$G$26,4,FALSE))</f>
        <v>237</v>
      </c>
      <c r="D54" s="31">
        <f>(装备属性!$C$2/装备属性!$C$3*(装备属性!$F83-装备属性!$F$31))*(1+VLOOKUP(D$1,装备属性!$B$6:$G$26,3,FALSE))+(装备属性!$C$1+装备属性!$F$31*装备属性!$C$2/装备属性!$C$4)*(1+VLOOKUP(D$1,装备属性!$B$6:$G$26,4,FALSE))</f>
        <v>384.5</v>
      </c>
      <c r="E54" s="31">
        <f>(装备属性!$C$2/装备属性!$C$3*(装备属性!$F83-装备属性!$F$31))*(1+VLOOKUP(E$1,装备属性!$B$6:$G$26,3,FALSE))+(装备属性!$C$1+装备属性!$F$31*装备属性!$C$2/装备属性!$C$4)*(1+VLOOKUP(E$1,装备属性!$B$6:$G$26,4,FALSE))</f>
        <v>532</v>
      </c>
      <c r="F54" s="31">
        <f>(装备属性!$C$2/装备属性!$C$3*(装备属性!$F83-装备属性!$F$31))*(1+VLOOKUP(F$1,装备属性!$B$6:$G$26,3,FALSE))+(装备属性!$C$1+装备属性!$F$31*装备属性!$C$2/装备属性!$C$4)*(1+VLOOKUP(F$1,装备属性!$B$6:$G$26,4,FALSE))</f>
        <v>708.5</v>
      </c>
      <c r="G54" s="31">
        <f>(装备属性!$C$2/装备属性!$C$3*(装备属性!$F83-装备属性!$F$31))*(1+VLOOKUP(G$1,装备属性!$B$6:$G$26,3,FALSE))+(装备属性!$C$1+装备属性!$F$31*装备属性!$C$2/装备属性!$C$4)*(1+VLOOKUP(G$1,装备属性!$B$6:$G$26,4,FALSE))</f>
        <v>914</v>
      </c>
      <c r="H54" s="31">
        <f>(装备属性!$C$2/装备属性!$C$3*(装备属性!$F83-装备属性!$F$31))*(1+VLOOKUP(H$1,装备属性!$B$6:$G$26,3,FALSE))+(装备属性!$C$1+装备属性!$F$31*装备属性!$C$2/装备属性!$C$4)*(1+VLOOKUP(H$1,装备属性!$B$6:$G$26,4,FALSE))</f>
        <v>1163</v>
      </c>
      <c r="I54" s="31">
        <f>(装备属性!$C$2/装备属性!$C$3*(装备属性!$F83-装备属性!$F$31))*(1+VLOOKUP(I$1,装备属性!$B$6:$G$26,3,FALSE))+(装备属性!$C$1+装备属性!$F$31*装备属性!$C$2/装备属性!$C$4)*(1+VLOOKUP(I$1,装备属性!$B$6:$G$26,4,FALSE))</f>
        <v>1470</v>
      </c>
      <c r="J54" s="31">
        <f>(装备属性!$C$2/装备属性!$C$3*(装备属性!$F83-装备属性!$F$31))*(1+VLOOKUP(J$1,装备属性!$B$6:$G$26,3,FALSE))+(装备属性!$C$1+装备属性!$F$31*装备属性!$C$2/装备属性!$C$4)*(1+VLOOKUP(J$1,装备属性!$B$6:$G$26,4,FALSE))</f>
        <v>1788.4970414201184</v>
      </c>
      <c r="K54" s="31">
        <f>(装备属性!$C$2/装备属性!$C$3*(装备属性!$F83-装备属性!$F$31))*(1+VLOOKUP(K$1,装备属性!$B$6:$G$26,3,FALSE))+(装备属性!$C$1+装备属性!$F$31*装备属性!$C$2/装备属性!$C$4)*(1+VLOOKUP(K$1,装备属性!$B$6:$G$26,4,FALSE))</f>
        <v>2109.9970414201184</v>
      </c>
      <c r="L54" s="31">
        <f>(装备属性!$C$2/装备属性!$C$3*(装备属性!$F83-装备属性!$F$31))*(1+VLOOKUP(L$1,装备属性!$B$6:$G$26,3,FALSE))+(装备属性!$C$1+装备属性!$F$31*装备属性!$C$2/装备属性!$C$4)*(1+VLOOKUP(L$1,装备属性!$B$6:$G$26,4,FALSE))</f>
        <v>2433.2195036231424</v>
      </c>
      <c r="M54" s="31">
        <f>(装备属性!$C$2/装备属性!$C$3*(装备属性!$F83-装备属性!$F$31))*(1+VLOOKUP(M$1,装备属性!$B$6:$G$26,3,FALSE))+(装备属性!$C$1+装备属性!$F$31*装备属性!$C$2/装备属性!$C$4)*(1+VLOOKUP(M$1,装备属性!$B$6:$G$26,4,FALSE))</f>
        <v>2758.1718845755231</v>
      </c>
      <c r="N54" s="31">
        <f>(装备属性!$C$2/装备属性!$C$3*(装备属性!$F83-装备属性!$F$31))*(1+VLOOKUP(N$1,装备属性!$B$6:$G$26,3,FALSE))+(装备属性!$C$1+装备属性!$F$31*装备属性!$C$2/装备属性!$C$4)*(1+VLOOKUP(N$1,装备属性!$B$6:$G$26,4,FALSE))</f>
        <v>3084.1106600857274</v>
      </c>
      <c r="O54" s="31">
        <f>(装备属性!$C$2/装备属性!$C$3*(装备属性!$F83-装备属性!$F$31))*(1+VLOOKUP(O$1,装备属性!$B$6:$G$26,3,FALSE))+(装备属性!$C$1+装备属性!$F$31*装备属性!$C$2/装备属性!$C$4)*(1+VLOOKUP(O$1,装备属性!$B$6:$G$26,4,FALSE))</f>
        <v>3411.1875831626503</v>
      </c>
      <c r="P54" s="31">
        <f>(装备属性!$C$2/装备属性!$C$3*(装备属性!$F83-装备属性!$F$31))*(1+VLOOKUP(P$1,装备属性!$B$6:$G$26,3,FALSE))+(装备属性!$C$1+装备属性!$F$31*装备属性!$C$2/装备属性!$C$4)*(1+VLOOKUP(P$1,装备属性!$B$6:$G$26,4,FALSE))</f>
        <v>3738.8902479592839</v>
      </c>
      <c r="Q54" s="31">
        <f>(装备属性!$C$2/装备属性!$C$3*(装备属性!$F83-装备属性!$F$31))*(1+VLOOKUP(Q$1,装备属性!$B$6:$G$26,3,FALSE))+(装备属性!$C$1+装备属性!$F$31*装备属性!$C$2/装备属性!$C$4)*(1+VLOOKUP(Q$1,装备属性!$B$6:$G$26,4,FALSE))</f>
        <v>4067.4063769915419</v>
      </c>
      <c r="R54" s="31">
        <f>(装备属性!$C$2/装备属性!$C$3*(装备属性!$F83-装备属性!$F$31))*(1+VLOOKUP(R$1,装备属性!$B$6:$G$26,3,FALSE))+(装备属性!$C$1+装备属性!$F$31*装备属性!$C$2/装备属性!$C$4)*(1+VLOOKUP(R$1,装备属性!$B$6:$G$26,4,FALSE))</f>
        <v>4396.34671112042</v>
      </c>
      <c r="S54" s="31">
        <f>(装备属性!$C$2/装备属性!$C$3*(装备属性!$F83-装备属性!$F$31))*(1+VLOOKUP(S$1,装备属性!$B$6:$G$26,3,FALSE))+(装备属性!$C$1+装备属性!$F$31*装备属性!$C$2/装备属性!$C$4)*(1+VLOOKUP(S$1,装备属性!$B$6:$G$26,4,FALSE))</f>
        <v>4725.9022666759756</v>
      </c>
      <c r="T54" s="32">
        <f t="shared" si="12"/>
        <v>2758.1718845755231</v>
      </c>
      <c r="V54" s="32">
        <f>(装备属性!$C$2/装备属性!$C$3*(装备属性!$F83-装备属性!$F$31))*(1+装备属性!$D$16+VLOOKUP(V$1,装备属性!$L$16:$P$22,2,FALSE))+(装备属性!$C$1+装备属性!$C$2/装备属性!$C$3*装备属性!$F$31)*(1+装备属性!$E$16+VLOOKUP(V$1,装备属性!$L$16:$P$22,3,FALSE))</f>
        <v>3194.0969920039533</v>
      </c>
      <c r="W54" s="32">
        <f>(装备属性!$C$2/装备属性!$C$3*(装备属性!$F83-装备属性!$F$31))*(1+装备属性!$D$16+VLOOKUP(W$1,装备属性!$L$16:$P$22,2,FALSE))+(装备属性!$C$1+装备属性!$C$2/装备属性!$C$3*装备属性!$F$31)*(1+装备属性!$E$16+VLOOKUP(W$1,装备属性!$L$16:$P$22,3,FALSE))</f>
        <v>3738.0969920039533</v>
      </c>
      <c r="X54" s="32">
        <f>(装备属性!$C$2/装备属性!$C$3*(装备属性!$F83-装备属性!$F$31))*(1+装备属性!$D$16+VLOOKUP(X$1,装备属性!$L$16:$P$22,2,FALSE))+(装备属性!$C$1+装备属性!$C$2/装备属性!$C$3*装备属性!$F$31)*(1+装备属性!$E$16+VLOOKUP(X$1,装备属性!$L$16:$P$22,3,FALSE))</f>
        <v>4338.0969920039533</v>
      </c>
      <c r="Y54" s="32">
        <f>(装备属性!$C$2/装备属性!$C$3*(装备属性!$F83-装备属性!$F$31))*(1+装备属性!$D$16+VLOOKUP(Y$1,装备属性!$L$16:$P$22,2,FALSE))+(装备属性!$C$1+装备属性!$C$2/装备属性!$C$3*装备属性!$F$31)*(1+装备属性!$E$16+VLOOKUP(Y$1,装备属性!$L$16:$P$22,3,FALSE))</f>
        <v>4966.0969920039533</v>
      </c>
      <c r="Z54" s="32">
        <f>(装备属性!$C$2/装备属性!$C$3*(装备属性!$F83-装备属性!$F$31))*(1+装备属性!$D$16+VLOOKUP(Z$1,装备属性!$L$16:$P$22,2,FALSE))+(装备属性!$C$1+装备属性!$C$2/装备属性!$C$3*装备属性!$F$31)*(1+装备属性!$E$16+VLOOKUP(Z$1,装备属性!$L$16:$P$22,3,FALSE))</f>
        <v>5594.0969920039533</v>
      </c>
      <c r="AA54"/>
    </row>
    <row r="55" spans="2:28" x14ac:dyDescent="0.15">
      <c r="B55" s="1">
        <v>54</v>
      </c>
      <c r="C55" s="31">
        <f>(装备属性!$C$2/装备属性!$C$3*(装备属性!$F84-装备属性!$F$31))*(1+VLOOKUP(C$1,装备属性!$B$6:$G$26,3,FALSE))+(装备属性!$C$1+装备属性!$F$31*装备属性!$C$2/装备属性!$C$4)*(1+VLOOKUP(C$1,装备属性!$B$6:$G$26,4,FALSE))</f>
        <v>241</v>
      </c>
      <c r="D55" s="31">
        <f>(装备属性!$C$2/装备属性!$C$3*(装备属性!$F84-装备属性!$F$31))*(1+VLOOKUP(D$1,装备属性!$B$6:$G$26,3,FALSE))+(装备属性!$C$1+装备属性!$F$31*装备属性!$C$2/装备属性!$C$4)*(1+VLOOKUP(D$1,装备属性!$B$6:$G$26,4,FALSE))</f>
        <v>390.5</v>
      </c>
      <c r="E55" s="31">
        <f>(装备属性!$C$2/装备属性!$C$3*(装备属性!$F84-装备属性!$F$31))*(1+VLOOKUP(E$1,装备属性!$B$6:$G$26,3,FALSE))+(装备属性!$C$1+装备属性!$F$31*装备属性!$C$2/装备属性!$C$4)*(1+VLOOKUP(E$1,装备属性!$B$6:$G$26,4,FALSE))</f>
        <v>540</v>
      </c>
      <c r="F55" s="31">
        <f>(装备属性!$C$2/装备属性!$C$3*(装备属性!$F84-装备属性!$F$31))*(1+VLOOKUP(F$1,装备属性!$B$6:$G$26,3,FALSE))+(装备属性!$C$1+装备属性!$F$31*装备属性!$C$2/装备属性!$C$4)*(1+VLOOKUP(F$1,装备属性!$B$6:$G$26,4,FALSE))</f>
        <v>718.5</v>
      </c>
      <c r="G55" s="31">
        <f>(装备属性!$C$2/装备属性!$C$3*(装备属性!$F84-装备属性!$F$31))*(1+VLOOKUP(G$1,装备属性!$B$6:$G$26,3,FALSE))+(装备属性!$C$1+装备属性!$F$31*装备属性!$C$2/装备属性!$C$4)*(1+VLOOKUP(G$1,装备属性!$B$6:$G$26,4,FALSE))</f>
        <v>926</v>
      </c>
      <c r="H55" s="31">
        <f>(装备属性!$C$2/装备属性!$C$3*(装备属性!$F84-装备属性!$F$31))*(1+VLOOKUP(H$1,装备属性!$B$6:$G$26,3,FALSE))+(装备属性!$C$1+装备属性!$F$31*装备属性!$C$2/装备属性!$C$4)*(1+VLOOKUP(H$1,装备属性!$B$6:$G$26,4,FALSE))</f>
        <v>1177</v>
      </c>
      <c r="I55" s="31">
        <f>(装备属性!$C$2/装备属性!$C$3*(装备属性!$F84-装备属性!$F$31))*(1+VLOOKUP(I$1,装备属性!$B$6:$G$26,3,FALSE))+(装备属性!$C$1+装备属性!$F$31*装备属性!$C$2/装备属性!$C$4)*(1+VLOOKUP(I$1,装备属性!$B$6:$G$26,4,FALSE))</f>
        <v>1486</v>
      </c>
      <c r="J55" s="31">
        <f>(装备属性!$C$2/装备属性!$C$3*(装备属性!$F84-装备属性!$F$31))*(1+VLOOKUP(J$1,装备属性!$B$6:$G$26,3,FALSE))+(装备属性!$C$1+装备属性!$F$31*装备属性!$C$2/装备属性!$C$4)*(1+VLOOKUP(J$1,装备属性!$B$6:$G$26,4,FALSE))</f>
        <v>1806.4970414201184</v>
      </c>
      <c r="K55" s="31">
        <f>(装备属性!$C$2/装备属性!$C$3*(装备属性!$F84-装备属性!$F$31))*(1+VLOOKUP(K$1,装备属性!$B$6:$G$26,3,FALSE))+(装备属性!$C$1+装备属性!$F$31*装备属性!$C$2/装备属性!$C$4)*(1+VLOOKUP(K$1,装备属性!$B$6:$G$26,4,FALSE))</f>
        <v>2129.9970414201184</v>
      </c>
      <c r="L55" s="31">
        <f>(装备属性!$C$2/装备属性!$C$3*(装备属性!$F84-装备属性!$F$31))*(1+VLOOKUP(L$1,装备属性!$B$6:$G$26,3,FALSE))+(装备属性!$C$1+装备属性!$F$31*装备属性!$C$2/装备属性!$C$4)*(1+VLOOKUP(L$1,装备属性!$B$6:$G$26,4,FALSE))</f>
        <v>2455.2195036231424</v>
      </c>
      <c r="M55" s="31">
        <f>(装备属性!$C$2/装备属性!$C$3*(装备属性!$F84-装备属性!$F$31))*(1+VLOOKUP(M$1,装备属性!$B$6:$G$26,3,FALSE))+(装备属性!$C$1+装备属性!$F$31*装备属性!$C$2/装备属性!$C$4)*(1+VLOOKUP(M$1,装备属性!$B$6:$G$26,4,FALSE))</f>
        <v>2782.1718845755231</v>
      </c>
      <c r="N55" s="31">
        <f>(装备属性!$C$2/装备属性!$C$3*(装备属性!$F84-装备属性!$F$31))*(1+VLOOKUP(N$1,装备属性!$B$6:$G$26,3,FALSE))+(装备属性!$C$1+装备属性!$F$31*装备属性!$C$2/装备属性!$C$4)*(1+VLOOKUP(N$1,装备属性!$B$6:$G$26,4,FALSE))</f>
        <v>3110.1106600857274</v>
      </c>
      <c r="O55" s="31">
        <f>(装备属性!$C$2/装备属性!$C$3*(装备属性!$F84-装备属性!$F$31))*(1+VLOOKUP(O$1,装备属性!$B$6:$G$26,3,FALSE))+(装备属性!$C$1+装备属性!$F$31*装备属性!$C$2/装备属性!$C$4)*(1+VLOOKUP(O$1,装备属性!$B$6:$G$26,4,FALSE))</f>
        <v>3439.1875831626503</v>
      </c>
      <c r="P55" s="31">
        <f>(装备属性!$C$2/装备属性!$C$3*(装备属性!$F84-装备属性!$F$31))*(1+VLOOKUP(P$1,装备属性!$B$6:$G$26,3,FALSE))+(装备属性!$C$1+装备属性!$F$31*装备属性!$C$2/装备属性!$C$4)*(1+VLOOKUP(P$1,装备属性!$B$6:$G$26,4,FALSE))</f>
        <v>3768.8902479592839</v>
      </c>
      <c r="Q55" s="31">
        <f>(装备属性!$C$2/装备属性!$C$3*(装备属性!$F84-装备属性!$F$31))*(1+VLOOKUP(Q$1,装备属性!$B$6:$G$26,3,FALSE))+(装备属性!$C$1+装备属性!$F$31*装备属性!$C$2/装备属性!$C$4)*(1+VLOOKUP(Q$1,装备属性!$B$6:$G$26,4,FALSE))</f>
        <v>4099.4063769915419</v>
      </c>
      <c r="R55" s="31">
        <f>(装备属性!$C$2/装备属性!$C$3*(装备属性!$F84-装备属性!$F$31))*(1+VLOOKUP(R$1,装备属性!$B$6:$G$26,3,FALSE))+(装备属性!$C$1+装备属性!$F$31*装备属性!$C$2/装备属性!$C$4)*(1+VLOOKUP(R$1,装备属性!$B$6:$G$26,4,FALSE))</f>
        <v>4430.34671112042</v>
      </c>
      <c r="S55" s="31">
        <f>(装备属性!$C$2/装备属性!$C$3*(装备属性!$F84-装备属性!$F$31))*(1+VLOOKUP(S$1,装备属性!$B$6:$G$26,3,FALSE))+(装备属性!$C$1+装备属性!$F$31*装备属性!$C$2/装备属性!$C$4)*(1+VLOOKUP(S$1,装备属性!$B$6:$G$26,4,FALSE))</f>
        <v>4761.9022666759756</v>
      </c>
      <c r="T55" s="32">
        <f t="shared" si="12"/>
        <v>2782.1718845755231</v>
      </c>
      <c r="V55" s="32">
        <f>(装备属性!$C$2/装备属性!$C$3*(装备属性!$F84-装备属性!$F$31))*(1+装备属性!$D$16+VLOOKUP(V$1,装备属性!$L$16:$P$22,2,FALSE))+(装备属性!$C$1+装备属性!$C$2/装备属性!$C$3*装备属性!$F$31)*(1+装备属性!$E$16+VLOOKUP(V$1,装备属性!$L$16:$P$22,3,FALSE))</f>
        <v>3222.0969920039533</v>
      </c>
      <c r="W55" s="32">
        <f>(装备属性!$C$2/装备属性!$C$3*(装备属性!$F84-装备属性!$F$31))*(1+装备属性!$D$16+VLOOKUP(W$1,装备属性!$L$16:$P$22,2,FALSE))+(装备属性!$C$1+装备属性!$C$2/装备属性!$C$3*装备属性!$F$31)*(1+装备属性!$E$16+VLOOKUP(W$1,装备属性!$L$16:$P$22,3,FALSE))</f>
        <v>3770.0969920039533</v>
      </c>
      <c r="X55" s="32">
        <f>(装备属性!$C$2/装备属性!$C$3*(装备属性!$F84-装备属性!$F$31))*(1+装备属性!$D$16+VLOOKUP(X$1,装备属性!$L$16:$P$22,2,FALSE))+(装备属性!$C$1+装备属性!$C$2/装备属性!$C$3*装备属性!$F$31)*(1+装备属性!$E$16+VLOOKUP(X$1,装备属性!$L$16:$P$22,3,FALSE))</f>
        <v>4374.0969920039533</v>
      </c>
      <c r="Y55" s="32">
        <f>(装备属性!$C$2/装备属性!$C$3*(装备属性!$F84-装备属性!$F$31))*(1+装备属性!$D$16+VLOOKUP(Y$1,装备属性!$L$16:$P$22,2,FALSE))+(装备属性!$C$1+装备属性!$C$2/装备属性!$C$3*装备属性!$F$31)*(1+装备属性!$E$16+VLOOKUP(Y$1,装备属性!$L$16:$P$22,3,FALSE))</f>
        <v>5006.0969920039533</v>
      </c>
      <c r="Z55" s="32">
        <f>(装备属性!$C$2/装备属性!$C$3*(装备属性!$F84-装备属性!$F$31))*(1+装备属性!$D$16+VLOOKUP(Z$1,装备属性!$L$16:$P$22,2,FALSE))+(装备属性!$C$1+装备属性!$C$2/装备属性!$C$3*装备属性!$F$31)*(1+装备属性!$E$16+VLOOKUP(Z$1,装备属性!$L$16:$P$22,3,FALSE))</f>
        <v>5638.0969920039533</v>
      </c>
      <c r="AA55"/>
    </row>
    <row r="56" spans="2:28" x14ac:dyDescent="0.15">
      <c r="B56" s="1">
        <v>55</v>
      </c>
      <c r="C56" s="31">
        <f>(装备属性!$C$2/装备属性!$C$3*(装备属性!$F85-装备属性!$F$31))*(1+VLOOKUP(C$1,装备属性!$B$6:$G$26,3,FALSE))+(装备属性!$C$1+装备属性!$F$31*装备属性!$C$2/装备属性!$C$4)*(1+VLOOKUP(C$1,装备属性!$B$6:$G$26,4,FALSE))</f>
        <v>245</v>
      </c>
      <c r="D56" s="31">
        <f>(装备属性!$C$2/装备属性!$C$3*(装备属性!$F85-装备属性!$F$31))*(1+VLOOKUP(D$1,装备属性!$B$6:$G$26,3,FALSE))+(装备属性!$C$1+装备属性!$F$31*装备属性!$C$2/装备属性!$C$4)*(1+VLOOKUP(D$1,装备属性!$B$6:$G$26,4,FALSE))</f>
        <v>396.5</v>
      </c>
      <c r="E56" s="31">
        <f>(装备属性!$C$2/装备属性!$C$3*(装备属性!$F85-装备属性!$F$31))*(1+VLOOKUP(E$1,装备属性!$B$6:$G$26,3,FALSE))+(装备属性!$C$1+装备属性!$F$31*装备属性!$C$2/装备属性!$C$4)*(1+VLOOKUP(E$1,装备属性!$B$6:$G$26,4,FALSE))</f>
        <v>548</v>
      </c>
      <c r="F56" s="31">
        <f>(装备属性!$C$2/装备属性!$C$3*(装备属性!$F85-装备属性!$F$31))*(1+VLOOKUP(F$1,装备属性!$B$6:$G$26,3,FALSE))+(装备属性!$C$1+装备属性!$F$31*装备属性!$C$2/装备属性!$C$4)*(1+VLOOKUP(F$1,装备属性!$B$6:$G$26,4,FALSE))</f>
        <v>728.5</v>
      </c>
      <c r="G56" s="31">
        <f>(装备属性!$C$2/装备属性!$C$3*(装备属性!$F85-装备属性!$F$31))*(1+VLOOKUP(G$1,装备属性!$B$6:$G$26,3,FALSE))+(装备属性!$C$1+装备属性!$F$31*装备属性!$C$2/装备属性!$C$4)*(1+VLOOKUP(G$1,装备属性!$B$6:$G$26,4,FALSE))</f>
        <v>938</v>
      </c>
      <c r="H56" s="31">
        <f>(装备属性!$C$2/装备属性!$C$3*(装备属性!$F85-装备属性!$F$31))*(1+VLOOKUP(H$1,装备属性!$B$6:$G$26,3,FALSE))+(装备属性!$C$1+装备属性!$F$31*装备属性!$C$2/装备属性!$C$4)*(1+VLOOKUP(H$1,装备属性!$B$6:$G$26,4,FALSE))</f>
        <v>1191</v>
      </c>
      <c r="I56" s="31">
        <f>(装备属性!$C$2/装备属性!$C$3*(装备属性!$F85-装备属性!$F$31))*(1+VLOOKUP(I$1,装备属性!$B$6:$G$26,3,FALSE))+(装备属性!$C$1+装备属性!$F$31*装备属性!$C$2/装备属性!$C$4)*(1+VLOOKUP(I$1,装备属性!$B$6:$G$26,4,FALSE))</f>
        <v>1502</v>
      </c>
      <c r="J56" s="31">
        <f>(装备属性!$C$2/装备属性!$C$3*(装备属性!$F85-装备属性!$F$31))*(1+VLOOKUP(J$1,装备属性!$B$6:$G$26,3,FALSE))+(装备属性!$C$1+装备属性!$F$31*装备属性!$C$2/装备属性!$C$4)*(1+VLOOKUP(J$1,装备属性!$B$6:$G$26,4,FALSE))</f>
        <v>1824.4970414201184</v>
      </c>
      <c r="K56" s="31">
        <f>(装备属性!$C$2/装备属性!$C$3*(装备属性!$F85-装备属性!$F$31))*(1+VLOOKUP(K$1,装备属性!$B$6:$G$26,3,FALSE))+(装备属性!$C$1+装备属性!$F$31*装备属性!$C$2/装备属性!$C$4)*(1+VLOOKUP(K$1,装备属性!$B$6:$G$26,4,FALSE))</f>
        <v>2149.9970414201184</v>
      </c>
      <c r="L56" s="31">
        <f>(装备属性!$C$2/装备属性!$C$3*(装备属性!$F85-装备属性!$F$31))*(1+VLOOKUP(L$1,装备属性!$B$6:$G$26,3,FALSE))+(装备属性!$C$1+装备属性!$F$31*装备属性!$C$2/装备属性!$C$4)*(1+VLOOKUP(L$1,装备属性!$B$6:$G$26,4,FALSE))</f>
        <v>2477.2195036231424</v>
      </c>
      <c r="M56" s="31">
        <f>(装备属性!$C$2/装备属性!$C$3*(装备属性!$F85-装备属性!$F$31))*(1+VLOOKUP(M$1,装备属性!$B$6:$G$26,3,FALSE))+(装备属性!$C$1+装备属性!$F$31*装备属性!$C$2/装备属性!$C$4)*(1+VLOOKUP(M$1,装备属性!$B$6:$G$26,4,FALSE))</f>
        <v>2806.1718845755231</v>
      </c>
      <c r="N56" s="31">
        <f>(装备属性!$C$2/装备属性!$C$3*(装备属性!$F85-装备属性!$F$31))*(1+VLOOKUP(N$1,装备属性!$B$6:$G$26,3,FALSE))+(装备属性!$C$1+装备属性!$F$31*装备属性!$C$2/装备属性!$C$4)*(1+VLOOKUP(N$1,装备属性!$B$6:$G$26,4,FALSE))</f>
        <v>3136.1106600857274</v>
      </c>
      <c r="O56" s="31">
        <f>(装备属性!$C$2/装备属性!$C$3*(装备属性!$F85-装备属性!$F$31))*(1+VLOOKUP(O$1,装备属性!$B$6:$G$26,3,FALSE))+(装备属性!$C$1+装备属性!$F$31*装备属性!$C$2/装备属性!$C$4)*(1+VLOOKUP(O$1,装备属性!$B$6:$G$26,4,FALSE))</f>
        <v>3467.1875831626503</v>
      </c>
      <c r="P56" s="31">
        <f>(装备属性!$C$2/装备属性!$C$3*(装备属性!$F85-装备属性!$F$31))*(1+VLOOKUP(P$1,装备属性!$B$6:$G$26,3,FALSE))+(装备属性!$C$1+装备属性!$F$31*装备属性!$C$2/装备属性!$C$4)*(1+VLOOKUP(P$1,装备属性!$B$6:$G$26,4,FALSE))</f>
        <v>3798.8902479592839</v>
      </c>
      <c r="Q56" s="31">
        <f>(装备属性!$C$2/装备属性!$C$3*(装备属性!$F85-装备属性!$F$31))*(1+VLOOKUP(Q$1,装备属性!$B$6:$G$26,3,FALSE))+(装备属性!$C$1+装备属性!$F$31*装备属性!$C$2/装备属性!$C$4)*(1+VLOOKUP(Q$1,装备属性!$B$6:$G$26,4,FALSE))</f>
        <v>4131.4063769915419</v>
      </c>
      <c r="R56" s="31">
        <f>(装备属性!$C$2/装备属性!$C$3*(装备属性!$F85-装备属性!$F$31))*(1+VLOOKUP(R$1,装备属性!$B$6:$G$26,3,FALSE))+(装备属性!$C$1+装备属性!$F$31*装备属性!$C$2/装备属性!$C$4)*(1+VLOOKUP(R$1,装备属性!$B$6:$G$26,4,FALSE))</f>
        <v>4464.34671112042</v>
      </c>
      <c r="S56" s="31">
        <f>(装备属性!$C$2/装备属性!$C$3*(装备属性!$F85-装备属性!$F$31))*(1+VLOOKUP(S$1,装备属性!$B$6:$G$26,3,FALSE))+(装备属性!$C$1+装备属性!$F$31*装备属性!$C$2/装备属性!$C$4)*(1+VLOOKUP(S$1,装备属性!$B$6:$G$26,4,FALSE))</f>
        <v>4797.9022666759756</v>
      </c>
      <c r="T56" s="32">
        <f t="shared" si="12"/>
        <v>2806.1718845755231</v>
      </c>
      <c r="U56" s="31">
        <f>N56</f>
        <v>3136.1106600857274</v>
      </c>
      <c r="V56" s="32">
        <f>(装备属性!$C$2/装备属性!$C$3*(装备属性!$F85-装备属性!$F$31))*(1+装备属性!$D$17+VLOOKUP(V$1,装备属性!$L$16:$P$22,2,FALSE))+(装备属性!$C$1+装备属性!$C$2/装备属性!$C$3*装备属性!$F$31)*(1+装备属性!$E$17+VLOOKUP(V$1,装备属性!$L$16:$P$22,3,FALSE))</f>
        <v>3572.3827062896676</v>
      </c>
      <c r="W56" s="32">
        <f>(装备属性!$C$2/装备属性!$C$3*(装备属性!$F85-装备属性!$F$31))*(1+装备属性!$D$17+VLOOKUP(W$1,装备属性!$L$16:$P$22,2,FALSE))+(装备属性!$C$1+装备属性!$C$2/装备属性!$C$3*装备属性!$F$31)*(1+装备属性!$E$17+VLOOKUP(W$1,装备属性!$L$16:$P$22,3,FALSE))</f>
        <v>4124.3827062896671</v>
      </c>
      <c r="X56" s="32">
        <f>(装备属性!$C$2/装备属性!$C$3*(装备属性!$F85-装备属性!$F$31))*(1+装备属性!$D$17+VLOOKUP(X$1,装备属性!$L$16:$P$22,2,FALSE))+(装备属性!$C$1+装备属性!$C$2/装备属性!$C$3*装备属性!$F$31)*(1+装备属性!$E$17+VLOOKUP(X$1,装备属性!$L$16:$P$22,3,FALSE))</f>
        <v>4732.3827062896671</v>
      </c>
      <c r="Y56" s="32">
        <f>(装备属性!$C$2/装备属性!$C$3*(装备属性!$F85-装备属性!$F$31))*(1+装备属性!$D$17+VLOOKUP(Y$1,装备属性!$L$16:$P$22,2,FALSE))+(装备属性!$C$1+装备属性!$C$2/装备属性!$C$3*装备属性!$F$31)*(1+装备属性!$E$17+VLOOKUP(Y$1,装备属性!$L$16:$P$22,3,FALSE))</f>
        <v>5368.3827062896671</v>
      </c>
      <c r="Z56" s="32">
        <f>(装备属性!$C$2/装备属性!$C$3*(装备属性!$F85-装备属性!$F$31))*(1+装备属性!$D$17+VLOOKUP(Z$1,装备属性!$L$16:$P$22,2,FALSE))+(装备属性!$C$1+装备属性!$C$2/装备属性!$C$3*装备属性!$F$31)*(1+装备属性!$E$17+VLOOKUP(Z$1,装备属性!$L$16:$P$22,3,FALSE))</f>
        <v>6004.3827062896671</v>
      </c>
      <c r="AA56"/>
      <c r="AB56" s="1">
        <f>U56/T56-1</f>
        <v>0.11757611047411398</v>
      </c>
    </row>
    <row r="57" spans="2:28" x14ac:dyDescent="0.15">
      <c r="B57" s="1">
        <v>56</v>
      </c>
      <c r="C57" s="31">
        <f>(装备属性!$C$2/装备属性!$C$3*(装备属性!$F86-装备属性!$F$31))*(1+VLOOKUP(C$1,装备属性!$B$6:$G$26,3,FALSE))+(装备属性!$C$1+装备属性!$F$31*装备属性!$C$2/装备属性!$C$4)*(1+VLOOKUP(C$1,装备属性!$B$6:$G$26,4,FALSE))</f>
        <v>249</v>
      </c>
      <c r="D57" s="31">
        <f>(装备属性!$C$2/装备属性!$C$3*(装备属性!$F86-装备属性!$F$31))*(1+VLOOKUP(D$1,装备属性!$B$6:$G$26,3,FALSE))+(装备属性!$C$1+装备属性!$F$31*装备属性!$C$2/装备属性!$C$4)*(1+VLOOKUP(D$1,装备属性!$B$6:$G$26,4,FALSE))</f>
        <v>402.5</v>
      </c>
      <c r="E57" s="31">
        <f>(装备属性!$C$2/装备属性!$C$3*(装备属性!$F86-装备属性!$F$31))*(1+VLOOKUP(E$1,装备属性!$B$6:$G$26,3,FALSE))+(装备属性!$C$1+装备属性!$F$31*装备属性!$C$2/装备属性!$C$4)*(1+VLOOKUP(E$1,装备属性!$B$6:$G$26,4,FALSE))</f>
        <v>556</v>
      </c>
      <c r="F57" s="31">
        <f>(装备属性!$C$2/装备属性!$C$3*(装备属性!$F86-装备属性!$F$31))*(1+VLOOKUP(F$1,装备属性!$B$6:$G$26,3,FALSE))+(装备属性!$C$1+装备属性!$F$31*装备属性!$C$2/装备属性!$C$4)*(1+VLOOKUP(F$1,装备属性!$B$6:$G$26,4,FALSE))</f>
        <v>738.5</v>
      </c>
      <c r="G57" s="31">
        <f>(装备属性!$C$2/装备属性!$C$3*(装备属性!$F86-装备属性!$F$31))*(1+VLOOKUP(G$1,装备属性!$B$6:$G$26,3,FALSE))+(装备属性!$C$1+装备属性!$F$31*装备属性!$C$2/装备属性!$C$4)*(1+VLOOKUP(G$1,装备属性!$B$6:$G$26,4,FALSE))</f>
        <v>950</v>
      </c>
      <c r="H57" s="31">
        <f>(装备属性!$C$2/装备属性!$C$3*(装备属性!$F86-装备属性!$F$31))*(1+VLOOKUP(H$1,装备属性!$B$6:$G$26,3,FALSE))+(装备属性!$C$1+装备属性!$F$31*装备属性!$C$2/装备属性!$C$4)*(1+VLOOKUP(H$1,装备属性!$B$6:$G$26,4,FALSE))</f>
        <v>1205</v>
      </c>
      <c r="I57" s="31">
        <f>(装备属性!$C$2/装备属性!$C$3*(装备属性!$F86-装备属性!$F$31))*(1+VLOOKUP(I$1,装备属性!$B$6:$G$26,3,FALSE))+(装备属性!$C$1+装备属性!$F$31*装备属性!$C$2/装备属性!$C$4)*(1+VLOOKUP(I$1,装备属性!$B$6:$G$26,4,FALSE))</f>
        <v>1518</v>
      </c>
      <c r="J57" s="31">
        <f>(装备属性!$C$2/装备属性!$C$3*(装备属性!$F86-装备属性!$F$31))*(1+VLOOKUP(J$1,装备属性!$B$6:$G$26,3,FALSE))+(装备属性!$C$1+装备属性!$F$31*装备属性!$C$2/装备属性!$C$4)*(1+VLOOKUP(J$1,装备属性!$B$6:$G$26,4,FALSE))</f>
        <v>1842.4970414201184</v>
      </c>
      <c r="K57" s="31">
        <f>(装备属性!$C$2/装备属性!$C$3*(装备属性!$F86-装备属性!$F$31))*(1+VLOOKUP(K$1,装备属性!$B$6:$G$26,3,FALSE))+(装备属性!$C$1+装备属性!$F$31*装备属性!$C$2/装备属性!$C$4)*(1+VLOOKUP(K$1,装备属性!$B$6:$G$26,4,FALSE))</f>
        <v>2169.9970414201184</v>
      </c>
      <c r="L57" s="31">
        <f>(装备属性!$C$2/装备属性!$C$3*(装备属性!$F86-装备属性!$F$31))*(1+VLOOKUP(L$1,装备属性!$B$6:$G$26,3,FALSE))+(装备属性!$C$1+装备属性!$F$31*装备属性!$C$2/装备属性!$C$4)*(1+VLOOKUP(L$1,装备属性!$B$6:$G$26,4,FALSE))</f>
        <v>2499.2195036231424</v>
      </c>
      <c r="M57" s="31">
        <f>(装备属性!$C$2/装备属性!$C$3*(装备属性!$F86-装备属性!$F$31))*(1+VLOOKUP(M$1,装备属性!$B$6:$G$26,3,FALSE))+(装备属性!$C$1+装备属性!$F$31*装备属性!$C$2/装备属性!$C$4)*(1+VLOOKUP(M$1,装备属性!$B$6:$G$26,4,FALSE))</f>
        <v>2830.1718845755231</v>
      </c>
      <c r="N57" s="31">
        <f>(装备属性!$C$2/装备属性!$C$3*(装备属性!$F86-装备属性!$F$31))*(1+VLOOKUP(N$1,装备属性!$B$6:$G$26,3,FALSE))+(装备属性!$C$1+装备属性!$F$31*装备属性!$C$2/装备属性!$C$4)*(1+VLOOKUP(N$1,装备属性!$B$6:$G$26,4,FALSE))</f>
        <v>3162.1106600857274</v>
      </c>
      <c r="O57" s="31">
        <f>(装备属性!$C$2/装备属性!$C$3*(装备属性!$F86-装备属性!$F$31))*(1+VLOOKUP(O$1,装备属性!$B$6:$G$26,3,FALSE))+(装备属性!$C$1+装备属性!$F$31*装备属性!$C$2/装备属性!$C$4)*(1+VLOOKUP(O$1,装备属性!$B$6:$G$26,4,FALSE))</f>
        <v>3495.1875831626503</v>
      </c>
      <c r="P57" s="31">
        <f>(装备属性!$C$2/装备属性!$C$3*(装备属性!$F86-装备属性!$F$31))*(1+VLOOKUP(P$1,装备属性!$B$6:$G$26,3,FALSE))+(装备属性!$C$1+装备属性!$F$31*装备属性!$C$2/装备属性!$C$4)*(1+VLOOKUP(P$1,装备属性!$B$6:$G$26,4,FALSE))</f>
        <v>3828.8902479592839</v>
      </c>
      <c r="Q57" s="31">
        <f>(装备属性!$C$2/装备属性!$C$3*(装备属性!$F86-装备属性!$F$31))*(1+VLOOKUP(Q$1,装备属性!$B$6:$G$26,3,FALSE))+(装备属性!$C$1+装备属性!$F$31*装备属性!$C$2/装备属性!$C$4)*(1+VLOOKUP(Q$1,装备属性!$B$6:$G$26,4,FALSE))</f>
        <v>4163.4063769915419</v>
      </c>
      <c r="R57" s="31">
        <f>(装备属性!$C$2/装备属性!$C$3*(装备属性!$F86-装备属性!$F$31))*(1+VLOOKUP(R$1,装备属性!$B$6:$G$26,3,FALSE))+(装备属性!$C$1+装备属性!$F$31*装备属性!$C$2/装备属性!$C$4)*(1+VLOOKUP(R$1,装备属性!$B$6:$G$26,4,FALSE))</f>
        <v>4498.34671112042</v>
      </c>
      <c r="S57" s="31">
        <f>(装备属性!$C$2/装备属性!$C$3*(装备属性!$F86-装备属性!$F$31))*(1+VLOOKUP(S$1,装备属性!$B$6:$G$26,3,FALSE))+(装备属性!$C$1+装备属性!$F$31*装备属性!$C$2/装备属性!$C$4)*(1+VLOOKUP(S$1,装备属性!$B$6:$G$26,4,FALSE))</f>
        <v>4833.9022666759756</v>
      </c>
      <c r="T57" s="32">
        <f>N57</f>
        <v>3162.1106600857274</v>
      </c>
      <c r="V57" s="32">
        <f>(装备属性!$C$2/装备属性!$C$3*(装备属性!$F86-装备属性!$F$31))*(1+装备属性!$D$17+VLOOKUP(V$1,装备属性!$L$16:$P$22,2,FALSE))+(装备属性!$C$1+装备属性!$C$2/装备属性!$C$3*装备属性!$F$31)*(1+装备属性!$E$17+VLOOKUP(V$1,装备属性!$L$16:$P$22,3,FALSE))</f>
        <v>3602.3827062896676</v>
      </c>
      <c r="W57" s="32">
        <f>(装备属性!$C$2/装备属性!$C$3*(装备属性!$F86-装备属性!$F$31))*(1+装备属性!$D$17+VLOOKUP(W$1,装备属性!$L$16:$P$22,2,FALSE))+(装备属性!$C$1+装备属性!$C$2/装备属性!$C$3*装备属性!$F$31)*(1+装备属性!$E$17+VLOOKUP(W$1,装备属性!$L$16:$P$22,3,FALSE))</f>
        <v>4158.3827062896671</v>
      </c>
      <c r="X57" s="32">
        <f>(装备属性!$C$2/装备属性!$C$3*(装备属性!$F86-装备属性!$F$31))*(1+装备属性!$D$17+VLOOKUP(X$1,装备属性!$L$16:$P$22,2,FALSE))+(装备属性!$C$1+装备属性!$C$2/装备属性!$C$3*装备属性!$F$31)*(1+装备属性!$E$17+VLOOKUP(X$1,装备属性!$L$16:$P$22,3,FALSE))</f>
        <v>4770.3827062896671</v>
      </c>
      <c r="Y57" s="32">
        <f>(装备属性!$C$2/装备属性!$C$3*(装备属性!$F86-装备属性!$F$31))*(1+装备属性!$D$17+VLOOKUP(Y$1,装备属性!$L$16:$P$22,2,FALSE))+(装备属性!$C$1+装备属性!$C$2/装备属性!$C$3*装备属性!$F$31)*(1+装备属性!$E$17+VLOOKUP(Y$1,装备属性!$L$16:$P$22,3,FALSE))</f>
        <v>5410.3827062896671</v>
      </c>
      <c r="Z57" s="32">
        <f>(装备属性!$C$2/装备属性!$C$3*(装备属性!$F86-装备属性!$F$31))*(1+装备属性!$D$17+VLOOKUP(Z$1,装备属性!$L$16:$P$22,2,FALSE))+(装备属性!$C$1+装备属性!$C$2/装备属性!$C$3*装备属性!$F$31)*(1+装备属性!$E$17+VLOOKUP(Z$1,装备属性!$L$16:$P$22,3,FALSE))</f>
        <v>6050.3827062896671</v>
      </c>
      <c r="AA57"/>
    </row>
    <row r="58" spans="2:28" x14ac:dyDescent="0.15">
      <c r="B58" s="1">
        <v>57</v>
      </c>
      <c r="C58" s="31">
        <f>(装备属性!$C$2/装备属性!$C$3*(装备属性!$F87-装备属性!$F$31))*(1+VLOOKUP(C$1,装备属性!$B$6:$G$26,3,FALSE))+(装备属性!$C$1+装备属性!$F$31*装备属性!$C$2/装备属性!$C$4)*(1+VLOOKUP(C$1,装备属性!$B$6:$G$26,4,FALSE))</f>
        <v>253</v>
      </c>
      <c r="D58" s="31">
        <f>(装备属性!$C$2/装备属性!$C$3*(装备属性!$F87-装备属性!$F$31))*(1+VLOOKUP(D$1,装备属性!$B$6:$G$26,3,FALSE))+(装备属性!$C$1+装备属性!$F$31*装备属性!$C$2/装备属性!$C$4)*(1+VLOOKUP(D$1,装备属性!$B$6:$G$26,4,FALSE))</f>
        <v>408.5</v>
      </c>
      <c r="E58" s="31">
        <f>(装备属性!$C$2/装备属性!$C$3*(装备属性!$F87-装备属性!$F$31))*(1+VLOOKUP(E$1,装备属性!$B$6:$G$26,3,FALSE))+(装备属性!$C$1+装备属性!$F$31*装备属性!$C$2/装备属性!$C$4)*(1+VLOOKUP(E$1,装备属性!$B$6:$G$26,4,FALSE))</f>
        <v>564</v>
      </c>
      <c r="F58" s="31">
        <f>(装备属性!$C$2/装备属性!$C$3*(装备属性!$F87-装备属性!$F$31))*(1+VLOOKUP(F$1,装备属性!$B$6:$G$26,3,FALSE))+(装备属性!$C$1+装备属性!$F$31*装备属性!$C$2/装备属性!$C$4)*(1+VLOOKUP(F$1,装备属性!$B$6:$G$26,4,FALSE))</f>
        <v>748.5</v>
      </c>
      <c r="G58" s="31">
        <f>(装备属性!$C$2/装备属性!$C$3*(装备属性!$F87-装备属性!$F$31))*(1+VLOOKUP(G$1,装备属性!$B$6:$G$26,3,FALSE))+(装备属性!$C$1+装备属性!$F$31*装备属性!$C$2/装备属性!$C$4)*(1+VLOOKUP(G$1,装备属性!$B$6:$G$26,4,FALSE))</f>
        <v>962</v>
      </c>
      <c r="H58" s="31">
        <f>(装备属性!$C$2/装备属性!$C$3*(装备属性!$F87-装备属性!$F$31))*(1+VLOOKUP(H$1,装备属性!$B$6:$G$26,3,FALSE))+(装备属性!$C$1+装备属性!$F$31*装备属性!$C$2/装备属性!$C$4)*(1+VLOOKUP(H$1,装备属性!$B$6:$G$26,4,FALSE))</f>
        <v>1219</v>
      </c>
      <c r="I58" s="31">
        <f>(装备属性!$C$2/装备属性!$C$3*(装备属性!$F87-装备属性!$F$31))*(1+VLOOKUP(I$1,装备属性!$B$6:$G$26,3,FALSE))+(装备属性!$C$1+装备属性!$F$31*装备属性!$C$2/装备属性!$C$4)*(1+VLOOKUP(I$1,装备属性!$B$6:$G$26,4,FALSE))</f>
        <v>1534</v>
      </c>
      <c r="J58" s="31">
        <f>(装备属性!$C$2/装备属性!$C$3*(装备属性!$F87-装备属性!$F$31))*(1+VLOOKUP(J$1,装备属性!$B$6:$G$26,3,FALSE))+(装备属性!$C$1+装备属性!$F$31*装备属性!$C$2/装备属性!$C$4)*(1+VLOOKUP(J$1,装备属性!$B$6:$G$26,4,FALSE))</f>
        <v>1860.4970414201184</v>
      </c>
      <c r="K58" s="31">
        <f>(装备属性!$C$2/装备属性!$C$3*(装备属性!$F87-装备属性!$F$31))*(1+VLOOKUP(K$1,装备属性!$B$6:$G$26,3,FALSE))+(装备属性!$C$1+装备属性!$F$31*装备属性!$C$2/装备属性!$C$4)*(1+VLOOKUP(K$1,装备属性!$B$6:$G$26,4,FALSE))</f>
        <v>2189.9970414201184</v>
      </c>
      <c r="L58" s="31">
        <f>(装备属性!$C$2/装备属性!$C$3*(装备属性!$F87-装备属性!$F$31))*(1+VLOOKUP(L$1,装备属性!$B$6:$G$26,3,FALSE))+(装备属性!$C$1+装备属性!$F$31*装备属性!$C$2/装备属性!$C$4)*(1+VLOOKUP(L$1,装备属性!$B$6:$G$26,4,FALSE))</f>
        <v>2521.2195036231424</v>
      </c>
      <c r="M58" s="31">
        <f>(装备属性!$C$2/装备属性!$C$3*(装备属性!$F87-装备属性!$F$31))*(1+VLOOKUP(M$1,装备属性!$B$6:$G$26,3,FALSE))+(装备属性!$C$1+装备属性!$F$31*装备属性!$C$2/装备属性!$C$4)*(1+VLOOKUP(M$1,装备属性!$B$6:$G$26,4,FALSE))</f>
        <v>2854.1718845755231</v>
      </c>
      <c r="N58" s="31">
        <f>(装备属性!$C$2/装备属性!$C$3*(装备属性!$F87-装备属性!$F$31))*(1+VLOOKUP(N$1,装备属性!$B$6:$G$26,3,FALSE))+(装备属性!$C$1+装备属性!$F$31*装备属性!$C$2/装备属性!$C$4)*(1+VLOOKUP(N$1,装备属性!$B$6:$G$26,4,FALSE))</f>
        <v>3188.1106600857274</v>
      </c>
      <c r="O58" s="31">
        <f>(装备属性!$C$2/装备属性!$C$3*(装备属性!$F87-装备属性!$F$31))*(1+VLOOKUP(O$1,装备属性!$B$6:$G$26,3,FALSE))+(装备属性!$C$1+装备属性!$F$31*装备属性!$C$2/装备属性!$C$4)*(1+VLOOKUP(O$1,装备属性!$B$6:$G$26,4,FALSE))</f>
        <v>3523.1875831626503</v>
      </c>
      <c r="P58" s="31">
        <f>(装备属性!$C$2/装备属性!$C$3*(装备属性!$F87-装备属性!$F$31))*(1+VLOOKUP(P$1,装备属性!$B$6:$G$26,3,FALSE))+(装备属性!$C$1+装备属性!$F$31*装备属性!$C$2/装备属性!$C$4)*(1+VLOOKUP(P$1,装备属性!$B$6:$G$26,4,FALSE))</f>
        <v>3858.8902479592839</v>
      </c>
      <c r="Q58" s="31">
        <f>(装备属性!$C$2/装备属性!$C$3*(装备属性!$F87-装备属性!$F$31))*(1+VLOOKUP(Q$1,装备属性!$B$6:$G$26,3,FALSE))+(装备属性!$C$1+装备属性!$F$31*装备属性!$C$2/装备属性!$C$4)*(1+VLOOKUP(Q$1,装备属性!$B$6:$G$26,4,FALSE))</f>
        <v>4195.4063769915419</v>
      </c>
      <c r="R58" s="31">
        <f>(装备属性!$C$2/装备属性!$C$3*(装备属性!$F87-装备属性!$F$31))*(1+VLOOKUP(R$1,装备属性!$B$6:$G$26,3,FALSE))+(装备属性!$C$1+装备属性!$F$31*装备属性!$C$2/装备属性!$C$4)*(1+VLOOKUP(R$1,装备属性!$B$6:$G$26,4,FALSE))</f>
        <v>4532.34671112042</v>
      </c>
      <c r="S58" s="31">
        <f>(装备属性!$C$2/装备属性!$C$3*(装备属性!$F87-装备属性!$F$31))*(1+VLOOKUP(S$1,装备属性!$B$6:$G$26,3,FALSE))+(装备属性!$C$1+装备属性!$F$31*装备属性!$C$2/装备属性!$C$4)*(1+VLOOKUP(S$1,装备属性!$B$6:$G$26,4,FALSE))</f>
        <v>4869.9022666759756</v>
      </c>
      <c r="T58" s="32">
        <f t="shared" ref="T58:T61" si="13">N58</f>
        <v>3188.1106600857274</v>
      </c>
      <c r="V58" s="32">
        <f>(装备属性!$C$2/装备属性!$C$3*(装备属性!$F87-装备属性!$F$31))*(1+装备属性!$D$17+VLOOKUP(V$1,装备属性!$L$16:$P$22,2,FALSE))+(装备属性!$C$1+装备属性!$C$2/装备属性!$C$3*装备属性!$F$31)*(1+装备属性!$E$17+VLOOKUP(V$1,装备属性!$L$16:$P$22,3,FALSE))</f>
        <v>3632.3827062896676</v>
      </c>
      <c r="W58" s="32">
        <f>(装备属性!$C$2/装备属性!$C$3*(装备属性!$F87-装备属性!$F$31))*(1+装备属性!$D$17+VLOOKUP(W$1,装备属性!$L$16:$P$22,2,FALSE))+(装备属性!$C$1+装备属性!$C$2/装备属性!$C$3*装备属性!$F$31)*(1+装备属性!$E$17+VLOOKUP(W$1,装备属性!$L$16:$P$22,3,FALSE))</f>
        <v>4192.3827062896671</v>
      </c>
      <c r="X58" s="32">
        <f>(装备属性!$C$2/装备属性!$C$3*(装备属性!$F87-装备属性!$F$31))*(1+装备属性!$D$17+VLOOKUP(X$1,装备属性!$L$16:$P$22,2,FALSE))+(装备属性!$C$1+装备属性!$C$2/装备属性!$C$3*装备属性!$F$31)*(1+装备属性!$E$17+VLOOKUP(X$1,装备属性!$L$16:$P$22,3,FALSE))</f>
        <v>4808.3827062896671</v>
      </c>
      <c r="Y58" s="32">
        <f>(装备属性!$C$2/装备属性!$C$3*(装备属性!$F87-装备属性!$F$31))*(1+装备属性!$D$17+VLOOKUP(Y$1,装备属性!$L$16:$P$22,2,FALSE))+(装备属性!$C$1+装备属性!$C$2/装备属性!$C$3*装备属性!$F$31)*(1+装备属性!$E$17+VLOOKUP(Y$1,装备属性!$L$16:$P$22,3,FALSE))</f>
        <v>5452.3827062896671</v>
      </c>
      <c r="Z58" s="32">
        <f>(装备属性!$C$2/装备属性!$C$3*(装备属性!$F87-装备属性!$F$31))*(1+装备属性!$D$17+VLOOKUP(Z$1,装备属性!$L$16:$P$22,2,FALSE))+(装备属性!$C$1+装备属性!$C$2/装备属性!$C$3*装备属性!$F$31)*(1+装备属性!$E$17+VLOOKUP(Z$1,装备属性!$L$16:$P$22,3,FALSE))</f>
        <v>6096.3827062896671</v>
      </c>
      <c r="AA58"/>
    </row>
    <row r="59" spans="2:28" x14ac:dyDescent="0.15">
      <c r="B59" s="1">
        <v>58</v>
      </c>
      <c r="C59" s="31">
        <f>(装备属性!$C$2/装备属性!$C$3*(装备属性!$F88-装备属性!$F$31))*(1+VLOOKUP(C$1,装备属性!$B$6:$G$26,3,FALSE))+(装备属性!$C$1+装备属性!$F$31*装备属性!$C$2/装备属性!$C$4)*(1+VLOOKUP(C$1,装备属性!$B$6:$G$26,4,FALSE))</f>
        <v>257</v>
      </c>
      <c r="D59" s="31">
        <f>(装备属性!$C$2/装备属性!$C$3*(装备属性!$F88-装备属性!$F$31))*(1+VLOOKUP(D$1,装备属性!$B$6:$G$26,3,FALSE))+(装备属性!$C$1+装备属性!$F$31*装备属性!$C$2/装备属性!$C$4)*(1+VLOOKUP(D$1,装备属性!$B$6:$G$26,4,FALSE))</f>
        <v>414.5</v>
      </c>
      <c r="E59" s="31">
        <f>(装备属性!$C$2/装备属性!$C$3*(装备属性!$F88-装备属性!$F$31))*(1+VLOOKUP(E$1,装备属性!$B$6:$G$26,3,FALSE))+(装备属性!$C$1+装备属性!$F$31*装备属性!$C$2/装备属性!$C$4)*(1+VLOOKUP(E$1,装备属性!$B$6:$G$26,4,FALSE))</f>
        <v>572</v>
      </c>
      <c r="F59" s="31">
        <f>(装备属性!$C$2/装备属性!$C$3*(装备属性!$F88-装备属性!$F$31))*(1+VLOOKUP(F$1,装备属性!$B$6:$G$26,3,FALSE))+(装备属性!$C$1+装备属性!$F$31*装备属性!$C$2/装备属性!$C$4)*(1+VLOOKUP(F$1,装备属性!$B$6:$G$26,4,FALSE))</f>
        <v>758.5</v>
      </c>
      <c r="G59" s="31">
        <f>(装备属性!$C$2/装备属性!$C$3*(装备属性!$F88-装备属性!$F$31))*(1+VLOOKUP(G$1,装备属性!$B$6:$G$26,3,FALSE))+(装备属性!$C$1+装备属性!$F$31*装备属性!$C$2/装备属性!$C$4)*(1+VLOOKUP(G$1,装备属性!$B$6:$G$26,4,FALSE))</f>
        <v>974</v>
      </c>
      <c r="H59" s="31">
        <f>(装备属性!$C$2/装备属性!$C$3*(装备属性!$F88-装备属性!$F$31))*(1+VLOOKUP(H$1,装备属性!$B$6:$G$26,3,FALSE))+(装备属性!$C$1+装备属性!$F$31*装备属性!$C$2/装备属性!$C$4)*(1+VLOOKUP(H$1,装备属性!$B$6:$G$26,4,FALSE))</f>
        <v>1233</v>
      </c>
      <c r="I59" s="31">
        <f>(装备属性!$C$2/装备属性!$C$3*(装备属性!$F88-装备属性!$F$31))*(1+VLOOKUP(I$1,装备属性!$B$6:$G$26,3,FALSE))+(装备属性!$C$1+装备属性!$F$31*装备属性!$C$2/装备属性!$C$4)*(1+VLOOKUP(I$1,装备属性!$B$6:$G$26,4,FALSE))</f>
        <v>1550</v>
      </c>
      <c r="J59" s="31">
        <f>(装备属性!$C$2/装备属性!$C$3*(装备属性!$F88-装备属性!$F$31))*(1+VLOOKUP(J$1,装备属性!$B$6:$G$26,3,FALSE))+(装备属性!$C$1+装备属性!$F$31*装备属性!$C$2/装备属性!$C$4)*(1+VLOOKUP(J$1,装备属性!$B$6:$G$26,4,FALSE))</f>
        <v>1878.4970414201184</v>
      </c>
      <c r="K59" s="31">
        <f>(装备属性!$C$2/装备属性!$C$3*(装备属性!$F88-装备属性!$F$31))*(1+VLOOKUP(K$1,装备属性!$B$6:$G$26,3,FALSE))+(装备属性!$C$1+装备属性!$F$31*装备属性!$C$2/装备属性!$C$4)*(1+VLOOKUP(K$1,装备属性!$B$6:$G$26,4,FALSE))</f>
        <v>2209.9970414201184</v>
      </c>
      <c r="L59" s="31">
        <f>(装备属性!$C$2/装备属性!$C$3*(装备属性!$F88-装备属性!$F$31))*(1+VLOOKUP(L$1,装备属性!$B$6:$G$26,3,FALSE))+(装备属性!$C$1+装备属性!$F$31*装备属性!$C$2/装备属性!$C$4)*(1+VLOOKUP(L$1,装备属性!$B$6:$G$26,4,FALSE))</f>
        <v>2543.2195036231424</v>
      </c>
      <c r="M59" s="31">
        <f>(装备属性!$C$2/装备属性!$C$3*(装备属性!$F88-装备属性!$F$31))*(1+VLOOKUP(M$1,装备属性!$B$6:$G$26,3,FALSE))+(装备属性!$C$1+装备属性!$F$31*装备属性!$C$2/装备属性!$C$4)*(1+VLOOKUP(M$1,装备属性!$B$6:$G$26,4,FALSE))</f>
        <v>2878.1718845755231</v>
      </c>
      <c r="N59" s="31">
        <f>(装备属性!$C$2/装备属性!$C$3*(装备属性!$F88-装备属性!$F$31))*(1+VLOOKUP(N$1,装备属性!$B$6:$G$26,3,FALSE))+(装备属性!$C$1+装备属性!$F$31*装备属性!$C$2/装备属性!$C$4)*(1+VLOOKUP(N$1,装备属性!$B$6:$G$26,4,FALSE))</f>
        <v>3214.1106600857274</v>
      </c>
      <c r="O59" s="31">
        <f>(装备属性!$C$2/装备属性!$C$3*(装备属性!$F88-装备属性!$F$31))*(1+VLOOKUP(O$1,装备属性!$B$6:$G$26,3,FALSE))+(装备属性!$C$1+装备属性!$F$31*装备属性!$C$2/装备属性!$C$4)*(1+VLOOKUP(O$1,装备属性!$B$6:$G$26,4,FALSE))</f>
        <v>3551.1875831626503</v>
      </c>
      <c r="P59" s="31">
        <f>(装备属性!$C$2/装备属性!$C$3*(装备属性!$F88-装备属性!$F$31))*(1+VLOOKUP(P$1,装备属性!$B$6:$G$26,3,FALSE))+(装备属性!$C$1+装备属性!$F$31*装备属性!$C$2/装备属性!$C$4)*(1+VLOOKUP(P$1,装备属性!$B$6:$G$26,4,FALSE))</f>
        <v>3888.8902479592839</v>
      </c>
      <c r="Q59" s="31">
        <f>(装备属性!$C$2/装备属性!$C$3*(装备属性!$F88-装备属性!$F$31))*(1+VLOOKUP(Q$1,装备属性!$B$6:$G$26,3,FALSE))+(装备属性!$C$1+装备属性!$F$31*装备属性!$C$2/装备属性!$C$4)*(1+VLOOKUP(Q$1,装备属性!$B$6:$G$26,4,FALSE))</f>
        <v>4227.4063769915419</v>
      </c>
      <c r="R59" s="31">
        <f>(装备属性!$C$2/装备属性!$C$3*(装备属性!$F88-装备属性!$F$31))*(1+VLOOKUP(R$1,装备属性!$B$6:$G$26,3,FALSE))+(装备属性!$C$1+装备属性!$F$31*装备属性!$C$2/装备属性!$C$4)*(1+VLOOKUP(R$1,装备属性!$B$6:$G$26,4,FALSE))</f>
        <v>4566.34671112042</v>
      </c>
      <c r="S59" s="31">
        <f>(装备属性!$C$2/装备属性!$C$3*(装备属性!$F88-装备属性!$F$31))*(1+VLOOKUP(S$1,装备属性!$B$6:$G$26,3,FALSE))+(装备属性!$C$1+装备属性!$F$31*装备属性!$C$2/装备属性!$C$4)*(1+VLOOKUP(S$1,装备属性!$B$6:$G$26,4,FALSE))</f>
        <v>4905.9022666759756</v>
      </c>
      <c r="T59" s="32">
        <f t="shared" si="13"/>
        <v>3214.1106600857274</v>
      </c>
      <c r="V59" s="32">
        <f>(装备属性!$C$2/装备属性!$C$3*(装备属性!$F88-装备属性!$F$31))*(1+装备属性!$D$17+VLOOKUP(V$1,装备属性!$L$16:$P$22,2,FALSE))+(装备属性!$C$1+装备属性!$C$2/装备属性!$C$3*装备属性!$F$31)*(1+装备属性!$E$17+VLOOKUP(V$1,装备属性!$L$16:$P$22,3,FALSE))</f>
        <v>3662.3827062896676</v>
      </c>
      <c r="W59" s="32">
        <f>(装备属性!$C$2/装备属性!$C$3*(装备属性!$F88-装备属性!$F$31))*(1+装备属性!$D$17+VLOOKUP(W$1,装备属性!$L$16:$P$22,2,FALSE))+(装备属性!$C$1+装备属性!$C$2/装备属性!$C$3*装备属性!$F$31)*(1+装备属性!$E$17+VLOOKUP(W$1,装备属性!$L$16:$P$22,3,FALSE))</f>
        <v>4226.3827062896671</v>
      </c>
      <c r="X59" s="32">
        <f>(装备属性!$C$2/装备属性!$C$3*(装备属性!$F88-装备属性!$F$31))*(1+装备属性!$D$17+VLOOKUP(X$1,装备属性!$L$16:$P$22,2,FALSE))+(装备属性!$C$1+装备属性!$C$2/装备属性!$C$3*装备属性!$F$31)*(1+装备属性!$E$17+VLOOKUP(X$1,装备属性!$L$16:$P$22,3,FALSE))</f>
        <v>4846.3827062896671</v>
      </c>
      <c r="Y59" s="32">
        <f>(装备属性!$C$2/装备属性!$C$3*(装备属性!$F88-装备属性!$F$31))*(1+装备属性!$D$17+VLOOKUP(Y$1,装备属性!$L$16:$P$22,2,FALSE))+(装备属性!$C$1+装备属性!$C$2/装备属性!$C$3*装备属性!$F$31)*(1+装备属性!$E$17+VLOOKUP(Y$1,装备属性!$L$16:$P$22,3,FALSE))</f>
        <v>5494.3827062896671</v>
      </c>
      <c r="Z59" s="32">
        <f>(装备属性!$C$2/装备属性!$C$3*(装备属性!$F88-装备属性!$F$31))*(1+装备属性!$D$17+VLOOKUP(Z$1,装备属性!$L$16:$P$22,2,FALSE))+(装备属性!$C$1+装备属性!$C$2/装备属性!$C$3*装备属性!$F$31)*(1+装备属性!$E$17+VLOOKUP(Z$1,装备属性!$L$16:$P$22,3,FALSE))</f>
        <v>6142.3827062896671</v>
      </c>
      <c r="AA59"/>
    </row>
    <row r="60" spans="2:28" x14ac:dyDescent="0.15">
      <c r="B60" s="1">
        <v>59</v>
      </c>
      <c r="C60" s="31">
        <f>(装备属性!$C$2/装备属性!$C$3*(装备属性!$F89-装备属性!$F$31))*(1+VLOOKUP(C$1,装备属性!$B$6:$G$26,3,FALSE))+(装备属性!$C$1+装备属性!$F$31*装备属性!$C$2/装备属性!$C$4)*(1+VLOOKUP(C$1,装备属性!$B$6:$G$26,4,FALSE))</f>
        <v>261</v>
      </c>
      <c r="D60" s="31">
        <f>(装备属性!$C$2/装备属性!$C$3*(装备属性!$F89-装备属性!$F$31))*(1+VLOOKUP(D$1,装备属性!$B$6:$G$26,3,FALSE))+(装备属性!$C$1+装备属性!$F$31*装备属性!$C$2/装备属性!$C$4)*(1+VLOOKUP(D$1,装备属性!$B$6:$G$26,4,FALSE))</f>
        <v>420.5</v>
      </c>
      <c r="E60" s="31">
        <f>(装备属性!$C$2/装备属性!$C$3*(装备属性!$F89-装备属性!$F$31))*(1+VLOOKUP(E$1,装备属性!$B$6:$G$26,3,FALSE))+(装备属性!$C$1+装备属性!$F$31*装备属性!$C$2/装备属性!$C$4)*(1+VLOOKUP(E$1,装备属性!$B$6:$G$26,4,FALSE))</f>
        <v>580</v>
      </c>
      <c r="F60" s="31">
        <f>(装备属性!$C$2/装备属性!$C$3*(装备属性!$F89-装备属性!$F$31))*(1+VLOOKUP(F$1,装备属性!$B$6:$G$26,3,FALSE))+(装备属性!$C$1+装备属性!$F$31*装备属性!$C$2/装备属性!$C$4)*(1+VLOOKUP(F$1,装备属性!$B$6:$G$26,4,FALSE))</f>
        <v>768.5</v>
      </c>
      <c r="G60" s="31">
        <f>(装备属性!$C$2/装备属性!$C$3*(装备属性!$F89-装备属性!$F$31))*(1+VLOOKUP(G$1,装备属性!$B$6:$G$26,3,FALSE))+(装备属性!$C$1+装备属性!$F$31*装备属性!$C$2/装备属性!$C$4)*(1+VLOOKUP(G$1,装备属性!$B$6:$G$26,4,FALSE))</f>
        <v>986</v>
      </c>
      <c r="H60" s="31">
        <f>(装备属性!$C$2/装备属性!$C$3*(装备属性!$F89-装备属性!$F$31))*(1+VLOOKUP(H$1,装备属性!$B$6:$G$26,3,FALSE))+(装备属性!$C$1+装备属性!$F$31*装备属性!$C$2/装备属性!$C$4)*(1+VLOOKUP(H$1,装备属性!$B$6:$G$26,4,FALSE))</f>
        <v>1247</v>
      </c>
      <c r="I60" s="31">
        <f>(装备属性!$C$2/装备属性!$C$3*(装备属性!$F89-装备属性!$F$31))*(1+VLOOKUP(I$1,装备属性!$B$6:$G$26,3,FALSE))+(装备属性!$C$1+装备属性!$F$31*装备属性!$C$2/装备属性!$C$4)*(1+VLOOKUP(I$1,装备属性!$B$6:$G$26,4,FALSE))</f>
        <v>1566</v>
      </c>
      <c r="J60" s="31">
        <f>(装备属性!$C$2/装备属性!$C$3*(装备属性!$F89-装备属性!$F$31))*(1+VLOOKUP(J$1,装备属性!$B$6:$G$26,3,FALSE))+(装备属性!$C$1+装备属性!$F$31*装备属性!$C$2/装备属性!$C$4)*(1+VLOOKUP(J$1,装备属性!$B$6:$G$26,4,FALSE))</f>
        <v>1896.4970414201184</v>
      </c>
      <c r="K60" s="31">
        <f>(装备属性!$C$2/装备属性!$C$3*(装备属性!$F89-装备属性!$F$31))*(1+VLOOKUP(K$1,装备属性!$B$6:$G$26,3,FALSE))+(装备属性!$C$1+装备属性!$F$31*装备属性!$C$2/装备属性!$C$4)*(1+VLOOKUP(K$1,装备属性!$B$6:$G$26,4,FALSE))</f>
        <v>2229.9970414201184</v>
      </c>
      <c r="L60" s="31">
        <f>(装备属性!$C$2/装备属性!$C$3*(装备属性!$F89-装备属性!$F$31))*(1+VLOOKUP(L$1,装备属性!$B$6:$G$26,3,FALSE))+(装备属性!$C$1+装备属性!$F$31*装备属性!$C$2/装备属性!$C$4)*(1+VLOOKUP(L$1,装备属性!$B$6:$G$26,4,FALSE))</f>
        <v>2565.2195036231424</v>
      </c>
      <c r="M60" s="31">
        <f>(装备属性!$C$2/装备属性!$C$3*(装备属性!$F89-装备属性!$F$31))*(1+VLOOKUP(M$1,装备属性!$B$6:$G$26,3,FALSE))+(装备属性!$C$1+装备属性!$F$31*装备属性!$C$2/装备属性!$C$4)*(1+VLOOKUP(M$1,装备属性!$B$6:$G$26,4,FALSE))</f>
        <v>2902.1718845755231</v>
      </c>
      <c r="N60" s="31">
        <f>(装备属性!$C$2/装备属性!$C$3*(装备属性!$F89-装备属性!$F$31))*(1+VLOOKUP(N$1,装备属性!$B$6:$G$26,3,FALSE))+(装备属性!$C$1+装备属性!$F$31*装备属性!$C$2/装备属性!$C$4)*(1+VLOOKUP(N$1,装备属性!$B$6:$G$26,4,FALSE))</f>
        <v>3240.1106600857274</v>
      </c>
      <c r="O60" s="31">
        <f>(装备属性!$C$2/装备属性!$C$3*(装备属性!$F89-装备属性!$F$31))*(1+VLOOKUP(O$1,装备属性!$B$6:$G$26,3,FALSE))+(装备属性!$C$1+装备属性!$F$31*装备属性!$C$2/装备属性!$C$4)*(1+VLOOKUP(O$1,装备属性!$B$6:$G$26,4,FALSE))</f>
        <v>3579.1875831626503</v>
      </c>
      <c r="P60" s="31">
        <f>(装备属性!$C$2/装备属性!$C$3*(装备属性!$F89-装备属性!$F$31))*(1+VLOOKUP(P$1,装备属性!$B$6:$G$26,3,FALSE))+(装备属性!$C$1+装备属性!$F$31*装备属性!$C$2/装备属性!$C$4)*(1+VLOOKUP(P$1,装备属性!$B$6:$G$26,4,FALSE))</f>
        <v>3918.8902479592839</v>
      </c>
      <c r="Q60" s="31">
        <f>(装备属性!$C$2/装备属性!$C$3*(装备属性!$F89-装备属性!$F$31))*(1+VLOOKUP(Q$1,装备属性!$B$6:$G$26,3,FALSE))+(装备属性!$C$1+装备属性!$F$31*装备属性!$C$2/装备属性!$C$4)*(1+VLOOKUP(Q$1,装备属性!$B$6:$G$26,4,FALSE))</f>
        <v>4259.4063769915419</v>
      </c>
      <c r="R60" s="31">
        <f>(装备属性!$C$2/装备属性!$C$3*(装备属性!$F89-装备属性!$F$31))*(1+VLOOKUP(R$1,装备属性!$B$6:$G$26,3,FALSE))+(装备属性!$C$1+装备属性!$F$31*装备属性!$C$2/装备属性!$C$4)*(1+VLOOKUP(R$1,装备属性!$B$6:$G$26,4,FALSE))</f>
        <v>4600.34671112042</v>
      </c>
      <c r="S60" s="31">
        <f>(装备属性!$C$2/装备属性!$C$3*(装备属性!$F89-装备属性!$F$31))*(1+VLOOKUP(S$1,装备属性!$B$6:$G$26,3,FALSE))+(装备属性!$C$1+装备属性!$F$31*装备属性!$C$2/装备属性!$C$4)*(1+VLOOKUP(S$1,装备属性!$B$6:$G$26,4,FALSE))</f>
        <v>4941.9022666759756</v>
      </c>
      <c r="T60" s="32">
        <f t="shared" si="13"/>
        <v>3240.1106600857274</v>
      </c>
      <c r="V60" s="32">
        <f>(装备属性!$C$2/装备属性!$C$3*(装备属性!$F89-装备属性!$F$31))*(1+装备属性!$D$17+VLOOKUP(V$1,装备属性!$L$16:$P$22,2,FALSE))+(装备属性!$C$1+装备属性!$C$2/装备属性!$C$3*装备属性!$F$31)*(1+装备属性!$E$17+VLOOKUP(V$1,装备属性!$L$16:$P$22,3,FALSE))</f>
        <v>3692.3827062896676</v>
      </c>
      <c r="W60" s="32">
        <f>(装备属性!$C$2/装备属性!$C$3*(装备属性!$F89-装备属性!$F$31))*(1+装备属性!$D$17+VLOOKUP(W$1,装备属性!$L$16:$P$22,2,FALSE))+(装备属性!$C$1+装备属性!$C$2/装备属性!$C$3*装备属性!$F$31)*(1+装备属性!$E$17+VLOOKUP(W$1,装备属性!$L$16:$P$22,3,FALSE))</f>
        <v>4260.3827062896671</v>
      </c>
      <c r="X60" s="32">
        <f>(装备属性!$C$2/装备属性!$C$3*(装备属性!$F89-装备属性!$F$31))*(1+装备属性!$D$17+VLOOKUP(X$1,装备属性!$L$16:$P$22,2,FALSE))+(装备属性!$C$1+装备属性!$C$2/装备属性!$C$3*装备属性!$F$31)*(1+装备属性!$E$17+VLOOKUP(X$1,装备属性!$L$16:$P$22,3,FALSE))</f>
        <v>4884.3827062896671</v>
      </c>
      <c r="Y60" s="32">
        <f>(装备属性!$C$2/装备属性!$C$3*(装备属性!$F89-装备属性!$F$31))*(1+装备属性!$D$17+VLOOKUP(Y$1,装备属性!$L$16:$P$22,2,FALSE))+(装备属性!$C$1+装备属性!$C$2/装备属性!$C$3*装备属性!$F$31)*(1+装备属性!$E$17+VLOOKUP(Y$1,装备属性!$L$16:$P$22,3,FALSE))</f>
        <v>5536.3827062896671</v>
      </c>
      <c r="Z60" s="32">
        <f>(装备属性!$C$2/装备属性!$C$3*(装备属性!$F89-装备属性!$F$31))*(1+装备属性!$D$17+VLOOKUP(Z$1,装备属性!$L$16:$P$22,2,FALSE))+(装备属性!$C$1+装备属性!$C$2/装备属性!$C$3*装备属性!$F$31)*(1+装备属性!$E$17+VLOOKUP(Z$1,装备属性!$L$16:$P$22,3,FALSE))</f>
        <v>6188.3827062896671</v>
      </c>
      <c r="AA60"/>
    </row>
    <row r="61" spans="2:28" x14ac:dyDescent="0.15">
      <c r="B61" s="1">
        <v>60</v>
      </c>
      <c r="C61" s="31">
        <f>(装备属性!$C$2/装备属性!$C$3*(装备属性!$F90-装备属性!$F$31))*(1+VLOOKUP(C$1,装备属性!$B$6:$G$26,3,FALSE))+(装备属性!$C$1+装备属性!$F$31*装备属性!$C$2/装备属性!$C$4)*(1+VLOOKUP(C$1,装备属性!$B$6:$G$26,4,FALSE))</f>
        <v>265</v>
      </c>
      <c r="D61" s="31">
        <f>(装备属性!$C$2/装备属性!$C$3*(装备属性!$F90-装备属性!$F$31))*(1+VLOOKUP(D$1,装备属性!$B$6:$G$26,3,FALSE))+(装备属性!$C$1+装备属性!$F$31*装备属性!$C$2/装备属性!$C$4)*(1+VLOOKUP(D$1,装备属性!$B$6:$G$26,4,FALSE))</f>
        <v>426.5</v>
      </c>
      <c r="E61" s="31">
        <f>(装备属性!$C$2/装备属性!$C$3*(装备属性!$F90-装备属性!$F$31))*(1+VLOOKUP(E$1,装备属性!$B$6:$G$26,3,FALSE))+(装备属性!$C$1+装备属性!$F$31*装备属性!$C$2/装备属性!$C$4)*(1+VLOOKUP(E$1,装备属性!$B$6:$G$26,4,FALSE))</f>
        <v>588</v>
      </c>
      <c r="F61" s="31">
        <f>(装备属性!$C$2/装备属性!$C$3*(装备属性!$F90-装备属性!$F$31))*(1+VLOOKUP(F$1,装备属性!$B$6:$G$26,3,FALSE))+(装备属性!$C$1+装备属性!$F$31*装备属性!$C$2/装备属性!$C$4)*(1+VLOOKUP(F$1,装备属性!$B$6:$G$26,4,FALSE))</f>
        <v>778.5</v>
      </c>
      <c r="G61" s="31">
        <f>(装备属性!$C$2/装备属性!$C$3*(装备属性!$F90-装备属性!$F$31))*(1+VLOOKUP(G$1,装备属性!$B$6:$G$26,3,FALSE))+(装备属性!$C$1+装备属性!$F$31*装备属性!$C$2/装备属性!$C$4)*(1+VLOOKUP(G$1,装备属性!$B$6:$G$26,4,FALSE))</f>
        <v>998</v>
      </c>
      <c r="H61" s="31">
        <f>(装备属性!$C$2/装备属性!$C$3*(装备属性!$F90-装备属性!$F$31))*(1+VLOOKUP(H$1,装备属性!$B$6:$G$26,3,FALSE))+(装备属性!$C$1+装备属性!$F$31*装备属性!$C$2/装备属性!$C$4)*(1+VLOOKUP(H$1,装备属性!$B$6:$G$26,4,FALSE))</f>
        <v>1261</v>
      </c>
      <c r="I61" s="31">
        <f>(装备属性!$C$2/装备属性!$C$3*(装备属性!$F90-装备属性!$F$31))*(1+VLOOKUP(I$1,装备属性!$B$6:$G$26,3,FALSE))+(装备属性!$C$1+装备属性!$F$31*装备属性!$C$2/装备属性!$C$4)*(1+VLOOKUP(I$1,装备属性!$B$6:$G$26,4,FALSE))</f>
        <v>1582</v>
      </c>
      <c r="J61" s="31">
        <f>(装备属性!$C$2/装备属性!$C$3*(装备属性!$F90-装备属性!$F$31))*(1+VLOOKUP(J$1,装备属性!$B$6:$G$26,3,FALSE))+(装备属性!$C$1+装备属性!$F$31*装备属性!$C$2/装备属性!$C$4)*(1+VLOOKUP(J$1,装备属性!$B$6:$G$26,4,FALSE))</f>
        <v>1914.4970414201184</v>
      </c>
      <c r="K61" s="31">
        <f>(装备属性!$C$2/装备属性!$C$3*(装备属性!$F90-装备属性!$F$31))*(1+VLOOKUP(K$1,装备属性!$B$6:$G$26,3,FALSE))+(装备属性!$C$1+装备属性!$F$31*装备属性!$C$2/装备属性!$C$4)*(1+VLOOKUP(K$1,装备属性!$B$6:$G$26,4,FALSE))</f>
        <v>2249.9970414201184</v>
      </c>
      <c r="L61" s="31">
        <f>(装备属性!$C$2/装备属性!$C$3*(装备属性!$F90-装备属性!$F$31))*(1+VLOOKUP(L$1,装备属性!$B$6:$G$26,3,FALSE))+(装备属性!$C$1+装备属性!$F$31*装备属性!$C$2/装备属性!$C$4)*(1+VLOOKUP(L$1,装备属性!$B$6:$G$26,4,FALSE))</f>
        <v>2587.2195036231424</v>
      </c>
      <c r="M61" s="31">
        <f>(装备属性!$C$2/装备属性!$C$3*(装备属性!$F90-装备属性!$F$31))*(1+VLOOKUP(M$1,装备属性!$B$6:$G$26,3,FALSE))+(装备属性!$C$1+装备属性!$F$31*装备属性!$C$2/装备属性!$C$4)*(1+VLOOKUP(M$1,装备属性!$B$6:$G$26,4,FALSE))</f>
        <v>2926.1718845755231</v>
      </c>
      <c r="N61" s="31">
        <f>(装备属性!$C$2/装备属性!$C$3*(装备属性!$F90-装备属性!$F$31))*(1+VLOOKUP(N$1,装备属性!$B$6:$G$26,3,FALSE))+(装备属性!$C$1+装备属性!$F$31*装备属性!$C$2/装备属性!$C$4)*(1+VLOOKUP(N$1,装备属性!$B$6:$G$26,4,FALSE))</f>
        <v>3266.1106600857274</v>
      </c>
      <c r="O61" s="31">
        <f>(装备属性!$C$2/装备属性!$C$3*(装备属性!$F90-装备属性!$F$31))*(1+VLOOKUP(O$1,装备属性!$B$6:$G$26,3,FALSE))+(装备属性!$C$1+装备属性!$F$31*装备属性!$C$2/装备属性!$C$4)*(1+VLOOKUP(O$1,装备属性!$B$6:$G$26,4,FALSE))</f>
        <v>3607.1875831626503</v>
      </c>
      <c r="P61" s="31">
        <f>(装备属性!$C$2/装备属性!$C$3*(装备属性!$F90-装备属性!$F$31))*(1+VLOOKUP(P$1,装备属性!$B$6:$G$26,3,FALSE))+(装备属性!$C$1+装备属性!$F$31*装备属性!$C$2/装备属性!$C$4)*(1+VLOOKUP(P$1,装备属性!$B$6:$G$26,4,FALSE))</f>
        <v>3948.8902479592839</v>
      </c>
      <c r="Q61" s="31">
        <f>(装备属性!$C$2/装备属性!$C$3*(装备属性!$F90-装备属性!$F$31))*(1+VLOOKUP(Q$1,装备属性!$B$6:$G$26,3,FALSE))+(装备属性!$C$1+装备属性!$F$31*装备属性!$C$2/装备属性!$C$4)*(1+VLOOKUP(Q$1,装备属性!$B$6:$G$26,4,FALSE))</f>
        <v>4291.4063769915419</v>
      </c>
      <c r="R61" s="31">
        <f>(装备属性!$C$2/装备属性!$C$3*(装备属性!$F90-装备属性!$F$31))*(1+VLOOKUP(R$1,装备属性!$B$6:$G$26,3,FALSE))+(装备属性!$C$1+装备属性!$F$31*装备属性!$C$2/装备属性!$C$4)*(1+VLOOKUP(R$1,装备属性!$B$6:$G$26,4,FALSE))</f>
        <v>4634.34671112042</v>
      </c>
      <c r="S61" s="31">
        <f>(装备属性!$C$2/装备属性!$C$3*(装备属性!$F90-装备属性!$F$31))*(1+VLOOKUP(S$1,装备属性!$B$6:$G$26,3,FALSE))+(装备属性!$C$1+装备属性!$F$31*装备属性!$C$2/装备属性!$C$4)*(1+VLOOKUP(S$1,装备属性!$B$6:$G$26,4,FALSE))</f>
        <v>4977.9022666759756</v>
      </c>
      <c r="T61" s="32">
        <f t="shared" si="13"/>
        <v>3266.1106600857274</v>
      </c>
      <c r="U61" s="31">
        <f>O61</f>
        <v>3607.1875831626503</v>
      </c>
      <c r="V61" s="32">
        <f>(装备属性!$C$2/装备属性!$C$3*(装备属性!$F90-装备属性!$F$31))*(1+装备属性!$D$18+VLOOKUP(V$1,装备属性!$L$16:$P$22,2,FALSE))+(装备属性!$C$1+装备属性!$C$2/装备属性!$C$3*装备属性!$F$31)*(1+装备属性!$E$18+VLOOKUP(V$1,装备属性!$L$16:$P$22,3,FALSE))</f>
        <v>4055.7673216742828</v>
      </c>
      <c r="W61" s="32">
        <f>(装备属性!$C$2/装备属性!$C$3*(装备属性!$F90-装备属性!$F$31))*(1+装备属性!$D$18+VLOOKUP(W$1,装备属性!$L$16:$P$22,2,FALSE))+(装备属性!$C$1+装备属性!$C$2/装备属性!$C$3*装备属性!$F$31)*(1+装备属性!$E$18+VLOOKUP(W$1,装备属性!$L$16:$P$22,3,FALSE))</f>
        <v>4627.7673216742824</v>
      </c>
      <c r="X61" s="32">
        <f>(装备属性!$C$2/装备属性!$C$3*(装备属性!$F90-装备属性!$F$31))*(1+装备属性!$D$18+VLOOKUP(X$1,装备属性!$L$16:$P$22,2,FALSE))+(装备属性!$C$1+装备属性!$C$2/装备属性!$C$3*装备属性!$F$31)*(1+装备属性!$E$18+VLOOKUP(X$1,装备属性!$L$16:$P$22,3,FALSE))</f>
        <v>5255.7673216742824</v>
      </c>
      <c r="Y61" s="32">
        <f>(装备属性!$C$2/装备属性!$C$3*(装备属性!$F90-装备属性!$F$31))*(1+装备属性!$D$18+VLOOKUP(Y$1,装备属性!$L$16:$P$22,2,FALSE))+(装备属性!$C$1+装备属性!$C$2/装备属性!$C$3*装备属性!$F$31)*(1+装备属性!$E$18+VLOOKUP(Y$1,装备属性!$L$16:$P$22,3,FALSE))</f>
        <v>5911.7673216742824</v>
      </c>
      <c r="Z61" s="32">
        <f>(装备属性!$C$2/装备属性!$C$3*(装备属性!$F90-装备属性!$F$31))*(1+装备属性!$D$18+VLOOKUP(Z$1,装备属性!$L$16:$P$22,2,FALSE))+(装备属性!$C$1+装备属性!$C$2/装备属性!$C$3*装备属性!$F$31)*(1+装备属性!$E$18+VLOOKUP(Z$1,装备属性!$L$16:$P$22,3,FALSE))</f>
        <v>6567.7673216742833</v>
      </c>
      <c r="AA61"/>
      <c r="AB61" s="1">
        <f>U61/T61-1</f>
        <v>0.1044290774483343</v>
      </c>
    </row>
    <row r="62" spans="2:28" x14ac:dyDescent="0.15">
      <c r="B62" s="1">
        <v>61</v>
      </c>
      <c r="C62" s="31">
        <f>(装备属性!$C$2/装备属性!$C$3*(装备属性!$F91-装备属性!$F$31))*(1+VLOOKUP(C$1,装备属性!$B$6:$G$26,3,FALSE))+(装备属性!$C$1+装备属性!$F$31*装备属性!$C$2/装备属性!$C$4)*(1+VLOOKUP(C$1,装备属性!$B$6:$G$26,4,FALSE))</f>
        <v>269</v>
      </c>
      <c r="D62" s="31">
        <f>(装备属性!$C$2/装备属性!$C$3*(装备属性!$F91-装备属性!$F$31))*(1+VLOOKUP(D$1,装备属性!$B$6:$G$26,3,FALSE))+(装备属性!$C$1+装备属性!$F$31*装备属性!$C$2/装备属性!$C$4)*(1+VLOOKUP(D$1,装备属性!$B$6:$G$26,4,FALSE))</f>
        <v>432.5</v>
      </c>
      <c r="E62" s="31">
        <f>(装备属性!$C$2/装备属性!$C$3*(装备属性!$F91-装备属性!$F$31))*(1+VLOOKUP(E$1,装备属性!$B$6:$G$26,3,FALSE))+(装备属性!$C$1+装备属性!$F$31*装备属性!$C$2/装备属性!$C$4)*(1+VLOOKUP(E$1,装备属性!$B$6:$G$26,4,FALSE))</f>
        <v>596</v>
      </c>
      <c r="F62" s="31">
        <f>(装备属性!$C$2/装备属性!$C$3*(装备属性!$F91-装备属性!$F$31))*(1+VLOOKUP(F$1,装备属性!$B$6:$G$26,3,FALSE))+(装备属性!$C$1+装备属性!$F$31*装备属性!$C$2/装备属性!$C$4)*(1+VLOOKUP(F$1,装备属性!$B$6:$G$26,4,FALSE))</f>
        <v>788.5</v>
      </c>
      <c r="G62" s="31">
        <f>(装备属性!$C$2/装备属性!$C$3*(装备属性!$F91-装备属性!$F$31))*(1+VLOOKUP(G$1,装备属性!$B$6:$G$26,3,FALSE))+(装备属性!$C$1+装备属性!$F$31*装备属性!$C$2/装备属性!$C$4)*(1+VLOOKUP(G$1,装备属性!$B$6:$G$26,4,FALSE))</f>
        <v>1010</v>
      </c>
      <c r="H62" s="31">
        <f>(装备属性!$C$2/装备属性!$C$3*(装备属性!$F91-装备属性!$F$31))*(1+VLOOKUP(H$1,装备属性!$B$6:$G$26,3,FALSE))+(装备属性!$C$1+装备属性!$F$31*装备属性!$C$2/装备属性!$C$4)*(1+VLOOKUP(H$1,装备属性!$B$6:$G$26,4,FALSE))</f>
        <v>1275</v>
      </c>
      <c r="I62" s="31">
        <f>(装备属性!$C$2/装备属性!$C$3*(装备属性!$F91-装备属性!$F$31))*(1+VLOOKUP(I$1,装备属性!$B$6:$G$26,3,FALSE))+(装备属性!$C$1+装备属性!$F$31*装备属性!$C$2/装备属性!$C$4)*(1+VLOOKUP(I$1,装备属性!$B$6:$G$26,4,FALSE))</f>
        <v>1598</v>
      </c>
      <c r="J62" s="31">
        <f>(装备属性!$C$2/装备属性!$C$3*(装备属性!$F91-装备属性!$F$31))*(1+VLOOKUP(J$1,装备属性!$B$6:$G$26,3,FALSE))+(装备属性!$C$1+装备属性!$F$31*装备属性!$C$2/装备属性!$C$4)*(1+VLOOKUP(J$1,装备属性!$B$6:$G$26,4,FALSE))</f>
        <v>1932.4970414201184</v>
      </c>
      <c r="K62" s="31">
        <f>(装备属性!$C$2/装备属性!$C$3*(装备属性!$F91-装备属性!$F$31))*(1+VLOOKUP(K$1,装备属性!$B$6:$G$26,3,FALSE))+(装备属性!$C$1+装备属性!$F$31*装备属性!$C$2/装备属性!$C$4)*(1+VLOOKUP(K$1,装备属性!$B$6:$G$26,4,FALSE))</f>
        <v>2269.9970414201184</v>
      </c>
      <c r="L62" s="31">
        <f>(装备属性!$C$2/装备属性!$C$3*(装备属性!$F91-装备属性!$F$31))*(1+VLOOKUP(L$1,装备属性!$B$6:$G$26,3,FALSE))+(装备属性!$C$1+装备属性!$F$31*装备属性!$C$2/装备属性!$C$4)*(1+VLOOKUP(L$1,装备属性!$B$6:$G$26,4,FALSE))</f>
        <v>2609.2195036231424</v>
      </c>
      <c r="M62" s="31">
        <f>(装备属性!$C$2/装备属性!$C$3*(装备属性!$F91-装备属性!$F$31))*(1+VLOOKUP(M$1,装备属性!$B$6:$G$26,3,FALSE))+(装备属性!$C$1+装备属性!$F$31*装备属性!$C$2/装备属性!$C$4)*(1+VLOOKUP(M$1,装备属性!$B$6:$G$26,4,FALSE))</f>
        <v>2950.1718845755231</v>
      </c>
      <c r="N62" s="31">
        <f>(装备属性!$C$2/装备属性!$C$3*(装备属性!$F91-装备属性!$F$31))*(1+VLOOKUP(N$1,装备属性!$B$6:$G$26,3,FALSE))+(装备属性!$C$1+装备属性!$F$31*装备属性!$C$2/装备属性!$C$4)*(1+VLOOKUP(N$1,装备属性!$B$6:$G$26,4,FALSE))</f>
        <v>3292.1106600857274</v>
      </c>
      <c r="O62" s="31">
        <f>(装备属性!$C$2/装备属性!$C$3*(装备属性!$F91-装备属性!$F$31))*(1+VLOOKUP(O$1,装备属性!$B$6:$G$26,3,FALSE))+(装备属性!$C$1+装备属性!$F$31*装备属性!$C$2/装备属性!$C$4)*(1+VLOOKUP(O$1,装备属性!$B$6:$G$26,4,FALSE))</f>
        <v>3635.1875831626503</v>
      </c>
      <c r="P62" s="31">
        <f>(装备属性!$C$2/装备属性!$C$3*(装备属性!$F91-装备属性!$F$31))*(1+VLOOKUP(P$1,装备属性!$B$6:$G$26,3,FALSE))+(装备属性!$C$1+装备属性!$F$31*装备属性!$C$2/装备属性!$C$4)*(1+VLOOKUP(P$1,装备属性!$B$6:$G$26,4,FALSE))</f>
        <v>3978.8902479592839</v>
      </c>
      <c r="Q62" s="31">
        <f>(装备属性!$C$2/装备属性!$C$3*(装备属性!$F91-装备属性!$F$31))*(1+VLOOKUP(Q$1,装备属性!$B$6:$G$26,3,FALSE))+(装备属性!$C$1+装备属性!$F$31*装备属性!$C$2/装备属性!$C$4)*(1+VLOOKUP(Q$1,装备属性!$B$6:$G$26,4,FALSE))</f>
        <v>4323.4063769915419</v>
      </c>
      <c r="R62" s="31">
        <f>(装备属性!$C$2/装备属性!$C$3*(装备属性!$F91-装备属性!$F$31))*(1+VLOOKUP(R$1,装备属性!$B$6:$G$26,3,FALSE))+(装备属性!$C$1+装备属性!$F$31*装备属性!$C$2/装备属性!$C$4)*(1+VLOOKUP(R$1,装备属性!$B$6:$G$26,4,FALSE))</f>
        <v>4668.34671112042</v>
      </c>
      <c r="S62" s="31">
        <f>(装备属性!$C$2/装备属性!$C$3*(装备属性!$F91-装备属性!$F$31))*(1+VLOOKUP(S$1,装备属性!$B$6:$G$26,3,FALSE))+(装备属性!$C$1+装备属性!$F$31*装备属性!$C$2/装备属性!$C$4)*(1+VLOOKUP(S$1,装备属性!$B$6:$G$26,4,FALSE))</f>
        <v>5013.9022666759756</v>
      </c>
      <c r="T62" s="32">
        <f>O62</f>
        <v>3635.1875831626503</v>
      </c>
      <c r="V62" s="32">
        <f>(装备属性!$C$2/装备属性!$C$3*(装备属性!$F91-装备属性!$F$31))*(1+装备属性!$D$18+VLOOKUP(V$1,装备属性!$L$16:$P$22,2,FALSE))+(装备属性!$C$1+装备属性!$C$2/装备属性!$C$3*装备属性!$F$31)*(1+装备属性!$E$18+VLOOKUP(V$1,装备属性!$L$16:$P$22,3,FALSE))</f>
        <v>4087.7673216742828</v>
      </c>
      <c r="W62" s="32">
        <f>(装备属性!$C$2/装备属性!$C$3*(装备属性!$F91-装备属性!$F$31))*(1+装备属性!$D$18+VLOOKUP(W$1,装备属性!$L$16:$P$22,2,FALSE))+(装备属性!$C$1+装备属性!$C$2/装备属性!$C$3*装备属性!$F$31)*(1+装备属性!$E$18+VLOOKUP(W$1,装备属性!$L$16:$P$22,3,FALSE))</f>
        <v>4663.7673216742824</v>
      </c>
      <c r="X62" s="32">
        <f>(装备属性!$C$2/装备属性!$C$3*(装备属性!$F91-装备属性!$F$31))*(1+装备属性!$D$18+VLOOKUP(X$1,装备属性!$L$16:$P$22,2,FALSE))+(装备属性!$C$1+装备属性!$C$2/装备属性!$C$3*装备属性!$F$31)*(1+装备属性!$E$18+VLOOKUP(X$1,装备属性!$L$16:$P$22,3,FALSE))</f>
        <v>5295.7673216742824</v>
      </c>
      <c r="Y62" s="32">
        <f>(装备属性!$C$2/装备属性!$C$3*(装备属性!$F91-装备属性!$F$31))*(1+装备属性!$D$18+VLOOKUP(Y$1,装备属性!$L$16:$P$22,2,FALSE))+(装备属性!$C$1+装备属性!$C$2/装备属性!$C$3*装备属性!$F$31)*(1+装备属性!$E$18+VLOOKUP(Y$1,装备属性!$L$16:$P$22,3,FALSE))</f>
        <v>5955.7673216742824</v>
      </c>
      <c r="Z62" s="32">
        <f>(装备属性!$C$2/装备属性!$C$3*(装备属性!$F91-装备属性!$F$31))*(1+装备属性!$D$18+VLOOKUP(Z$1,装备属性!$L$16:$P$22,2,FALSE))+(装备属性!$C$1+装备属性!$C$2/装备属性!$C$3*装备属性!$F$31)*(1+装备属性!$E$18+VLOOKUP(Z$1,装备属性!$L$16:$P$22,3,FALSE))</f>
        <v>6615.7673216742833</v>
      </c>
      <c r="AA62"/>
    </row>
    <row r="63" spans="2:28" x14ac:dyDescent="0.15">
      <c r="B63" s="1">
        <v>62</v>
      </c>
      <c r="C63" s="31">
        <f>(装备属性!$C$2/装备属性!$C$3*(装备属性!$F92-装备属性!$F$31))*(1+VLOOKUP(C$1,装备属性!$B$6:$G$26,3,FALSE))+(装备属性!$C$1+装备属性!$F$31*装备属性!$C$2/装备属性!$C$4)*(1+VLOOKUP(C$1,装备属性!$B$6:$G$26,4,FALSE))</f>
        <v>273</v>
      </c>
      <c r="D63" s="31">
        <f>(装备属性!$C$2/装备属性!$C$3*(装备属性!$F92-装备属性!$F$31))*(1+VLOOKUP(D$1,装备属性!$B$6:$G$26,3,FALSE))+(装备属性!$C$1+装备属性!$F$31*装备属性!$C$2/装备属性!$C$4)*(1+VLOOKUP(D$1,装备属性!$B$6:$G$26,4,FALSE))</f>
        <v>438.5</v>
      </c>
      <c r="E63" s="31">
        <f>(装备属性!$C$2/装备属性!$C$3*(装备属性!$F92-装备属性!$F$31))*(1+VLOOKUP(E$1,装备属性!$B$6:$G$26,3,FALSE))+(装备属性!$C$1+装备属性!$F$31*装备属性!$C$2/装备属性!$C$4)*(1+VLOOKUP(E$1,装备属性!$B$6:$G$26,4,FALSE))</f>
        <v>604</v>
      </c>
      <c r="F63" s="31">
        <f>(装备属性!$C$2/装备属性!$C$3*(装备属性!$F92-装备属性!$F$31))*(1+VLOOKUP(F$1,装备属性!$B$6:$G$26,3,FALSE))+(装备属性!$C$1+装备属性!$F$31*装备属性!$C$2/装备属性!$C$4)*(1+VLOOKUP(F$1,装备属性!$B$6:$G$26,4,FALSE))</f>
        <v>798.5</v>
      </c>
      <c r="G63" s="31">
        <f>(装备属性!$C$2/装备属性!$C$3*(装备属性!$F92-装备属性!$F$31))*(1+VLOOKUP(G$1,装备属性!$B$6:$G$26,3,FALSE))+(装备属性!$C$1+装备属性!$F$31*装备属性!$C$2/装备属性!$C$4)*(1+VLOOKUP(G$1,装备属性!$B$6:$G$26,4,FALSE))</f>
        <v>1022</v>
      </c>
      <c r="H63" s="31">
        <f>(装备属性!$C$2/装备属性!$C$3*(装备属性!$F92-装备属性!$F$31))*(1+VLOOKUP(H$1,装备属性!$B$6:$G$26,3,FALSE))+(装备属性!$C$1+装备属性!$F$31*装备属性!$C$2/装备属性!$C$4)*(1+VLOOKUP(H$1,装备属性!$B$6:$G$26,4,FALSE))</f>
        <v>1289</v>
      </c>
      <c r="I63" s="31">
        <f>(装备属性!$C$2/装备属性!$C$3*(装备属性!$F92-装备属性!$F$31))*(1+VLOOKUP(I$1,装备属性!$B$6:$G$26,3,FALSE))+(装备属性!$C$1+装备属性!$F$31*装备属性!$C$2/装备属性!$C$4)*(1+VLOOKUP(I$1,装备属性!$B$6:$G$26,4,FALSE))</f>
        <v>1614</v>
      </c>
      <c r="J63" s="31">
        <f>(装备属性!$C$2/装备属性!$C$3*(装备属性!$F92-装备属性!$F$31))*(1+VLOOKUP(J$1,装备属性!$B$6:$G$26,3,FALSE))+(装备属性!$C$1+装备属性!$F$31*装备属性!$C$2/装备属性!$C$4)*(1+VLOOKUP(J$1,装备属性!$B$6:$G$26,4,FALSE))</f>
        <v>1950.4970414201184</v>
      </c>
      <c r="K63" s="31">
        <f>(装备属性!$C$2/装备属性!$C$3*(装备属性!$F92-装备属性!$F$31))*(1+VLOOKUP(K$1,装备属性!$B$6:$G$26,3,FALSE))+(装备属性!$C$1+装备属性!$F$31*装备属性!$C$2/装备属性!$C$4)*(1+VLOOKUP(K$1,装备属性!$B$6:$G$26,4,FALSE))</f>
        <v>2289.9970414201184</v>
      </c>
      <c r="L63" s="31">
        <f>(装备属性!$C$2/装备属性!$C$3*(装备属性!$F92-装备属性!$F$31))*(1+VLOOKUP(L$1,装备属性!$B$6:$G$26,3,FALSE))+(装备属性!$C$1+装备属性!$F$31*装备属性!$C$2/装备属性!$C$4)*(1+VLOOKUP(L$1,装备属性!$B$6:$G$26,4,FALSE))</f>
        <v>2631.2195036231424</v>
      </c>
      <c r="M63" s="31">
        <f>(装备属性!$C$2/装备属性!$C$3*(装备属性!$F92-装备属性!$F$31))*(1+VLOOKUP(M$1,装备属性!$B$6:$G$26,3,FALSE))+(装备属性!$C$1+装备属性!$F$31*装备属性!$C$2/装备属性!$C$4)*(1+VLOOKUP(M$1,装备属性!$B$6:$G$26,4,FALSE))</f>
        <v>2974.1718845755231</v>
      </c>
      <c r="N63" s="31">
        <f>(装备属性!$C$2/装备属性!$C$3*(装备属性!$F92-装备属性!$F$31))*(1+VLOOKUP(N$1,装备属性!$B$6:$G$26,3,FALSE))+(装备属性!$C$1+装备属性!$F$31*装备属性!$C$2/装备属性!$C$4)*(1+VLOOKUP(N$1,装备属性!$B$6:$G$26,4,FALSE))</f>
        <v>3318.1106600857274</v>
      </c>
      <c r="O63" s="31">
        <f>(装备属性!$C$2/装备属性!$C$3*(装备属性!$F92-装备属性!$F$31))*(1+VLOOKUP(O$1,装备属性!$B$6:$G$26,3,FALSE))+(装备属性!$C$1+装备属性!$F$31*装备属性!$C$2/装备属性!$C$4)*(1+VLOOKUP(O$1,装备属性!$B$6:$G$26,4,FALSE))</f>
        <v>3663.1875831626503</v>
      </c>
      <c r="P63" s="31">
        <f>(装备属性!$C$2/装备属性!$C$3*(装备属性!$F92-装备属性!$F$31))*(1+VLOOKUP(P$1,装备属性!$B$6:$G$26,3,FALSE))+(装备属性!$C$1+装备属性!$F$31*装备属性!$C$2/装备属性!$C$4)*(1+VLOOKUP(P$1,装备属性!$B$6:$G$26,4,FALSE))</f>
        <v>4008.8902479592839</v>
      </c>
      <c r="Q63" s="31">
        <f>(装备属性!$C$2/装备属性!$C$3*(装备属性!$F92-装备属性!$F$31))*(1+VLOOKUP(Q$1,装备属性!$B$6:$G$26,3,FALSE))+(装备属性!$C$1+装备属性!$F$31*装备属性!$C$2/装备属性!$C$4)*(1+VLOOKUP(Q$1,装备属性!$B$6:$G$26,4,FALSE))</f>
        <v>4355.4063769915419</v>
      </c>
      <c r="R63" s="31">
        <f>(装备属性!$C$2/装备属性!$C$3*(装备属性!$F92-装备属性!$F$31))*(1+VLOOKUP(R$1,装备属性!$B$6:$G$26,3,FALSE))+(装备属性!$C$1+装备属性!$F$31*装备属性!$C$2/装备属性!$C$4)*(1+VLOOKUP(R$1,装备属性!$B$6:$G$26,4,FALSE))</f>
        <v>4702.34671112042</v>
      </c>
      <c r="S63" s="31">
        <f>(装备属性!$C$2/装备属性!$C$3*(装备属性!$F92-装备属性!$F$31))*(1+VLOOKUP(S$1,装备属性!$B$6:$G$26,3,FALSE))+(装备属性!$C$1+装备属性!$F$31*装备属性!$C$2/装备属性!$C$4)*(1+VLOOKUP(S$1,装备属性!$B$6:$G$26,4,FALSE))</f>
        <v>5049.9022666759756</v>
      </c>
      <c r="T63" s="32">
        <f t="shared" ref="T63:T66" si="14">O63</f>
        <v>3663.1875831626503</v>
      </c>
      <c r="V63" s="32">
        <f>(装备属性!$C$2/装备属性!$C$3*(装备属性!$F92-装备属性!$F$31))*(1+装备属性!$D$18+VLOOKUP(V$1,装备属性!$L$16:$P$22,2,FALSE))+(装备属性!$C$1+装备属性!$C$2/装备属性!$C$3*装备属性!$F$31)*(1+装备属性!$E$18+VLOOKUP(V$1,装备属性!$L$16:$P$22,3,FALSE))</f>
        <v>4119.7673216742824</v>
      </c>
      <c r="W63" s="32">
        <f>(装备属性!$C$2/装备属性!$C$3*(装备属性!$F92-装备属性!$F$31))*(1+装备属性!$D$18+VLOOKUP(W$1,装备属性!$L$16:$P$22,2,FALSE))+(装备属性!$C$1+装备属性!$C$2/装备属性!$C$3*装备属性!$F$31)*(1+装备属性!$E$18+VLOOKUP(W$1,装备属性!$L$16:$P$22,3,FALSE))</f>
        <v>4699.7673216742824</v>
      </c>
      <c r="X63" s="32">
        <f>(装备属性!$C$2/装备属性!$C$3*(装备属性!$F92-装备属性!$F$31))*(1+装备属性!$D$18+VLOOKUP(X$1,装备属性!$L$16:$P$22,2,FALSE))+(装备属性!$C$1+装备属性!$C$2/装备属性!$C$3*装备属性!$F$31)*(1+装备属性!$E$18+VLOOKUP(X$1,装备属性!$L$16:$P$22,3,FALSE))</f>
        <v>5335.7673216742824</v>
      </c>
      <c r="Y63" s="32">
        <f>(装备属性!$C$2/装备属性!$C$3*(装备属性!$F92-装备属性!$F$31))*(1+装备属性!$D$18+VLOOKUP(Y$1,装备属性!$L$16:$P$22,2,FALSE))+(装备属性!$C$1+装备属性!$C$2/装备属性!$C$3*装备属性!$F$31)*(1+装备属性!$E$18+VLOOKUP(Y$1,装备属性!$L$16:$P$22,3,FALSE))</f>
        <v>5999.7673216742824</v>
      </c>
      <c r="Z63" s="32">
        <f>(装备属性!$C$2/装备属性!$C$3*(装备属性!$F92-装备属性!$F$31))*(1+装备属性!$D$18+VLOOKUP(Z$1,装备属性!$L$16:$P$22,2,FALSE))+(装备属性!$C$1+装备属性!$C$2/装备属性!$C$3*装备属性!$F$31)*(1+装备属性!$E$18+VLOOKUP(Z$1,装备属性!$L$16:$P$22,3,FALSE))</f>
        <v>6663.7673216742833</v>
      </c>
      <c r="AA63"/>
    </row>
    <row r="64" spans="2:28" x14ac:dyDescent="0.15">
      <c r="B64" s="1">
        <v>63</v>
      </c>
      <c r="C64" s="31">
        <f>(装备属性!$C$2/装备属性!$C$3*(装备属性!$F93-装备属性!$F$31))*(1+VLOOKUP(C$1,装备属性!$B$6:$G$26,3,FALSE))+(装备属性!$C$1+装备属性!$F$31*装备属性!$C$2/装备属性!$C$4)*(1+VLOOKUP(C$1,装备属性!$B$6:$G$26,4,FALSE))</f>
        <v>277</v>
      </c>
      <c r="D64" s="31">
        <f>(装备属性!$C$2/装备属性!$C$3*(装备属性!$F93-装备属性!$F$31))*(1+VLOOKUP(D$1,装备属性!$B$6:$G$26,3,FALSE))+(装备属性!$C$1+装备属性!$F$31*装备属性!$C$2/装备属性!$C$4)*(1+VLOOKUP(D$1,装备属性!$B$6:$G$26,4,FALSE))</f>
        <v>444.5</v>
      </c>
      <c r="E64" s="31">
        <f>(装备属性!$C$2/装备属性!$C$3*(装备属性!$F93-装备属性!$F$31))*(1+VLOOKUP(E$1,装备属性!$B$6:$G$26,3,FALSE))+(装备属性!$C$1+装备属性!$F$31*装备属性!$C$2/装备属性!$C$4)*(1+VLOOKUP(E$1,装备属性!$B$6:$G$26,4,FALSE))</f>
        <v>612</v>
      </c>
      <c r="F64" s="31">
        <f>(装备属性!$C$2/装备属性!$C$3*(装备属性!$F93-装备属性!$F$31))*(1+VLOOKUP(F$1,装备属性!$B$6:$G$26,3,FALSE))+(装备属性!$C$1+装备属性!$F$31*装备属性!$C$2/装备属性!$C$4)*(1+VLOOKUP(F$1,装备属性!$B$6:$G$26,4,FALSE))</f>
        <v>808.5</v>
      </c>
      <c r="G64" s="31">
        <f>(装备属性!$C$2/装备属性!$C$3*(装备属性!$F93-装备属性!$F$31))*(1+VLOOKUP(G$1,装备属性!$B$6:$G$26,3,FALSE))+(装备属性!$C$1+装备属性!$F$31*装备属性!$C$2/装备属性!$C$4)*(1+VLOOKUP(G$1,装备属性!$B$6:$G$26,4,FALSE))</f>
        <v>1034</v>
      </c>
      <c r="H64" s="31">
        <f>(装备属性!$C$2/装备属性!$C$3*(装备属性!$F93-装备属性!$F$31))*(1+VLOOKUP(H$1,装备属性!$B$6:$G$26,3,FALSE))+(装备属性!$C$1+装备属性!$F$31*装备属性!$C$2/装备属性!$C$4)*(1+VLOOKUP(H$1,装备属性!$B$6:$G$26,4,FALSE))</f>
        <v>1303</v>
      </c>
      <c r="I64" s="31">
        <f>(装备属性!$C$2/装备属性!$C$3*(装备属性!$F93-装备属性!$F$31))*(1+VLOOKUP(I$1,装备属性!$B$6:$G$26,3,FALSE))+(装备属性!$C$1+装备属性!$F$31*装备属性!$C$2/装备属性!$C$4)*(1+VLOOKUP(I$1,装备属性!$B$6:$G$26,4,FALSE))</f>
        <v>1630</v>
      </c>
      <c r="J64" s="31">
        <f>(装备属性!$C$2/装备属性!$C$3*(装备属性!$F93-装备属性!$F$31))*(1+VLOOKUP(J$1,装备属性!$B$6:$G$26,3,FALSE))+(装备属性!$C$1+装备属性!$F$31*装备属性!$C$2/装备属性!$C$4)*(1+VLOOKUP(J$1,装备属性!$B$6:$G$26,4,FALSE))</f>
        <v>1968.4970414201184</v>
      </c>
      <c r="K64" s="31">
        <f>(装备属性!$C$2/装备属性!$C$3*(装备属性!$F93-装备属性!$F$31))*(1+VLOOKUP(K$1,装备属性!$B$6:$G$26,3,FALSE))+(装备属性!$C$1+装备属性!$F$31*装备属性!$C$2/装备属性!$C$4)*(1+VLOOKUP(K$1,装备属性!$B$6:$G$26,4,FALSE))</f>
        <v>2309.9970414201184</v>
      </c>
      <c r="L64" s="31">
        <f>(装备属性!$C$2/装备属性!$C$3*(装备属性!$F93-装备属性!$F$31))*(1+VLOOKUP(L$1,装备属性!$B$6:$G$26,3,FALSE))+(装备属性!$C$1+装备属性!$F$31*装备属性!$C$2/装备属性!$C$4)*(1+VLOOKUP(L$1,装备属性!$B$6:$G$26,4,FALSE))</f>
        <v>2653.2195036231424</v>
      </c>
      <c r="M64" s="31">
        <f>(装备属性!$C$2/装备属性!$C$3*(装备属性!$F93-装备属性!$F$31))*(1+VLOOKUP(M$1,装备属性!$B$6:$G$26,3,FALSE))+(装备属性!$C$1+装备属性!$F$31*装备属性!$C$2/装备属性!$C$4)*(1+VLOOKUP(M$1,装备属性!$B$6:$G$26,4,FALSE))</f>
        <v>2998.1718845755231</v>
      </c>
      <c r="N64" s="31">
        <f>(装备属性!$C$2/装备属性!$C$3*(装备属性!$F93-装备属性!$F$31))*(1+VLOOKUP(N$1,装备属性!$B$6:$G$26,3,FALSE))+(装备属性!$C$1+装备属性!$F$31*装备属性!$C$2/装备属性!$C$4)*(1+VLOOKUP(N$1,装备属性!$B$6:$G$26,4,FALSE))</f>
        <v>3344.1106600857274</v>
      </c>
      <c r="O64" s="31">
        <f>(装备属性!$C$2/装备属性!$C$3*(装备属性!$F93-装备属性!$F$31))*(1+VLOOKUP(O$1,装备属性!$B$6:$G$26,3,FALSE))+(装备属性!$C$1+装备属性!$F$31*装备属性!$C$2/装备属性!$C$4)*(1+VLOOKUP(O$1,装备属性!$B$6:$G$26,4,FALSE))</f>
        <v>3691.1875831626503</v>
      </c>
      <c r="P64" s="31">
        <f>(装备属性!$C$2/装备属性!$C$3*(装备属性!$F93-装备属性!$F$31))*(1+VLOOKUP(P$1,装备属性!$B$6:$G$26,3,FALSE))+(装备属性!$C$1+装备属性!$F$31*装备属性!$C$2/装备属性!$C$4)*(1+VLOOKUP(P$1,装备属性!$B$6:$G$26,4,FALSE))</f>
        <v>4038.8902479592839</v>
      </c>
      <c r="Q64" s="31">
        <f>(装备属性!$C$2/装备属性!$C$3*(装备属性!$F93-装备属性!$F$31))*(1+VLOOKUP(Q$1,装备属性!$B$6:$G$26,3,FALSE))+(装备属性!$C$1+装备属性!$F$31*装备属性!$C$2/装备属性!$C$4)*(1+VLOOKUP(Q$1,装备属性!$B$6:$G$26,4,FALSE))</f>
        <v>4387.4063769915419</v>
      </c>
      <c r="R64" s="31">
        <f>(装备属性!$C$2/装备属性!$C$3*(装备属性!$F93-装备属性!$F$31))*(1+VLOOKUP(R$1,装备属性!$B$6:$G$26,3,FALSE))+(装备属性!$C$1+装备属性!$F$31*装备属性!$C$2/装备属性!$C$4)*(1+VLOOKUP(R$1,装备属性!$B$6:$G$26,4,FALSE))</f>
        <v>4736.34671112042</v>
      </c>
      <c r="S64" s="31">
        <f>(装备属性!$C$2/装备属性!$C$3*(装备属性!$F93-装备属性!$F$31))*(1+VLOOKUP(S$1,装备属性!$B$6:$G$26,3,FALSE))+(装备属性!$C$1+装备属性!$F$31*装备属性!$C$2/装备属性!$C$4)*(1+VLOOKUP(S$1,装备属性!$B$6:$G$26,4,FALSE))</f>
        <v>5085.9022666759756</v>
      </c>
      <c r="T64" s="32">
        <f t="shared" si="14"/>
        <v>3691.1875831626503</v>
      </c>
      <c r="V64" s="32">
        <f>(装备属性!$C$2/装备属性!$C$3*(装备属性!$F93-装备属性!$F$31))*(1+装备属性!$D$18+VLOOKUP(V$1,装备属性!$L$16:$P$22,2,FALSE))+(装备属性!$C$1+装备属性!$C$2/装备属性!$C$3*装备属性!$F$31)*(1+装备属性!$E$18+VLOOKUP(V$1,装备属性!$L$16:$P$22,3,FALSE))</f>
        <v>4151.7673216742824</v>
      </c>
      <c r="W64" s="32">
        <f>(装备属性!$C$2/装备属性!$C$3*(装备属性!$F93-装备属性!$F$31))*(1+装备属性!$D$18+VLOOKUP(W$1,装备属性!$L$16:$P$22,2,FALSE))+(装备属性!$C$1+装备属性!$C$2/装备属性!$C$3*装备属性!$F$31)*(1+装备属性!$E$18+VLOOKUP(W$1,装备属性!$L$16:$P$22,3,FALSE))</f>
        <v>4735.7673216742824</v>
      </c>
      <c r="X64" s="32">
        <f>(装备属性!$C$2/装备属性!$C$3*(装备属性!$F93-装备属性!$F$31))*(1+装备属性!$D$18+VLOOKUP(X$1,装备属性!$L$16:$P$22,2,FALSE))+(装备属性!$C$1+装备属性!$C$2/装备属性!$C$3*装备属性!$F$31)*(1+装备属性!$E$18+VLOOKUP(X$1,装备属性!$L$16:$P$22,3,FALSE))</f>
        <v>5375.7673216742824</v>
      </c>
      <c r="Y64" s="32">
        <f>(装备属性!$C$2/装备属性!$C$3*(装备属性!$F93-装备属性!$F$31))*(1+装备属性!$D$18+VLOOKUP(Y$1,装备属性!$L$16:$P$22,2,FALSE))+(装备属性!$C$1+装备属性!$C$2/装备属性!$C$3*装备属性!$F$31)*(1+装备属性!$E$18+VLOOKUP(Y$1,装备属性!$L$16:$P$22,3,FALSE))</f>
        <v>6043.7673216742824</v>
      </c>
      <c r="Z64" s="32">
        <f>(装备属性!$C$2/装备属性!$C$3*(装备属性!$F93-装备属性!$F$31))*(1+装备属性!$D$18+VLOOKUP(Z$1,装备属性!$L$16:$P$22,2,FALSE))+(装备属性!$C$1+装备属性!$C$2/装备属性!$C$3*装备属性!$F$31)*(1+装备属性!$E$18+VLOOKUP(Z$1,装备属性!$L$16:$P$22,3,FALSE))</f>
        <v>6711.7673216742833</v>
      </c>
      <c r="AA64"/>
    </row>
    <row r="65" spans="2:28" x14ac:dyDescent="0.15">
      <c r="B65" s="1">
        <v>64</v>
      </c>
      <c r="C65" s="31">
        <f>(装备属性!$C$2/装备属性!$C$3*(装备属性!$F94-装备属性!$F$31))*(1+VLOOKUP(C$1,装备属性!$B$6:$G$26,3,FALSE))+(装备属性!$C$1+装备属性!$F$31*装备属性!$C$2/装备属性!$C$4)*(1+VLOOKUP(C$1,装备属性!$B$6:$G$26,4,FALSE))</f>
        <v>281</v>
      </c>
      <c r="D65" s="31">
        <f>(装备属性!$C$2/装备属性!$C$3*(装备属性!$F94-装备属性!$F$31))*(1+VLOOKUP(D$1,装备属性!$B$6:$G$26,3,FALSE))+(装备属性!$C$1+装备属性!$F$31*装备属性!$C$2/装备属性!$C$4)*(1+VLOOKUP(D$1,装备属性!$B$6:$G$26,4,FALSE))</f>
        <v>450.5</v>
      </c>
      <c r="E65" s="31">
        <f>(装备属性!$C$2/装备属性!$C$3*(装备属性!$F94-装备属性!$F$31))*(1+VLOOKUP(E$1,装备属性!$B$6:$G$26,3,FALSE))+(装备属性!$C$1+装备属性!$F$31*装备属性!$C$2/装备属性!$C$4)*(1+VLOOKUP(E$1,装备属性!$B$6:$G$26,4,FALSE))</f>
        <v>620</v>
      </c>
      <c r="F65" s="31">
        <f>(装备属性!$C$2/装备属性!$C$3*(装备属性!$F94-装备属性!$F$31))*(1+VLOOKUP(F$1,装备属性!$B$6:$G$26,3,FALSE))+(装备属性!$C$1+装备属性!$F$31*装备属性!$C$2/装备属性!$C$4)*(1+VLOOKUP(F$1,装备属性!$B$6:$G$26,4,FALSE))</f>
        <v>818.5</v>
      </c>
      <c r="G65" s="31">
        <f>(装备属性!$C$2/装备属性!$C$3*(装备属性!$F94-装备属性!$F$31))*(1+VLOOKUP(G$1,装备属性!$B$6:$G$26,3,FALSE))+(装备属性!$C$1+装备属性!$F$31*装备属性!$C$2/装备属性!$C$4)*(1+VLOOKUP(G$1,装备属性!$B$6:$G$26,4,FALSE))</f>
        <v>1046</v>
      </c>
      <c r="H65" s="31">
        <f>(装备属性!$C$2/装备属性!$C$3*(装备属性!$F94-装备属性!$F$31))*(1+VLOOKUP(H$1,装备属性!$B$6:$G$26,3,FALSE))+(装备属性!$C$1+装备属性!$F$31*装备属性!$C$2/装备属性!$C$4)*(1+VLOOKUP(H$1,装备属性!$B$6:$G$26,4,FALSE))</f>
        <v>1317</v>
      </c>
      <c r="I65" s="31">
        <f>(装备属性!$C$2/装备属性!$C$3*(装备属性!$F94-装备属性!$F$31))*(1+VLOOKUP(I$1,装备属性!$B$6:$G$26,3,FALSE))+(装备属性!$C$1+装备属性!$F$31*装备属性!$C$2/装备属性!$C$4)*(1+VLOOKUP(I$1,装备属性!$B$6:$G$26,4,FALSE))</f>
        <v>1646</v>
      </c>
      <c r="J65" s="31">
        <f>(装备属性!$C$2/装备属性!$C$3*(装备属性!$F94-装备属性!$F$31))*(1+VLOOKUP(J$1,装备属性!$B$6:$G$26,3,FALSE))+(装备属性!$C$1+装备属性!$F$31*装备属性!$C$2/装备属性!$C$4)*(1+VLOOKUP(J$1,装备属性!$B$6:$G$26,4,FALSE))</f>
        <v>1986.4970414201184</v>
      </c>
      <c r="K65" s="31">
        <f>(装备属性!$C$2/装备属性!$C$3*(装备属性!$F94-装备属性!$F$31))*(1+VLOOKUP(K$1,装备属性!$B$6:$G$26,3,FALSE))+(装备属性!$C$1+装备属性!$F$31*装备属性!$C$2/装备属性!$C$4)*(1+VLOOKUP(K$1,装备属性!$B$6:$G$26,4,FALSE))</f>
        <v>2329.9970414201184</v>
      </c>
      <c r="L65" s="31">
        <f>(装备属性!$C$2/装备属性!$C$3*(装备属性!$F94-装备属性!$F$31))*(1+VLOOKUP(L$1,装备属性!$B$6:$G$26,3,FALSE))+(装备属性!$C$1+装备属性!$F$31*装备属性!$C$2/装备属性!$C$4)*(1+VLOOKUP(L$1,装备属性!$B$6:$G$26,4,FALSE))</f>
        <v>2675.2195036231424</v>
      </c>
      <c r="M65" s="31">
        <f>(装备属性!$C$2/装备属性!$C$3*(装备属性!$F94-装备属性!$F$31))*(1+VLOOKUP(M$1,装备属性!$B$6:$G$26,3,FALSE))+(装备属性!$C$1+装备属性!$F$31*装备属性!$C$2/装备属性!$C$4)*(1+VLOOKUP(M$1,装备属性!$B$6:$G$26,4,FALSE))</f>
        <v>3022.1718845755231</v>
      </c>
      <c r="N65" s="31">
        <f>(装备属性!$C$2/装备属性!$C$3*(装备属性!$F94-装备属性!$F$31))*(1+VLOOKUP(N$1,装备属性!$B$6:$G$26,3,FALSE))+(装备属性!$C$1+装备属性!$F$31*装备属性!$C$2/装备属性!$C$4)*(1+VLOOKUP(N$1,装备属性!$B$6:$G$26,4,FALSE))</f>
        <v>3370.1106600857274</v>
      </c>
      <c r="O65" s="31">
        <f>(装备属性!$C$2/装备属性!$C$3*(装备属性!$F94-装备属性!$F$31))*(1+VLOOKUP(O$1,装备属性!$B$6:$G$26,3,FALSE))+(装备属性!$C$1+装备属性!$F$31*装备属性!$C$2/装备属性!$C$4)*(1+VLOOKUP(O$1,装备属性!$B$6:$G$26,4,FALSE))</f>
        <v>3719.1875831626503</v>
      </c>
      <c r="P65" s="31">
        <f>(装备属性!$C$2/装备属性!$C$3*(装备属性!$F94-装备属性!$F$31))*(1+VLOOKUP(P$1,装备属性!$B$6:$G$26,3,FALSE))+(装备属性!$C$1+装备属性!$F$31*装备属性!$C$2/装备属性!$C$4)*(1+VLOOKUP(P$1,装备属性!$B$6:$G$26,4,FALSE))</f>
        <v>4068.8902479592839</v>
      </c>
      <c r="Q65" s="31">
        <f>(装备属性!$C$2/装备属性!$C$3*(装备属性!$F94-装备属性!$F$31))*(1+VLOOKUP(Q$1,装备属性!$B$6:$G$26,3,FALSE))+(装备属性!$C$1+装备属性!$F$31*装备属性!$C$2/装备属性!$C$4)*(1+VLOOKUP(Q$1,装备属性!$B$6:$G$26,4,FALSE))</f>
        <v>4419.4063769915419</v>
      </c>
      <c r="R65" s="31">
        <f>(装备属性!$C$2/装备属性!$C$3*(装备属性!$F94-装备属性!$F$31))*(1+VLOOKUP(R$1,装备属性!$B$6:$G$26,3,FALSE))+(装备属性!$C$1+装备属性!$F$31*装备属性!$C$2/装备属性!$C$4)*(1+VLOOKUP(R$1,装备属性!$B$6:$G$26,4,FALSE))</f>
        <v>4770.34671112042</v>
      </c>
      <c r="S65" s="31">
        <f>(装备属性!$C$2/装备属性!$C$3*(装备属性!$F94-装备属性!$F$31))*(1+VLOOKUP(S$1,装备属性!$B$6:$G$26,3,FALSE))+(装备属性!$C$1+装备属性!$F$31*装备属性!$C$2/装备属性!$C$4)*(1+VLOOKUP(S$1,装备属性!$B$6:$G$26,4,FALSE))</f>
        <v>5121.9022666759756</v>
      </c>
      <c r="T65" s="32">
        <f t="shared" si="14"/>
        <v>3719.1875831626503</v>
      </c>
      <c r="V65" s="32">
        <f>(装备属性!$C$2/装备属性!$C$3*(装备属性!$F94-装备属性!$F$31))*(1+装备属性!$D$18+VLOOKUP(V$1,装备属性!$L$16:$P$22,2,FALSE))+(装备属性!$C$1+装备属性!$C$2/装备属性!$C$3*装备属性!$F$31)*(1+装备属性!$E$18+VLOOKUP(V$1,装备属性!$L$16:$P$22,3,FALSE))</f>
        <v>4183.7673216742824</v>
      </c>
      <c r="W65" s="32">
        <f>(装备属性!$C$2/装备属性!$C$3*(装备属性!$F94-装备属性!$F$31))*(1+装备属性!$D$18+VLOOKUP(W$1,装备属性!$L$16:$P$22,2,FALSE))+(装备属性!$C$1+装备属性!$C$2/装备属性!$C$3*装备属性!$F$31)*(1+装备属性!$E$18+VLOOKUP(W$1,装备属性!$L$16:$P$22,3,FALSE))</f>
        <v>4771.7673216742824</v>
      </c>
      <c r="X65" s="32">
        <f>(装备属性!$C$2/装备属性!$C$3*(装备属性!$F94-装备属性!$F$31))*(1+装备属性!$D$18+VLOOKUP(X$1,装备属性!$L$16:$P$22,2,FALSE))+(装备属性!$C$1+装备属性!$C$2/装备属性!$C$3*装备属性!$F$31)*(1+装备属性!$E$18+VLOOKUP(X$1,装备属性!$L$16:$P$22,3,FALSE))</f>
        <v>5415.7673216742824</v>
      </c>
      <c r="Y65" s="32">
        <f>(装备属性!$C$2/装备属性!$C$3*(装备属性!$F94-装备属性!$F$31))*(1+装备属性!$D$18+VLOOKUP(Y$1,装备属性!$L$16:$P$22,2,FALSE))+(装备属性!$C$1+装备属性!$C$2/装备属性!$C$3*装备属性!$F$31)*(1+装备属性!$E$18+VLOOKUP(Y$1,装备属性!$L$16:$P$22,3,FALSE))</f>
        <v>6087.7673216742824</v>
      </c>
      <c r="Z65" s="32">
        <f>(装备属性!$C$2/装备属性!$C$3*(装备属性!$F94-装备属性!$F$31))*(1+装备属性!$D$18+VLOOKUP(Z$1,装备属性!$L$16:$P$22,2,FALSE))+(装备属性!$C$1+装备属性!$C$2/装备属性!$C$3*装备属性!$F$31)*(1+装备属性!$E$18+VLOOKUP(Z$1,装备属性!$L$16:$P$22,3,FALSE))</f>
        <v>6759.7673216742833</v>
      </c>
      <c r="AA65"/>
    </row>
    <row r="66" spans="2:28" x14ac:dyDescent="0.15">
      <c r="B66" s="1">
        <v>65</v>
      </c>
      <c r="C66" s="31">
        <f>(装备属性!$C$2/装备属性!$C$3*(装备属性!$F95-装备属性!$F$31))*(1+VLOOKUP(C$1,装备属性!$B$6:$G$26,3,FALSE))+(装备属性!$C$1+装备属性!$F$31*装备属性!$C$2/装备属性!$C$4)*(1+VLOOKUP(C$1,装备属性!$B$6:$G$26,4,FALSE))</f>
        <v>285</v>
      </c>
      <c r="D66" s="31">
        <f>(装备属性!$C$2/装备属性!$C$3*(装备属性!$F95-装备属性!$F$31))*(1+VLOOKUP(D$1,装备属性!$B$6:$G$26,3,FALSE))+(装备属性!$C$1+装备属性!$F$31*装备属性!$C$2/装备属性!$C$4)*(1+VLOOKUP(D$1,装备属性!$B$6:$G$26,4,FALSE))</f>
        <v>456.5</v>
      </c>
      <c r="E66" s="31">
        <f>(装备属性!$C$2/装备属性!$C$3*(装备属性!$F95-装备属性!$F$31))*(1+VLOOKUP(E$1,装备属性!$B$6:$G$26,3,FALSE))+(装备属性!$C$1+装备属性!$F$31*装备属性!$C$2/装备属性!$C$4)*(1+VLOOKUP(E$1,装备属性!$B$6:$G$26,4,FALSE))</f>
        <v>628</v>
      </c>
      <c r="F66" s="31">
        <f>(装备属性!$C$2/装备属性!$C$3*(装备属性!$F95-装备属性!$F$31))*(1+VLOOKUP(F$1,装备属性!$B$6:$G$26,3,FALSE))+(装备属性!$C$1+装备属性!$F$31*装备属性!$C$2/装备属性!$C$4)*(1+VLOOKUP(F$1,装备属性!$B$6:$G$26,4,FALSE))</f>
        <v>828.5</v>
      </c>
      <c r="G66" s="31">
        <f>(装备属性!$C$2/装备属性!$C$3*(装备属性!$F95-装备属性!$F$31))*(1+VLOOKUP(G$1,装备属性!$B$6:$G$26,3,FALSE))+(装备属性!$C$1+装备属性!$F$31*装备属性!$C$2/装备属性!$C$4)*(1+VLOOKUP(G$1,装备属性!$B$6:$G$26,4,FALSE))</f>
        <v>1058</v>
      </c>
      <c r="H66" s="31">
        <f>(装备属性!$C$2/装备属性!$C$3*(装备属性!$F95-装备属性!$F$31))*(1+VLOOKUP(H$1,装备属性!$B$6:$G$26,3,FALSE))+(装备属性!$C$1+装备属性!$F$31*装备属性!$C$2/装备属性!$C$4)*(1+VLOOKUP(H$1,装备属性!$B$6:$G$26,4,FALSE))</f>
        <v>1331</v>
      </c>
      <c r="I66" s="31">
        <f>(装备属性!$C$2/装备属性!$C$3*(装备属性!$F95-装备属性!$F$31))*(1+VLOOKUP(I$1,装备属性!$B$6:$G$26,3,FALSE))+(装备属性!$C$1+装备属性!$F$31*装备属性!$C$2/装备属性!$C$4)*(1+VLOOKUP(I$1,装备属性!$B$6:$G$26,4,FALSE))</f>
        <v>1662</v>
      </c>
      <c r="J66" s="31">
        <f>(装备属性!$C$2/装备属性!$C$3*(装备属性!$F95-装备属性!$F$31))*(1+VLOOKUP(J$1,装备属性!$B$6:$G$26,3,FALSE))+(装备属性!$C$1+装备属性!$F$31*装备属性!$C$2/装备属性!$C$4)*(1+VLOOKUP(J$1,装备属性!$B$6:$G$26,4,FALSE))</f>
        <v>2004.4970414201184</v>
      </c>
      <c r="K66" s="31">
        <f>(装备属性!$C$2/装备属性!$C$3*(装备属性!$F95-装备属性!$F$31))*(1+VLOOKUP(K$1,装备属性!$B$6:$G$26,3,FALSE))+(装备属性!$C$1+装备属性!$F$31*装备属性!$C$2/装备属性!$C$4)*(1+VLOOKUP(K$1,装备属性!$B$6:$G$26,4,FALSE))</f>
        <v>2349.9970414201184</v>
      </c>
      <c r="L66" s="31">
        <f>(装备属性!$C$2/装备属性!$C$3*(装备属性!$F95-装备属性!$F$31))*(1+VLOOKUP(L$1,装备属性!$B$6:$G$26,3,FALSE))+(装备属性!$C$1+装备属性!$F$31*装备属性!$C$2/装备属性!$C$4)*(1+VLOOKUP(L$1,装备属性!$B$6:$G$26,4,FALSE))</f>
        <v>2697.2195036231424</v>
      </c>
      <c r="M66" s="31">
        <f>(装备属性!$C$2/装备属性!$C$3*(装备属性!$F95-装备属性!$F$31))*(1+VLOOKUP(M$1,装备属性!$B$6:$G$26,3,FALSE))+(装备属性!$C$1+装备属性!$F$31*装备属性!$C$2/装备属性!$C$4)*(1+VLOOKUP(M$1,装备属性!$B$6:$G$26,4,FALSE))</f>
        <v>3046.1718845755231</v>
      </c>
      <c r="N66" s="31">
        <f>(装备属性!$C$2/装备属性!$C$3*(装备属性!$F95-装备属性!$F$31))*(1+VLOOKUP(N$1,装备属性!$B$6:$G$26,3,FALSE))+(装备属性!$C$1+装备属性!$F$31*装备属性!$C$2/装备属性!$C$4)*(1+VLOOKUP(N$1,装备属性!$B$6:$G$26,4,FALSE))</f>
        <v>3396.1106600857274</v>
      </c>
      <c r="O66" s="31">
        <f>(装备属性!$C$2/装备属性!$C$3*(装备属性!$F95-装备属性!$F$31))*(1+VLOOKUP(O$1,装备属性!$B$6:$G$26,3,FALSE))+(装备属性!$C$1+装备属性!$F$31*装备属性!$C$2/装备属性!$C$4)*(1+VLOOKUP(O$1,装备属性!$B$6:$G$26,4,FALSE))</f>
        <v>3747.1875831626503</v>
      </c>
      <c r="P66" s="31">
        <f>(装备属性!$C$2/装备属性!$C$3*(装备属性!$F95-装备属性!$F$31))*(1+VLOOKUP(P$1,装备属性!$B$6:$G$26,3,FALSE))+(装备属性!$C$1+装备属性!$F$31*装备属性!$C$2/装备属性!$C$4)*(1+VLOOKUP(P$1,装备属性!$B$6:$G$26,4,FALSE))</f>
        <v>4098.8902479592834</v>
      </c>
      <c r="Q66" s="31">
        <f>(装备属性!$C$2/装备属性!$C$3*(装备属性!$F95-装备属性!$F$31))*(1+VLOOKUP(Q$1,装备属性!$B$6:$G$26,3,FALSE))+(装备属性!$C$1+装备属性!$F$31*装备属性!$C$2/装备属性!$C$4)*(1+VLOOKUP(Q$1,装备属性!$B$6:$G$26,4,FALSE))</f>
        <v>4451.4063769915419</v>
      </c>
      <c r="R66" s="31">
        <f>(装备属性!$C$2/装备属性!$C$3*(装备属性!$F95-装备属性!$F$31))*(1+VLOOKUP(R$1,装备属性!$B$6:$G$26,3,FALSE))+(装备属性!$C$1+装备属性!$F$31*装备属性!$C$2/装备属性!$C$4)*(1+VLOOKUP(R$1,装备属性!$B$6:$G$26,4,FALSE))</f>
        <v>4804.34671112042</v>
      </c>
      <c r="S66" s="31">
        <f>(装备属性!$C$2/装备属性!$C$3*(装备属性!$F95-装备属性!$F$31))*(1+VLOOKUP(S$1,装备属性!$B$6:$G$26,3,FALSE))+(装备属性!$C$1+装备属性!$F$31*装备属性!$C$2/装备属性!$C$4)*(1+VLOOKUP(S$1,装备属性!$B$6:$G$26,4,FALSE))</f>
        <v>5157.9022666759756</v>
      </c>
      <c r="T66" s="32">
        <f t="shared" si="14"/>
        <v>3747.1875831626503</v>
      </c>
      <c r="U66" s="31">
        <f>P66</f>
        <v>4098.8902479592834</v>
      </c>
      <c r="V66" s="32">
        <f>(装备属性!$C$2/装备属性!$C$3*(装备属性!$F95-装备属性!$F$31))*(1+装备属性!$D$19+VLOOKUP(V$1,装备属性!$L$16:$P$22,2,FALSE))+(装备属性!$C$1+装备属性!$C$2/装备属性!$C$3*装备属性!$F$31)*(1+装备属性!$E$19+VLOOKUP(V$1,装备属性!$L$16:$P$22,3,FALSE))</f>
        <v>4559.7561014779294</v>
      </c>
      <c r="W66" s="32">
        <f>(装备属性!$C$2/装备属性!$C$3*(装备属性!$F95-装备属性!$F$31))*(1+装备属性!$D$19+VLOOKUP(W$1,装备属性!$L$16:$P$22,2,FALSE))+(装备属性!$C$1+装备属性!$C$2/装备属性!$C$3*装备属性!$F$31)*(1+装备属性!$E$19+VLOOKUP(W$1,装备属性!$L$16:$P$22,3,FALSE))</f>
        <v>5151.7561014779294</v>
      </c>
      <c r="X66" s="32">
        <f>(装备属性!$C$2/装备属性!$C$3*(装备属性!$F95-装备属性!$F$31))*(1+装备属性!$D$19+VLOOKUP(X$1,装备属性!$L$16:$P$22,2,FALSE))+(装备属性!$C$1+装备属性!$C$2/装备属性!$C$3*装备属性!$F$31)*(1+装备属性!$E$19+VLOOKUP(X$1,装备属性!$L$16:$P$22,3,FALSE))</f>
        <v>5799.7561014779294</v>
      </c>
      <c r="Y66" s="32">
        <f>(装备属性!$C$2/装备属性!$C$3*(装备属性!$F95-装备属性!$F$31))*(1+装备属性!$D$19+VLOOKUP(Y$1,装备属性!$L$16:$P$22,2,FALSE))+(装备属性!$C$1+装备属性!$C$2/装备属性!$C$3*装备属性!$F$31)*(1+装备属性!$E$19+VLOOKUP(Y$1,装备属性!$L$16:$P$22,3,FALSE))</f>
        <v>6475.7561014779294</v>
      </c>
      <c r="Z66" s="32">
        <f>(装备属性!$C$2/装备属性!$C$3*(装备属性!$F95-装备属性!$F$31))*(1+装备属性!$D$19+VLOOKUP(Z$1,装备属性!$L$16:$P$22,2,FALSE))+(装备属性!$C$1+装备属性!$C$2/装备属性!$C$3*装备属性!$F$31)*(1+装备属性!$E$19+VLOOKUP(Z$1,装备属性!$L$16:$P$22,3,FALSE))</f>
        <v>7151.7561014779294</v>
      </c>
      <c r="AA66"/>
      <c r="AB66" s="1">
        <f>U66/T66-1</f>
        <v>9.3857768524038931E-2</v>
      </c>
    </row>
    <row r="67" spans="2:28" x14ac:dyDescent="0.15">
      <c r="B67" s="1">
        <v>66</v>
      </c>
      <c r="C67" s="31">
        <f>(装备属性!$C$2/装备属性!$C$3*(装备属性!$F96-装备属性!$F$31))*(1+VLOOKUP(C$1,装备属性!$B$6:$G$26,3,FALSE))+(装备属性!$C$1+装备属性!$F$31*装备属性!$C$2/装备属性!$C$4)*(1+VLOOKUP(C$1,装备属性!$B$6:$G$26,4,FALSE))</f>
        <v>289</v>
      </c>
      <c r="D67" s="31">
        <f>(装备属性!$C$2/装备属性!$C$3*(装备属性!$F96-装备属性!$F$31))*(1+VLOOKUP(D$1,装备属性!$B$6:$G$26,3,FALSE))+(装备属性!$C$1+装备属性!$F$31*装备属性!$C$2/装备属性!$C$4)*(1+VLOOKUP(D$1,装备属性!$B$6:$G$26,4,FALSE))</f>
        <v>462.5</v>
      </c>
      <c r="E67" s="31">
        <f>(装备属性!$C$2/装备属性!$C$3*(装备属性!$F96-装备属性!$F$31))*(1+VLOOKUP(E$1,装备属性!$B$6:$G$26,3,FALSE))+(装备属性!$C$1+装备属性!$F$31*装备属性!$C$2/装备属性!$C$4)*(1+VLOOKUP(E$1,装备属性!$B$6:$G$26,4,FALSE))</f>
        <v>636</v>
      </c>
      <c r="F67" s="31">
        <f>(装备属性!$C$2/装备属性!$C$3*(装备属性!$F96-装备属性!$F$31))*(1+VLOOKUP(F$1,装备属性!$B$6:$G$26,3,FALSE))+(装备属性!$C$1+装备属性!$F$31*装备属性!$C$2/装备属性!$C$4)*(1+VLOOKUP(F$1,装备属性!$B$6:$G$26,4,FALSE))</f>
        <v>838.5</v>
      </c>
      <c r="G67" s="31">
        <f>(装备属性!$C$2/装备属性!$C$3*(装备属性!$F96-装备属性!$F$31))*(1+VLOOKUP(G$1,装备属性!$B$6:$G$26,3,FALSE))+(装备属性!$C$1+装备属性!$F$31*装备属性!$C$2/装备属性!$C$4)*(1+VLOOKUP(G$1,装备属性!$B$6:$G$26,4,FALSE))</f>
        <v>1070</v>
      </c>
      <c r="H67" s="31">
        <f>(装备属性!$C$2/装备属性!$C$3*(装备属性!$F96-装备属性!$F$31))*(1+VLOOKUP(H$1,装备属性!$B$6:$G$26,3,FALSE))+(装备属性!$C$1+装备属性!$F$31*装备属性!$C$2/装备属性!$C$4)*(1+VLOOKUP(H$1,装备属性!$B$6:$G$26,4,FALSE))</f>
        <v>1345</v>
      </c>
      <c r="I67" s="31">
        <f>(装备属性!$C$2/装备属性!$C$3*(装备属性!$F96-装备属性!$F$31))*(1+VLOOKUP(I$1,装备属性!$B$6:$G$26,3,FALSE))+(装备属性!$C$1+装备属性!$F$31*装备属性!$C$2/装备属性!$C$4)*(1+VLOOKUP(I$1,装备属性!$B$6:$G$26,4,FALSE))</f>
        <v>1678</v>
      </c>
      <c r="J67" s="31">
        <f>(装备属性!$C$2/装备属性!$C$3*(装备属性!$F96-装备属性!$F$31))*(1+VLOOKUP(J$1,装备属性!$B$6:$G$26,3,FALSE))+(装备属性!$C$1+装备属性!$F$31*装备属性!$C$2/装备属性!$C$4)*(1+VLOOKUP(J$1,装备属性!$B$6:$G$26,4,FALSE))</f>
        <v>2022.4970414201184</v>
      </c>
      <c r="K67" s="31">
        <f>(装备属性!$C$2/装备属性!$C$3*(装备属性!$F96-装备属性!$F$31))*(1+VLOOKUP(K$1,装备属性!$B$6:$G$26,3,FALSE))+(装备属性!$C$1+装备属性!$F$31*装备属性!$C$2/装备属性!$C$4)*(1+VLOOKUP(K$1,装备属性!$B$6:$G$26,4,FALSE))</f>
        <v>2369.9970414201184</v>
      </c>
      <c r="L67" s="31">
        <f>(装备属性!$C$2/装备属性!$C$3*(装备属性!$F96-装备属性!$F$31))*(1+VLOOKUP(L$1,装备属性!$B$6:$G$26,3,FALSE))+(装备属性!$C$1+装备属性!$F$31*装备属性!$C$2/装备属性!$C$4)*(1+VLOOKUP(L$1,装备属性!$B$6:$G$26,4,FALSE))</f>
        <v>2719.2195036231424</v>
      </c>
      <c r="M67" s="31">
        <f>(装备属性!$C$2/装备属性!$C$3*(装备属性!$F96-装备属性!$F$31))*(1+VLOOKUP(M$1,装备属性!$B$6:$G$26,3,FALSE))+(装备属性!$C$1+装备属性!$F$31*装备属性!$C$2/装备属性!$C$4)*(1+VLOOKUP(M$1,装备属性!$B$6:$G$26,4,FALSE))</f>
        <v>3070.1718845755231</v>
      </c>
      <c r="N67" s="31">
        <f>(装备属性!$C$2/装备属性!$C$3*(装备属性!$F96-装备属性!$F$31))*(1+VLOOKUP(N$1,装备属性!$B$6:$G$26,3,FALSE))+(装备属性!$C$1+装备属性!$F$31*装备属性!$C$2/装备属性!$C$4)*(1+VLOOKUP(N$1,装备属性!$B$6:$G$26,4,FALSE))</f>
        <v>3422.1106600857274</v>
      </c>
      <c r="O67" s="31">
        <f>(装备属性!$C$2/装备属性!$C$3*(装备属性!$F96-装备属性!$F$31))*(1+VLOOKUP(O$1,装备属性!$B$6:$G$26,3,FALSE))+(装备属性!$C$1+装备属性!$F$31*装备属性!$C$2/装备属性!$C$4)*(1+VLOOKUP(O$1,装备属性!$B$6:$G$26,4,FALSE))</f>
        <v>3775.1875831626503</v>
      </c>
      <c r="P67" s="31">
        <f>(装备属性!$C$2/装备属性!$C$3*(装备属性!$F96-装备属性!$F$31))*(1+VLOOKUP(P$1,装备属性!$B$6:$G$26,3,FALSE))+(装备属性!$C$1+装备属性!$F$31*装备属性!$C$2/装备属性!$C$4)*(1+VLOOKUP(P$1,装备属性!$B$6:$G$26,4,FALSE))</f>
        <v>4128.8902479592834</v>
      </c>
      <c r="Q67" s="31">
        <f>(装备属性!$C$2/装备属性!$C$3*(装备属性!$F96-装备属性!$F$31))*(1+VLOOKUP(Q$1,装备属性!$B$6:$G$26,3,FALSE))+(装备属性!$C$1+装备属性!$F$31*装备属性!$C$2/装备属性!$C$4)*(1+VLOOKUP(Q$1,装备属性!$B$6:$G$26,4,FALSE))</f>
        <v>4483.4063769915419</v>
      </c>
      <c r="R67" s="31">
        <f>(装备属性!$C$2/装备属性!$C$3*(装备属性!$F96-装备属性!$F$31))*(1+VLOOKUP(R$1,装备属性!$B$6:$G$26,3,FALSE))+(装备属性!$C$1+装备属性!$F$31*装备属性!$C$2/装备属性!$C$4)*(1+VLOOKUP(R$1,装备属性!$B$6:$G$26,4,FALSE))</f>
        <v>4838.34671112042</v>
      </c>
      <c r="S67" s="31">
        <f>(装备属性!$C$2/装备属性!$C$3*(装备属性!$F96-装备属性!$F$31))*(1+VLOOKUP(S$1,装备属性!$B$6:$G$26,3,FALSE))+(装备属性!$C$1+装备属性!$F$31*装备属性!$C$2/装备属性!$C$4)*(1+VLOOKUP(S$1,装备属性!$B$6:$G$26,4,FALSE))</f>
        <v>5193.9022666759756</v>
      </c>
      <c r="T67" s="32">
        <f>P67</f>
        <v>4128.8902479592834</v>
      </c>
      <c r="V67" s="32">
        <f>(装备属性!$C$2/装备属性!$C$3*(装备属性!$F96-装备属性!$F$31))*(1+装备属性!$D$19+VLOOKUP(V$1,装备属性!$L$16:$P$22,2,FALSE))+(装备属性!$C$1+装备属性!$C$2/装备属性!$C$3*装备属性!$F$31)*(1+装备属性!$E$19+VLOOKUP(V$1,装备属性!$L$16:$P$22,3,FALSE))</f>
        <v>4593.7561014779294</v>
      </c>
      <c r="W67" s="32">
        <f>(装备属性!$C$2/装备属性!$C$3*(装备属性!$F96-装备属性!$F$31))*(1+装备属性!$D$19+VLOOKUP(W$1,装备属性!$L$16:$P$22,2,FALSE))+(装备属性!$C$1+装备属性!$C$2/装备属性!$C$3*装备属性!$F$31)*(1+装备属性!$E$19+VLOOKUP(W$1,装备属性!$L$16:$P$22,3,FALSE))</f>
        <v>5189.7561014779294</v>
      </c>
      <c r="X67" s="32">
        <f>(装备属性!$C$2/装备属性!$C$3*(装备属性!$F96-装备属性!$F$31))*(1+装备属性!$D$19+VLOOKUP(X$1,装备属性!$L$16:$P$22,2,FALSE))+(装备属性!$C$1+装备属性!$C$2/装备属性!$C$3*装备属性!$F$31)*(1+装备属性!$E$19+VLOOKUP(X$1,装备属性!$L$16:$P$22,3,FALSE))</f>
        <v>5841.7561014779294</v>
      </c>
      <c r="Y67" s="32">
        <f>(装备属性!$C$2/装备属性!$C$3*(装备属性!$F96-装备属性!$F$31))*(1+装备属性!$D$19+VLOOKUP(Y$1,装备属性!$L$16:$P$22,2,FALSE))+(装备属性!$C$1+装备属性!$C$2/装备属性!$C$3*装备属性!$F$31)*(1+装备属性!$E$19+VLOOKUP(Y$1,装备属性!$L$16:$P$22,3,FALSE))</f>
        <v>6521.7561014779294</v>
      </c>
      <c r="Z67" s="32">
        <f>(装备属性!$C$2/装备属性!$C$3*(装备属性!$F96-装备属性!$F$31))*(1+装备属性!$D$19+VLOOKUP(Z$1,装备属性!$L$16:$P$22,2,FALSE))+(装备属性!$C$1+装备属性!$C$2/装备属性!$C$3*装备属性!$F$31)*(1+装备属性!$E$19+VLOOKUP(Z$1,装备属性!$L$16:$P$22,3,FALSE))</f>
        <v>7201.7561014779294</v>
      </c>
      <c r="AA67"/>
    </row>
    <row r="68" spans="2:28" x14ac:dyDescent="0.15">
      <c r="B68" s="1">
        <v>67</v>
      </c>
      <c r="C68" s="31">
        <f>(装备属性!$C$2/装备属性!$C$3*(装备属性!$F97-装备属性!$F$31))*(1+VLOOKUP(C$1,装备属性!$B$6:$G$26,3,FALSE))+(装备属性!$C$1+装备属性!$F$31*装备属性!$C$2/装备属性!$C$4)*(1+VLOOKUP(C$1,装备属性!$B$6:$G$26,4,FALSE))</f>
        <v>293</v>
      </c>
      <c r="D68" s="31">
        <f>(装备属性!$C$2/装备属性!$C$3*(装备属性!$F97-装备属性!$F$31))*(1+VLOOKUP(D$1,装备属性!$B$6:$G$26,3,FALSE))+(装备属性!$C$1+装备属性!$F$31*装备属性!$C$2/装备属性!$C$4)*(1+VLOOKUP(D$1,装备属性!$B$6:$G$26,4,FALSE))</f>
        <v>468.5</v>
      </c>
      <c r="E68" s="31">
        <f>(装备属性!$C$2/装备属性!$C$3*(装备属性!$F97-装备属性!$F$31))*(1+VLOOKUP(E$1,装备属性!$B$6:$G$26,3,FALSE))+(装备属性!$C$1+装备属性!$F$31*装备属性!$C$2/装备属性!$C$4)*(1+VLOOKUP(E$1,装备属性!$B$6:$G$26,4,FALSE))</f>
        <v>644</v>
      </c>
      <c r="F68" s="31">
        <f>(装备属性!$C$2/装备属性!$C$3*(装备属性!$F97-装备属性!$F$31))*(1+VLOOKUP(F$1,装备属性!$B$6:$G$26,3,FALSE))+(装备属性!$C$1+装备属性!$F$31*装备属性!$C$2/装备属性!$C$4)*(1+VLOOKUP(F$1,装备属性!$B$6:$G$26,4,FALSE))</f>
        <v>848.5</v>
      </c>
      <c r="G68" s="31">
        <f>(装备属性!$C$2/装备属性!$C$3*(装备属性!$F97-装备属性!$F$31))*(1+VLOOKUP(G$1,装备属性!$B$6:$G$26,3,FALSE))+(装备属性!$C$1+装备属性!$F$31*装备属性!$C$2/装备属性!$C$4)*(1+VLOOKUP(G$1,装备属性!$B$6:$G$26,4,FALSE))</f>
        <v>1082</v>
      </c>
      <c r="H68" s="31">
        <f>(装备属性!$C$2/装备属性!$C$3*(装备属性!$F97-装备属性!$F$31))*(1+VLOOKUP(H$1,装备属性!$B$6:$G$26,3,FALSE))+(装备属性!$C$1+装备属性!$F$31*装备属性!$C$2/装备属性!$C$4)*(1+VLOOKUP(H$1,装备属性!$B$6:$G$26,4,FALSE))</f>
        <v>1359</v>
      </c>
      <c r="I68" s="31">
        <f>(装备属性!$C$2/装备属性!$C$3*(装备属性!$F97-装备属性!$F$31))*(1+VLOOKUP(I$1,装备属性!$B$6:$G$26,3,FALSE))+(装备属性!$C$1+装备属性!$F$31*装备属性!$C$2/装备属性!$C$4)*(1+VLOOKUP(I$1,装备属性!$B$6:$G$26,4,FALSE))</f>
        <v>1694</v>
      </c>
      <c r="J68" s="31">
        <f>(装备属性!$C$2/装备属性!$C$3*(装备属性!$F97-装备属性!$F$31))*(1+VLOOKUP(J$1,装备属性!$B$6:$G$26,3,FALSE))+(装备属性!$C$1+装备属性!$F$31*装备属性!$C$2/装备属性!$C$4)*(1+VLOOKUP(J$1,装备属性!$B$6:$G$26,4,FALSE))</f>
        <v>2040.4970414201184</v>
      </c>
      <c r="K68" s="31">
        <f>(装备属性!$C$2/装备属性!$C$3*(装备属性!$F97-装备属性!$F$31))*(1+VLOOKUP(K$1,装备属性!$B$6:$G$26,3,FALSE))+(装备属性!$C$1+装备属性!$F$31*装备属性!$C$2/装备属性!$C$4)*(1+VLOOKUP(K$1,装备属性!$B$6:$G$26,4,FALSE))</f>
        <v>2389.9970414201184</v>
      </c>
      <c r="L68" s="31">
        <f>(装备属性!$C$2/装备属性!$C$3*(装备属性!$F97-装备属性!$F$31))*(1+VLOOKUP(L$1,装备属性!$B$6:$G$26,3,FALSE))+(装备属性!$C$1+装备属性!$F$31*装备属性!$C$2/装备属性!$C$4)*(1+VLOOKUP(L$1,装备属性!$B$6:$G$26,4,FALSE))</f>
        <v>2741.2195036231424</v>
      </c>
      <c r="M68" s="31">
        <f>(装备属性!$C$2/装备属性!$C$3*(装备属性!$F97-装备属性!$F$31))*(1+VLOOKUP(M$1,装备属性!$B$6:$G$26,3,FALSE))+(装备属性!$C$1+装备属性!$F$31*装备属性!$C$2/装备属性!$C$4)*(1+VLOOKUP(M$1,装备属性!$B$6:$G$26,4,FALSE))</f>
        <v>3094.1718845755231</v>
      </c>
      <c r="N68" s="31">
        <f>(装备属性!$C$2/装备属性!$C$3*(装备属性!$F97-装备属性!$F$31))*(1+VLOOKUP(N$1,装备属性!$B$6:$G$26,3,FALSE))+(装备属性!$C$1+装备属性!$F$31*装备属性!$C$2/装备属性!$C$4)*(1+VLOOKUP(N$1,装备属性!$B$6:$G$26,4,FALSE))</f>
        <v>3448.1106600857274</v>
      </c>
      <c r="O68" s="31">
        <f>(装备属性!$C$2/装备属性!$C$3*(装备属性!$F97-装备属性!$F$31))*(1+VLOOKUP(O$1,装备属性!$B$6:$G$26,3,FALSE))+(装备属性!$C$1+装备属性!$F$31*装备属性!$C$2/装备属性!$C$4)*(1+VLOOKUP(O$1,装备属性!$B$6:$G$26,4,FALSE))</f>
        <v>3803.1875831626503</v>
      </c>
      <c r="P68" s="31">
        <f>(装备属性!$C$2/装备属性!$C$3*(装备属性!$F97-装备属性!$F$31))*(1+VLOOKUP(P$1,装备属性!$B$6:$G$26,3,FALSE))+(装备属性!$C$1+装备属性!$F$31*装备属性!$C$2/装备属性!$C$4)*(1+VLOOKUP(P$1,装备属性!$B$6:$G$26,4,FALSE))</f>
        <v>4158.8902479592834</v>
      </c>
      <c r="Q68" s="31">
        <f>(装备属性!$C$2/装备属性!$C$3*(装备属性!$F97-装备属性!$F$31))*(1+VLOOKUP(Q$1,装备属性!$B$6:$G$26,3,FALSE))+(装备属性!$C$1+装备属性!$F$31*装备属性!$C$2/装备属性!$C$4)*(1+VLOOKUP(Q$1,装备属性!$B$6:$G$26,4,FALSE))</f>
        <v>4515.4063769915419</v>
      </c>
      <c r="R68" s="31">
        <f>(装备属性!$C$2/装备属性!$C$3*(装备属性!$F97-装备属性!$F$31))*(1+VLOOKUP(R$1,装备属性!$B$6:$G$26,3,FALSE))+(装备属性!$C$1+装备属性!$F$31*装备属性!$C$2/装备属性!$C$4)*(1+VLOOKUP(R$1,装备属性!$B$6:$G$26,4,FALSE))</f>
        <v>4872.34671112042</v>
      </c>
      <c r="S68" s="31">
        <f>(装备属性!$C$2/装备属性!$C$3*(装备属性!$F97-装备属性!$F$31))*(1+VLOOKUP(S$1,装备属性!$B$6:$G$26,3,FALSE))+(装备属性!$C$1+装备属性!$F$31*装备属性!$C$2/装备属性!$C$4)*(1+VLOOKUP(S$1,装备属性!$B$6:$G$26,4,FALSE))</f>
        <v>5229.9022666759756</v>
      </c>
      <c r="T68" s="32">
        <f t="shared" ref="T68:T71" si="15">P68</f>
        <v>4158.8902479592834</v>
      </c>
      <c r="V68" s="32">
        <f>(装备属性!$C$2/装备属性!$C$3*(装备属性!$F97-装备属性!$F$31))*(1+装备属性!$D$19+VLOOKUP(V$1,装备属性!$L$16:$P$22,2,FALSE))+(装备属性!$C$1+装备属性!$C$2/装备属性!$C$3*装备属性!$F$31)*(1+装备属性!$E$19+VLOOKUP(V$1,装备属性!$L$16:$P$22,3,FALSE))</f>
        <v>4627.7561014779294</v>
      </c>
      <c r="W68" s="32">
        <f>(装备属性!$C$2/装备属性!$C$3*(装备属性!$F97-装备属性!$F$31))*(1+装备属性!$D$19+VLOOKUP(W$1,装备属性!$L$16:$P$22,2,FALSE))+(装备属性!$C$1+装备属性!$C$2/装备属性!$C$3*装备属性!$F$31)*(1+装备属性!$E$19+VLOOKUP(W$1,装备属性!$L$16:$P$22,3,FALSE))</f>
        <v>5227.7561014779294</v>
      </c>
      <c r="X68" s="32">
        <f>(装备属性!$C$2/装备属性!$C$3*(装备属性!$F97-装备属性!$F$31))*(1+装备属性!$D$19+VLOOKUP(X$1,装备属性!$L$16:$P$22,2,FALSE))+(装备属性!$C$1+装备属性!$C$2/装备属性!$C$3*装备属性!$F$31)*(1+装备属性!$E$19+VLOOKUP(X$1,装备属性!$L$16:$P$22,3,FALSE))</f>
        <v>5883.7561014779294</v>
      </c>
      <c r="Y68" s="32">
        <f>(装备属性!$C$2/装备属性!$C$3*(装备属性!$F97-装备属性!$F$31))*(1+装备属性!$D$19+VLOOKUP(Y$1,装备属性!$L$16:$P$22,2,FALSE))+(装备属性!$C$1+装备属性!$C$2/装备属性!$C$3*装备属性!$F$31)*(1+装备属性!$E$19+VLOOKUP(Y$1,装备属性!$L$16:$P$22,3,FALSE))</f>
        <v>6567.7561014779294</v>
      </c>
      <c r="Z68" s="32">
        <f>(装备属性!$C$2/装备属性!$C$3*(装备属性!$F97-装备属性!$F$31))*(1+装备属性!$D$19+VLOOKUP(Z$1,装备属性!$L$16:$P$22,2,FALSE))+(装备属性!$C$1+装备属性!$C$2/装备属性!$C$3*装备属性!$F$31)*(1+装备属性!$E$19+VLOOKUP(Z$1,装备属性!$L$16:$P$22,3,FALSE))</f>
        <v>7251.7561014779294</v>
      </c>
      <c r="AA68"/>
    </row>
    <row r="69" spans="2:28" x14ac:dyDescent="0.15">
      <c r="B69" s="1">
        <v>68</v>
      </c>
      <c r="C69" s="31">
        <f>(装备属性!$C$2/装备属性!$C$3*(装备属性!$F98-装备属性!$F$31))*(1+VLOOKUP(C$1,装备属性!$B$6:$G$26,3,FALSE))+(装备属性!$C$1+装备属性!$F$31*装备属性!$C$2/装备属性!$C$4)*(1+VLOOKUP(C$1,装备属性!$B$6:$G$26,4,FALSE))</f>
        <v>297</v>
      </c>
      <c r="D69" s="31">
        <f>(装备属性!$C$2/装备属性!$C$3*(装备属性!$F98-装备属性!$F$31))*(1+VLOOKUP(D$1,装备属性!$B$6:$G$26,3,FALSE))+(装备属性!$C$1+装备属性!$F$31*装备属性!$C$2/装备属性!$C$4)*(1+VLOOKUP(D$1,装备属性!$B$6:$G$26,4,FALSE))</f>
        <v>474.5</v>
      </c>
      <c r="E69" s="31">
        <f>(装备属性!$C$2/装备属性!$C$3*(装备属性!$F98-装备属性!$F$31))*(1+VLOOKUP(E$1,装备属性!$B$6:$G$26,3,FALSE))+(装备属性!$C$1+装备属性!$F$31*装备属性!$C$2/装备属性!$C$4)*(1+VLOOKUP(E$1,装备属性!$B$6:$G$26,4,FALSE))</f>
        <v>652</v>
      </c>
      <c r="F69" s="31">
        <f>(装备属性!$C$2/装备属性!$C$3*(装备属性!$F98-装备属性!$F$31))*(1+VLOOKUP(F$1,装备属性!$B$6:$G$26,3,FALSE))+(装备属性!$C$1+装备属性!$F$31*装备属性!$C$2/装备属性!$C$4)*(1+VLOOKUP(F$1,装备属性!$B$6:$G$26,4,FALSE))</f>
        <v>858.5</v>
      </c>
      <c r="G69" s="31">
        <f>(装备属性!$C$2/装备属性!$C$3*(装备属性!$F98-装备属性!$F$31))*(1+VLOOKUP(G$1,装备属性!$B$6:$G$26,3,FALSE))+(装备属性!$C$1+装备属性!$F$31*装备属性!$C$2/装备属性!$C$4)*(1+VLOOKUP(G$1,装备属性!$B$6:$G$26,4,FALSE))</f>
        <v>1094</v>
      </c>
      <c r="H69" s="31">
        <f>(装备属性!$C$2/装备属性!$C$3*(装备属性!$F98-装备属性!$F$31))*(1+VLOOKUP(H$1,装备属性!$B$6:$G$26,3,FALSE))+(装备属性!$C$1+装备属性!$F$31*装备属性!$C$2/装备属性!$C$4)*(1+VLOOKUP(H$1,装备属性!$B$6:$G$26,4,FALSE))</f>
        <v>1373</v>
      </c>
      <c r="I69" s="31">
        <f>(装备属性!$C$2/装备属性!$C$3*(装备属性!$F98-装备属性!$F$31))*(1+VLOOKUP(I$1,装备属性!$B$6:$G$26,3,FALSE))+(装备属性!$C$1+装备属性!$F$31*装备属性!$C$2/装备属性!$C$4)*(1+VLOOKUP(I$1,装备属性!$B$6:$G$26,4,FALSE))</f>
        <v>1710</v>
      </c>
      <c r="J69" s="31">
        <f>(装备属性!$C$2/装备属性!$C$3*(装备属性!$F98-装备属性!$F$31))*(1+VLOOKUP(J$1,装备属性!$B$6:$G$26,3,FALSE))+(装备属性!$C$1+装备属性!$F$31*装备属性!$C$2/装备属性!$C$4)*(1+VLOOKUP(J$1,装备属性!$B$6:$G$26,4,FALSE))</f>
        <v>2058.4970414201184</v>
      </c>
      <c r="K69" s="31">
        <f>(装备属性!$C$2/装备属性!$C$3*(装备属性!$F98-装备属性!$F$31))*(1+VLOOKUP(K$1,装备属性!$B$6:$G$26,3,FALSE))+(装备属性!$C$1+装备属性!$F$31*装备属性!$C$2/装备属性!$C$4)*(1+VLOOKUP(K$1,装备属性!$B$6:$G$26,4,FALSE))</f>
        <v>2409.9970414201184</v>
      </c>
      <c r="L69" s="31">
        <f>(装备属性!$C$2/装备属性!$C$3*(装备属性!$F98-装备属性!$F$31))*(1+VLOOKUP(L$1,装备属性!$B$6:$G$26,3,FALSE))+(装备属性!$C$1+装备属性!$F$31*装备属性!$C$2/装备属性!$C$4)*(1+VLOOKUP(L$1,装备属性!$B$6:$G$26,4,FALSE))</f>
        <v>2763.2195036231424</v>
      </c>
      <c r="M69" s="31">
        <f>(装备属性!$C$2/装备属性!$C$3*(装备属性!$F98-装备属性!$F$31))*(1+VLOOKUP(M$1,装备属性!$B$6:$G$26,3,FALSE))+(装备属性!$C$1+装备属性!$F$31*装备属性!$C$2/装备属性!$C$4)*(1+VLOOKUP(M$1,装备属性!$B$6:$G$26,4,FALSE))</f>
        <v>3118.1718845755231</v>
      </c>
      <c r="N69" s="31">
        <f>(装备属性!$C$2/装备属性!$C$3*(装备属性!$F98-装备属性!$F$31))*(1+VLOOKUP(N$1,装备属性!$B$6:$G$26,3,FALSE))+(装备属性!$C$1+装备属性!$F$31*装备属性!$C$2/装备属性!$C$4)*(1+VLOOKUP(N$1,装备属性!$B$6:$G$26,4,FALSE))</f>
        <v>3474.1106600857274</v>
      </c>
      <c r="O69" s="31">
        <f>(装备属性!$C$2/装备属性!$C$3*(装备属性!$F98-装备属性!$F$31))*(1+VLOOKUP(O$1,装备属性!$B$6:$G$26,3,FALSE))+(装备属性!$C$1+装备属性!$F$31*装备属性!$C$2/装备属性!$C$4)*(1+VLOOKUP(O$1,装备属性!$B$6:$G$26,4,FALSE))</f>
        <v>3831.1875831626503</v>
      </c>
      <c r="P69" s="31">
        <f>(装备属性!$C$2/装备属性!$C$3*(装备属性!$F98-装备属性!$F$31))*(1+VLOOKUP(P$1,装备属性!$B$6:$G$26,3,FALSE))+(装备属性!$C$1+装备属性!$F$31*装备属性!$C$2/装备属性!$C$4)*(1+VLOOKUP(P$1,装备属性!$B$6:$G$26,4,FALSE))</f>
        <v>4188.8902479592834</v>
      </c>
      <c r="Q69" s="31">
        <f>(装备属性!$C$2/装备属性!$C$3*(装备属性!$F98-装备属性!$F$31))*(1+VLOOKUP(Q$1,装备属性!$B$6:$G$26,3,FALSE))+(装备属性!$C$1+装备属性!$F$31*装备属性!$C$2/装备属性!$C$4)*(1+VLOOKUP(Q$1,装备属性!$B$6:$G$26,4,FALSE))</f>
        <v>4547.4063769915419</v>
      </c>
      <c r="R69" s="31">
        <f>(装备属性!$C$2/装备属性!$C$3*(装备属性!$F98-装备属性!$F$31))*(1+VLOOKUP(R$1,装备属性!$B$6:$G$26,3,FALSE))+(装备属性!$C$1+装备属性!$F$31*装备属性!$C$2/装备属性!$C$4)*(1+VLOOKUP(R$1,装备属性!$B$6:$G$26,4,FALSE))</f>
        <v>4906.34671112042</v>
      </c>
      <c r="S69" s="31">
        <f>(装备属性!$C$2/装备属性!$C$3*(装备属性!$F98-装备属性!$F$31))*(1+VLOOKUP(S$1,装备属性!$B$6:$G$26,3,FALSE))+(装备属性!$C$1+装备属性!$F$31*装备属性!$C$2/装备属性!$C$4)*(1+VLOOKUP(S$1,装备属性!$B$6:$G$26,4,FALSE))</f>
        <v>5265.9022666759756</v>
      </c>
      <c r="T69" s="32">
        <f t="shared" si="15"/>
        <v>4188.8902479592834</v>
      </c>
      <c r="V69" s="32">
        <f>(装备属性!$C$2/装备属性!$C$3*(装备属性!$F98-装备属性!$F$31))*(1+装备属性!$D$19+VLOOKUP(V$1,装备属性!$L$16:$P$22,2,FALSE))+(装备属性!$C$1+装备属性!$C$2/装备属性!$C$3*装备属性!$F$31)*(1+装备属性!$E$19+VLOOKUP(V$1,装备属性!$L$16:$P$22,3,FALSE))</f>
        <v>4661.7561014779294</v>
      </c>
      <c r="W69" s="32">
        <f>(装备属性!$C$2/装备属性!$C$3*(装备属性!$F98-装备属性!$F$31))*(1+装备属性!$D$19+VLOOKUP(W$1,装备属性!$L$16:$P$22,2,FALSE))+(装备属性!$C$1+装备属性!$C$2/装备属性!$C$3*装备属性!$F$31)*(1+装备属性!$E$19+VLOOKUP(W$1,装备属性!$L$16:$P$22,3,FALSE))</f>
        <v>5265.7561014779294</v>
      </c>
      <c r="X69" s="32">
        <f>(装备属性!$C$2/装备属性!$C$3*(装备属性!$F98-装备属性!$F$31))*(1+装备属性!$D$19+VLOOKUP(X$1,装备属性!$L$16:$P$22,2,FALSE))+(装备属性!$C$1+装备属性!$C$2/装备属性!$C$3*装备属性!$F$31)*(1+装备属性!$E$19+VLOOKUP(X$1,装备属性!$L$16:$P$22,3,FALSE))</f>
        <v>5925.7561014779294</v>
      </c>
      <c r="Y69" s="32">
        <f>(装备属性!$C$2/装备属性!$C$3*(装备属性!$F98-装备属性!$F$31))*(1+装备属性!$D$19+VLOOKUP(Y$1,装备属性!$L$16:$P$22,2,FALSE))+(装备属性!$C$1+装备属性!$C$2/装备属性!$C$3*装备属性!$F$31)*(1+装备属性!$E$19+VLOOKUP(Y$1,装备属性!$L$16:$P$22,3,FALSE))</f>
        <v>6613.7561014779294</v>
      </c>
      <c r="Z69" s="32">
        <f>(装备属性!$C$2/装备属性!$C$3*(装备属性!$F98-装备属性!$F$31))*(1+装备属性!$D$19+VLOOKUP(Z$1,装备属性!$L$16:$P$22,2,FALSE))+(装备属性!$C$1+装备属性!$C$2/装备属性!$C$3*装备属性!$F$31)*(1+装备属性!$E$19+VLOOKUP(Z$1,装备属性!$L$16:$P$22,3,FALSE))</f>
        <v>7301.7561014779294</v>
      </c>
      <c r="AA69"/>
    </row>
    <row r="70" spans="2:28" x14ac:dyDescent="0.15">
      <c r="B70" s="1">
        <v>69</v>
      </c>
      <c r="C70" s="31">
        <f>(装备属性!$C$2/装备属性!$C$3*(装备属性!$F99-装备属性!$F$31))*(1+VLOOKUP(C$1,装备属性!$B$6:$G$26,3,FALSE))+(装备属性!$C$1+装备属性!$F$31*装备属性!$C$2/装备属性!$C$4)*(1+VLOOKUP(C$1,装备属性!$B$6:$G$26,4,FALSE))</f>
        <v>301</v>
      </c>
      <c r="D70" s="31">
        <f>(装备属性!$C$2/装备属性!$C$3*(装备属性!$F99-装备属性!$F$31))*(1+VLOOKUP(D$1,装备属性!$B$6:$G$26,3,FALSE))+(装备属性!$C$1+装备属性!$F$31*装备属性!$C$2/装备属性!$C$4)*(1+VLOOKUP(D$1,装备属性!$B$6:$G$26,4,FALSE))</f>
        <v>480.5</v>
      </c>
      <c r="E70" s="31">
        <f>(装备属性!$C$2/装备属性!$C$3*(装备属性!$F99-装备属性!$F$31))*(1+VLOOKUP(E$1,装备属性!$B$6:$G$26,3,FALSE))+(装备属性!$C$1+装备属性!$F$31*装备属性!$C$2/装备属性!$C$4)*(1+VLOOKUP(E$1,装备属性!$B$6:$G$26,4,FALSE))</f>
        <v>660</v>
      </c>
      <c r="F70" s="31">
        <f>(装备属性!$C$2/装备属性!$C$3*(装备属性!$F99-装备属性!$F$31))*(1+VLOOKUP(F$1,装备属性!$B$6:$G$26,3,FALSE))+(装备属性!$C$1+装备属性!$F$31*装备属性!$C$2/装备属性!$C$4)*(1+VLOOKUP(F$1,装备属性!$B$6:$G$26,4,FALSE))</f>
        <v>868.5</v>
      </c>
      <c r="G70" s="31">
        <f>(装备属性!$C$2/装备属性!$C$3*(装备属性!$F99-装备属性!$F$31))*(1+VLOOKUP(G$1,装备属性!$B$6:$G$26,3,FALSE))+(装备属性!$C$1+装备属性!$F$31*装备属性!$C$2/装备属性!$C$4)*(1+VLOOKUP(G$1,装备属性!$B$6:$G$26,4,FALSE))</f>
        <v>1106</v>
      </c>
      <c r="H70" s="31">
        <f>(装备属性!$C$2/装备属性!$C$3*(装备属性!$F99-装备属性!$F$31))*(1+VLOOKUP(H$1,装备属性!$B$6:$G$26,3,FALSE))+(装备属性!$C$1+装备属性!$F$31*装备属性!$C$2/装备属性!$C$4)*(1+VLOOKUP(H$1,装备属性!$B$6:$G$26,4,FALSE))</f>
        <v>1387</v>
      </c>
      <c r="I70" s="31">
        <f>(装备属性!$C$2/装备属性!$C$3*(装备属性!$F99-装备属性!$F$31))*(1+VLOOKUP(I$1,装备属性!$B$6:$G$26,3,FALSE))+(装备属性!$C$1+装备属性!$F$31*装备属性!$C$2/装备属性!$C$4)*(1+VLOOKUP(I$1,装备属性!$B$6:$G$26,4,FALSE))</f>
        <v>1726</v>
      </c>
      <c r="J70" s="31">
        <f>(装备属性!$C$2/装备属性!$C$3*(装备属性!$F99-装备属性!$F$31))*(1+VLOOKUP(J$1,装备属性!$B$6:$G$26,3,FALSE))+(装备属性!$C$1+装备属性!$F$31*装备属性!$C$2/装备属性!$C$4)*(1+VLOOKUP(J$1,装备属性!$B$6:$G$26,4,FALSE))</f>
        <v>2076.4970414201184</v>
      </c>
      <c r="K70" s="31">
        <f>(装备属性!$C$2/装备属性!$C$3*(装备属性!$F99-装备属性!$F$31))*(1+VLOOKUP(K$1,装备属性!$B$6:$G$26,3,FALSE))+(装备属性!$C$1+装备属性!$F$31*装备属性!$C$2/装备属性!$C$4)*(1+VLOOKUP(K$1,装备属性!$B$6:$G$26,4,FALSE))</f>
        <v>2429.9970414201184</v>
      </c>
      <c r="L70" s="31">
        <f>(装备属性!$C$2/装备属性!$C$3*(装备属性!$F99-装备属性!$F$31))*(1+VLOOKUP(L$1,装备属性!$B$6:$G$26,3,FALSE))+(装备属性!$C$1+装备属性!$F$31*装备属性!$C$2/装备属性!$C$4)*(1+VLOOKUP(L$1,装备属性!$B$6:$G$26,4,FALSE))</f>
        <v>2785.2195036231424</v>
      </c>
      <c r="M70" s="31">
        <f>(装备属性!$C$2/装备属性!$C$3*(装备属性!$F99-装备属性!$F$31))*(1+VLOOKUP(M$1,装备属性!$B$6:$G$26,3,FALSE))+(装备属性!$C$1+装备属性!$F$31*装备属性!$C$2/装备属性!$C$4)*(1+VLOOKUP(M$1,装备属性!$B$6:$G$26,4,FALSE))</f>
        <v>3142.1718845755231</v>
      </c>
      <c r="N70" s="31">
        <f>(装备属性!$C$2/装备属性!$C$3*(装备属性!$F99-装备属性!$F$31))*(1+VLOOKUP(N$1,装备属性!$B$6:$G$26,3,FALSE))+(装备属性!$C$1+装备属性!$F$31*装备属性!$C$2/装备属性!$C$4)*(1+VLOOKUP(N$1,装备属性!$B$6:$G$26,4,FALSE))</f>
        <v>3500.1106600857274</v>
      </c>
      <c r="O70" s="31">
        <f>(装备属性!$C$2/装备属性!$C$3*(装备属性!$F99-装备属性!$F$31))*(1+VLOOKUP(O$1,装备属性!$B$6:$G$26,3,FALSE))+(装备属性!$C$1+装备属性!$F$31*装备属性!$C$2/装备属性!$C$4)*(1+VLOOKUP(O$1,装备属性!$B$6:$G$26,4,FALSE))</f>
        <v>3859.1875831626503</v>
      </c>
      <c r="P70" s="31">
        <f>(装备属性!$C$2/装备属性!$C$3*(装备属性!$F99-装备属性!$F$31))*(1+VLOOKUP(P$1,装备属性!$B$6:$G$26,3,FALSE))+(装备属性!$C$1+装备属性!$F$31*装备属性!$C$2/装备属性!$C$4)*(1+VLOOKUP(P$1,装备属性!$B$6:$G$26,4,FALSE))</f>
        <v>4218.8902479592834</v>
      </c>
      <c r="Q70" s="31">
        <f>(装备属性!$C$2/装备属性!$C$3*(装备属性!$F99-装备属性!$F$31))*(1+VLOOKUP(Q$1,装备属性!$B$6:$G$26,3,FALSE))+(装备属性!$C$1+装备属性!$F$31*装备属性!$C$2/装备属性!$C$4)*(1+VLOOKUP(Q$1,装备属性!$B$6:$G$26,4,FALSE))</f>
        <v>4579.4063769915419</v>
      </c>
      <c r="R70" s="31">
        <f>(装备属性!$C$2/装备属性!$C$3*(装备属性!$F99-装备属性!$F$31))*(1+VLOOKUP(R$1,装备属性!$B$6:$G$26,3,FALSE))+(装备属性!$C$1+装备属性!$F$31*装备属性!$C$2/装备属性!$C$4)*(1+VLOOKUP(R$1,装备属性!$B$6:$G$26,4,FALSE))</f>
        <v>4940.34671112042</v>
      </c>
      <c r="S70" s="31">
        <f>(装备属性!$C$2/装备属性!$C$3*(装备属性!$F99-装备属性!$F$31))*(1+VLOOKUP(S$1,装备属性!$B$6:$G$26,3,FALSE))+(装备属性!$C$1+装备属性!$F$31*装备属性!$C$2/装备属性!$C$4)*(1+VLOOKUP(S$1,装备属性!$B$6:$G$26,4,FALSE))</f>
        <v>5301.9022666759756</v>
      </c>
      <c r="T70" s="32">
        <f t="shared" si="15"/>
        <v>4218.8902479592834</v>
      </c>
      <c r="V70" s="32">
        <f>(装备属性!$C$2/装备属性!$C$3*(装备属性!$F99-装备属性!$F$31))*(1+装备属性!$D$19+VLOOKUP(V$1,装备属性!$L$16:$P$22,2,FALSE))+(装备属性!$C$1+装备属性!$C$2/装备属性!$C$3*装备属性!$F$31)*(1+装备属性!$E$19+VLOOKUP(V$1,装备属性!$L$16:$P$22,3,FALSE))</f>
        <v>4695.7561014779294</v>
      </c>
      <c r="W70" s="32">
        <f>(装备属性!$C$2/装备属性!$C$3*(装备属性!$F99-装备属性!$F$31))*(1+装备属性!$D$19+VLOOKUP(W$1,装备属性!$L$16:$P$22,2,FALSE))+(装备属性!$C$1+装备属性!$C$2/装备属性!$C$3*装备属性!$F$31)*(1+装备属性!$E$19+VLOOKUP(W$1,装备属性!$L$16:$P$22,3,FALSE))</f>
        <v>5303.7561014779294</v>
      </c>
      <c r="X70" s="32">
        <f>(装备属性!$C$2/装备属性!$C$3*(装备属性!$F99-装备属性!$F$31))*(1+装备属性!$D$19+VLOOKUP(X$1,装备属性!$L$16:$P$22,2,FALSE))+(装备属性!$C$1+装备属性!$C$2/装备属性!$C$3*装备属性!$F$31)*(1+装备属性!$E$19+VLOOKUP(X$1,装备属性!$L$16:$P$22,3,FALSE))</f>
        <v>5967.7561014779294</v>
      </c>
      <c r="Y70" s="32">
        <f>(装备属性!$C$2/装备属性!$C$3*(装备属性!$F99-装备属性!$F$31))*(1+装备属性!$D$19+VLOOKUP(Y$1,装备属性!$L$16:$P$22,2,FALSE))+(装备属性!$C$1+装备属性!$C$2/装备属性!$C$3*装备属性!$F$31)*(1+装备属性!$E$19+VLOOKUP(Y$1,装备属性!$L$16:$P$22,3,FALSE))</f>
        <v>6659.7561014779294</v>
      </c>
      <c r="Z70" s="32">
        <f>(装备属性!$C$2/装备属性!$C$3*(装备属性!$F99-装备属性!$F$31))*(1+装备属性!$D$19+VLOOKUP(Z$1,装备属性!$L$16:$P$22,2,FALSE))+(装备属性!$C$1+装备属性!$C$2/装备属性!$C$3*装备属性!$F$31)*(1+装备属性!$E$19+VLOOKUP(Z$1,装备属性!$L$16:$P$22,3,FALSE))</f>
        <v>7351.7561014779294</v>
      </c>
      <c r="AA70"/>
    </row>
    <row r="71" spans="2:28" x14ac:dyDescent="0.15">
      <c r="B71" s="1">
        <v>70</v>
      </c>
      <c r="C71" s="31">
        <f>(装备属性!$C$2/装备属性!$C$3*(装备属性!$F100-装备属性!$F$31))*(1+VLOOKUP(C$1,装备属性!$B$6:$G$26,3,FALSE))+(装备属性!$C$1+装备属性!$F$31*装备属性!$C$2/装备属性!$C$4)*(1+VLOOKUP(C$1,装备属性!$B$6:$G$26,4,FALSE))</f>
        <v>305</v>
      </c>
      <c r="D71" s="31">
        <f>(装备属性!$C$2/装备属性!$C$3*(装备属性!$F100-装备属性!$F$31))*(1+VLOOKUP(D$1,装备属性!$B$6:$G$26,3,FALSE))+(装备属性!$C$1+装备属性!$F$31*装备属性!$C$2/装备属性!$C$4)*(1+VLOOKUP(D$1,装备属性!$B$6:$G$26,4,FALSE))</f>
        <v>486.5</v>
      </c>
      <c r="E71" s="31">
        <f>(装备属性!$C$2/装备属性!$C$3*(装备属性!$F100-装备属性!$F$31))*(1+VLOOKUP(E$1,装备属性!$B$6:$G$26,3,FALSE))+(装备属性!$C$1+装备属性!$F$31*装备属性!$C$2/装备属性!$C$4)*(1+VLOOKUP(E$1,装备属性!$B$6:$G$26,4,FALSE))</f>
        <v>668</v>
      </c>
      <c r="F71" s="31">
        <f>(装备属性!$C$2/装备属性!$C$3*(装备属性!$F100-装备属性!$F$31))*(1+VLOOKUP(F$1,装备属性!$B$6:$G$26,3,FALSE))+(装备属性!$C$1+装备属性!$F$31*装备属性!$C$2/装备属性!$C$4)*(1+VLOOKUP(F$1,装备属性!$B$6:$G$26,4,FALSE))</f>
        <v>878.5</v>
      </c>
      <c r="G71" s="31">
        <f>(装备属性!$C$2/装备属性!$C$3*(装备属性!$F100-装备属性!$F$31))*(1+VLOOKUP(G$1,装备属性!$B$6:$G$26,3,FALSE))+(装备属性!$C$1+装备属性!$F$31*装备属性!$C$2/装备属性!$C$4)*(1+VLOOKUP(G$1,装备属性!$B$6:$G$26,4,FALSE))</f>
        <v>1118</v>
      </c>
      <c r="H71" s="31">
        <f>(装备属性!$C$2/装备属性!$C$3*(装备属性!$F100-装备属性!$F$31))*(1+VLOOKUP(H$1,装备属性!$B$6:$G$26,3,FALSE))+(装备属性!$C$1+装备属性!$F$31*装备属性!$C$2/装备属性!$C$4)*(1+VLOOKUP(H$1,装备属性!$B$6:$G$26,4,FALSE))</f>
        <v>1401</v>
      </c>
      <c r="I71" s="31">
        <f>(装备属性!$C$2/装备属性!$C$3*(装备属性!$F100-装备属性!$F$31))*(1+VLOOKUP(I$1,装备属性!$B$6:$G$26,3,FALSE))+(装备属性!$C$1+装备属性!$F$31*装备属性!$C$2/装备属性!$C$4)*(1+VLOOKUP(I$1,装备属性!$B$6:$G$26,4,FALSE))</f>
        <v>1742</v>
      </c>
      <c r="J71" s="31">
        <f>(装备属性!$C$2/装备属性!$C$3*(装备属性!$F100-装备属性!$F$31))*(1+VLOOKUP(J$1,装备属性!$B$6:$G$26,3,FALSE))+(装备属性!$C$1+装备属性!$F$31*装备属性!$C$2/装备属性!$C$4)*(1+VLOOKUP(J$1,装备属性!$B$6:$G$26,4,FALSE))</f>
        <v>2094.4970414201184</v>
      </c>
      <c r="K71" s="31">
        <f>(装备属性!$C$2/装备属性!$C$3*(装备属性!$F100-装备属性!$F$31))*(1+VLOOKUP(K$1,装备属性!$B$6:$G$26,3,FALSE))+(装备属性!$C$1+装备属性!$F$31*装备属性!$C$2/装备属性!$C$4)*(1+VLOOKUP(K$1,装备属性!$B$6:$G$26,4,FALSE))</f>
        <v>2449.9970414201184</v>
      </c>
      <c r="L71" s="31">
        <f>(装备属性!$C$2/装备属性!$C$3*(装备属性!$F100-装备属性!$F$31))*(1+VLOOKUP(L$1,装备属性!$B$6:$G$26,3,FALSE))+(装备属性!$C$1+装备属性!$F$31*装备属性!$C$2/装备属性!$C$4)*(1+VLOOKUP(L$1,装备属性!$B$6:$G$26,4,FALSE))</f>
        <v>2807.2195036231424</v>
      </c>
      <c r="M71" s="31">
        <f>(装备属性!$C$2/装备属性!$C$3*(装备属性!$F100-装备属性!$F$31))*(1+VLOOKUP(M$1,装备属性!$B$6:$G$26,3,FALSE))+(装备属性!$C$1+装备属性!$F$31*装备属性!$C$2/装备属性!$C$4)*(1+VLOOKUP(M$1,装备属性!$B$6:$G$26,4,FALSE))</f>
        <v>3166.1718845755231</v>
      </c>
      <c r="N71" s="31">
        <f>(装备属性!$C$2/装备属性!$C$3*(装备属性!$F100-装备属性!$F$31))*(1+VLOOKUP(N$1,装备属性!$B$6:$G$26,3,FALSE))+(装备属性!$C$1+装备属性!$F$31*装备属性!$C$2/装备属性!$C$4)*(1+VLOOKUP(N$1,装备属性!$B$6:$G$26,4,FALSE))</f>
        <v>3526.1106600857274</v>
      </c>
      <c r="O71" s="31">
        <f>(装备属性!$C$2/装备属性!$C$3*(装备属性!$F100-装备属性!$F$31))*(1+VLOOKUP(O$1,装备属性!$B$6:$G$26,3,FALSE))+(装备属性!$C$1+装备属性!$F$31*装备属性!$C$2/装备属性!$C$4)*(1+VLOOKUP(O$1,装备属性!$B$6:$G$26,4,FALSE))</f>
        <v>3887.1875831626503</v>
      </c>
      <c r="P71" s="31">
        <f>(装备属性!$C$2/装备属性!$C$3*(装备属性!$F100-装备属性!$F$31))*(1+VLOOKUP(P$1,装备属性!$B$6:$G$26,3,FALSE))+(装备属性!$C$1+装备属性!$F$31*装备属性!$C$2/装备属性!$C$4)*(1+VLOOKUP(P$1,装备属性!$B$6:$G$26,4,FALSE))</f>
        <v>4248.8902479592834</v>
      </c>
      <c r="Q71" s="31">
        <f>(装备属性!$C$2/装备属性!$C$3*(装备属性!$F100-装备属性!$F$31))*(1+VLOOKUP(Q$1,装备属性!$B$6:$G$26,3,FALSE))+(装备属性!$C$1+装备属性!$F$31*装备属性!$C$2/装备属性!$C$4)*(1+VLOOKUP(Q$1,装备属性!$B$6:$G$26,4,FALSE))</f>
        <v>4611.4063769915419</v>
      </c>
      <c r="R71" s="31">
        <f>(装备属性!$C$2/装备属性!$C$3*(装备属性!$F100-装备属性!$F$31))*(1+VLOOKUP(R$1,装备属性!$B$6:$G$26,3,FALSE))+(装备属性!$C$1+装备属性!$F$31*装备属性!$C$2/装备属性!$C$4)*(1+VLOOKUP(R$1,装备属性!$B$6:$G$26,4,FALSE))</f>
        <v>4974.34671112042</v>
      </c>
      <c r="S71" s="31">
        <f>(装备属性!$C$2/装备属性!$C$3*(装备属性!$F100-装备属性!$F$31))*(1+VLOOKUP(S$1,装备属性!$B$6:$G$26,3,FALSE))+(装备属性!$C$1+装备属性!$F$31*装备属性!$C$2/装备属性!$C$4)*(1+VLOOKUP(S$1,装备属性!$B$6:$G$26,4,FALSE))</f>
        <v>5337.9022666759756</v>
      </c>
      <c r="T71" s="32">
        <f t="shared" si="15"/>
        <v>4248.8902479592834</v>
      </c>
      <c r="U71" s="31">
        <f>Q71</f>
        <v>4611.4063769915419</v>
      </c>
      <c r="V71" s="32">
        <f>(装备属性!$C$2/装备属性!$C$3*(装备属性!$F100-装备属性!$F$31))*(1+装备属性!$D$20+VLOOKUP(V$1,装备属性!$L$16:$P$22,2,FALSE))+(装备属性!$C$1+装备属性!$C$2/装备属性!$C$3*装备属性!$F$31)*(1+装备属性!$E$20+VLOOKUP(V$1,装备属性!$L$16:$P$22,3,FALSE))</f>
        <v>5084.5302950263158</v>
      </c>
      <c r="W71" s="32">
        <f>(装备属性!$C$2/装备属性!$C$3*(装备属性!$F100-装备属性!$F$31))*(1+装备属性!$D$20+VLOOKUP(W$1,装备属性!$L$16:$P$22,2,FALSE))+(装备属性!$C$1+装备属性!$C$2/装备属性!$C$3*装备属性!$F$31)*(1+装备属性!$E$20+VLOOKUP(W$1,装备属性!$L$16:$P$22,3,FALSE))</f>
        <v>5696.5302950263158</v>
      </c>
      <c r="X71" s="32">
        <f>(装备属性!$C$2/装备属性!$C$3*(装备属性!$F100-装备属性!$F$31))*(1+装备属性!$D$20+VLOOKUP(X$1,装备属性!$L$16:$P$22,2,FALSE))+(装备属性!$C$1+装备属性!$C$2/装备属性!$C$3*装备属性!$F$31)*(1+装备属性!$E$20+VLOOKUP(X$1,装备属性!$L$16:$P$22,3,FALSE))</f>
        <v>6364.5302950263158</v>
      </c>
      <c r="Y71" s="32">
        <f>(装备属性!$C$2/装备属性!$C$3*(装备属性!$F100-装备属性!$F$31))*(1+装备属性!$D$20+VLOOKUP(Y$1,装备属性!$L$16:$P$22,2,FALSE))+(装备属性!$C$1+装备属性!$C$2/装备属性!$C$3*装备属性!$F$31)*(1+装备属性!$E$20+VLOOKUP(Y$1,装备属性!$L$16:$P$22,3,FALSE))</f>
        <v>7060.5302950263158</v>
      </c>
      <c r="Z71" s="32">
        <f>(装备属性!$C$2/装备属性!$C$3*(装备属性!$F100-装备属性!$F$31))*(1+装备属性!$D$20+VLOOKUP(Z$1,装备属性!$L$16:$P$22,2,FALSE))+(装备属性!$C$1+装备属性!$C$2/装备属性!$C$3*装备属性!$F$31)*(1+装备属性!$E$20+VLOOKUP(Z$1,装备属性!$L$16:$P$22,3,FALSE))</f>
        <v>7756.5302950263158</v>
      </c>
      <c r="AA71"/>
      <c r="AB71" s="1">
        <f>U71/T71-1</f>
        <v>8.5320191362055819E-2</v>
      </c>
    </row>
    <row r="72" spans="2:28" x14ac:dyDescent="0.15">
      <c r="B72" s="1">
        <v>71</v>
      </c>
      <c r="C72" s="31">
        <f>(装备属性!$C$2/装备属性!$C$3*(装备属性!$F101-装备属性!$F$31))*(1+VLOOKUP(C$1,装备属性!$B$6:$G$26,3,FALSE))+(装备属性!$C$1+装备属性!$F$31*装备属性!$C$2/装备属性!$C$4)*(1+VLOOKUP(C$1,装备属性!$B$6:$G$26,4,FALSE))</f>
        <v>309</v>
      </c>
      <c r="D72" s="31">
        <f>(装备属性!$C$2/装备属性!$C$3*(装备属性!$F101-装备属性!$F$31))*(1+VLOOKUP(D$1,装备属性!$B$6:$G$26,3,FALSE))+(装备属性!$C$1+装备属性!$F$31*装备属性!$C$2/装备属性!$C$4)*(1+VLOOKUP(D$1,装备属性!$B$6:$G$26,4,FALSE))</f>
        <v>492.5</v>
      </c>
      <c r="E72" s="31">
        <f>(装备属性!$C$2/装备属性!$C$3*(装备属性!$F101-装备属性!$F$31))*(1+VLOOKUP(E$1,装备属性!$B$6:$G$26,3,FALSE))+(装备属性!$C$1+装备属性!$F$31*装备属性!$C$2/装备属性!$C$4)*(1+VLOOKUP(E$1,装备属性!$B$6:$G$26,4,FALSE))</f>
        <v>676</v>
      </c>
      <c r="F72" s="31">
        <f>(装备属性!$C$2/装备属性!$C$3*(装备属性!$F101-装备属性!$F$31))*(1+VLOOKUP(F$1,装备属性!$B$6:$G$26,3,FALSE))+(装备属性!$C$1+装备属性!$F$31*装备属性!$C$2/装备属性!$C$4)*(1+VLOOKUP(F$1,装备属性!$B$6:$G$26,4,FALSE))</f>
        <v>888.5</v>
      </c>
      <c r="G72" s="31">
        <f>(装备属性!$C$2/装备属性!$C$3*(装备属性!$F101-装备属性!$F$31))*(1+VLOOKUP(G$1,装备属性!$B$6:$G$26,3,FALSE))+(装备属性!$C$1+装备属性!$F$31*装备属性!$C$2/装备属性!$C$4)*(1+VLOOKUP(G$1,装备属性!$B$6:$G$26,4,FALSE))</f>
        <v>1130</v>
      </c>
      <c r="H72" s="31">
        <f>(装备属性!$C$2/装备属性!$C$3*(装备属性!$F101-装备属性!$F$31))*(1+VLOOKUP(H$1,装备属性!$B$6:$G$26,3,FALSE))+(装备属性!$C$1+装备属性!$F$31*装备属性!$C$2/装备属性!$C$4)*(1+VLOOKUP(H$1,装备属性!$B$6:$G$26,4,FALSE))</f>
        <v>1415</v>
      </c>
      <c r="I72" s="31">
        <f>(装备属性!$C$2/装备属性!$C$3*(装备属性!$F101-装备属性!$F$31))*(1+VLOOKUP(I$1,装备属性!$B$6:$G$26,3,FALSE))+(装备属性!$C$1+装备属性!$F$31*装备属性!$C$2/装备属性!$C$4)*(1+VLOOKUP(I$1,装备属性!$B$6:$G$26,4,FALSE))</f>
        <v>1758</v>
      </c>
      <c r="J72" s="31">
        <f>(装备属性!$C$2/装备属性!$C$3*(装备属性!$F101-装备属性!$F$31))*(1+VLOOKUP(J$1,装备属性!$B$6:$G$26,3,FALSE))+(装备属性!$C$1+装备属性!$F$31*装备属性!$C$2/装备属性!$C$4)*(1+VLOOKUP(J$1,装备属性!$B$6:$G$26,4,FALSE))</f>
        <v>2112.4970414201184</v>
      </c>
      <c r="K72" s="31">
        <f>(装备属性!$C$2/装备属性!$C$3*(装备属性!$F101-装备属性!$F$31))*(1+VLOOKUP(K$1,装备属性!$B$6:$G$26,3,FALSE))+(装备属性!$C$1+装备属性!$F$31*装备属性!$C$2/装备属性!$C$4)*(1+VLOOKUP(K$1,装备属性!$B$6:$G$26,4,FALSE))</f>
        <v>2469.9970414201184</v>
      </c>
      <c r="L72" s="31">
        <f>(装备属性!$C$2/装备属性!$C$3*(装备属性!$F101-装备属性!$F$31))*(1+VLOOKUP(L$1,装备属性!$B$6:$G$26,3,FALSE))+(装备属性!$C$1+装备属性!$F$31*装备属性!$C$2/装备属性!$C$4)*(1+VLOOKUP(L$1,装备属性!$B$6:$G$26,4,FALSE))</f>
        <v>2829.2195036231424</v>
      </c>
      <c r="M72" s="31">
        <f>(装备属性!$C$2/装备属性!$C$3*(装备属性!$F101-装备属性!$F$31))*(1+VLOOKUP(M$1,装备属性!$B$6:$G$26,3,FALSE))+(装备属性!$C$1+装备属性!$F$31*装备属性!$C$2/装备属性!$C$4)*(1+VLOOKUP(M$1,装备属性!$B$6:$G$26,4,FALSE))</f>
        <v>3190.1718845755231</v>
      </c>
      <c r="N72" s="31">
        <f>(装备属性!$C$2/装备属性!$C$3*(装备属性!$F101-装备属性!$F$31))*(1+VLOOKUP(N$1,装备属性!$B$6:$G$26,3,FALSE))+(装备属性!$C$1+装备属性!$F$31*装备属性!$C$2/装备属性!$C$4)*(1+VLOOKUP(N$1,装备属性!$B$6:$G$26,4,FALSE))</f>
        <v>3552.1106600857274</v>
      </c>
      <c r="O72" s="31">
        <f>(装备属性!$C$2/装备属性!$C$3*(装备属性!$F101-装备属性!$F$31))*(1+VLOOKUP(O$1,装备属性!$B$6:$G$26,3,FALSE))+(装备属性!$C$1+装备属性!$F$31*装备属性!$C$2/装备属性!$C$4)*(1+VLOOKUP(O$1,装备属性!$B$6:$G$26,4,FALSE))</f>
        <v>3915.1875831626503</v>
      </c>
      <c r="P72" s="31">
        <f>(装备属性!$C$2/装备属性!$C$3*(装备属性!$F101-装备属性!$F$31))*(1+VLOOKUP(P$1,装备属性!$B$6:$G$26,3,FALSE))+(装备属性!$C$1+装备属性!$F$31*装备属性!$C$2/装备属性!$C$4)*(1+VLOOKUP(P$1,装备属性!$B$6:$G$26,4,FALSE))</f>
        <v>4278.8902479592834</v>
      </c>
      <c r="Q72" s="31">
        <f>(装备属性!$C$2/装备属性!$C$3*(装备属性!$F101-装备属性!$F$31))*(1+VLOOKUP(Q$1,装备属性!$B$6:$G$26,3,FALSE))+(装备属性!$C$1+装备属性!$F$31*装备属性!$C$2/装备属性!$C$4)*(1+VLOOKUP(Q$1,装备属性!$B$6:$G$26,4,FALSE))</f>
        <v>4643.4063769915419</v>
      </c>
      <c r="R72" s="31">
        <f>(装备属性!$C$2/装备属性!$C$3*(装备属性!$F101-装备属性!$F$31))*(1+VLOOKUP(R$1,装备属性!$B$6:$G$26,3,FALSE))+(装备属性!$C$1+装备属性!$F$31*装备属性!$C$2/装备属性!$C$4)*(1+VLOOKUP(R$1,装备属性!$B$6:$G$26,4,FALSE))</f>
        <v>5008.34671112042</v>
      </c>
      <c r="S72" s="31">
        <f>(装备属性!$C$2/装备属性!$C$3*(装备属性!$F101-装备属性!$F$31))*(1+VLOOKUP(S$1,装备属性!$B$6:$G$26,3,FALSE))+(装备属性!$C$1+装备属性!$F$31*装备属性!$C$2/装备属性!$C$4)*(1+VLOOKUP(S$1,装备属性!$B$6:$G$26,4,FALSE))</f>
        <v>5373.9022666759756</v>
      </c>
      <c r="T72" s="32">
        <f>Q72</f>
        <v>4643.4063769915419</v>
      </c>
      <c r="V72" s="32">
        <f>(装备属性!$C$2/装备属性!$C$3*(装备属性!$F101-装备属性!$F$31))*(1+装备属性!$D$20+VLOOKUP(V$1,装备属性!$L$16:$P$22,2,FALSE))+(装备属性!$C$1+装备属性!$C$2/装备属性!$C$3*装备属性!$F$31)*(1+装备属性!$E$20+VLOOKUP(V$1,装备属性!$L$16:$P$22,3,FALSE))</f>
        <v>5120.5302950263158</v>
      </c>
      <c r="W72" s="32">
        <f>(装备属性!$C$2/装备属性!$C$3*(装备属性!$F101-装备属性!$F$31))*(1+装备属性!$D$20+VLOOKUP(W$1,装备属性!$L$16:$P$22,2,FALSE))+(装备属性!$C$1+装备属性!$C$2/装备属性!$C$3*装备属性!$F$31)*(1+装备属性!$E$20+VLOOKUP(W$1,装备属性!$L$16:$P$22,3,FALSE))</f>
        <v>5736.5302950263158</v>
      </c>
      <c r="X72" s="32">
        <f>(装备属性!$C$2/装备属性!$C$3*(装备属性!$F101-装备属性!$F$31))*(1+装备属性!$D$20+VLOOKUP(X$1,装备属性!$L$16:$P$22,2,FALSE))+(装备属性!$C$1+装备属性!$C$2/装备属性!$C$3*装备属性!$F$31)*(1+装备属性!$E$20+VLOOKUP(X$1,装备属性!$L$16:$P$22,3,FALSE))</f>
        <v>6408.5302950263158</v>
      </c>
      <c r="Y72" s="32">
        <f>(装备属性!$C$2/装备属性!$C$3*(装备属性!$F101-装备属性!$F$31))*(1+装备属性!$D$20+VLOOKUP(Y$1,装备属性!$L$16:$P$22,2,FALSE))+(装备属性!$C$1+装备属性!$C$2/装备属性!$C$3*装备属性!$F$31)*(1+装备属性!$E$20+VLOOKUP(Y$1,装备属性!$L$16:$P$22,3,FALSE))</f>
        <v>7108.5302950263158</v>
      </c>
      <c r="Z72" s="32">
        <f>(装备属性!$C$2/装备属性!$C$3*(装备属性!$F101-装备属性!$F$31))*(1+装备属性!$D$20+VLOOKUP(Z$1,装备属性!$L$16:$P$22,2,FALSE))+(装备属性!$C$1+装备属性!$C$2/装备属性!$C$3*装备属性!$F$31)*(1+装备属性!$E$20+VLOOKUP(Z$1,装备属性!$L$16:$P$22,3,FALSE))</f>
        <v>7808.5302950263158</v>
      </c>
      <c r="AA72"/>
    </row>
    <row r="73" spans="2:28" x14ac:dyDescent="0.15">
      <c r="B73" s="1">
        <v>72</v>
      </c>
      <c r="C73" s="31">
        <f>(装备属性!$C$2/装备属性!$C$3*(装备属性!$F102-装备属性!$F$31))*(1+VLOOKUP(C$1,装备属性!$B$6:$G$26,3,FALSE))+(装备属性!$C$1+装备属性!$F$31*装备属性!$C$2/装备属性!$C$4)*(1+VLOOKUP(C$1,装备属性!$B$6:$G$26,4,FALSE))</f>
        <v>313</v>
      </c>
      <c r="D73" s="31">
        <f>(装备属性!$C$2/装备属性!$C$3*(装备属性!$F102-装备属性!$F$31))*(1+VLOOKUP(D$1,装备属性!$B$6:$G$26,3,FALSE))+(装备属性!$C$1+装备属性!$F$31*装备属性!$C$2/装备属性!$C$4)*(1+VLOOKUP(D$1,装备属性!$B$6:$G$26,4,FALSE))</f>
        <v>498.5</v>
      </c>
      <c r="E73" s="31">
        <f>(装备属性!$C$2/装备属性!$C$3*(装备属性!$F102-装备属性!$F$31))*(1+VLOOKUP(E$1,装备属性!$B$6:$G$26,3,FALSE))+(装备属性!$C$1+装备属性!$F$31*装备属性!$C$2/装备属性!$C$4)*(1+VLOOKUP(E$1,装备属性!$B$6:$G$26,4,FALSE))</f>
        <v>684</v>
      </c>
      <c r="F73" s="31">
        <f>(装备属性!$C$2/装备属性!$C$3*(装备属性!$F102-装备属性!$F$31))*(1+VLOOKUP(F$1,装备属性!$B$6:$G$26,3,FALSE))+(装备属性!$C$1+装备属性!$F$31*装备属性!$C$2/装备属性!$C$4)*(1+VLOOKUP(F$1,装备属性!$B$6:$G$26,4,FALSE))</f>
        <v>898.5</v>
      </c>
      <c r="G73" s="31">
        <f>(装备属性!$C$2/装备属性!$C$3*(装备属性!$F102-装备属性!$F$31))*(1+VLOOKUP(G$1,装备属性!$B$6:$G$26,3,FALSE))+(装备属性!$C$1+装备属性!$F$31*装备属性!$C$2/装备属性!$C$4)*(1+VLOOKUP(G$1,装备属性!$B$6:$G$26,4,FALSE))</f>
        <v>1142</v>
      </c>
      <c r="H73" s="31">
        <f>(装备属性!$C$2/装备属性!$C$3*(装备属性!$F102-装备属性!$F$31))*(1+VLOOKUP(H$1,装备属性!$B$6:$G$26,3,FALSE))+(装备属性!$C$1+装备属性!$F$31*装备属性!$C$2/装备属性!$C$4)*(1+VLOOKUP(H$1,装备属性!$B$6:$G$26,4,FALSE))</f>
        <v>1429</v>
      </c>
      <c r="I73" s="31">
        <f>(装备属性!$C$2/装备属性!$C$3*(装备属性!$F102-装备属性!$F$31))*(1+VLOOKUP(I$1,装备属性!$B$6:$G$26,3,FALSE))+(装备属性!$C$1+装备属性!$F$31*装备属性!$C$2/装备属性!$C$4)*(1+VLOOKUP(I$1,装备属性!$B$6:$G$26,4,FALSE))</f>
        <v>1774</v>
      </c>
      <c r="J73" s="31">
        <f>(装备属性!$C$2/装备属性!$C$3*(装备属性!$F102-装备属性!$F$31))*(1+VLOOKUP(J$1,装备属性!$B$6:$G$26,3,FALSE))+(装备属性!$C$1+装备属性!$F$31*装备属性!$C$2/装备属性!$C$4)*(1+VLOOKUP(J$1,装备属性!$B$6:$G$26,4,FALSE))</f>
        <v>2130.4970414201184</v>
      </c>
      <c r="K73" s="31">
        <f>(装备属性!$C$2/装备属性!$C$3*(装备属性!$F102-装备属性!$F$31))*(1+VLOOKUP(K$1,装备属性!$B$6:$G$26,3,FALSE))+(装备属性!$C$1+装备属性!$F$31*装备属性!$C$2/装备属性!$C$4)*(1+VLOOKUP(K$1,装备属性!$B$6:$G$26,4,FALSE))</f>
        <v>2489.9970414201184</v>
      </c>
      <c r="L73" s="31">
        <f>(装备属性!$C$2/装备属性!$C$3*(装备属性!$F102-装备属性!$F$31))*(1+VLOOKUP(L$1,装备属性!$B$6:$G$26,3,FALSE))+(装备属性!$C$1+装备属性!$F$31*装备属性!$C$2/装备属性!$C$4)*(1+VLOOKUP(L$1,装备属性!$B$6:$G$26,4,FALSE))</f>
        <v>2851.2195036231424</v>
      </c>
      <c r="M73" s="31">
        <f>(装备属性!$C$2/装备属性!$C$3*(装备属性!$F102-装备属性!$F$31))*(1+VLOOKUP(M$1,装备属性!$B$6:$G$26,3,FALSE))+(装备属性!$C$1+装备属性!$F$31*装备属性!$C$2/装备属性!$C$4)*(1+VLOOKUP(M$1,装备属性!$B$6:$G$26,4,FALSE))</f>
        <v>3214.1718845755231</v>
      </c>
      <c r="N73" s="31">
        <f>(装备属性!$C$2/装备属性!$C$3*(装备属性!$F102-装备属性!$F$31))*(1+VLOOKUP(N$1,装备属性!$B$6:$G$26,3,FALSE))+(装备属性!$C$1+装备属性!$F$31*装备属性!$C$2/装备属性!$C$4)*(1+VLOOKUP(N$1,装备属性!$B$6:$G$26,4,FALSE))</f>
        <v>3578.1106600857274</v>
      </c>
      <c r="O73" s="31">
        <f>(装备属性!$C$2/装备属性!$C$3*(装备属性!$F102-装备属性!$F$31))*(1+VLOOKUP(O$1,装备属性!$B$6:$G$26,3,FALSE))+(装备属性!$C$1+装备属性!$F$31*装备属性!$C$2/装备属性!$C$4)*(1+VLOOKUP(O$1,装备属性!$B$6:$G$26,4,FALSE))</f>
        <v>3943.1875831626503</v>
      </c>
      <c r="P73" s="31">
        <f>(装备属性!$C$2/装备属性!$C$3*(装备属性!$F102-装备属性!$F$31))*(1+VLOOKUP(P$1,装备属性!$B$6:$G$26,3,FALSE))+(装备属性!$C$1+装备属性!$F$31*装备属性!$C$2/装备属性!$C$4)*(1+VLOOKUP(P$1,装备属性!$B$6:$G$26,4,FALSE))</f>
        <v>4308.8902479592834</v>
      </c>
      <c r="Q73" s="31">
        <f>(装备属性!$C$2/装备属性!$C$3*(装备属性!$F102-装备属性!$F$31))*(1+VLOOKUP(Q$1,装备属性!$B$6:$G$26,3,FALSE))+(装备属性!$C$1+装备属性!$F$31*装备属性!$C$2/装备属性!$C$4)*(1+VLOOKUP(Q$1,装备属性!$B$6:$G$26,4,FALSE))</f>
        <v>4675.4063769915419</v>
      </c>
      <c r="R73" s="31">
        <f>(装备属性!$C$2/装备属性!$C$3*(装备属性!$F102-装备属性!$F$31))*(1+VLOOKUP(R$1,装备属性!$B$6:$G$26,3,FALSE))+(装备属性!$C$1+装备属性!$F$31*装备属性!$C$2/装备属性!$C$4)*(1+VLOOKUP(R$1,装备属性!$B$6:$G$26,4,FALSE))</f>
        <v>5042.34671112042</v>
      </c>
      <c r="S73" s="31">
        <f>(装备属性!$C$2/装备属性!$C$3*(装备属性!$F102-装备属性!$F$31))*(1+VLOOKUP(S$1,装备属性!$B$6:$G$26,3,FALSE))+(装备属性!$C$1+装备属性!$F$31*装备属性!$C$2/装备属性!$C$4)*(1+VLOOKUP(S$1,装备属性!$B$6:$G$26,4,FALSE))</f>
        <v>5409.9022666759756</v>
      </c>
      <c r="T73" s="32">
        <f t="shared" ref="T73:T76" si="16">Q73</f>
        <v>4675.4063769915419</v>
      </c>
      <c r="V73" s="32">
        <f>(装备属性!$C$2/装备属性!$C$3*(装备属性!$F102-装备属性!$F$31))*(1+装备属性!$D$20+VLOOKUP(V$1,装备属性!$L$16:$P$22,2,FALSE))+(装备属性!$C$1+装备属性!$C$2/装备属性!$C$3*装备属性!$F$31)*(1+装备属性!$E$20+VLOOKUP(V$1,装备属性!$L$16:$P$22,3,FALSE))</f>
        <v>5156.5302950263158</v>
      </c>
      <c r="W73" s="32">
        <f>(装备属性!$C$2/装备属性!$C$3*(装备属性!$F102-装备属性!$F$31))*(1+装备属性!$D$20+VLOOKUP(W$1,装备属性!$L$16:$P$22,2,FALSE))+(装备属性!$C$1+装备属性!$C$2/装备属性!$C$3*装备属性!$F$31)*(1+装备属性!$E$20+VLOOKUP(W$1,装备属性!$L$16:$P$22,3,FALSE))</f>
        <v>5776.5302950263158</v>
      </c>
      <c r="X73" s="32">
        <f>(装备属性!$C$2/装备属性!$C$3*(装备属性!$F102-装备属性!$F$31))*(1+装备属性!$D$20+VLOOKUP(X$1,装备属性!$L$16:$P$22,2,FALSE))+(装备属性!$C$1+装备属性!$C$2/装备属性!$C$3*装备属性!$F$31)*(1+装备属性!$E$20+VLOOKUP(X$1,装备属性!$L$16:$P$22,3,FALSE))</f>
        <v>6452.5302950263158</v>
      </c>
      <c r="Y73" s="32">
        <f>(装备属性!$C$2/装备属性!$C$3*(装备属性!$F102-装备属性!$F$31))*(1+装备属性!$D$20+VLOOKUP(Y$1,装备属性!$L$16:$P$22,2,FALSE))+(装备属性!$C$1+装备属性!$C$2/装备属性!$C$3*装备属性!$F$31)*(1+装备属性!$E$20+VLOOKUP(Y$1,装备属性!$L$16:$P$22,3,FALSE))</f>
        <v>7156.5302950263158</v>
      </c>
      <c r="Z73" s="32">
        <f>(装备属性!$C$2/装备属性!$C$3*(装备属性!$F102-装备属性!$F$31))*(1+装备属性!$D$20+VLOOKUP(Z$1,装备属性!$L$16:$P$22,2,FALSE))+(装备属性!$C$1+装备属性!$C$2/装备属性!$C$3*装备属性!$F$31)*(1+装备属性!$E$20+VLOOKUP(Z$1,装备属性!$L$16:$P$22,3,FALSE))</f>
        <v>7860.5302950263158</v>
      </c>
      <c r="AA73"/>
    </row>
    <row r="74" spans="2:28" x14ac:dyDescent="0.15">
      <c r="B74" s="1">
        <v>73</v>
      </c>
      <c r="C74" s="31">
        <f>(装备属性!$C$2/装备属性!$C$3*(装备属性!$F103-装备属性!$F$31))*(1+VLOOKUP(C$1,装备属性!$B$6:$G$26,3,FALSE))+(装备属性!$C$1+装备属性!$F$31*装备属性!$C$2/装备属性!$C$4)*(1+VLOOKUP(C$1,装备属性!$B$6:$G$26,4,FALSE))</f>
        <v>317</v>
      </c>
      <c r="D74" s="31">
        <f>(装备属性!$C$2/装备属性!$C$3*(装备属性!$F103-装备属性!$F$31))*(1+VLOOKUP(D$1,装备属性!$B$6:$G$26,3,FALSE))+(装备属性!$C$1+装备属性!$F$31*装备属性!$C$2/装备属性!$C$4)*(1+VLOOKUP(D$1,装备属性!$B$6:$G$26,4,FALSE))</f>
        <v>504.5</v>
      </c>
      <c r="E74" s="31">
        <f>(装备属性!$C$2/装备属性!$C$3*(装备属性!$F103-装备属性!$F$31))*(1+VLOOKUP(E$1,装备属性!$B$6:$G$26,3,FALSE))+(装备属性!$C$1+装备属性!$F$31*装备属性!$C$2/装备属性!$C$4)*(1+VLOOKUP(E$1,装备属性!$B$6:$G$26,4,FALSE))</f>
        <v>692</v>
      </c>
      <c r="F74" s="31">
        <f>(装备属性!$C$2/装备属性!$C$3*(装备属性!$F103-装备属性!$F$31))*(1+VLOOKUP(F$1,装备属性!$B$6:$G$26,3,FALSE))+(装备属性!$C$1+装备属性!$F$31*装备属性!$C$2/装备属性!$C$4)*(1+VLOOKUP(F$1,装备属性!$B$6:$G$26,4,FALSE))</f>
        <v>908.5</v>
      </c>
      <c r="G74" s="31">
        <f>(装备属性!$C$2/装备属性!$C$3*(装备属性!$F103-装备属性!$F$31))*(1+VLOOKUP(G$1,装备属性!$B$6:$G$26,3,FALSE))+(装备属性!$C$1+装备属性!$F$31*装备属性!$C$2/装备属性!$C$4)*(1+VLOOKUP(G$1,装备属性!$B$6:$G$26,4,FALSE))</f>
        <v>1154</v>
      </c>
      <c r="H74" s="31">
        <f>(装备属性!$C$2/装备属性!$C$3*(装备属性!$F103-装备属性!$F$31))*(1+VLOOKUP(H$1,装备属性!$B$6:$G$26,3,FALSE))+(装备属性!$C$1+装备属性!$F$31*装备属性!$C$2/装备属性!$C$4)*(1+VLOOKUP(H$1,装备属性!$B$6:$G$26,4,FALSE))</f>
        <v>1443</v>
      </c>
      <c r="I74" s="31">
        <f>(装备属性!$C$2/装备属性!$C$3*(装备属性!$F103-装备属性!$F$31))*(1+VLOOKUP(I$1,装备属性!$B$6:$G$26,3,FALSE))+(装备属性!$C$1+装备属性!$F$31*装备属性!$C$2/装备属性!$C$4)*(1+VLOOKUP(I$1,装备属性!$B$6:$G$26,4,FALSE))</f>
        <v>1790</v>
      </c>
      <c r="J74" s="31">
        <f>(装备属性!$C$2/装备属性!$C$3*(装备属性!$F103-装备属性!$F$31))*(1+VLOOKUP(J$1,装备属性!$B$6:$G$26,3,FALSE))+(装备属性!$C$1+装备属性!$F$31*装备属性!$C$2/装备属性!$C$4)*(1+VLOOKUP(J$1,装备属性!$B$6:$G$26,4,FALSE))</f>
        <v>2148.4970414201184</v>
      </c>
      <c r="K74" s="31">
        <f>(装备属性!$C$2/装备属性!$C$3*(装备属性!$F103-装备属性!$F$31))*(1+VLOOKUP(K$1,装备属性!$B$6:$G$26,3,FALSE))+(装备属性!$C$1+装备属性!$F$31*装备属性!$C$2/装备属性!$C$4)*(1+VLOOKUP(K$1,装备属性!$B$6:$G$26,4,FALSE))</f>
        <v>2509.9970414201184</v>
      </c>
      <c r="L74" s="31">
        <f>(装备属性!$C$2/装备属性!$C$3*(装备属性!$F103-装备属性!$F$31))*(1+VLOOKUP(L$1,装备属性!$B$6:$G$26,3,FALSE))+(装备属性!$C$1+装备属性!$F$31*装备属性!$C$2/装备属性!$C$4)*(1+VLOOKUP(L$1,装备属性!$B$6:$G$26,4,FALSE))</f>
        <v>2873.2195036231424</v>
      </c>
      <c r="M74" s="31">
        <f>(装备属性!$C$2/装备属性!$C$3*(装备属性!$F103-装备属性!$F$31))*(1+VLOOKUP(M$1,装备属性!$B$6:$G$26,3,FALSE))+(装备属性!$C$1+装备属性!$F$31*装备属性!$C$2/装备属性!$C$4)*(1+VLOOKUP(M$1,装备属性!$B$6:$G$26,4,FALSE))</f>
        <v>3238.1718845755231</v>
      </c>
      <c r="N74" s="31">
        <f>(装备属性!$C$2/装备属性!$C$3*(装备属性!$F103-装备属性!$F$31))*(1+VLOOKUP(N$1,装备属性!$B$6:$G$26,3,FALSE))+(装备属性!$C$1+装备属性!$F$31*装备属性!$C$2/装备属性!$C$4)*(1+VLOOKUP(N$1,装备属性!$B$6:$G$26,4,FALSE))</f>
        <v>3604.1106600857274</v>
      </c>
      <c r="O74" s="31">
        <f>(装备属性!$C$2/装备属性!$C$3*(装备属性!$F103-装备属性!$F$31))*(1+VLOOKUP(O$1,装备属性!$B$6:$G$26,3,FALSE))+(装备属性!$C$1+装备属性!$F$31*装备属性!$C$2/装备属性!$C$4)*(1+VLOOKUP(O$1,装备属性!$B$6:$G$26,4,FALSE))</f>
        <v>3971.1875831626503</v>
      </c>
      <c r="P74" s="31">
        <f>(装备属性!$C$2/装备属性!$C$3*(装备属性!$F103-装备属性!$F$31))*(1+VLOOKUP(P$1,装备属性!$B$6:$G$26,3,FALSE))+(装备属性!$C$1+装备属性!$F$31*装备属性!$C$2/装备属性!$C$4)*(1+VLOOKUP(P$1,装备属性!$B$6:$G$26,4,FALSE))</f>
        <v>4338.8902479592834</v>
      </c>
      <c r="Q74" s="31">
        <f>(装备属性!$C$2/装备属性!$C$3*(装备属性!$F103-装备属性!$F$31))*(1+VLOOKUP(Q$1,装备属性!$B$6:$G$26,3,FALSE))+(装备属性!$C$1+装备属性!$F$31*装备属性!$C$2/装备属性!$C$4)*(1+VLOOKUP(Q$1,装备属性!$B$6:$G$26,4,FALSE))</f>
        <v>4707.4063769915419</v>
      </c>
      <c r="R74" s="31">
        <f>(装备属性!$C$2/装备属性!$C$3*(装备属性!$F103-装备属性!$F$31))*(1+VLOOKUP(R$1,装备属性!$B$6:$G$26,3,FALSE))+(装备属性!$C$1+装备属性!$F$31*装备属性!$C$2/装备属性!$C$4)*(1+VLOOKUP(R$1,装备属性!$B$6:$G$26,4,FALSE))</f>
        <v>5076.34671112042</v>
      </c>
      <c r="S74" s="31">
        <f>(装备属性!$C$2/装备属性!$C$3*(装备属性!$F103-装备属性!$F$31))*(1+VLOOKUP(S$1,装备属性!$B$6:$G$26,3,FALSE))+(装备属性!$C$1+装备属性!$F$31*装备属性!$C$2/装备属性!$C$4)*(1+VLOOKUP(S$1,装备属性!$B$6:$G$26,4,FALSE))</f>
        <v>5445.9022666759756</v>
      </c>
      <c r="T74" s="32">
        <f t="shared" si="16"/>
        <v>4707.4063769915419</v>
      </c>
      <c r="V74" s="32">
        <f>(装备属性!$C$2/装备属性!$C$3*(装备属性!$F103-装备属性!$F$31))*(1+装备属性!$D$20+VLOOKUP(V$1,装备属性!$L$16:$P$22,2,FALSE))+(装备属性!$C$1+装备属性!$C$2/装备属性!$C$3*装备属性!$F$31)*(1+装备属性!$E$20+VLOOKUP(V$1,装备属性!$L$16:$P$22,3,FALSE))</f>
        <v>5192.5302950263158</v>
      </c>
      <c r="W74" s="32">
        <f>(装备属性!$C$2/装备属性!$C$3*(装备属性!$F103-装备属性!$F$31))*(1+装备属性!$D$20+VLOOKUP(W$1,装备属性!$L$16:$P$22,2,FALSE))+(装备属性!$C$1+装备属性!$C$2/装备属性!$C$3*装备属性!$F$31)*(1+装备属性!$E$20+VLOOKUP(W$1,装备属性!$L$16:$P$22,3,FALSE))</f>
        <v>5816.5302950263158</v>
      </c>
      <c r="X74" s="32">
        <f>(装备属性!$C$2/装备属性!$C$3*(装备属性!$F103-装备属性!$F$31))*(1+装备属性!$D$20+VLOOKUP(X$1,装备属性!$L$16:$P$22,2,FALSE))+(装备属性!$C$1+装备属性!$C$2/装备属性!$C$3*装备属性!$F$31)*(1+装备属性!$E$20+VLOOKUP(X$1,装备属性!$L$16:$P$22,3,FALSE))</f>
        <v>6496.5302950263158</v>
      </c>
      <c r="Y74" s="32">
        <f>(装备属性!$C$2/装备属性!$C$3*(装备属性!$F103-装备属性!$F$31))*(1+装备属性!$D$20+VLOOKUP(Y$1,装备属性!$L$16:$P$22,2,FALSE))+(装备属性!$C$1+装备属性!$C$2/装备属性!$C$3*装备属性!$F$31)*(1+装备属性!$E$20+VLOOKUP(Y$1,装备属性!$L$16:$P$22,3,FALSE))</f>
        <v>7204.5302950263158</v>
      </c>
      <c r="Z74" s="32">
        <f>(装备属性!$C$2/装备属性!$C$3*(装备属性!$F103-装备属性!$F$31))*(1+装备属性!$D$20+VLOOKUP(Z$1,装备属性!$L$16:$P$22,2,FALSE))+(装备属性!$C$1+装备属性!$C$2/装备属性!$C$3*装备属性!$F$31)*(1+装备属性!$E$20+VLOOKUP(Z$1,装备属性!$L$16:$P$22,3,FALSE))</f>
        <v>7912.5302950263158</v>
      </c>
      <c r="AA74"/>
    </row>
    <row r="75" spans="2:28" x14ac:dyDescent="0.15">
      <c r="B75" s="1">
        <v>74</v>
      </c>
      <c r="C75" s="31">
        <f>(装备属性!$C$2/装备属性!$C$3*(装备属性!$F104-装备属性!$F$31))*(1+VLOOKUP(C$1,装备属性!$B$6:$G$26,3,FALSE))+(装备属性!$C$1+装备属性!$F$31*装备属性!$C$2/装备属性!$C$4)*(1+VLOOKUP(C$1,装备属性!$B$6:$G$26,4,FALSE))</f>
        <v>321</v>
      </c>
      <c r="D75" s="31">
        <f>(装备属性!$C$2/装备属性!$C$3*(装备属性!$F104-装备属性!$F$31))*(1+VLOOKUP(D$1,装备属性!$B$6:$G$26,3,FALSE))+(装备属性!$C$1+装备属性!$F$31*装备属性!$C$2/装备属性!$C$4)*(1+VLOOKUP(D$1,装备属性!$B$6:$G$26,4,FALSE))</f>
        <v>510.5</v>
      </c>
      <c r="E75" s="31">
        <f>(装备属性!$C$2/装备属性!$C$3*(装备属性!$F104-装备属性!$F$31))*(1+VLOOKUP(E$1,装备属性!$B$6:$G$26,3,FALSE))+(装备属性!$C$1+装备属性!$F$31*装备属性!$C$2/装备属性!$C$4)*(1+VLOOKUP(E$1,装备属性!$B$6:$G$26,4,FALSE))</f>
        <v>700</v>
      </c>
      <c r="F75" s="31">
        <f>(装备属性!$C$2/装备属性!$C$3*(装备属性!$F104-装备属性!$F$31))*(1+VLOOKUP(F$1,装备属性!$B$6:$G$26,3,FALSE))+(装备属性!$C$1+装备属性!$F$31*装备属性!$C$2/装备属性!$C$4)*(1+VLOOKUP(F$1,装备属性!$B$6:$G$26,4,FALSE))</f>
        <v>918.5</v>
      </c>
      <c r="G75" s="31">
        <f>(装备属性!$C$2/装备属性!$C$3*(装备属性!$F104-装备属性!$F$31))*(1+VLOOKUP(G$1,装备属性!$B$6:$G$26,3,FALSE))+(装备属性!$C$1+装备属性!$F$31*装备属性!$C$2/装备属性!$C$4)*(1+VLOOKUP(G$1,装备属性!$B$6:$G$26,4,FALSE))</f>
        <v>1166</v>
      </c>
      <c r="H75" s="31">
        <f>(装备属性!$C$2/装备属性!$C$3*(装备属性!$F104-装备属性!$F$31))*(1+VLOOKUP(H$1,装备属性!$B$6:$G$26,3,FALSE))+(装备属性!$C$1+装备属性!$F$31*装备属性!$C$2/装备属性!$C$4)*(1+VLOOKUP(H$1,装备属性!$B$6:$G$26,4,FALSE))</f>
        <v>1457</v>
      </c>
      <c r="I75" s="31">
        <f>(装备属性!$C$2/装备属性!$C$3*(装备属性!$F104-装备属性!$F$31))*(1+VLOOKUP(I$1,装备属性!$B$6:$G$26,3,FALSE))+(装备属性!$C$1+装备属性!$F$31*装备属性!$C$2/装备属性!$C$4)*(1+VLOOKUP(I$1,装备属性!$B$6:$G$26,4,FALSE))</f>
        <v>1806</v>
      </c>
      <c r="J75" s="31">
        <f>(装备属性!$C$2/装备属性!$C$3*(装备属性!$F104-装备属性!$F$31))*(1+VLOOKUP(J$1,装备属性!$B$6:$G$26,3,FALSE))+(装备属性!$C$1+装备属性!$F$31*装备属性!$C$2/装备属性!$C$4)*(1+VLOOKUP(J$1,装备属性!$B$6:$G$26,4,FALSE))</f>
        <v>2166.4970414201184</v>
      </c>
      <c r="K75" s="31">
        <f>(装备属性!$C$2/装备属性!$C$3*(装备属性!$F104-装备属性!$F$31))*(1+VLOOKUP(K$1,装备属性!$B$6:$G$26,3,FALSE))+(装备属性!$C$1+装备属性!$F$31*装备属性!$C$2/装备属性!$C$4)*(1+VLOOKUP(K$1,装备属性!$B$6:$G$26,4,FALSE))</f>
        <v>2529.9970414201184</v>
      </c>
      <c r="L75" s="31">
        <f>(装备属性!$C$2/装备属性!$C$3*(装备属性!$F104-装备属性!$F$31))*(1+VLOOKUP(L$1,装备属性!$B$6:$G$26,3,FALSE))+(装备属性!$C$1+装备属性!$F$31*装备属性!$C$2/装备属性!$C$4)*(1+VLOOKUP(L$1,装备属性!$B$6:$G$26,4,FALSE))</f>
        <v>2895.2195036231424</v>
      </c>
      <c r="M75" s="31">
        <f>(装备属性!$C$2/装备属性!$C$3*(装备属性!$F104-装备属性!$F$31))*(1+VLOOKUP(M$1,装备属性!$B$6:$G$26,3,FALSE))+(装备属性!$C$1+装备属性!$F$31*装备属性!$C$2/装备属性!$C$4)*(1+VLOOKUP(M$1,装备属性!$B$6:$G$26,4,FALSE))</f>
        <v>3262.1718845755231</v>
      </c>
      <c r="N75" s="31">
        <f>(装备属性!$C$2/装备属性!$C$3*(装备属性!$F104-装备属性!$F$31))*(1+VLOOKUP(N$1,装备属性!$B$6:$G$26,3,FALSE))+(装备属性!$C$1+装备属性!$F$31*装备属性!$C$2/装备属性!$C$4)*(1+VLOOKUP(N$1,装备属性!$B$6:$G$26,4,FALSE))</f>
        <v>3630.1106600857274</v>
      </c>
      <c r="O75" s="31">
        <f>(装备属性!$C$2/装备属性!$C$3*(装备属性!$F104-装备属性!$F$31))*(1+VLOOKUP(O$1,装备属性!$B$6:$G$26,3,FALSE))+(装备属性!$C$1+装备属性!$F$31*装备属性!$C$2/装备属性!$C$4)*(1+VLOOKUP(O$1,装备属性!$B$6:$G$26,4,FALSE))</f>
        <v>3999.1875831626503</v>
      </c>
      <c r="P75" s="31">
        <f>(装备属性!$C$2/装备属性!$C$3*(装备属性!$F104-装备属性!$F$31))*(1+VLOOKUP(P$1,装备属性!$B$6:$G$26,3,FALSE))+(装备属性!$C$1+装备属性!$F$31*装备属性!$C$2/装备属性!$C$4)*(1+VLOOKUP(P$1,装备属性!$B$6:$G$26,4,FALSE))</f>
        <v>4368.8902479592834</v>
      </c>
      <c r="Q75" s="31">
        <f>(装备属性!$C$2/装备属性!$C$3*(装备属性!$F104-装备属性!$F$31))*(1+VLOOKUP(Q$1,装备属性!$B$6:$G$26,3,FALSE))+(装备属性!$C$1+装备属性!$F$31*装备属性!$C$2/装备属性!$C$4)*(1+VLOOKUP(Q$1,装备属性!$B$6:$G$26,4,FALSE))</f>
        <v>4739.4063769915419</v>
      </c>
      <c r="R75" s="31">
        <f>(装备属性!$C$2/装备属性!$C$3*(装备属性!$F104-装备属性!$F$31))*(1+VLOOKUP(R$1,装备属性!$B$6:$G$26,3,FALSE))+(装备属性!$C$1+装备属性!$F$31*装备属性!$C$2/装备属性!$C$4)*(1+VLOOKUP(R$1,装备属性!$B$6:$G$26,4,FALSE))</f>
        <v>5110.34671112042</v>
      </c>
      <c r="S75" s="31">
        <f>(装备属性!$C$2/装备属性!$C$3*(装备属性!$F104-装备属性!$F$31))*(1+VLOOKUP(S$1,装备属性!$B$6:$G$26,3,FALSE))+(装备属性!$C$1+装备属性!$F$31*装备属性!$C$2/装备属性!$C$4)*(1+VLOOKUP(S$1,装备属性!$B$6:$G$26,4,FALSE))</f>
        <v>5481.9022666759756</v>
      </c>
      <c r="T75" s="32">
        <f t="shared" si="16"/>
        <v>4739.4063769915419</v>
      </c>
      <c r="V75" s="32">
        <f>(装备属性!$C$2/装备属性!$C$3*(装备属性!$F104-装备属性!$F$31))*(1+装备属性!$D$20+VLOOKUP(V$1,装备属性!$L$16:$P$22,2,FALSE))+(装备属性!$C$1+装备属性!$C$2/装备属性!$C$3*装备属性!$F$31)*(1+装备属性!$E$20+VLOOKUP(V$1,装备属性!$L$16:$P$22,3,FALSE))</f>
        <v>5228.5302950263158</v>
      </c>
      <c r="W75" s="32">
        <f>(装备属性!$C$2/装备属性!$C$3*(装备属性!$F104-装备属性!$F$31))*(1+装备属性!$D$20+VLOOKUP(W$1,装备属性!$L$16:$P$22,2,FALSE))+(装备属性!$C$1+装备属性!$C$2/装备属性!$C$3*装备属性!$F$31)*(1+装备属性!$E$20+VLOOKUP(W$1,装备属性!$L$16:$P$22,3,FALSE))</f>
        <v>5856.5302950263158</v>
      </c>
      <c r="X75" s="32">
        <f>(装备属性!$C$2/装备属性!$C$3*(装备属性!$F104-装备属性!$F$31))*(1+装备属性!$D$20+VLOOKUP(X$1,装备属性!$L$16:$P$22,2,FALSE))+(装备属性!$C$1+装备属性!$C$2/装备属性!$C$3*装备属性!$F$31)*(1+装备属性!$E$20+VLOOKUP(X$1,装备属性!$L$16:$P$22,3,FALSE))</f>
        <v>6540.5302950263158</v>
      </c>
      <c r="Y75" s="32">
        <f>(装备属性!$C$2/装备属性!$C$3*(装备属性!$F104-装备属性!$F$31))*(1+装备属性!$D$20+VLOOKUP(Y$1,装备属性!$L$16:$P$22,2,FALSE))+(装备属性!$C$1+装备属性!$C$2/装备属性!$C$3*装备属性!$F$31)*(1+装备属性!$E$20+VLOOKUP(Y$1,装备属性!$L$16:$P$22,3,FALSE))</f>
        <v>7252.5302950263158</v>
      </c>
      <c r="Z75" s="32">
        <f>(装备属性!$C$2/装备属性!$C$3*(装备属性!$F104-装备属性!$F$31))*(1+装备属性!$D$20+VLOOKUP(Z$1,装备属性!$L$16:$P$22,2,FALSE))+(装备属性!$C$1+装备属性!$C$2/装备属性!$C$3*装备属性!$F$31)*(1+装备属性!$E$20+VLOOKUP(Z$1,装备属性!$L$16:$P$22,3,FALSE))</f>
        <v>7964.5302950263158</v>
      </c>
      <c r="AA75"/>
    </row>
    <row r="76" spans="2:28" x14ac:dyDescent="0.15">
      <c r="B76" s="1">
        <v>75</v>
      </c>
      <c r="C76" s="31">
        <f>(装备属性!$C$2/装备属性!$C$3*(装备属性!$F105-装备属性!$F$31))*(1+VLOOKUP(C$1,装备属性!$B$6:$G$26,3,FALSE))+(装备属性!$C$1+装备属性!$F$31*装备属性!$C$2/装备属性!$C$4)*(1+VLOOKUP(C$1,装备属性!$B$6:$G$26,4,FALSE))</f>
        <v>325</v>
      </c>
      <c r="D76" s="31">
        <f>(装备属性!$C$2/装备属性!$C$3*(装备属性!$F105-装备属性!$F$31))*(1+VLOOKUP(D$1,装备属性!$B$6:$G$26,3,FALSE))+(装备属性!$C$1+装备属性!$F$31*装备属性!$C$2/装备属性!$C$4)*(1+VLOOKUP(D$1,装备属性!$B$6:$G$26,4,FALSE))</f>
        <v>516.5</v>
      </c>
      <c r="E76" s="31">
        <f>(装备属性!$C$2/装备属性!$C$3*(装备属性!$F105-装备属性!$F$31))*(1+VLOOKUP(E$1,装备属性!$B$6:$G$26,3,FALSE))+(装备属性!$C$1+装备属性!$F$31*装备属性!$C$2/装备属性!$C$4)*(1+VLOOKUP(E$1,装备属性!$B$6:$G$26,4,FALSE))</f>
        <v>708</v>
      </c>
      <c r="F76" s="31">
        <f>(装备属性!$C$2/装备属性!$C$3*(装备属性!$F105-装备属性!$F$31))*(1+VLOOKUP(F$1,装备属性!$B$6:$G$26,3,FALSE))+(装备属性!$C$1+装备属性!$F$31*装备属性!$C$2/装备属性!$C$4)*(1+VLOOKUP(F$1,装备属性!$B$6:$G$26,4,FALSE))</f>
        <v>928.5</v>
      </c>
      <c r="G76" s="31">
        <f>(装备属性!$C$2/装备属性!$C$3*(装备属性!$F105-装备属性!$F$31))*(1+VLOOKUP(G$1,装备属性!$B$6:$G$26,3,FALSE))+(装备属性!$C$1+装备属性!$F$31*装备属性!$C$2/装备属性!$C$4)*(1+VLOOKUP(G$1,装备属性!$B$6:$G$26,4,FALSE))</f>
        <v>1178</v>
      </c>
      <c r="H76" s="31">
        <f>(装备属性!$C$2/装备属性!$C$3*(装备属性!$F105-装备属性!$F$31))*(1+VLOOKUP(H$1,装备属性!$B$6:$G$26,3,FALSE))+(装备属性!$C$1+装备属性!$F$31*装备属性!$C$2/装备属性!$C$4)*(1+VLOOKUP(H$1,装备属性!$B$6:$G$26,4,FALSE))</f>
        <v>1471</v>
      </c>
      <c r="I76" s="31">
        <f>(装备属性!$C$2/装备属性!$C$3*(装备属性!$F105-装备属性!$F$31))*(1+VLOOKUP(I$1,装备属性!$B$6:$G$26,3,FALSE))+(装备属性!$C$1+装备属性!$F$31*装备属性!$C$2/装备属性!$C$4)*(1+VLOOKUP(I$1,装备属性!$B$6:$G$26,4,FALSE))</f>
        <v>1822</v>
      </c>
      <c r="J76" s="31">
        <f>(装备属性!$C$2/装备属性!$C$3*(装备属性!$F105-装备属性!$F$31))*(1+VLOOKUP(J$1,装备属性!$B$6:$G$26,3,FALSE))+(装备属性!$C$1+装备属性!$F$31*装备属性!$C$2/装备属性!$C$4)*(1+VLOOKUP(J$1,装备属性!$B$6:$G$26,4,FALSE))</f>
        <v>2184.4970414201184</v>
      </c>
      <c r="K76" s="31">
        <f>(装备属性!$C$2/装备属性!$C$3*(装备属性!$F105-装备属性!$F$31))*(1+VLOOKUP(K$1,装备属性!$B$6:$G$26,3,FALSE))+(装备属性!$C$1+装备属性!$F$31*装备属性!$C$2/装备属性!$C$4)*(1+VLOOKUP(K$1,装备属性!$B$6:$G$26,4,FALSE))</f>
        <v>2549.9970414201184</v>
      </c>
      <c r="L76" s="31">
        <f>(装备属性!$C$2/装备属性!$C$3*(装备属性!$F105-装备属性!$F$31))*(1+VLOOKUP(L$1,装备属性!$B$6:$G$26,3,FALSE))+(装备属性!$C$1+装备属性!$F$31*装备属性!$C$2/装备属性!$C$4)*(1+VLOOKUP(L$1,装备属性!$B$6:$G$26,4,FALSE))</f>
        <v>2917.2195036231424</v>
      </c>
      <c r="M76" s="31">
        <f>(装备属性!$C$2/装备属性!$C$3*(装备属性!$F105-装备属性!$F$31))*(1+VLOOKUP(M$1,装备属性!$B$6:$G$26,3,FALSE))+(装备属性!$C$1+装备属性!$F$31*装备属性!$C$2/装备属性!$C$4)*(1+VLOOKUP(M$1,装备属性!$B$6:$G$26,4,FALSE))</f>
        <v>3286.1718845755231</v>
      </c>
      <c r="N76" s="31">
        <f>(装备属性!$C$2/装备属性!$C$3*(装备属性!$F105-装备属性!$F$31))*(1+VLOOKUP(N$1,装备属性!$B$6:$G$26,3,FALSE))+(装备属性!$C$1+装备属性!$F$31*装备属性!$C$2/装备属性!$C$4)*(1+VLOOKUP(N$1,装备属性!$B$6:$G$26,4,FALSE))</f>
        <v>3656.1106600857274</v>
      </c>
      <c r="O76" s="31">
        <f>(装备属性!$C$2/装备属性!$C$3*(装备属性!$F105-装备属性!$F$31))*(1+VLOOKUP(O$1,装备属性!$B$6:$G$26,3,FALSE))+(装备属性!$C$1+装备属性!$F$31*装备属性!$C$2/装备属性!$C$4)*(1+VLOOKUP(O$1,装备属性!$B$6:$G$26,4,FALSE))</f>
        <v>4027.1875831626503</v>
      </c>
      <c r="P76" s="31">
        <f>(装备属性!$C$2/装备属性!$C$3*(装备属性!$F105-装备属性!$F$31))*(1+VLOOKUP(P$1,装备属性!$B$6:$G$26,3,FALSE))+(装备属性!$C$1+装备属性!$F$31*装备属性!$C$2/装备属性!$C$4)*(1+VLOOKUP(P$1,装备属性!$B$6:$G$26,4,FALSE))</f>
        <v>4398.8902479592834</v>
      </c>
      <c r="Q76" s="31">
        <f>(装备属性!$C$2/装备属性!$C$3*(装备属性!$F105-装备属性!$F$31))*(1+VLOOKUP(Q$1,装备属性!$B$6:$G$26,3,FALSE))+(装备属性!$C$1+装备属性!$F$31*装备属性!$C$2/装备属性!$C$4)*(1+VLOOKUP(Q$1,装备属性!$B$6:$G$26,4,FALSE))</f>
        <v>4771.4063769915419</v>
      </c>
      <c r="R76" s="31">
        <f>(装备属性!$C$2/装备属性!$C$3*(装备属性!$F105-装备属性!$F$31))*(1+VLOOKUP(R$1,装备属性!$B$6:$G$26,3,FALSE))+(装备属性!$C$1+装备属性!$F$31*装备属性!$C$2/装备属性!$C$4)*(1+VLOOKUP(R$1,装备属性!$B$6:$G$26,4,FALSE))</f>
        <v>5144.34671112042</v>
      </c>
      <c r="S76" s="31">
        <f>(装备属性!$C$2/装备属性!$C$3*(装备属性!$F105-装备属性!$F$31))*(1+VLOOKUP(S$1,装备属性!$B$6:$G$26,3,FALSE))+(装备属性!$C$1+装备属性!$F$31*装备属性!$C$2/装备属性!$C$4)*(1+VLOOKUP(S$1,装备属性!$B$6:$G$26,4,FALSE))</f>
        <v>5517.9022666759756</v>
      </c>
      <c r="T76" s="32">
        <f t="shared" si="16"/>
        <v>4771.4063769915419</v>
      </c>
      <c r="U76" s="31">
        <f>R76</f>
        <v>5144.34671112042</v>
      </c>
      <c r="V76" s="32">
        <f>(装备属性!$C$2/装备属性!$C$3*(装备属性!$F105-装备属性!$F$31))*(1+装备属性!$D$21+VLOOKUP(V$1,装备属性!$L$16:$P$22,2,FALSE))+(装备属性!$C$1+装备属性!$C$2/装备属性!$C$3*装备属性!$F$31)*(1+装备属性!$E$21+VLOOKUP(V$1,装备属性!$L$16:$P$22,3,FALSE))</f>
        <v>5629.7140659093711</v>
      </c>
      <c r="W76" s="32">
        <f>(装备属性!$C$2/装备属性!$C$3*(装备属性!$F105-装备属性!$F$31))*(1+装备属性!$D$21+VLOOKUP(W$1,装备属性!$L$16:$P$22,2,FALSE))+(装备属性!$C$1+装备属性!$C$2/装备属性!$C$3*装备属性!$F$31)*(1+装备属性!$E$21+VLOOKUP(W$1,装备属性!$L$16:$P$22,3,FALSE))</f>
        <v>6261.7140659093711</v>
      </c>
      <c r="X76" s="32">
        <f>(装备属性!$C$2/装备属性!$C$3*(装备属性!$F105-装备属性!$F$31))*(1+装备属性!$D$21+VLOOKUP(X$1,装备属性!$L$16:$P$22,2,FALSE))+(装备属性!$C$1+装备属性!$C$2/装备属性!$C$3*装备属性!$F$31)*(1+装备属性!$E$21+VLOOKUP(X$1,装备属性!$L$16:$P$22,3,FALSE))</f>
        <v>6949.7140659093711</v>
      </c>
      <c r="Y76" s="32">
        <f>(装备属性!$C$2/装备属性!$C$3*(装备属性!$F105-装备属性!$F$31))*(1+装备属性!$D$21+VLOOKUP(Y$1,装备属性!$L$16:$P$22,2,FALSE))+(装备属性!$C$1+装备属性!$C$2/装备属性!$C$3*装备属性!$F$31)*(1+装备属性!$E$21+VLOOKUP(Y$1,装备属性!$L$16:$P$22,3,FALSE))</f>
        <v>7665.7140659093711</v>
      </c>
      <c r="Z76" s="32">
        <f>(装备属性!$C$2/装备属性!$C$3*(装备属性!$F105-装备属性!$F$31))*(1+装备属性!$D$21+VLOOKUP(Z$1,装备属性!$L$16:$P$22,2,FALSE))+(装备属性!$C$1+装备属性!$C$2/装备属性!$C$3*装备属性!$F$31)*(1+装备属性!$E$21+VLOOKUP(Z$1,装备属性!$L$16:$P$22,3,FALSE))</f>
        <v>8381.7140659093711</v>
      </c>
      <c r="AA76"/>
      <c r="AB76" s="1">
        <f>U76/T76-1</f>
        <v>7.8161511441836806E-2</v>
      </c>
    </row>
    <row r="77" spans="2:28" x14ac:dyDescent="0.15">
      <c r="B77" s="1">
        <v>76</v>
      </c>
      <c r="C77" s="31">
        <f>(装备属性!$C$2/装备属性!$C$3*(装备属性!$F106-装备属性!$F$31))*(1+VLOOKUP(C$1,装备属性!$B$6:$G$26,3,FALSE))+(装备属性!$C$1+装备属性!$F$31*装备属性!$C$2/装备属性!$C$4)*(1+VLOOKUP(C$1,装备属性!$B$6:$G$26,4,FALSE))</f>
        <v>329</v>
      </c>
      <c r="D77" s="31">
        <f>(装备属性!$C$2/装备属性!$C$3*(装备属性!$F106-装备属性!$F$31))*(1+VLOOKUP(D$1,装备属性!$B$6:$G$26,3,FALSE))+(装备属性!$C$1+装备属性!$F$31*装备属性!$C$2/装备属性!$C$4)*(1+VLOOKUP(D$1,装备属性!$B$6:$G$26,4,FALSE))</f>
        <v>522.5</v>
      </c>
      <c r="E77" s="31">
        <f>(装备属性!$C$2/装备属性!$C$3*(装备属性!$F106-装备属性!$F$31))*(1+VLOOKUP(E$1,装备属性!$B$6:$G$26,3,FALSE))+(装备属性!$C$1+装备属性!$F$31*装备属性!$C$2/装备属性!$C$4)*(1+VLOOKUP(E$1,装备属性!$B$6:$G$26,4,FALSE))</f>
        <v>716</v>
      </c>
      <c r="F77" s="31">
        <f>(装备属性!$C$2/装备属性!$C$3*(装备属性!$F106-装备属性!$F$31))*(1+VLOOKUP(F$1,装备属性!$B$6:$G$26,3,FALSE))+(装备属性!$C$1+装备属性!$F$31*装备属性!$C$2/装备属性!$C$4)*(1+VLOOKUP(F$1,装备属性!$B$6:$G$26,4,FALSE))</f>
        <v>938.5</v>
      </c>
      <c r="G77" s="31">
        <f>(装备属性!$C$2/装备属性!$C$3*(装备属性!$F106-装备属性!$F$31))*(1+VLOOKUP(G$1,装备属性!$B$6:$G$26,3,FALSE))+(装备属性!$C$1+装备属性!$F$31*装备属性!$C$2/装备属性!$C$4)*(1+VLOOKUP(G$1,装备属性!$B$6:$G$26,4,FALSE))</f>
        <v>1190</v>
      </c>
      <c r="H77" s="31">
        <f>(装备属性!$C$2/装备属性!$C$3*(装备属性!$F106-装备属性!$F$31))*(1+VLOOKUP(H$1,装备属性!$B$6:$G$26,3,FALSE))+(装备属性!$C$1+装备属性!$F$31*装备属性!$C$2/装备属性!$C$4)*(1+VLOOKUP(H$1,装备属性!$B$6:$G$26,4,FALSE))</f>
        <v>1485</v>
      </c>
      <c r="I77" s="31">
        <f>(装备属性!$C$2/装备属性!$C$3*(装备属性!$F106-装备属性!$F$31))*(1+VLOOKUP(I$1,装备属性!$B$6:$G$26,3,FALSE))+(装备属性!$C$1+装备属性!$F$31*装备属性!$C$2/装备属性!$C$4)*(1+VLOOKUP(I$1,装备属性!$B$6:$G$26,4,FALSE))</f>
        <v>1838</v>
      </c>
      <c r="J77" s="31">
        <f>(装备属性!$C$2/装备属性!$C$3*(装备属性!$F106-装备属性!$F$31))*(1+VLOOKUP(J$1,装备属性!$B$6:$G$26,3,FALSE))+(装备属性!$C$1+装备属性!$F$31*装备属性!$C$2/装备属性!$C$4)*(1+VLOOKUP(J$1,装备属性!$B$6:$G$26,4,FALSE))</f>
        <v>2202.4970414201184</v>
      </c>
      <c r="K77" s="31">
        <f>(装备属性!$C$2/装备属性!$C$3*(装备属性!$F106-装备属性!$F$31))*(1+VLOOKUP(K$1,装备属性!$B$6:$G$26,3,FALSE))+(装备属性!$C$1+装备属性!$F$31*装备属性!$C$2/装备属性!$C$4)*(1+VLOOKUP(K$1,装备属性!$B$6:$G$26,4,FALSE))</f>
        <v>2569.9970414201184</v>
      </c>
      <c r="L77" s="31">
        <f>(装备属性!$C$2/装备属性!$C$3*(装备属性!$F106-装备属性!$F$31))*(1+VLOOKUP(L$1,装备属性!$B$6:$G$26,3,FALSE))+(装备属性!$C$1+装备属性!$F$31*装备属性!$C$2/装备属性!$C$4)*(1+VLOOKUP(L$1,装备属性!$B$6:$G$26,4,FALSE))</f>
        <v>2939.2195036231424</v>
      </c>
      <c r="M77" s="31">
        <f>(装备属性!$C$2/装备属性!$C$3*(装备属性!$F106-装备属性!$F$31))*(1+VLOOKUP(M$1,装备属性!$B$6:$G$26,3,FALSE))+(装备属性!$C$1+装备属性!$F$31*装备属性!$C$2/装备属性!$C$4)*(1+VLOOKUP(M$1,装备属性!$B$6:$G$26,4,FALSE))</f>
        <v>3310.1718845755231</v>
      </c>
      <c r="N77" s="31">
        <f>(装备属性!$C$2/装备属性!$C$3*(装备属性!$F106-装备属性!$F$31))*(1+VLOOKUP(N$1,装备属性!$B$6:$G$26,3,FALSE))+(装备属性!$C$1+装备属性!$F$31*装备属性!$C$2/装备属性!$C$4)*(1+VLOOKUP(N$1,装备属性!$B$6:$G$26,4,FALSE))</f>
        <v>3682.1106600857274</v>
      </c>
      <c r="O77" s="31">
        <f>(装备属性!$C$2/装备属性!$C$3*(装备属性!$F106-装备属性!$F$31))*(1+VLOOKUP(O$1,装备属性!$B$6:$G$26,3,FALSE))+(装备属性!$C$1+装备属性!$F$31*装备属性!$C$2/装备属性!$C$4)*(1+VLOOKUP(O$1,装备属性!$B$6:$G$26,4,FALSE))</f>
        <v>4055.1875831626503</v>
      </c>
      <c r="P77" s="31">
        <f>(装备属性!$C$2/装备属性!$C$3*(装备属性!$F106-装备属性!$F$31))*(1+VLOOKUP(P$1,装备属性!$B$6:$G$26,3,FALSE))+(装备属性!$C$1+装备属性!$F$31*装备属性!$C$2/装备属性!$C$4)*(1+VLOOKUP(P$1,装备属性!$B$6:$G$26,4,FALSE))</f>
        <v>4428.8902479592834</v>
      </c>
      <c r="Q77" s="31">
        <f>(装备属性!$C$2/装备属性!$C$3*(装备属性!$F106-装备属性!$F$31))*(1+VLOOKUP(Q$1,装备属性!$B$6:$G$26,3,FALSE))+(装备属性!$C$1+装备属性!$F$31*装备属性!$C$2/装备属性!$C$4)*(1+VLOOKUP(Q$1,装备属性!$B$6:$G$26,4,FALSE))</f>
        <v>4803.4063769915419</v>
      </c>
      <c r="R77" s="31">
        <f>(装备属性!$C$2/装备属性!$C$3*(装备属性!$F106-装备属性!$F$31))*(1+VLOOKUP(R$1,装备属性!$B$6:$G$26,3,FALSE))+(装备属性!$C$1+装备属性!$F$31*装备属性!$C$2/装备属性!$C$4)*(1+VLOOKUP(R$1,装备属性!$B$6:$G$26,4,FALSE))</f>
        <v>5178.34671112042</v>
      </c>
      <c r="S77" s="31">
        <f>(装备属性!$C$2/装备属性!$C$3*(装备属性!$F106-装备属性!$F$31))*(1+VLOOKUP(S$1,装备属性!$B$6:$G$26,3,FALSE))+(装备属性!$C$1+装备属性!$F$31*装备属性!$C$2/装备属性!$C$4)*(1+VLOOKUP(S$1,装备属性!$B$6:$G$26,4,FALSE))</f>
        <v>5553.9022666759756</v>
      </c>
      <c r="T77" s="32">
        <f>R77</f>
        <v>5178.34671112042</v>
      </c>
      <c r="V77" s="32">
        <f>(装备属性!$C$2/装备属性!$C$3*(装备属性!$F106-装备属性!$F$31))*(1+装备属性!$D$21+VLOOKUP(V$1,装备属性!$L$16:$P$22,2,FALSE))+(装备属性!$C$1+装备属性!$C$2/装备属性!$C$3*装备属性!$F$31)*(1+装备属性!$E$21+VLOOKUP(V$1,装备属性!$L$16:$P$22,3,FALSE))</f>
        <v>5667.7140659093711</v>
      </c>
      <c r="W77" s="32">
        <f>(装备属性!$C$2/装备属性!$C$3*(装备属性!$F106-装备属性!$F$31))*(1+装备属性!$D$21+VLOOKUP(W$1,装备属性!$L$16:$P$22,2,FALSE))+(装备属性!$C$1+装备属性!$C$2/装备属性!$C$3*装备属性!$F$31)*(1+装备属性!$E$21+VLOOKUP(W$1,装备属性!$L$16:$P$22,3,FALSE))</f>
        <v>6303.7140659093711</v>
      </c>
      <c r="X77" s="32">
        <f>(装备属性!$C$2/装备属性!$C$3*(装备属性!$F106-装备属性!$F$31))*(1+装备属性!$D$21+VLOOKUP(X$1,装备属性!$L$16:$P$22,2,FALSE))+(装备属性!$C$1+装备属性!$C$2/装备属性!$C$3*装备属性!$F$31)*(1+装备属性!$E$21+VLOOKUP(X$1,装备属性!$L$16:$P$22,3,FALSE))</f>
        <v>6995.7140659093711</v>
      </c>
      <c r="Y77" s="32">
        <f>(装备属性!$C$2/装备属性!$C$3*(装备属性!$F106-装备属性!$F$31))*(1+装备属性!$D$21+VLOOKUP(Y$1,装备属性!$L$16:$P$22,2,FALSE))+(装备属性!$C$1+装备属性!$C$2/装备属性!$C$3*装备属性!$F$31)*(1+装备属性!$E$21+VLOOKUP(Y$1,装备属性!$L$16:$P$22,3,FALSE))</f>
        <v>7715.7140659093711</v>
      </c>
      <c r="Z77" s="32">
        <f>(装备属性!$C$2/装备属性!$C$3*(装备属性!$F106-装备属性!$F$31))*(1+装备属性!$D$21+VLOOKUP(Z$1,装备属性!$L$16:$P$22,2,FALSE))+(装备属性!$C$1+装备属性!$C$2/装备属性!$C$3*装备属性!$F$31)*(1+装备属性!$E$21+VLOOKUP(Z$1,装备属性!$L$16:$P$22,3,FALSE))</f>
        <v>8435.7140659093711</v>
      </c>
      <c r="AA77"/>
    </row>
    <row r="78" spans="2:28" x14ac:dyDescent="0.15">
      <c r="B78" s="1">
        <v>77</v>
      </c>
      <c r="C78" s="31">
        <f>(装备属性!$C$2/装备属性!$C$3*(装备属性!$F107-装备属性!$F$31))*(1+VLOOKUP(C$1,装备属性!$B$6:$G$26,3,FALSE))+(装备属性!$C$1+装备属性!$F$31*装备属性!$C$2/装备属性!$C$4)*(1+VLOOKUP(C$1,装备属性!$B$6:$G$26,4,FALSE))</f>
        <v>333</v>
      </c>
      <c r="D78" s="31">
        <f>(装备属性!$C$2/装备属性!$C$3*(装备属性!$F107-装备属性!$F$31))*(1+VLOOKUP(D$1,装备属性!$B$6:$G$26,3,FALSE))+(装备属性!$C$1+装备属性!$F$31*装备属性!$C$2/装备属性!$C$4)*(1+VLOOKUP(D$1,装备属性!$B$6:$G$26,4,FALSE))</f>
        <v>528.5</v>
      </c>
      <c r="E78" s="31">
        <f>(装备属性!$C$2/装备属性!$C$3*(装备属性!$F107-装备属性!$F$31))*(1+VLOOKUP(E$1,装备属性!$B$6:$G$26,3,FALSE))+(装备属性!$C$1+装备属性!$F$31*装备属性!$C$2/装备属性!$C$4)*(1+VLOOKUP(E$1,装备属性!$B$6:$G$26,4,FALSE))</f>
        <v>724</v>
      </c>
      <c r="F78" s="31">
        <f>(装备属性!$C$2/装备属性!$C$3*(装备属性!$F107-装备属性!$F$31))*(1+VLOOKUP(F$1,装备属性!$B$6:$G$26,3,FALSE))+(装备属性!$C$1+装备属性!$F$31*装备属性!$C$2/装备属性!$C$4)*(1+VLOOKUP(F$1,装备属性!$B$6:$G$26,4,FALSE))</f>
        <v>948.5</v>
      </c>
      <c r="G78" s="31">
        <f>(装备属性!$C$2/装备属性!$C$3*(装备属性!$F107-装备属性!$F$31))*(1+VLOOKUP(G$1,装备属性!$B$6:$G$26,3,FALSE))+(装备属性!$C$1+装备属性!$F$31*装备属性!$C$2/装备属性!$C$4)*(1+VLOOKUP(G$1,装备属性!$B$6:$G$26,4,FALSE))</f>
        <v>1202</v>
      </c>
      <c r="H78" s="31">
        <f>(装备属性!$C$2/装备属性!$C$3*(装备属性!$F107-装备属性!$F$31))*(1+VLOOKUP(H$1,装备属性!$B$6:$G$26,3,FALSE))+(装备属性!$C$1+装备属性!$F$31*装备属性!$C$2/装备属性!$C$4)*(1+VLOOKUP(H$1,装备属性!$B$6:$G$26,4,FALSE))</f>
        <v>1499</v>
      </c>
      <c r="I78" s="31">
        <f>(装备属性!$C$2/装备属性!$C$3*(装备属性!$F107-装备属性!$F$31))*(1+VLOOKUP(I$1,装备属性!$B$6:$G$26,3,FALSE))+(装备属性!$C$1+装备属性!$F$31*装备属性!$C$2/装备属性!$C$4)*(1+VLOOKUP(I$1,装备属性!$B$6:$G$26,4,FALSE))</f>
        <v>1854</v>
      </c>
      <c r="J78" s="31">
        <f>(装备属性!$C$2/装备属性!$C$3*(装备属性!$F107-装备属性!$F$31))*(1+VLOOKUP(J$1,装备属性!$B$6:$G$26,3,FALSE))+(装备属性!$C$1+装备属性!$F$31*装备属性!$C$2/装备属性!$C$4)*(1+VLOOKUP(J$1,装备属性!$B$6:$G$26,4,FALSE))</f>
        <v>2220.4970414201184</v>
      </c>
      <c r="K78" s="31">
        <f>(装备属性!$C$2/装备属性!$C$3*(装备属性!$F107-装备属性!$F$31))*(1+VLOOKUP(K$1,装备属性!$B$6:$G$26,3,FALSE))+(装备属性!$C$1+装备属性!$F$31*装备属性!$C$2/装备属性!$C$4)*(1+VLOOKUP(K$1,装备属性!$B$6:$G$26,4,FALSE))</f>
        <v>2589.9970414201184</v>
      </c>
      <c r="L78" s="31">
        <f>(装备属性!$C$2/装备属性!$C$3*(装备属性!$F107-装备属性!$F$31))*(1+VLOOKUP(L$1,装备属性!$B$6:$G$26,3,FALSE))+(装备属性!$C$1+装备属性!$F$31*装备属性!$C$2/装备属性!$C$4)*(1+VLOOKUP(L$1,装备属性!$B$6:$G$26,4,FALSE))</f>
        <v>2961.2195036231424</v>
      </c>
      <c r="M78" s="31">
        <f>(装备属性!$C$2/装备属性!$C$3*(装备属性!$F107-装备属性!$F$31))*(1+VLOOKUP(M$1,装备属性!$B$6:$G$26,3,FALSE))+(装备属性!$C$1+装备属性!$F$31*装备属性!$C$2/装备属性!$C$4)*(1+VLOOKUP(M$1,装备属性!$B$6:$G$26,4,FALSE))</f>
        <v>3334.1718845755231</v>
      </c>
      <c r="N78" s="31">
        <f>(装备属性!$C$2/装备属性!$C$3*(装备属性!$F107-装备属性!$F$31))*(1+VLOOKUP(N$1,装备属性!$B$6:$G$26,3,FALSE))+(装备属性!$C$1+装备属性!$F$31*装备属性!$C$2/装备属性!$C$4)*(1+VLOOKUP(N$1,装备属性!$B$6:$G$26,4,FALSE))</f>
        <v>3708.1106600857274</v>
      </c>
      <c r="O78" s="31">
        <f>(装备属性!$C$2/装备属性!$C$3*(装备属性!$F107-装备属性!$F$31))*(1+VLOOKUP(O$1,装备属性!$B$6:$G$26,3,FALSE))+(装备属性!$C$1+装备属性!$F$31*装备属性!$C$2/装备属性!$C$4)*(1+VLOOKUP(O$1,装备属性!$B$6:$G$26,4,FALSE))</f>
        <v>4083.1875831626503</v>
      </c>
      <c r="P78" s="31">
        <f>(装备属性!$C$2/装备属性!$C$3*(装备属性!$F107-装备属性!$F$31))*(1+VLOOKUP(P$1,装备属性!$B$6:$G$26,3,FALSE))+(装备属性!$C$1+装备属性!$F$31*装备属性!$C$2/装备属性!$C$4)*(1+VLOOKUP(P$1,装备属性!$B$6:$G$26,4,FALSE))</f>
        <v>4458.8902479592834</v>
      </c>
      <c r="Q78" s="31">
        <f>(装备属性!$C$2/装备属性!$C$3*(装备属性!$F107-装备属性!$F$31))*(1+VLOOKUP(Q$1,装备属性!$B$6:$G$26,3,FALSE))+(装备属性!$C$1+装备属性!$F$31*装备属性!$C$2/装备属性!$C$4)*(1+VLOOKUP(Q$1,装备属性!$B$6:$G$26,4,FALSE))</f>
        <v>4835.4063769915419</v>
      </c>
      <c r="R78" s="31">
        <f>(装备属性!$C$2/装备属性!$C$3*(装备属性!$F107-装备属性!$F$31))*(1+VLOOKUP(R$1,装备属性!$B$6:$G$26,3,FALSE))+(装备属性!$C$1+装备属性!$F$31*装备属性!$C$2/装备属性!$C$4)*(1+VLOOKUP(R$1,装备属性!$B$6:$G$26,4,FALSE))</f>
        <v>5212.34671112042</v>
      </c>
      <c r="S78" s="31">
        <f>(装备属性!$C$2/装备属性!$C$3*(装备属性!$F107-装备属性!$F$31))*(1+VLOOKUP(S$1,装备属性!$B$6:$G$26,3,FALSE))+(装备属性!$C$1+装备属性!$F$31*装备属性!$C$2/装备属性!$C$4)*(1+VLOOKUP(S$1,装备属性!$B$6:$G$26,4,FALSE))</f>
        <v>5589.9022666759756</v>
      </c>
      <c r="T78" s="32">
        <f t="shared" ref="T78:T81" si="17">R78</f>
        <v>5212.34671112042</v>
      </c>
      <c r="V78" s="32">
        <f>(装备属性!$C$2/装备属性!$C$3*(装备属性!$F107-装备属性!$F$31))*(1+装备属性!$D$21+VLOOKUP(V$1,装备属性!$L$16:$P$22,2,FALSE))+(装备属性!$C$1+装备属性!$C$2/装备属性!$C$3*装备属性!$F$31)*(1+装备属性!$E$21+VLOOKUP(V$1,装备属性!$L$16:$P$22,3,FALSE))</f>
        <v>5705.7140659093711</v>
      </c>
      <c r="W78" s="32">
        <f>(装备属性!$C$2/装备属性!$C$3*(装备属性!$F107-装备属性!$F$31))*(1+装备属性!$D$21+VLOOKUP(W$1,装备属性!$L$16:$P$22,2,FALSE))+(装备属性!$C$1+装备属性!$C$2/装备属性!$C$3*装备属性!$F$31)*(1+装备属性!$E$21+VLOOKUP(W$1,装备属性!$L$16:$P$22,3,FALSE))</f>
        <v>6345.7140659093711</v>
      </c>
      <c r="X78" s="32">
        <f>(装备属性!$C$2/装备属性!$C$3*(装备属性!$F107-装备属性!$F$31))*(1+装备属性!$D$21+VLOOKUP(X$1,装备属性!$L$16:$P$22,2,FALSE))+(装备属性!$C$1+装备属性!$C$2/装备属性!$C$3*装备属性!$F$31)*(1+装备属性!$E$21+VLOOKUP(X$1,装备属性!$L$16:$P$22,3,FALSE))</f>
        <v>7041.7140659093711</v>
      </c>
      <c r="Y78" s="32">
        <f>(装备属性!$C$2/装备属性!$C$3*(装备属性!$F107-装备属性!$F$31))*(1+装备属性!$D$21+VLOOKUP(Y$1,装备属性!$L$16:$P$22,2,FALSE))+(装备属性!$C$1+装备属性!$C$2/装备属性!$C$3*装备属性!$F$31)*(1+装备属性!$E$21+VLOOKUP(Y$1,装备属性!$L$16:$P$22,3,FALSE))</f>
        <v>7765.7140659093711</v>
      </c>
      <c r="Z78" s="32">
        <f>(装备属性!$C$2/装备属性!$C$3*(装备属性!$F107-装备属性!$F$31))*(1+装备属性!$D$21+VLOOKUP(Z$1,装备属性!$L$16:$P$22,2,FALSE))+(装备属性!$C$1+装备属性!$C$2/装备属性!$C$3*装备属性!$F$31)*(1+装备属性!$E$21+VLOOKUP(Z$1,装备属性!$L$16:$P$22,3,FALSE))</f>
        <v>8489.7140659093711</v>
      </c>
      <c r="AA78"/>
    </row>
    <row r="79" spans="2:28" x14ac:dyDescent="0.15">
      <c r="B79" s="1">
        <v>78</v>
      </c>
      <c r="C79" s="31">
        <f>(装备属性!$C$2/装备属性!$C$3*(装备属性!$F108-装备属性!$F$31))*(1+VLOOKUP(C$1,装备属性!$B$6:$G$26,3,FALSE))+(装备属性!$C$1+装备属性!$F$31*装备属性!$C$2/装备属性!$C$4)*(1+VLOOKUP(C$1,装备属性!$B$6:$G$26,4,FALSE))</f>
        <v>337</v>
      </c>
      <c r="D79" s="31">
        <f>(装备属性!$C$2/装备属性!$C$3*(装备属性!$F108-装备属性!$F$31))*(1+VLOOKUP(D$1,装备属性!$B$6:$G$26,3,FALSE))+(装备属性!$C$1+装备属性!$F$31*装备属性!$C$2/装备属性!$C$4)*(1+VLOOKUP(D$1,装备属性!$B$6:$G$26,4,FALSE))</f>
        <v>534.5</v>
      </c>
      <c r="E79" s="31">
        <f>(装备属性!$C$2/装备属性!$C$3*(装备属性!$F108-装备属性!$F$31))*(1+VLOOKUP(E$1,装备属性!$B$6:$G$26,3,FALSE))+(装备属性!$C$1+装备属性!$F$31*装备属性!$C$2/装备属性!$C$4)*(1+VLOOKUP(E$1,装备属性!$B$6:$G$26,4,FALSE))</f>
        <v>732</v>
      </c>
      <c r="F79" s="31">
        <f>(装备属性!$C$2/装备属性!$C$3*(装备属性!$F108-装备属性!$F$31))*(1+VLOOKUP(F$1,装备属性!$B$6:$G$26,3,FALSE))+(装备属性!$C$1+装备属性!$F$31*装备属性!$C$2/装备属性!$C$4)*(1+VLOOKUP(F$1,装备属性!$B$6:$G$26,4,FALSE))</f>
        <v>958.5</v>
      </c>
      <c r="G79" s="31">
        <f>(装备属性!$C$2/装备属性!$C$3*(装备属性!$F108-装备属性!$F$31))*(1+VLOOKUP(G$1,装备属性!$B$6:$G$26,3,FALSE))+(装备属性!$C$1+装备属性!$F$31*装备属性!$C$2/装备属性!$C$4)*(1+VLOOKUP(G$1,装备属性!$B$6:$G$26,4,FALSE))</f>
        <v>1214</v>
      </c>
      <c r="H79" s="31">
        <f>(装备属性!$C$2/装备属性!$C$3*(装备属性!$F108-装备属性!$F$31))*(1+VLOOKUP(H$1,装备属性!$B$6:$G$26,3,FALSE))+(装备属性!$C$1+装备属性!$F$31*装备属性!$C$2/装备属性!$C$4)*(1+VLOOKUP(H$1,装备属性!$B$6:$G$26,4,FALSE))</f>
        <v>1513</v>
      </c>
      <c r="I79" s="31">
        <f>(装备属性!$C$2/装备属性!$C$3*(装备属性!$F108-装备属性!$F$31))*(1+VLOOKUP(I$1,装备属性!$B$6:$G$26,3,FALSE))+(装备属性!$C$1+装备属性!$F$31*装备属性!$C$2/装备属性!$C$4)*(1+VLOOKUP(I$1,装备属性!$B$6:$G$26,4,FALSE))</f>
        <v>1870</v>
      </c>
      <c r="J79" s="31">
        <f>(装备属性!$C$2/装备属性!$C$3*(装备属性!$F108-装备属性!$F$31))*(1+VLOOKUP(J$1,装备属性!$B$6:$G$26,3,FALSE))+(装备属性!$C$1+装备属性!$F$31*装备属性!$C$2/装备属性!$C$4)*(1+VLOOKUP(J$1,装备属性!$B$6:$G$26,4,FALSE))</f>
        <v>2238.4970414201184</v>
      </c>
      <c r="K79" s="31">
        <f>(装备属性!$C$2/装备属性!$C$3*(装备属性!$F108-装备属性!$F$31))*(1+VLOOKUP(K$1,装备属性!$B$6:$G$26,3,FALSE))+(装备属性!$C$1+装备属性!$F$31*装备属性!$C$2/装备属性!$C$4)*(1+VLOOKUP(K$1,装备属性!$B$6:$G$26,4,FALSE))</f>
        <v>2609.9970414201184</v>
      </c>
      <c r="L79" s="31">
        <f>(装备属性!$C$2/装备属性!$C$3*(装备属性!$F108-装备属性!$F$31))*(1+VLOOKUP(L$1,装备属性!$B$6:$G$26,3,FALSE))+(装备属性!$C$1+装备属性!$F$31*装备属性!$C$2/装备属性!$C$4)*(1+VLOOKUP(L$1,装备属性!$B$6:$G$26,4,FALSE))</f>
        <v>2983.2195036231424</v>
      </c>
      <c r="M79" s="31">
        <f>(装备属性!$C$2/装备属性!$C$3*(装备属性!$F108-装备属性!$F$31))*(1+VLOOKUP(M$1,装备属性!$B$6:$G$26,3,FALSE))+(装备属性!$C$1+装备属性!$F$31*装备属性!$C$2/装备属性!$C$4)*(1+VLOOKUP(M$1,装备属性!$B$6:$G$26,4,FALSE))</f>
        <v>3358.1718845755231</v>
      </c>
      <c r="N79" s="31">
        <f>(装备属性!$C$2/装备属性!$C$3*(装备属性!$F108-装备属性!$F$31))*(1+VLOOKUP(N$1,装备属性!$B$6:$G$26,3,FALSE))+(装备属性!$C$1+装备属性!$F$31*装备属性!$C$2/装备属性!$C$4)*(1+VLOOKUP(N$1,装备属性!$B$6:$G$26,4,FALSE))</f>
        <v>3734.1106600857274</v>
      </c>
      <c r="O79" s="31">
        <f>(装备属性!$C$2/装备属性!$C$3*(装备属性!$F108-装备属性!$F$31))*(1+VLOOKUP(O$1,装备属性!$B$6:$G$26,3,FALSE))+(装备属性!$C$1+装备属性!$F$31*装备属性!$C$2/装备属性!$C$4)*(1+VLOOKUP(O$1,装备属性!$B$6:$G$26,4,FALSE))</f>
        <v>4111.1875831626503</v>
      </c>
      <c r="P79" s="31">
        <f>(装备属性!$C$2/装备属性!$C$3*(装备属性!$F108-装备属性!$F$31))*(1+VLOOKUP(P$1,装备属性!$B$6:$G$26,3,FALSE))+(装备属性!$C$1+装备属性!$F$31*装备属性!$C$2/装备属性!$C$4)*(1+VLOOKUP(P$1,装备属性!$B$6:$G$26,4,FALSE))</f>
        <v>4488.8902479592834</v>
      </c>
      <c r="Q79" s="31">
        <f>(装备属性!$C$2/装备属性!$C$3*(装备属性!$F108-装备属性!$F$31))*(1+VLOOKUP(Q$1,装备属性!$B$6:$G$26,3,FALSE))+(装备属性!$C$1+装备属性!$F$31*装备属性!$C$2/装备属性!$C$4)*(1+VLOOKUP(Q$1,装备属性!$B$6:$G$26,4,FALSE))</f>
        <v>4867.4063769915419</v>
      </c>
      <c r="R79" s="31">
        <f>(装备属性!$C$2/装备属性!$C$3*(装备属性!$F108-装备属性!$F$31))*(1+VLOOKUP(R$1,装备属性!$B$6:$G$26,3,FALSE))+(装备属性!$C$1+装备属性!$F$31*装备属性!$C$2/装备属性!$C$4)*(1+VLOOKUP(R$1,装备属性!$B$6:$G$26,4,FALSE))</f>
        <v>5246.34671112042</v>
      </c>
      <c r="S79" s="31">
        <f>(装备属性!$C$2/装备属性!$C$3*(装备属性!$F108-装备属性!$F$31))*(1+VLOOKUP(S$1,装备属性!$B$6:$G$26,3,FALSE))+(装备属性!$C$1+装备属性!$F$31*装备属性!$C$2/装备属性!$C$4)*(1+VLOOKUP(S$1,装备属性!$B$6:$G$26,4,FALSE))</f>
        <v>5625.9022666759756</v>
      </c>
      <c r="T79" s="32">
        <f t="shared" si="17"/>
        <v>5246.34671112042</v>
      </c>
      <c r="V79" s="32">
        <f>(装备属性!$C$2/装备属性!$C$3*(装备属性!$F108-装备属性!$F$31))*(1+装备属性!$D$21+VLOOKUP(V$1,装备属性!$L$16:$P$22,2,FALSE))+(装备属性!$C$1+装备属性!$C$2/装备属性!$C$3*装备属性!$F$31)*(1+装备属性!$E$21+VLOOKUP(V$1,装备属性!$L$16:$P$22,3,FALSE))</f>
        <v>5743.7140659093711</v>
      </c>
      <c r="W79" s="32">
        <f>(装备属性!$C$2/装备属性!$C$3*(装备属性!$F108-装备属性!$F$31))*(1+装备属性!$D$21+VLOOKUP(W$1,装备属性!$L$16:$P$22,2,FALSE))+(装备属性!$C$1+装备属性!$C$2/装备属性!$C$3*装备属性!$F$31)*(1+装备属性!$E$21+VLOOKUP(W$1,装备属性!$L$16:$P$22,3,FALSE))</f>
        <v>6387.7140659093711</v>
      </c>
      <c r="X79" s="32">
        <f>(装备属性!$C$2/装备属性!$C$3*(装备属性!$F108-装备属性!$F$31))*(1+装备属性!$D$21+VLOOKUP(X$1,装备属性!$L$16:$P$22,2,FALSE))+(装备属性!$C$1+装备属性!$C$2/装备属性!$C$3*装备属性!$F$31)*(1+装备属性!$E$21+VLOOKUP(X$1,装备属性!$L$16:$P$22,3,FALSE))</f>
        <v>7087.7140659093711</v>
      </c>
      <c r="Y79" s="32">
        <f>(装备属性!$C$2/装备属性!$C$3*(装备属性!$F108-装备属性!$F$31))*(1+装备属性!$D$21+VLOOKUP(Y$1,装备属性!$L$16:$P$22,2,FALSE))+(装备属性!$C$1+装备属性!$C$2/装备属性!$C$3*装备属性!$F$31)*(1+装备属性!$E$21+VLOOKUP(Y$1,装备属性!$L$16:$P$22,3,FALSE))</f>
        <v>7815.7140659093711</v>
      </c>
      <c r="Z79" s="32">
        <f>(装备属性!$C$2/装备属性!$C$3*(装备属性!$F108-装备属性!$F$31))*(1+装备属性!$D$21+VLOOKUP(Z$1,装备属性!$L$16:$P$22,2,FALSE))+(装备属性!$C$1+装备属性!$C$2/装备属性!$C$3*装备属性!$F$31)*(1+装备属性!$E$21+VLOOKUP(Z$1,装备属性!$L$16:$P$22,3,FALSE))</f>
        <v>8543.7140659093711</v>
      </c>
      <c r="AA79"/>
    </row>
    <row r="80" spans="2:28" ht="11.25" x14ac:dyDescent="0.15">
      <c r="B80" s="1">
        <v>79</v>
      </c>
      <c r="C80" s="31">
        <f>(装备属性!$C$2/装备属性!$C$3*(装备属性!$F109-装备属性!$F$31))*(1+VLOOKUP(C$1,装备属性!$B$6:$G$26,3,FALSE))+(装备属性!$C$1+装备属性!$F$31*装备属性!$C$2/装备属性!$C$4)*(1+VLOOKUP(C$1,装备属性!$B$6:$G$26,4,FALSE))</f>
        <v>341</v>
      </c>
      <c r="D80" s="31">
        <f>(装备属性!$C$2/装备属性!$C$3*(装备属性!$F109-装备属性!$F$31))*(1+VLOOKUP(D$1,装备属性!$B$6:$G$26,3,FALSE))+(装备属性!$C$1+装备属性!$F$31*装备属性!$C$2/装备属性!$C$4)*(1+VLOOKUP(D$1,装备属性!$B$6:$G$26,4,FALSE))</f>
        <v>540.5</v>
      </c>
      <c r="E80" s="31">
        <f>(装备属性!$C$2/装备属性!$C$3*(装备属性!$F109-装备属性!$F$31))*(1+VLOOKUP(E$1,装备属性!$B$6:$G$26,3,FALSE))+(装备属性!$C$1+装备属性!$F$31*装备属性!$C$2/装备属性!$C$4)*(1+VLOOKUP(E$1,装备属性!$B$6:$G$26,4,FALSE))</f>
        <v>740</v>
      </c>
      <c r="F80" s="31">
        <f>(装备属性!$C$2/装备属性!$C$3*(装备属性!$F109-装备属性!$F$31))*(1+VLOOKUP(F$1,装备属性!$B$6:$G$26,3,FALSE))+(装备属性!$C$1+装备属性!$F$31*装备属性!$C$2/装备属性!$C$4)*(1+VLOOKUP(F$1,装备属性!$B$6:$G$26,4,FALSE))</f>
        <v>968.5</v>
      </c>
      <c r="G80" s="31">
        <f>(装备属性!$C$2/装备属性!$C$3*(装备属性!$F109-装备属性!$F$31))*(1+VLOOKUP(G$1,装备属性!$B$6:$G$26,3,FALSE))+(装备属性!$C$1+装备属性!$F$31*装备属性!$C$2/装备属性!$C$4)*(1+VLOOKUP(G$1,装备属性!$B$6:$G$26,4,FALSE))</f>
        <v>1226</v>
      </c>
      <c r="H80" s="31">
        <f>(装备属性!$C$2/装备属性!$C$3*(装备属性!$F109-装备属性!$F$31))*(1+VLOOKUP(H$1,装备属性!$B$6:$G$26,3,FALSE))+(装备属性!$C$1+装备属性!$F$31*装备属性!$C$2/装备属性!$C$4)*(1+VLOOKUP(H$1,装备属性!$B$6:$G$26,4,FALSE))</f>
        <v>1527</v>
      </c>
      <c r="I80" s="31">
        <f>(装备属性!$C$2/装备属性!$C$3*(装备属性!$F109-装备属性!$F$31))*(1+VLOOKUP(I$1,装备属性!$B$6:$G$26,3,FALSE))+(装备属性!$C$1+装备属性!$F$31*装备属性!$C$2/装备属性!$C$4)*(1+VLOOKUP(I$1,装备属性!$B$6:$G$26,4,FALSE))</f>
        <v>1886</v>
      </c>
      <c r="J80" s="31">
        <f>(装备属性!$C$2/装备属性!$C$3*(装备属性!$F109-装备属性!$F$31))*(1+VLOOKUP(J$1,装备属性!$B$6:$G$26,3,FALSE))+(装备属性!$C$1+装备属性!$F$31*装备属性!$C$2/装备属性!$C$4)*(1+VLOOKUP(J$1,装备属性!$B$6:$G$26,4,FALSE))</f>
        <v>2256.4970414201184</v>
      </c>
      <c r="K80" s="31">
        <f>(装备属性!$C$2/装备属性!$C$3*(装备属性!$F109-装备属性!$F$31))*(1+VLOOKUP(K$1,装备属性!$B$6:$G$26,3,FALSE))+(装备属性!$C$1+装备属性!$F$31*装备属性!$C$2/装备属性!$C$4)*(1+VLOOKUP(K$1,装备属性!$B$6:$G$26,4,FALSE))</f>
        <v>2629.9970414201184</v>
      </c>
      <c r="L80" s="31">
        <f>(装备属性!$C$2/装备属性!$C$3*(装备属性!$F109-装备属性!$F$31))*(1+VLOOKUP(L$1,装备属性!$B$6:$G$26,3,FALSE))+(装备属性!$C$1+装备属性!$F$31*装备属性!$C$2/装备属性!$C$4)*(1+VLOOKUP(L$1,装备属性!$B$6:$G$26,4,FALSE))</f>
        <v>3005.2195036231424</v>
      </c>
      <c r="M80" s="31">
        <f>(装备属性!$C$2/装备属性!$C$3*(装备属性!$F109-装备属性!$F$31))*(1+VLOOKUP(M$1,装备属性!$B$6:$G$26,3,FALSE))+(装备属性!$C$1+装备属性!$F$31*装备属性!$C$2/装备属性!$C$4)*(1+VLOOKUP(M$1,装备属性!$B$6:$G$26,4,FALSE))</f>
        <v>3382.1718845755231</v>
      </c>
      <c r="N80" s="31">
        <f>(装备属性!$C$2/装备属性!$C$3*(装备属性!$F109-装备属性!$F$31))*(1+VLOOKUP(N$1,装备属性!$B$6:$G$26,3,FALSE))+(装备属性!$C$1+装备属性!$F$31*装备属性!$C$2/装备属性!$C$4)*(1+VLOOKUP(N$1,装备属性!$B$6:$G$26,4,FALSE))</f>
        <v>3760.1106600857274</v>
      </c>
      <c r="O80" s="31">
        <f>(装备属性!$C$2/装备属性!$C$3*(装备属性!$F109-装备属性!$F$31))*(1+VLOOKUP(O$1,装备属性!$B$6:$G$26,3,FALSE))+(装备属性!$C$1+装备属性!$F$31*装备属性!$C$2/装备属性!$C$4)*(1+VLOOKUP(O$1,装备属性!$B$6:$G$26,4,FALSE))</f>
        <v>4139.1875831626503</v>
      </c>
      <c r="P80" s="31">
        <f>(装备属性!$C$2/装备属性!$C$3*(装备属性!$F109-装备属性!$F$31))*(1+VLOOKUP(P$1,装备属性!$B$6:$G$26,3,FALSE))+(装备属性!$C$1+装备属性!$F$31*装备属性!$C$2/装备属性!$C$4)*(1+VLOOKUP(P$1,装备属性!$B$6:$G$26,4,FALSE))</f>
        <v>4518.8902479592834</v>
      </c>
      <c r="Q80" s="31">
        <f>(装备属性!$C$2/装备属性!$C$3*(装备属性!$F109-装备属性!$F$31))*(1+VLOOKUP(Q$1,装备属性!$B$6:$G$26,3,FALSE))+(装备属性!$C$1+装备属性!$F$31*装备属性!$C$2/装备属性!$C$4)*(1+VLOOKUP(Q$1,装备属性!$B$6:$G$26,4,FALSE))</f>
        <v>4899.4063769915419</v>
      </c>
      <c r="R80" s="31">
        <f>(装备属性!$C$2/装备属性!$C$3*(装备属性!$F109-装备属性!$F$31))*(1+VLOOKUP(R$1,装备属性!$B$6:$G$26,3,FALSE))+(装备属性!$C$1+装备属性!$F$31*装备属性!$C$2/装备属性!$C$4)*(1+VLOOKUP(R$1,装备属性!$B$6:$G$26,4,FALSE))</f>
        <v>5280.34671112042</v>
      </c>
      <c r="S80" s="31">
        <f>(装备属性!$C$2/装备属性!$C$3*(装备属性!$F109-装备属性!$F$31))*(1+VLOOKUP(S$1,装备属性!$B$6:$G$26,3,FALSE))+(装备属性!$C$1+装备属性!$F$31*装备属性!$C$2/装备属性!$C$4)*(1+VLOOKUP(S$1,装备属性!$B$6:$G$26,4,FALSE))</f>
        <v>5661.9022666759756</v>
      </c>
      <c r="T80" s="32">
        <f t="shared" si="17"/>
        <v>5280.34671112042</v>
      </c>
      <c r="V80" s="32">
        <f>(装备属性!$C$2/装备属性!$C$3*(装备属性!$F109-装备属性!$F$31))*(1+装备属性!$D$21+VLOOKUP(V$1,装备属性!$L$16:$P$22,2,FALSE))+(装备属性!$C$1+装备属性!$C$2/装备属性!$C$3*装备属性!$F$31)*(1+装备属性!$E$21+VLOOKUP(V$1,装备属性!$L$16:$P$22,3,FALSE))</f>
        <v>5781.7140659093711</v>
      </c>
      <c r="W80" s="32">
        <f>(装备属性!$C$2/装备属性!$C$3*(装备属性!$F109-装备属性!$F$31))*(1+装备属性!$D$21+VLOOKUP(W$1,装备属性!$L$16:$P$22,2,FALSE))+(装备属性!$C$1+装备属性!$C$2/装备属性!$C$3*装备属性!$F$31)*(1+装备属性!$E$21+VLOOKUP(W$1,装备属性!$L$16:$P$22,3,FALSE))</f>
        <v>6429.7140659093711</v>
      </c>
      <c r="X80" s="32">
        <f>(装备属性!$C$2/装备属性!$C$3*(装备属性!$F109-装备属性!$F$31))*(1+装备属性!$D$21+VLOOKUP(X$1,装备属性!$L$16:$P$22,2,FALSE))+(装备属性!$C$1+装备属性!$C$2/装备属性!$C$3*装备属性!$F$31)*(1+装备属性!$E$21+VLOOKUP(X$1,装备属性!$L$16:$P$22,3,FALSE))</f>
        <v>7133.7140659093711</v>
      </c>
      <c r="Y80" s="32">
        <f>(装备属性!$C$2/装备属性!$C$3*(装备属性!$F109-装备属性!$F$31))*(1+装备属性!$D$21+VLOOKUP(Y$1,装备属性!$L$16:$P$22,2,FALSE))+(装备属性!$C$1+装备属性!$C$2/装备属性!$C$3*装备属性!$F$31)*(1+装备属性!$E$21+VLOOKUP(Y$1,装备属性!$L$16:$P$22,3,FALSE))</f>
        <v>7865.7140659093711</v>
      </c>
      <c r="Z80" s="32">
        <f>(装备属性!$C$2/装备属性!$C$3*(装备属性!$F109-装备属性!$F$31))*(1+装备属性!$D$21+VLOOKUP(Z$1,装备属性!$L$16:$P$22,2,FALSE))+(装备属性!$C$1+装备属性!$C$2/装备属性!$C$3*装备属性!$F$31)*(1+装备属性!$E$21+VLOOKUP(Z$1,装备属性!$L$16:$P$22,3,FALSE))</f>
        <v>8597.7140659093711</v>
      </c>
    </row>
    <row r="81" spans="2:28" ht="11.25" x14ac:dyDescent="0.15">
      <c r="B81" s="1">
        <v>80</v>
      </c>
      <c r="C81" s="31">
        <f>(装备属性!$C$2/装备属性!$C$3*(装备属性!$F110-装备属性!$F$31))*(1+VLOOKUP(C$1,装备属性!$B$6:$G$26,3,FALSE))+(装备属性!$C$1+装备属性!$F$31*装备属性!$C$2/装备属性!$C$4)*(1+VLOOKUP(C$1,装备属性!$B$6:$G$26,4,FALSE))</f>
        <v>345</v>
      </c>
      <c r="D81" s="31">
        <f>(装备属性!$C$2/装备属性!$C$3*(装备属性!$F110-装备属性!$F$31))*(1+VLOOKUP(D$1,装备属性!$B$6:$G$26,3,FALSE))+(装备属性!$C$1+装备属性!$F$31*装备属性!$C$2/装备属性!$C$4)*(1+VLOOKUP(D$1,装备属性!$B$6:$G$26,4,FALSE))</f>
        <v>546.5</v>
      </c>
      <c r="E81" s="31">
        <f>(装备属性!$C$2/装备属性!$C$3*(装备属性!$F110-装备属性!$F$31))*(1+VLOOKUP(E$1,装备属性!$B$6:$G$26,3,FALSE))+(装备属性!$C$1+装备属性!$F$31*装备属性!$C$2/装备属性!$C$4)*(1+VLOOKUP(E$1,装备属性!$B$6:$G$26,4,FALSE))</f>
        <v>748</v>
      </c>
      <c r="F81" s="31">
        <f>(装备属性!$C$2/装备属性!$C$3*(装备属性!$F110-装备属性!$F$31))*(1+VLOOKUP(F$1,装备属性!$B$6:$G$26,3,FALSE))+(装备属性!$C$1+装备属性!$F$31*装备属性!$C$2/装备属性!$C$4)*(1+VLOOKUP(F$1,装备属性!$B$6:$G$26,4,FALSE))</f>
        <v>978.5</v>
      </c>
      <c r="G81" s="31">
        <f>(装备属性!$C$2/装备属性!$C$3*(装备属性!$F110-装备属性!$F$31))*(1+VLOOKUP(G$1,装备属性!$B$6:$G$26,3,FALSE))+(装备属性!$C$1+装备属性!$F$31*装备属性!$C$2/装备属性!$C$4)*(1+VLOOKUP(G$1,装备属性!$B$6:$G$26,4,FALSE))</f>
        <v>1238</v>
      </c>
      <c r="H81" s="31">
        <f>(装备属性!$C$2/装备属性!$C$3*(装备属性!$F110-装备属性!$F$31))*(1+VLOOKUP(H$1,装备属性!$B$6:$G$26,3,FALSE))+(装备属性!$C$1+装备属性!$F$31*装备属性!$C$2/装备属性!$C$4)*(1+VLOOKUP(H$1,装备属性!$B$6:$G$26,4,FALSE))</f>
        <v>1541</v>
      </c>
      <c r="I81" s="31">
        <f>(装备属性!$C$2/装备属性!$C$3*(装备属性!$F110-装备属性!$F$31))*(1+VLOOKUP(I$1,装备属性!$B$6:$G$26,3,FALSE))+(装备属性!$C$1+装备属性!$F$31*装备属性!$C$2/装备属性!$C$4)*(1+VLOOKUP(I$1,装备属性!$B$6:$G$26,4,FALSE))</f>
        <v>1902</v>
      </c>
      <c r="J81" s="31">
        <f>(装备属性!$C$2/装备属性!$C$3*(装备属性!$F110-装备属性!$F$31))*(1+VLOOKUP(J$1,装备属性!$B$6:$G$26,3,FALSE))+(装备属性!$C$1+装备属性!$F$31*装备属性!$C$2/装备属性!$C$4)*(1+VLOOKUP(J$1,装备属性!$B$6:$G$26,4,FALSE))</f>
        <v>2274.4970414201184</v>
      </c>
      <c r="K81" s="31">
        <f>(装备属性!$C$2/装备属性!$C$3*(装备属性!$F110-装备属性!$F$31))*(1+VLOOKUP(K$1,装备属性!$B$6:$G$26,3,FALSE))+(装备属性!$C$1+装备属性!$F$31*装备属性!$C$2/装备属性!$C$4)*(1+VLOOKUP(K$1,装备属性!$B$6:$G$26,4,FALSE))</f>
        <v>2649.9970414201184</v>
      </c>
      <c r="L81" s="31">
        <f>(装备属性!$C$2/装备属性!$C$3*(装备属性!$F110-装备属性!$F$31))*(1+VLOOKUP(L$1,装备属性!$B$6:$G$26,3,FALSE))+(装备属性!$C$1+装备属性!$F$31*装备属性!$C$2/装备属性!$C$4)*(1+VLOOKUP(L$1,装备属性!$B$6:$G$26,4,FALSE))</f>
        <v>3027.2195036231424</v>
      </c>
      <c r="M81" s="31">
        <f>(装备属性!$C$2/装备属性!$C$3*(装备属性!$F110-装备属性!$F$31))*(1+VLOOKUP(M$1,装备属性!$B$6:$G$26,3,FALSE))+(装备属性!$C$1+装备属性!$F$31*装备属性!$C$2/装备属性!$C$4)*(1+VLOOKUP(M$1,装备属性!$B$6:$G$26,4,FALSE))</f>
        <v>3406.1718845755231</v>
      </c>
      <c r="N81" s="31">
        <f>(装备属性!$C$2/装备属性!$C$3*(装备属性!$F110-装备属性!$F$31))*(1+VLOOKUP(N$1,装备属性!$B$6:$G$26,3,FALSE))+(装备属性!$C$1+装备属性!$F$31*装备属性!$C$2/装备属性!$C$4)*(1+VLOOKUP(N$1,装备属性!$B$6:$G$26,4,FALSE))</f>
        <v>3786.1106600857274</v>
      </c>
      <c r="O81" s="31">
        <f>(装备属性!$C$2/装备属性!$C$3*(装备属性!$F110-装备属性!$F$31))*(1+VLOOKUP(O$1,装备属性!$B$6:$G$26,3,FALSE))+(装备属性!$C$1+装备属性!$F$31*装备属性!$C$2/装备属性!$C$4)*(1+VLOOKUP(O$1,装备属性!$B$6:$G$26,4,FALSE))</f>
        <v>4167.1875831626503</v>
      </c>
      <c r="P81" s="31">
        <f>(装备属性!$C$2/装备属性!$C$3*(装备属性!$F110-装备属性!$F$31))*(1+VLOOKUP(P$1,装备属性!$B$6:$G$26,3,FALSE))+(装备属性!$C$1+装备属性!$F$31*装备属性!$C$2/装备属性!$C$4)*(1+VLOOKUP(P$1,装备属性!$B$6:$G$26,4,FALSE))</f>
        <v>4548.8902479592834</v>
      </c>
      <c r="Q81" s="31">
        <f>(装备属性!$C$2/装备属性!$C$3*(装备属性!$F110-装备属性!$F$31))*(1+VLOOKUP(Q$1,装备属性!$B$6:$G$26,3,FALSE))+(装备属性!$C$1+装备属性!$F$31*装备属性!$C$2/装备属性!$C$4)*(1+VLOOKUP(Q$1,装备属性!$B$6:$G$26,4,FALSE))</f>
        <v>4931.4063769915419</v>
      </c>
      <c r="R81" s="31">
        <f>(装备属性!$C$2/装备属性!$C$3*(装备属性!$F110-装备属性!$F$31))*(1+VLOOKUP(R$1,装备属性!$B$6:$G$26,3,FALSE))+(装备属性!$C$1+装备属性!$F$31*装备属性!$C$2/装备属性!$C$4)*(1+VLOOKUP(R$1,装备属性!$B$6:$G$26,4,FALSE))</f>
        <v>5314.34671112042</v>
      </c>
      <c r="S81" s="31">
        <f>(装备属性!$C$2/装备属性!$C$3*(装备属性!$F110-装备属性!$F$31))*(1+VLOOKUP(S$1,装备属性!$B$6:$G$26,3,FALSE))+(装备属性!$C$1+装备属性!$F$31*装备属性!$C$2/装备属性!$C$4)*(1+VLOOKUP(S$1,装备属性!$B$6:$G$26,4,FALSE))</f>
        <v>5697.9022666759756</v>
      </c>
      <c r="T81" s="32">
        <f t="shared" si="17"/>
        <v>5314.34671112042</v>
      </c>
      <c r="U81" s="31">
        <f>S81</f>
        <v>5697.9022666759756</v>
      </c>
      <c r="V81" s="32">
        <f>(装备属性!$C$2/装备属性!$C$3*(装备属性!$F110-装备属性!$F$31))*(1+装备属性!$D$22+VLOOKUP(V$1,装备属性!$L$16:$P$22,2,FALSE))+(装备属性!$C$1+装备属性!$C$2/装备属性!$C$3*装备属性!$F$31)*(1+装备属性!$E$22+VLOOKUP(V$1,装备属性!$L$16:$P$22,3,FALSE))</f>
        <v>6195.4918436871485</v>
      </c>
      <c r="W81" s="32">
        <f>(装备属性!$C$2/装备属性!$C$3*(装备属性!$F110-装备属性!$F$31))*(1+装备属性!$D$22+VLOOKUP(W$1,装备属性!$L$16:$P$22,2,FALSE))+(装备属性!$C$1+装备属性!$C$2/装备属性!$C$3*装备属性!$F$31)*(1+装备属性!$E$22+VLOOKUP(W$1,装备属性!$L$16:$P$22,3,FALSE))</f>
        <v>6847.4918436871485</v>
      </c>
      <c r="X81" s="32">
        <f>(装备属性!$C$2/装备属性!$C$3*(装备属性!$F110-装备属性!$F$31))*(1+装备属性!$D$22+VLOOKUP(X$1,装备属性!$L$16:$P$22,2,FALSE))+(装备属性!$C$1+装备属性!$C$2/装备属性!$C$3*装备属性!$F$31)*(1+装备属性!$E$22+VLOOKUP(X$1,装备属性!$L$16:$P$22,3,FALSE))</f>
        <v>7555.4918436871485</v>
      </c>
      <c r="Y81" s="32">
        <f>(装备属性!$C$2/装备属性!$C$3*(装备属性!$F110-装备属性!$F$31))*(1+装备属性!$D$22+VLOOKUP(Y$1,装备属性!$L$16:$P$22,2,FALSE))+(装备属性!$C$1+装备属性!$C$2/装备属性!$C$3*装备属性!$F$31)*(1+装备属性!$E$22+VLOOKUP(Y$1,装备属性!$L$16:$P$22,3,FALSE))</f>
        <v>8291.4918436871485</v>
      </c>
      <c r="Z81" s="32">
        <f>(装备属性!$C$2/装备属性!$C$3*(装备属性!$F110-装备属性!$F$31))*(1+装备属性!$D$22+VLOOKUP(Z$1,装备属性!$L$16:$P$22,2,FALSE))+(装备属性!$C$1+装备属性!$C$2/装备属性!$C$3*装备属性!$F$31)*(1+装备属性!$E$22+VLOOKUP(Z$1,装备属性!$L$16:$P$22,3,FALSE))</f>
        <v>9027.4918436871485</v>
      </c>
      <c r="AB81" s="1">
        <f>U81/T81-1</f>
        <v>7.2173604095674637E-2</v>
      </c>
    </row>
    <row r="82" spans="2:28" x14ac:dyDescent="0.15">
      <c r="B82" s="1">
        <v>81</v>
      </c>
      <c r="C82" s="31">
        <f>(装备属性!$C$2/装备属性!$C$3*(装备属性!$F111-装备属性!$F$31))*(1+VLOOKUP(C$1,装备属性!$B$6:$G$26,3,FALSE))+(装备属性!$C$1+装备属性!$F$31*装备属性!$C$2/装备属性!$C$4)*(1+VLOOKUP(C$1,装备属性!$B$6:$G$26,4,FALSE))</f>
        <v>349</v>
      </c>
      <c r="D82" s="31">
        <f>(装备属性!$C$2/装备属性!$C$3*(装备属性!$F111-装备属性!$F$31))*(1+VLOOKUP(D$1,装备属性!$B$6:$G$26,3,FALSE))+(装备属性!$C$1+装备属性!$F$31*装备属性!$C$2/装备属性!$C$4)*(1+VLOOKUP(D$1,装备属性!$B$6:$G$26,4,FALSE))</f>
        <v>552.5</v>
      </c>
      <c r="E82" s="31">
        <f>(装备属性!$C$2/装备属性!$C$3*(装备属性!$F111-装备属性!$F$31))*(1+VLOOKUP(E$1,装备属性!$B$6:$G$26,3,FALSE))+(装备属性!$C$1+装备属性!$F$31*装备属性!$C$2/装备属性!$C$4)*(1+VLOOKUP(E$1,装备属性!$B$6:$G$26,4,FALSE))</f>
        <v>756</v>
      </c>
      <c r="F82" s="31">
        <f>(装备属性!$C$2/装备属性!$C$3*(装备属性!$F111-装备属性!$F$31))*(1+VLOOKUP(F$1,装备属性!$B$6:$G$26,3,FALSE))+(装备属性!$C$1+装备属性!$F$31*装备属性!$C$2/装备属性!$C$4)*(1+VLOOKUP(F$1,装备属性!$B$6:$G$26,4,FALSE))</f>
        <v>988.5</v>
      </c>
      <c r="G82" s="31">
        <f>(装备属性!$C$2/装备属性!$C$3*(装备属性!$F111-装备属性!$F$31))*(1+VLOOKUP(G$1,装备属性!$B$6:$G$26,3,FALSE))+(装备属性!$C$1+装备属性!$F$31*装备属性!$C$2/装备属性!$C$4)*(1+VLOOKUP(G$1,装备属性!$B$6:$G$26,4,FALSE))</f>
        <v>1250</v>
      </c>
      <c r="H82" s="31">
        <f>(装备属性!$C$2/装备属性!$C$3*(装备属性!$F111-装备属性!$F$31))*(1+VLOOKUP(H$1,装备属性!$B$6:$G$26,3,FALSE))+(装备属性!$C$1+装备属性!$F$31*装备属性!$C$2/装备属性!$C$4)*(1+VLOOKUP(H$1,装备属性!$B$6:$G$26,4,FALSE))</f>
        <v>1555</v>
      </c>
      <c r="I82" s="31">
        <f>(装备属性!$C$2/装备属性!$C$3*(装备属性!$F111-装备属性!$F$31))*(1+VLOOKUP(I$1,装备属性!$B$6:$G$26,3,FALSE))+(装备属性!$C$1+装备属性!$F$31*装备属性!$C$2/装备属性!$C$4)*(1+VLOOKUP(I$1,装备属性!$B$6:$G$26,4,FALSE))</f>
        <v>1918</v>
      </c>
      <c r="J82" s="31">
        <f>(装备属性!$C$2/装备属性!$C$3*(装备属性!$F111-装备属性!$F$31))*(1+VLOOKUP(J$1,装备属性!$B$6:$G$26,3,FALSE))+(装备属性!$C$1+装备属性!$F$31*装备属性!$C$2/装备属性!$C$4)*(1+VLOOKUP(J$1,装备属性!$B$6:$G$26,4,FALSE))</f>
        <v>2292.4970414201184</v>
      </c>
      <c r="K82" s="31">
        <f>(装备属性!$C$2/装备属性!$C$3*(装备属性!$F111-装备属性!$F$31))*(1+VLOOKUP(K$1,装备属性!$B$6:$G$26,3,FALSE))+(装备属性!$C$1+装备属性!$F$31*装备属性!$C$2/装备属性!$C$4)*(1+VLOOKUP(K$1,装备属性!$B$6:$G$26,4,FALSE))</f>
        <v>2669.9970414201184</v>
      </c>
      <c r="L82" s="31">
        <f>(装备属性!$C$2/装备属性!$C$3*(装备属性!$F111-装备属性!$F$31))*(1+VLOOKUP(L$1,装备属性!$B$6:$G$26,3,FALSE))+(装备属性!$C$1+装备属性!$F$31*装备属性!$C$2/装备属性!$C$4)*(1+VLOOKUP(L$1,装备属性!$B$6:$G$26,4,FALSE))</f>
        <v>3049.2195036231424</v>
      </c>
      <c r="M82" s="31">
        <f>(装备属性!$C$2/装备属性!$C$3*(装备属性!$F111-装备属性!$F$31))*(1+VLOOKUP(M$1,装备属性!$B$6:$G$26,3,FALSE))+(装备属性!$C$1+装备属性!$F$31*装备属性!$C$2/装备属性!$C$4)*(1+VLOOKUP(M$1,装备属性!$B$6:$G$26,4,FALSE))</f>
        <v>3430.1718845755231</v>
      </c>
      <c r="N82" s="31">
        <f>(装备属性!$C$2/装备属性!$C$3*(装备属性!$F111-装备属性!$F$31))*(1+VLOOKUP(N$1,装备属性!$B$6:$G$26,3,FALSE))+(装备属性!$C$1+装备属性!$F$31*装备属性!$C$2/装备属性!$C$4)*(1+VLOOKUP(N$1,装备属性!$B$6:$G$26,4,FALSE))</f>
        <v>3812.1106600857274</v>
      </c>
      <c r="O82" s="31">
        <f>(装备属性!$C$2/装备属性!$C$3*(装备属性!$F111-装备属性!$F$31))*(1+VLOOKUP(O$1,装备属性!$B$6:$G$26,3,FALSE))+(装备属性!$C$1+装备属性!$F$31*装备属性!$C$2/装备属性!$C$4)*(1+VLOOKUP(O$1,装备属性!$B$6:$G$26,4,FALSE))</f>
        <v>4195.1875831626503</v>
      </c>
      <c r="P82" s="31">
        <f>(装备属性!$C$2/装备属性!$C$3*(装备属性!$F111-装备属性!$F$31))*(1+VLOOKUP(P$1,装备属性!$B$6:$G$26,3,FALSE))+(装备属性!$C$1+装备属性!$F$31*装备属性!$C$2/装备属性!$C$4)*(1+VLOOKUP(P$1,装备属性!$B$6:$G$26,4,FALSE))</f>
        <v>4578.8902479592834</v>
      </c>
      <c r="Q82" s="31">
        <f>(装备属性!$C$2/装备属性!$C$3*(装备属性!$F111-装备属性!$F$31))*(1+VLOOKUP(Q$1,装备属性!$B$6:$G$26,3,FALSE))+(装备属性!$C$1+装备属性!$F$31*装备属性!$C$2/装备属性!$C$4)*(1+VLOOKUP(Q$1,装备属性!$B$6:$G$26,4,FALSE))</f>
        <v>4963.4063769915419</v>
      </c>
      <c r="R82" s="31">
        <f>(装备属性!$C$2/装备属性!$C$3*(装备属性!$F111-装备属性!$F$31))*(1+VLOOKUP(R$1,装备属性!$B$6:$G$26,3,FALSE))+(装备属性!$C$1+装备属性!$F$31*装备属性!$C$2/装备属性!$C$4)*(1+VLOOKUP(R$1,装备属性!$B$6:$G$26,4,FALSE))</f>
        <v>5348.34671112042</v>
      </c>
      <c r="S82" s="31">
        <f>(装备属性!$C$2/装备属性!$C$3*(装备属性!$F111-装备属性!$F$31))*(1+VLOOKUP(S$1,装备属性!$B$6:$G$26,3,FALSE))+(装备属性!$C$1+装备属性!$F$31*装备属性!$C$2/装备属性!$C$4)*(1+VLOOKUP(S$1,装备属性!$B$6:$G$26,4,FALSE))</f>
        <v>5733.9022666759756</v>
      </c>
      <c r="T82" s="32">
        <f>S82</f>
        <v>5733.9022666759756</v>
      </c>
      <c r="V82" s="32">
        <f>(装备属性!$C$2/装备属性!$C$3*(装备属性!$F111-装备属性!$F$31))*(1+装备属性!$D$22+VLOOKUP(V$1,装备属性!$L$16:$P$22,2,FALSE))+(装备属性!$C$1+装备属性!$C$2/装备属性!$C$3*装备属性!$F$31)*(1+装备属性!$E$22+VLOOKUP(V$1,装备属性!$L$16:$P$22,3,FALSE))</f>
        <v>6235.4918436871485</v>
      </c>
      <c r="W82" s="32">
        <f>(装备属性!$C$2/装备属性!$C$3*(装备属性!$F111-装备属性!$F$31))*(1+装备属性!$D$22+VLOOKUP(W$1,装备属性!$L$16:$P$22,2,FALSE))+(装备属性!$C$1+装备属性!$C$2/装备属性!$C$3*装备属性!$F$31)*(1+装备属性!$E$22+VLOOKUP(W$1,装备属性!$L$16:$P$22,3,FALSE))</f>
        <v>6891.4918436871485</v>
      </c>
      <c r="X82" s="32">
        <f>(装备属性!$C$2/装备属性!$C$3*(装备属性!$F111-装备属性!$F$31))*(1+装备属性!$D$22+VLOOKUP(X$1,装备属性!$L$16:$P$22,2,FALSE))+(装备属性!$C$1+装备属性!$C$2/装备属性!$C$3*装备属性!$F$31)*(1+装备属性!$E$22+VLOOKUP(X$1,装备属性!$L$16:$P$22,3,FALSE))</f>
        <v>7603.4918436871485</v>
      </c>
      <c r="Y82" s="32">
        <f>(装备属性!$C$2/装备属性!$C$3*(装备属性!$F111-装备属性!$F$31))*(1+装备属性!$D$22+VLOOKUP(Y$1,装备属性!$L$16:$P$22,2,FALSE))+(装备属性!$C$1+装备属性!$C$2/装备属性!$C$3*装备属性!$F$31)*(1+装备属性!$E$22+VLOOKUP(Y$1,装备属性!$L$16:$P$22,3,FALSE))</f>
        <v>8343.4918436871485</v>
      </c>
      <c r="Z82" s="32">
        <f>(装备属性!$C$2/装备属性!$C$3*(装备属性!$F111-装备属性!$F$31))*(1+装备属性!$D$22+VLOOKUP(Z$1,装备属性!$L$16:$P$22,2,FALSE))+(装备属性!$C$1+装备属性!$C$2/装备属性!$C$3*装备属性!$F$31)*(1+装备属性!$E$22+VLOOKUP(Z$1,装备属性!$L$16:$P$22,3,FALSE))</f>
        <v>9083.4918436871485</v>
      </c>
      <c r="AA82"/>
    </row>
    <row r="83" spans="2:28" x14ac:dyDescent="0.15">
      <c r="B83" s="1">
        <v>82</v>
      </c>
      <c r="C83" s="31">
        <f>(装备属性!$C$2/装备属性!$C$3*(装备属性!$F112-装备属性!$F$31))*(1+VLOOKUP(C$1,装备属性!$B$6:$G$26,3,FALSE))+(装备属性!$C$1+装备属性!$F$31*装备属性!$C$2/装备属性!$C$4)*(1+VLOOKUP(C$1,装备属性!$B$6:$G$26,4,FALSE))</f>
        <v>353</v>
      </c>
      <c r="D83" s="31">
        <f>(装备属性!$C$2/装备属性!$C$3*(装备属性!$F112-装备属性!$F$31))*(1+VLOOKUP(D$1,装备属性!$B$6:$G$26,3,FALSE))+(装备属性!$C$1+装备属性!$F$31*装备属性!$C$2/装备属性!$C$4)*(1+VLOOKUP(D$1,装备属性!$B$6:$G$26,4,FALSE))</f>
        <v>558.5</v>
      </c>
      <c r="E83" s="31">
        <f>(装备属性!$C$2/装备属性!$C$3*(装备属性!$F112-装备属性!$F$31))*(1+VLOOKUP(E$1,装备属性!$B$6:$G$26,3,FALSE))+(装备属性!$C$1+装备属性!$F$31*装备属性!$C$2/装备属性!$C$4)*(1+VLOOKUP(E$1,装备属性!$B$6:$G$26,4,FALSE))</f>
        <v>764</v>
      </c>
      <c r="F83" s="31">
        <f>(装备属性!$C$2/装备属性!$C$3*(装备属性!$F112-装备属性!$F$31))*(1+VLOOKUP(F$1,装备属性!$B$6:$G$26,3,FALSE))+(装备属性!$C$1+装备属性!$F$31*装备属性!$C$2/装备属性!$C$4)*(1+VLOOKUP(F$1,装备属性!$B$6:$G$26,4,FALSE))</f>
        <v>998.5</v>
      </c>
      <c r="G83" s="31">
        <f>(装备属性!$C$2/装备属性!$C$3*(装备属性!$F112-装备属性!$F$31))*(1+VLOOKUP(G$1,装备属性!$B$6:$G$26,3,FALSE))+(装备属性!$C$1+装备属性!$F$31*装备属性!$C$2/装备属性!$C$4)*(1+VLOOKUP(G$1,装备属性!$B$6:$G$26,4,FALSE))</f>
        <v>1262</v>
      </c>
      <c r="H83" s="31">
        <f>(装备属性!$C$2/装备属性!$C$3*(装备属性!$F112-装备属性!$F$31))*(1+VLOOKUP(H$1,装备属性!$B$6:$G$26,3,FALSE))+(装备属性!$C$1+装备属性!$F$31*装备属性!$C$2/装备属性!$C$4)*(1+VLOOKUP(H$1,装备属性!$B$6:$G$26,4,FALSE))</f>
        <v>1569</v>
      </c>
      <c r="I83" s="31">
        <f>(装备属性!$C$2/装备属性!$C$3*(装备属性!$F112-装备属性!$F$31))*(1+VLOOKUP(I$1,装备属性!$B$6:$G$26,3,FALSE))+(装备属性!$C$1+装备属性!$F$31*装备属性!$C$2/装备属性!$C$4)*(1+VLOOKUP(I$1,装备属性!$B$6:$G$26,4,FALSE))</f>
        <v>1934</v>
      </c>
      <c r="J83" s="31">
        <f>(装备属性!$C$2/装备属性!$C$3*(装备属性!$F112-装备属性!$F$31))*(1+VLOOKUP(J$1,装备属性!$B$6:$G$26,3,FALSE))+(装备属性!$C$1+装备属性!$F$31*装备属性!$C$2/装备属性!$C$4)*(1+VLOOKUP(J$1,装备属性!$B$6:$G$26,4,FALSE))</f>
        <v>2310.4970414201184</v>
      </c>
      <c r="K83" s="31">
        <f>(装备属性!$C$2/装备属性!$C$3*(装备属性!$F112-装备属性!$F$31))*(1+VLOOKUP(K$1,装备属性!$B$6:$G$26,3,FALSE))+(装备属性!$C$1+装备属性!$F$31*装备属性!$C$2/装备属性!$C$4)*(1+VLOOKUP(K$1,装备属性!$B$6:$G$26,4,FALSE))</f>
        <v>2689.9970414201184</v>
      </c>
      <c r="L83" s="31">
        <f>(装备属性!$C$2/装备属性!$C$3*(装备属性!$F112-装备属性!$F$31))*(1+VLOOKUP(L$1,装备属性!$B$6:$G$26,3,FALSE))+(装备属性!$C$1+装备属性!$F$31*装备属性!$C$2/装备属性!$C$4)*(1+VLOOKUP(L$1,装备属性!$B$6:$G$26,4,FALSE))</f>
        <v>3071.2195036231424</v>
      </c>
      <c r="M83" s="31">
        <f>(装备属性!$C$2/装备属性!$C$3*(装备属性!$F112-装备属性!$F$31))*(1+VLOOKUP(M$1,装备属性!$B$6:$G$26,3,FALSE))+(装备属性!$C$1+装备属性!$F$31*装备属性!$C$2/装备属性!$C$4)*(1+VLOOKUP(M$1,装备属性!$B$6:$G$26,4,FALSE))</f>
        <v>3454.1718845755231</v>
      </c>
      <c r="N83" s="31">
        <f>(装备属性!$C$2/装备属性!$C$3*(装备属性!$F112-装备属性!$F$31))*(1+VLOOKUP(N$1,装备属性!$B$6:$G$26,3,FALSE))+(装备属性!$C$1+装备属性!$F$31*装备属性!$C$2/装备属性!$C$4)*(1+VLOOKUP(N$1,装备属性!$B$6:$G$26,4,FALSE))</f>
        <v>3838.1106600857274</v>
      </c>
      <c r="O83" s="31">
        <f>(装备属性!$C$2/装备属性!$C$3*(装备属性!$F112-装备属性!$F$31))*(1+VLOOKUP(O$1,装备属性!$B$6:$G$26,3,FALSE))+(装备属性!$C$1+装备属性!$F$31*装备属性!$C$2/装备属性!$C$4)*(1+VLOOKUP(O$1,装备属性!$B$6:$G$26,4,FALSE))</f>
        <v>4223.1875831626503</v>
      </c>
      <c r="P83" s="31">
        <f>(装备属性!$C$2/装备属性!$C$3*(装备属性!$F112-装备属性!$F$31))*(1+VLOOKUP(P$1,装备属性!$B$6:$G$26,3,FALSE))+(装备属性!$C$1+装备属性!$F$31*装备属性!$C$2/装备属性!$C$4)*(1+VLOOKUP(P$1,装备属性!$B$6:$G$26,4,FALSE))</f>
        <v>4608.8902479592834</v>
      </c>
      <c r="Q83" s="31">
        <f>(装备属性!$C$2/装备属性!$C$3*(装备属性!$F112-装备属性!$F$31))*(1+VLOOKUP(Q$1,装备属性!$B$6:$G$26,3,FALSE))+(装备属性!$C$1+装备属性!$F$31*装备属性!$C$2/装备属性!$C$4)*(1+VLOOKUP(Q$1,装备属性!$B$6:$G$26,4,FALSE))</f>
        <v>4995.4063769915419</v>
      </c>
      <c r="R83" s="31">
        <f>(装备属性!$C$2/装备属性!$C$3*(装备属性!$F112-装备属性!$F$31))*(1+VLOOKUP(R$1,装备属性!$B$6:$G$26,3,FALSE))+(装备属性!$C$1+装备属性!$F$31*装备属性!$C$2/装备属性!$C$4)*(1+VLOOKUP(R$1,装备属性!$B$6:$G$26,4,FALSE))</f>
        <v>5382.34671112042</v>
      </c>
      <c r="S83" s="31">
        <f>(装备属性!$C$2/装备属性!$C$3*(装备属性!$F112-装备属性!$F$31))*(1+VLOOKUP(S$1,装备属性!$B$6:$G$26,3,FALSE))+(装备属性!$C$1+装备属性!$F$31*装备属性!$C$2/装备属性!$C$4)*(1+VLOOKUP(S$1,装备属性!$B$6:$G$26,4,FALSE))</f>
        <v>5769.9022666759756</v>
      </c>
      <c r="T83" s="32">
        <f t="shared" ref="T83:T101" si="18">S83</f>
        <v>5769.9022666759756</v>
      </c>
      <c r="V83" s="32">
        <f>(装备属性!$C$2/装备属性!$C$3*(装备属性!$F112-装备属性!$F$31))*(1+装备属性!$D$22+VLOOKUP(V$1,装备属性!$L$16:$P$22,2,FALSE))+(装备属性!$C$1+装备属性!$C$2/装备属性!$C$3*装备属性!$F$31)*(1+装备属性!$E$22+VLOOKUP(V$1,装备属性!$L$16:$P$22,3,FALSE))</f>
        <v>6275.4918436871485</v>
      </c>
      <c r="W83" s="32">
        <f>(装备属性!$C$2/装备属性!$C$3*(装备属性!$F112-装备属性!$F$31))*(1+装备属性!$D$22+VLOOKUP(W$1,装备属性!$L$16:$P$22,2,FALSE))+(装备属性!$C$1+装备属性!$C$2/装备属性!$C$3*装备属性!$F$31)*(1+装备属性!$E$22+VLOOKUP(W$1,装备属性!$L$16:$P$22,3,FALSE))</f>
        <v>6935.4918436871485</v>
      </c>
      <c r="X83" s="32">
        <f>(装备属性!$C$2/装备属性!$C$3*(装备属性!$F112-装备属性!$F$31))*(1+装备属性!$D$22+VLOOKUP(X$1,装备属性!$L$16:$P$22,2,FALSE))+(装备属性!$C$1+装备属性!$C$2/装备属性!$C$3*装备属性!$F$31)*(1+装备属性!$E$22+VLOOKUP(X$1,装备属性!$L$16:$P$22,3,FALSE))</f>
        <v>7651.4918436871485</v>
      </c>
      <c r="Y83" s="32">
        <f>(装备属性!$C$2/装备属性!$C$3*(装备属性!$F112-装备属性!$F$31))*(1+装备属性!$D$22+VLOOKUP(Y$1,装备属性!$L$16:$P$22,2,FALSE))+(装备属性!$C$1+装备属性!$C$2/装备属性!$C$3*装备属性!$F$31)*(1+装备属性!$E$22+VLOOKUP(Y$1,装备属性!$L$16:$P$22,3,FALSE))</f>
        <v>8395.4918436871485</v>
      </c>
      <c r="Z83" s="32">
        <f>(装备属性!$C$2/装备属性!$C$3*(装备属性!$F112-装备属性!$F$31))*(1+装备属性!$D$22+VLOOKUP(Z$1,装备属性!$L$16:$P$22,2,FALSE))+(装备属性!$C$1+装备属性!$C$2/装备属性!$C$3*装备属性!$F$31)*(1+装备属性!$E$22+VLOOKUP(Z$1,装备属性!$L$16:$P$22,3,FALSE))</f>
        <v>9139.4918436871485</v>
      </c>
      <c r="AA83"/>
    </row>
    <row r="84" spans="2:28" x14ac:dyDescent="0.15">
      <c r="B84" s="1">
        <v>83</v>
      </c>
      <c r="C84" s="31">
        <f>(装备属性!$C$2/装备属性!$C$3*(装备属性!$F113-装备属性!$F$31))*(1+VLOOKUP(C$1,装备属性!$B$6:$G$26,3,FALSE))+(装备属性!$C$1+装备属性!$F$31*装备属性!$C$2/装备属性!$C$4)*(1+VLOOKUP(C$1,装备属性!$B$6:$G$26,4,FALSE))</f>
        <v>357</v>
      </c>
      <c r="D84" s="31">
        <f>(装备属性!$C$2/装备属性!$C$3*(装备属性!$F113-装备属性!$F$31))*(1+VLOOKUP(D$1,装备属性!$B$6:$G$26,3,FALSE))+(装备属性!$C$1+装备属性!$F$31*装备属性!$C$2/装备属性!$C$4)*(1+VLOOKUP(D$1,装备属性!$B$6:$G$26,4,FALSE))</f>
        <v>564.5</v>
      </c>
      <c r="E84" s="31">
        <f>(装备属性!$C$2/装备属性!$C$3*(装备属性!$F113-装备属性!$F$31))*(1+VLOOKUP(E$1,装备属性!$B$6:$G$26,3,FALSE))+(装备属性!$C$1+装备属性!$F$31*装备属性!$C$2/装备属性!$C$4)*(1+VLOOKUP(E$1,装备属性!$B$6:$G$26,4,FALSE))</f>
        <v>772</v>
      </c>
      <c r="F84" s="31">
        <f>(装备属性!$C$2/装备属性!$C$3*(装备属性!$F113-装备属性!$F$31))*(1+VLOOKUP(F$1,装备属性!$B$6:$G$26,3,FALSE))+(装备属性!$C$1+装备属性!$F$31*装备属性!$C$2/装备属性!$C$4)*(1+VLOOKUP(F$1,装备属性!$B$6:$G$26,4,FALSE))</f>
        <v>1008.5</v>
      </c>
      <c r="G84" s="31">
        <f>(装备属性!$C$2/装备属性!$C$3*(装备属性!$F113-装备属性!$F$31))*(1+VLOOKUP(G$1,装备属性!$B$6:$G$26,3,FALSE))+(装备属性!$C$1+装备属性!$F$31*装备属性!$C$2/装备属性!$C$4)*(1+VLOOKUP(G$1,装备属性!$B$6:$G$26,4,FALSE))</f>
        <v>1274</v>
      </c>
      <c r="H84" s="31">
        <f>(装备属性!$C$2/装备属性!$C$3*(装备属性!$F113-装备属性!$F$31))*(1+VLOOKUP(H$1,装备属性!$B$6:$G$26,3,FALSE))+(装备属性!$C$1+装备属性!$F$31*装备属性!$C$2/装备属性!$C$4)*(1+VLOOKUP(H$1,装备属性!$B$6:$G$26,4,FALSE))</f>
        <v>1583</v>
      </c>
      <c r="I84" s="31">
        <f>(装备属性!$C$2/装备属性!$C$3*(装备属性!$F113-装备属性!$F$31))*(1+VLOOKUP(I$1,装备属性!$B$6:$G$26,3,FALSE))+(装备属性!$C$1+装备属性!$F$31*装备属性!$C$2/装备属性!$C$4)*(1+VLOOKUP(I$1,装备属性!$B$6:$G$26,4,FALSE))</f>
        <v>1950</v>
      </c>
      <c r="J84" s="31">
        <f>(装备属性!$C$2/装备属性!$C$3*(装备属性!$F113-装备属性!$F$31))*(1+VLOOKUP(J$1,装备属性!$B$6:$G$26,3,FALSE))+(装备属性!$C$1+装备属性!$F$31*装备属性!$C$2/装备属性!$C$4)*(1+VLOOKUP(J$1,装备属性!$B$6:$G$26,4,FALSE))</f>
        <v>2328.4970414201184</v>
      </c>
      <c r="K84" s="31">
        <f>(装备属性!$C$2/装备属性!$C$3*(装备属性!$F113-装备属性!$F$31))*(1+VLOOKUP(K$1,装备属性!$B$6:$G$26,3,FALSE))+(装备属性!$C$1+装备属性!$F$31*装备属性!$C$2/装备属性!$C$4)*(1+VLOOKUP(K$1,装备属性!$B$6:$G$26,4,FALSE))</f>
        <v>2709.9970414201184</v>
      </c>
      <c r="L84" s="31">
        <f>(装备属性!$C$2/装备属性!$C$3*(装备属性!$F113-装备属性!$F$31))*(1+VLOOKUP(L$1,装备属性!$B$6:$G$26,3,FALSE))+(装备属性!$C$1+装备属性!$F$31*装备属性!$C$2/装备属性!$C$4)*(1+VLOOKUP(L$1,装备属性!$B$6:$G$26,4,FALSE))</f>
        <v>3093.2195036231424</v>
      </c>
      <c r="M84" s="31">
        <f>(装备属性!$C$2/装备属性!$C$3*(装备属性!$F113-装备属性!$F$31))*(1+VLOOKUP(M$1,装备属性!$B$6:$G$26,3,FALSE))+(装备属性!$C$1+装备属性!$F$31*装备属性!$C$2/装备属性!$C$4)*(1+VLOOKUP(M$1,装备属性!$B$6:$G$26,4,FALSE))</f>
        <v>3478.1718845755231</v>
      </c>
      <c r="N84" s="31">
        <f>(装备属性!$C$2/装备属性!$C$3*(装备属性!$F113-装备属性!$F$31))*(1+VLOOKUP(N$1,装备属性!$B$6:$G$26,3,FALSE))+(装备属性!$C$1+装备属性!$F$31*装备属性!$C$2/装备属性!$C$4)*(1+VLOOKUP(N$1,装备属性!$B$6:$G$26,4,FALSE))</f>
        <v>3864.1106600857274</v>
      </c>
      <c r="O84" s="31">
        <f>(装备属性!$C$2/装备属性!$C$3*(装备属性!$F113-装备属性!$F$31))*(1+VLOOKUP(O$1,装备属性!$B$6:$G$26,3,FALSE))+(装备属性!$C$1+装备属性!$F$31*装备属性!$C$2/装备属性!$C$4)*(1+VLOOKUP(O$1,装备属性!$B$6:$G$26,4,FALSE))</f>
        <v>4251.1875831626503</v>
      </c>
      <c r="P84" s="31">
        <f>(装备属性!$C$2/装备属性!$C$3*(装备属性!$F113-装备属性!$F$31))*(1+VLOOKUP(P$1,装备属性!$B$6:$G$26,3,FALSE))+(装备属性!$C$1+装备属性!$F$31*装备属性!$C$2/装备属性!$C$4)*(1+VLOOKUP(P$1,装备属性!$B$6:$G$26,4,FALSE))</f>
        <v>4638.8902479592834</v>
      </c>
      <c r="Q84" s="31">
        <f>(装备属性!$C$2/装备属性!$C$3*(装备属性!$F113-装备属性!$F$31))*(1+VLOOKUP(Q$1,装备属性!$B$6:$G$26,3,FALSE))+(装备属性!$C$1+装备属性!$F$31*装备属性!$C$2/装备属性!$C$4)*(1+VLOOKUP(Q$1,装备属性!$B$6:$G$26,4,FALSE))</f>
        <v>5027.4063769915419</v>
      </c>
      <c r="R84" s="31">
        <f>(装备属性!$C$2/装备属性!$C$3*(装备属性!$F113-装备属性!$F$31))*(1+VLOOKUP(R$1,装备属性!$B$6:$G$26,3,FALSE))+(装备属性!$C$1+装备属性!$F$31*装备属性!$C$2/装备属性!$C$4)*(1+VLOOKUP(R$1,装备属性!$B$6:$G$26,4,FALSE))</f>
        <v>5416.34671112042</v>
      </c>
      <c r="S84" s="31">
        <f>(装备属性!$C$2/装备属性!$C$3*(装备属性!$F113-装备属性!$F$31))*(1+VLOOKUP(S$1,装备属性!$B$6:$G$26,3,FALSE))+(装备属性!$C$1+装备属性!$F$31*装备属性!$C$2/装备属性!$C$4)*(1+VLOOKUP(S$1,装备属性!$B$6:$G$26,4,FALSE))</f>
        <v>5805.9022666759756</v>
      </c>
      <c r="T84" s="32">
        <f t="shared" si="18"/>
        <v>5805.9022666759756</v>
      </c>
      <c r="V84" s="32">
        <f>(装备属性!$C$2/装备属性!$C$3*(装备属性!$F113-装备属性!$F$31))*(1+装备属性!$D$22+VLOOKUP(V$1,装备属性!$L$16:$P$22,2,FALSE))+(装备属性!$C$1+装备属性!$C$2/装备属性!$C$3*装备属性!$F$31)*(1+装备属性!$E$22+VLOOKUP(V$1,装备属性!$L$16:$P$22,3,FALSE))</f>
        <v>6315.4918436871485</v>
      </c>
      <c r="W84" s="32">
        <f>(装备属性!$C$2/装备属性!$C$3*(装备属性!$F113-装备属性!$F$31))*(1+装备属性!$D$22+VLOOKUP(W$1,装备属性!$L$16:$P$22,2,FALSE))+(装备属性!$C$1+装备属性!$C$2/装备属性!$C$3*装备属性!$F$31)*(1+装备属性!$E$22+VLOOKUP(W$1,装备属性!$L$16:$P$22,3,FALSE))</f>
        <v>6979.4918436871485</v>
      </c>
      <c r="X84" s="32">
        <f>(装备属性!$C$2/装备属性!$C$3*(装备属性!$F113-装备属性!$F$31))*(1+装备属性!$D$22+VLOOKUP(X$1,装备属性!$L$16:$P$22,2,FALSE))+(装备属性!$C$1+装备属性!$C$2/装备属性!$C$3*装备属性!$F$31)*(1+装备属性!$E$22+VLOOKUP(X$1,装备属性!$L$16:$P$22,3,FALSE))</f>
        <v>7699.4918436871485</v>
      </c>
      <c r="Y84" s="32">
        <f>(装备属性!$C$2/装备属性!$C$3*(装备属性!$F113-装备属性!$F$31))*(1+装备属性!$D$22+VLOOKUP(Y$1,装备属性!$L$16:$P$22,2,FALSE))+(装备属性!$C$1+装备属性!$C$2/装备属性!$C$3*装备属性!$F$31)*(1+装备属性!$E$22+VLOOKUP(Y$1,装备属性!$L$16:$P$22,3,FALSE))</f>
        <v>8447.4918436871485</v>
      </c>
      <c r="Z84" s="32">
        <f>(装备属性!$C$2/装备属性!$C$3*(装备属性!$F113-装备属性!$F$31))*(1+装备属性!$D$22+VLOOKUP(Z$1,装备属性!$L$16:$P$22,2,FALSE))+(装备属性!$C$1+装备属性!$C$2/装备属性!$C$3*装备属性!$F$31)*(1+装备属性!$E$22+VLOOKUP(Z$1,装备属性!$L$16:$P$22,3,FALSE))</f>
        <v>9195.4918436871485</v>
      </c>
      <c r="AA84"/>
    </row>
    <row r="85" spans="2:28" x14ac:dyDescent="0.15">
      <c r="B85" s="1">
        <v>84</v>
      </c>
      <c r="C85" s="31">
        <f>(装备属性!$C$2/装备属性!$C$3*(装备属性!$F114-装备属性!$F$31))*(1+VLOOKUP(C$1,装备属性!$B$6:$G$26,3,FALSE))+(装备属性!$C$1+装备属性!$F$31*装备属性!$C$2/装备属性!$C$4)*(1+VLOOKUP(C$1,装备属性!$B$6:$G$26,4,FALSE))</f>
        <v>361</v>
      </c>
      <c r="D85" s="31">
        <f>(装备属性!$C$2/装备属性!$C$3*(装备属性!$F114-装备属性!$F$31))*(1+VLOOKUP(D$1,装备属性!$B$6:$G$26,3,FALSE))+(装备属性!$C$1+装备属性!$F$31*装备属性!$C$2/装备属性!$C$4)*(1+VLOOKUP(D$1,装备属性!$B$6:$G$26,4,FALSE))</f>
        <v>570.5</v>
      </c>
      <c r="E85" s="31">
        <f>(装备属性!$C$2/装备属性!$C$3*(装备属性!$F114-装备属性!$F$31))*(1+VLOOKUP(E$1,装备属性!$B$6:$G$26,3,FALSE))+(装备属性!$C$1+装备属性!$F$31*装备属性!$C$2/装备属性!$C$4)*(1+VLOOKUP(E$1,装备属性!$B$6:$G$26,4,FALSE))</f>
        <v>780</v>
      </c>
      <c r="F85" s="31">
        <f>(装备属性!$C$2/装备属性!$C$3*(装备属性!$F114-装备属性!$F$31))*(1+VLOOKUP(F$1,装备属性!$B$6:$G$26,3,FALSE))+(装备属性!$C$1+装备属性!$F$31*装备属性!$C$2/装备属性!$C$4)*(1+VLOOKUP(F$1,装备属性!$B$6:$G$26,4,FALSE))</f>
        <v>1018.5</v>
      </c>
      <c r="G85" s="31">
        <f>(装备属性!$C$2/装备属性!$C$3*(装备属性!$F114-装备属性!$F$31))*(1+VLOOKUP(G$1,装备属性!$B$6:$G$26,3,FALSE))+(装备属性!$C$1+装备属性!$F$31*装备属性!$C$2/装备属性!$C$4)*(1+VLOOKUP(G$1,装备属性!$B$6:$G$26,4,FALSE))</f>
        <v>1286</v>
      </c>
      <c r="H85" s="31">
        <f>(装备属性!$C$2/装备属性!$C$3*(装备属性!$F114-装备属性!$F$31))*(1+VLOOKUP(H$1,装备属性!$B$6:$G$26,3,FALSE))+(装备属性!$C$1+装备属性!$F$31*装备属性!$C$2/装备属性!$C$4)*(1+VLOOKUP(H$1,装备属性!$B$6:$G$26,4,FALSE))</f>
        <v>1597</v>
      </c>
      <c r="I85" s="31">
        <f>(装备属性!$C$2/装备属性!$C$3*(装备属性!$F114-装备属性!$F$31))*(1+VLOOKUP(I$1,装备属性!$B$6:$G$26,3,FALSE))+(装备属性!$C$1+装备属性!$F$31*装备属性!$C$2/装备属性!$C$4)*(1+VLOOKUP(I$1,装备属性!$B$6:$G$26,4,FALSE))</f>
        <v>1966</v>
      </c>
      <c r="J85" s="31">
        <f>(装备属性!$C$2/装备属性!$C$3*(装备属性!$F114-装备属性!$F$31))*(1+VLOOKUP(J$1,装备属性!$B$6:$G$26,3,FALSE))+(装备属性!$C$1+装备属性!$F$31*装备属性!$C$2/装备属性!$C$4)*(1+VLOOKUP(J$1,装备属性!$B$6:$G$26,4,FALSE))</f>
        <v>2346.4970414201184</v>
      </c>
      <c r="K85" s="31">
        <f>(装备属性!$C$2/装备属性!$C$3*(装备属性!$F114-装备属性!$F$31))*(1+VLOOKUP(K$1,装备属性!$B$6:$G$26,3,FALSE))+(装备属性!$C$1+装备属性!$F$31*装备属性!$C$2/装备属性!$C$4)*(1+VLOOKUP(K$1,装备属性!$B$6:$G$26,4,FALSE))</f>
        <v>2729.9970414201184</v>
      </c>
      <c r="L85" s="31">
        <f>(装备属性!$C$2/装备属性!$C$3*(装备属性!$F114-装备属性!$F$31))*(1+VLOOKUP(L$1,装备属性!$B$6:$G$26,3,FALSE))+(装备属性!$C$1+装备属性!$F$31*装备属性!$C$2/装备属性!$C$4)*(1+VLOOKUP(L$1,装备属性!$B$6:$G$26,4,FALSE))</f>
        <v>3115.2195036231424</v>
      </c>
      <c r="M85" s="31">
        <f>(装备属性!$C$2/装备属性!$C$3*(装备属性!$F114-装备属性!$F$31))*(1+VLOOKUP(M$1,装备属性!$B$6:$G$26,3,FALSE))+(装备属性!$C$1+装备属性!$F$31*装备属性!$C$2/装备属性!$C$4)*(1+VLOOKUP(M$1,装备属性!$B$6:$G$26,4,FALSE))</f>
        <v>3502.1718845755231</v>
      </c>
      <c r="N85" s="31">
        <f>(装备属性!$C$2/装备属性!$C$3*(装备属性!$F114-装备属性!$F$31))*(1+VLOOKUP(N$1,装备属性!$B$6:$G$26,3,FALSE))+(装备属性!$C$1+装备属性!$F$31*装备属性!$C$2/装备属性!$C$4)*(1+VLOOKUP(N$1,装备属性!$B$6:$G$26,4,FALSE))</f>
        <v>3890.1106600857274</v>
      </c>
      <c r="O85" s="31">
        <f>(装备属性!$C$2/装备属性!$C$3*(装备属性!$F114-装备属性!$F$31))*(1+VLOOKUP(O$1,装备属性!$B$6:$G$26,3,FALSE))+(装备属性!$C$1+装备属性!$F$31*装备属性!$C$2/装备属性!$C$4)*(1+VLOOKUP(O$1,装备属性!$B$6:$G$26,4,FALSE))</f>
        <v>4279.1875831626503</v>
      </c>
      <c r="P85" s="31">
        <f>(装备属性!$C$2/装备属性!$C$3*(装备属性!$F114-装备属性!$F$31))*(1+VLOOKUP(P$1,装备属性!$B$6:$G$26,3,FALSE))+(装备属性!$C$1+装备属性!$F$31*装备属性!$C$2/装备属性!$C$4)*(1+VLOOKUP(P$1,装备属性!$B$6:$G$26,4,FALSE))</f>
        <v>4668.8902479592834</v>
      </c>
      <c r="Q85" s="31">
        <f>(装备属性!$C$2/装备属性!$C$3*(装备属性!$F114-装备属性!$F$31))*(1+VLOOKUP(Q$1,装备属性!$B$6:$G$26,3,FALSE))+(装备属性!$C$1+装备属性!$F$31*装备属性!$C$2/装备属性!$C$4)*(1+VLOOKUP(Q$1,装备属性!$B$6:$G$26,4,FALSE))</f>
        <v>5059.4063769915419</v>
      </c>
      <c r="R85" s="31">
        <f>(装备属性!$C$2/装备属性!$C$3*(装备属性!$F114-装备属性!$F$31))*(1+VLOOKUP(R$1,装备属性!$B$6:$G$26,3,FALSE))+(装备属性!$C$1+装备属性!$F$31*装备属性!$C$2/装备属性!$C$4)*(1+VLOOKUP(R$1,装备属性!$B$6:$G$26,4,FALSE))</f>
        <v>5450.34671112042</v>
      </c>
      <c r="S85" s="31">
        <f>(装备属性!$C$2/装备属性!$C$3*(装备属性!$F114-装备属性!$F$31))*(1+VLOOKUP(S$1,装备属性!$B$6:$G$26,3,FALSE))+(装备属性!$C$1+装备属性!$F$31*装备属性!$C$2/装备属性!$C$4)*(1+VLOOKUP(S$1,装备属性!$B$6:$G$26,4,FALSE))</f>
        <v>5841.9022666759756</v>
      </c>
      <c r="T85" s="32">
        <f t="shared" si="18"/>
        <v>5841.9022666759756</v>
      </c>
      <c r="V85" s="32">
        <f>(装备属性!$C$2/装备属性!$C$3*(装备属性!$F114-装备属性!$F$31))*(1+装备属性!$D$22+VLOOKUP(V$1,装备属性!$L$16:$P$22,2,FALSE))+(装备属性!$C$1+装备属性!$C$2/装备属性!$C$3*装备属性!$F$31)*(1+装备属性!$E$22+VLOOKUP(V$1,装备属性!$L$16:$P$22,3,FALSE))</f>
        <v>6355.4918436871485</v>
      </c>
      <c r="W85" s="32">
        <f>(装备属性!$C$2/装备属性!$C$3*(装备属性!$F114-装备属性!$F$31))*(1+装备属性!$D$22+VLOOKUP(W$1,装备属性!$L$16:$P$22,2,FALSE))+(装备属性!$C$1+装备属性!$C$2/装备属性!$C$3*装备属性!$F$31)*(1+装备属性!$E$22+VLOOKUP(W$1,装备属性!$L$16:$P$22,3,FALSE))</f>
        <v>7023.4918436871485</v>
      </c>
      <c r="X85" s="32">
        <f>(装备属性!$C$2/装备属性!$C$3*(装备属性!$F114-装备属性!$F$31))*(1+装备属性!$D$22+VLOOKUP(X$1,装备属性!$L$16:$P$22,2,FALSE))+(装备属性!$C$1+装备属性!$C$2/装备属性!$C$3*装备属性!$F$31)*(1+装备属性!$E$22+VLOOKUP(X$1,装备属性!$L$16:$P$22,3,FALSE))</f>
        <v>7747.4918436871485</v>
      </c>
      <c r="Y85" s="32">
        <f>(装备属性!$C$2/装备属性!$C$3*(装备属性!$F114-装备属性!$F$31))*(1+装备属性!$D$22+VLOOKUP(Y$1,装备属性!$L$16:$P$22,2,FALSE))+(装备属性!$C$1+装备属性!$C$2/装备属性!$C$3*装备属性!$F$31)*(1+装备属性!$E$22+VLOOKUP(Y$1,装备属性!$L$16:$P$22,3,FALSE))</f>
        <v>8499.4918436871485</v>
      </c>
      <c r="Z85" s="32">
        <f>(装备属性!$C$2/装备属性!$C$3*(装备属性!$F114-装备属性!$F$31))*(1+装备属性!$D$22+VLOOKUP(Z$1,装备属性!$L$16:$P$22,2,FALSE))+(装备属性!$C$1+装备属性!$C$2/装备属性!$C$3*装备属性!$F$31)*(1+装备属性!$E$22+VLOOKUP(Z$1,装备属性!$L$16:$P$22,3,FALSE))</f>
        <v>9251.4918436871485</v>
      </c>
      <c r="AA85"/>
    </row>
    <row r="86" spans="2:28" x14ac:dyDescent="0.15">
      <c r="B86" s="1">
        <v>85</v>
      </c>
      <c r="C86" s="31">
        <f>(装备属性!$C$2/装备属性!$C$3*(装备属性!$F115-装备属性!$F$31))*(1+VLOOKUP(C$1,装备属性!$B$6:$G$26,3,FALSE))+(装备属性!$C$1+装备属性!$F$31*装备属性!$C$2/装备属性!$C$4)*(1+VLOOKUP(C$1,装备属性!$B$6:$G$26,4,FALSE))</f>
        <v>365</v>
      </c>
      <c r="D86" s="31">
        <f>(装备属性!$C$2/装备属性!$C$3*(装备属性!$F115-装备属性!$F$31))*(1+VLOOKUP(D$1,装备属性!$B$6:$G$26,3,FALSE))+(装备属性!$C$1+装备属性!$F$31*装备属性!$C$2/装备属性!$C$4)*(1+VLOOKUP(D$1,装备属性!$B$6:$G$26,4,FALSE))</f>
        <v>576.5</v>
      </c>
      <c r="E86" s="31">
        <f>(装备属性!$C$2/装备属性!$C$3*(装备属性!$F115-装备属性!$F$31))*(1+VLOOKUP(E$1,装备属性!$B$6:$G$26,3,FALSE))+(装备属性!$C$1+装备属性!$F$31*装备属性!$C$2/装备属性!$C$4)*(1+VLOOKUP(E$1,装备属性!$B$6:$G$26,4,FALSE))</f>
        <v>788</v>
      </c>
      <c r="F86" s="31">
        <f>(装备属性!$C$2/装备属性!$C$3*(装备属性!$F115-装备属性!$F$31))*(1+VLOOKUP(F$1,装备属性!$B$6:$G$26,3,FALSE))+(装备属性!$C$1+装备属性!$F$31*装备属性!$C$2/装备属性!$C$4)*(1+VLOOKUP(F$1,装备属性!$B$6:$G$26,4,FALSE))</f>
        <v>1028.5</v>
      </c>
      <c r="G86" s="31">
        <f>(装备属性!$C$2/装备属性!$C$3*(装备属性!$F115-装备属性!$F$31))*(1+VLOOKUP(G$1,装备属性!$B$6:$G$26,3,FALSE))+(装备属性!$C$1+装备属性!$F$31*装备属性!$C$2/装备属性!$C$4)*(1+VLOOKUP(G$1,装备属性!$B$6:$G$26,4,FALSE))</f>
        <v>1298</v>
      </c>
      <c r="H86" s="31">
        <f>(装备属性!$C$2/装备属性!$C$3*(装备属性!$F115-装备属性!$F$31))*(1+VLOOKUP(H$1,装备属性!$B$6:$G$26,3,FALSE))+(装备属性!$C$1+装备属性!$F$31*装备属性!$C$2/装备属性!$C$4)*(1+VLOOKUP(H$1,装备属性!$B$6:$G$26,4,FALSE))</f>
        <v>1611</v>
      </c>
      <c r="I86" s="31">
        <f>(装备属性!$C$2/装备属性!$C$3*(装备属性!$F115-装备属性!$F$31))*(1+VLOOKUP(I$1,装备属性!$B$6:$G$26,3,FALSE))+(装备属性!$C$1+装备属性!$F$31*装备属性!$C$2/装备属性!$C$4)*(1+VLOOKUP(I$1,装备属性!$B$6:$G$26,4,FALSE))</f>
        <v>1982</v>
      </c>
      <c r="J86" s="31">
        <f>(装备属性!$C$2/装备属性!$C$3*(装备属性!$F115-装备属性!$F$31))*(1+VLOOKUP(J$1,装备属性!$B$6:$G$26,3,FALSE))+(装备属性!$C$1+装备属性!$F$31*装备属性!$C$2/装备属性!$C$4)*(1+VLOOKUP(J$1,装备属性!$B$6:$G$26,4,FALSE))</f>
        <v>2364.4970414201184</v>
      </c>
      <c r="K86" s="31">
        <f>(装备属性!$C$2/装备属性!$C$3*(装备属性!$F115-装备属性!$F$31))*(1+VLOOKUP(K$1,装备属性!$B$6:$G$26,3,FALSE))+(装备属性!$C$1+装备属性!$F$31*装备属性!$C$2/装备属性!$C$4)*(1+VLOOKUP(K$1,装备属性!$B$6:$G$26,4,FALSE))</f>
        <v>2749.9970414201184</v>
      </c>
      <c r="L86" s="31">
        <f>(装备属性!$C$2/装备属性!$C$3*(装备属性!$F115-装备属性!$F$31))*(1+VLOOKUP(L$1,装备属性!$B$6:$G$26,3,FALSE))+(装备属性!$C$1+装备属性!$F$31*装备属性!$C$2/装备属性!$C$4)*(1+VLOOKUP(L$1,装备属性!$B$6:$G$26,4,FALSE))</f>
        <v>3137.2195036231424</v>
      </c>
      <c r="M86" s="31">
        <f>(装备属性!$C$2/装备属性!$C$3*(装备属性!$F115-装备属性!$F$31))*(1+VLOOKUP(M$1,装备属性!$B$6:$G$26,3,FALSE))+(装备属性!$C$1+装备属性!$F$31*装备属性!$C$2/装备属性!$C$4)*(1+VLOOKUP(M$1,装备属性!$B$6:$G$26,4,FALSE))</f>
        <v>3526.1718845755231</v>
      </c>
      <c r="N86" s="31">
        <f>(装备属性!$C$2/装备属性!$C$3*(装备属性!$F115-装备属性!$F$31))*(1+VLOOKUP(N$1,装备属性!$B$6:$G$26,3,FALSE))+(装备属性!$C$1+装备属性!$F$31*装备属性!$C$2/装备属性!$C$4)*(1+VLOOKUP(N$1,装备属性!$B$6:$G$26,4,FALSE))</f>
        <v>3916.1106600857274</v>
      </c>
      <c r="O86" s="31">
        <f>(装备属性!$C$2/装备属性!$C$3*(装备属性!$F115-装备属性!$F$31))*(1+VLOOKUP(O$1,装备属性!$B$6:$G$26,3,FALSE))+(装备属性!$C$1+装备属性!$F$31*装备属性!$C$2/装备属性!$C$4)*(1+VLOOKUP(O$1,装备属性!$B$6:$G$26,4,FALSE))</f>
        <v>4307.1875831626503</v>
      </c>
      <c r="P86" s="31">
        <f>(装备属性!$C$2/装备属性!$C$3*(装备属性!$F115-装备属性!$F$31))*(1+VLOOKUP(P$1,装备属性!$B$6:$G$26,3,FALSE))+(装备属性!$C$1+装备属性!$F$31*装备属性!$C$2/装备属性!$C$4)*(1+VLOOKUP(P$1,装备属性!$B$6:$G$26,4,FALSE))</f>
        <v>4698.8902479592834</v>
      </c>
      <c r="Q86" s="31">
        <f>(装备属性!$C$2/装备属性!$C$3*(装备属性!$F115-装备属性!$F$31))*(1+VLOOKUP(Q$1,装备属性!$B$6:$G$26,3,FALSE))+(装备属性!$C$1+装备属性!$F$31*装备属性!$C$2/装备属性!$C$4)*(1+VLOOKUP(Q$1,装备属性!$B$6:$G$26,4,FALSE))</f>
        <v>5091.4063769915419</v>
      </c>
      <c r="R86" s="31">
        <f>(装备属性!$C$2/装备属性!$C$3*(装备属性!$F115-装备属性!$F$31))*(1+VLOOKUP(R$1,装备属性!$B$6:$G$26,3,FALSE))+(装备属性!$C$1+装备属性!$F$31*装备属性!$C$2/装备属性!$C$4)*(1+VLOOKUP(R$1,装备属性!$B$6:$G$26,4,FALSE))</f>
        <v>5484.34671112042</v>
      </c>
      <c r="S86" s="31">
        <f>(装备属性!$C$2/装备属性!$C$3*(装备属性!$F115-装备属性!$F$31))*(1+VLOOKUP(S$1,装备属性!$B$6:$G$26,3,FALSE))+(装备属性!$C$1+装备属性!$F$31*装备属性!$C$2/装备属性!$C$4)*(1+VLOOKUP(S$1,装备属性!$B$6:$G$26,4,FALSE))</f>
        <v>5877.9022666759756</v>
      </c>
      <c r="T86" s="32">
        <f t="shared" si="18"/>
        <v>5877.9022666759756</v>
      </c>
      <c r="V86" s="32">
        <f>(装备属性!$C$2/装备属性!$C$3*(装备属性!$F115-装备属性!$F$31))*(1+装备属性!$D$22+VLOOKUP(V$1,装备属性!$L$16:$P$22,2,FALSE))+(装备属性!$C$1+装备属性!$C$2/装备属性!$C$3*装备属性!$F$31)*(1+装备属性!$E$22+VLOOKUP(V$1,装备属性!$L$16:$P$22,3,FALSE))</f>
        <v>6395.4918436871485</v>
      </c>
      <c r="W86" s="32">
        <f>(装备属性!$C$2/装备属性!$C$3*(装备属性!$F115-装备属性!$F$31))*(1+装备属性!$D$22+VLOOKUP(W$1,装备属性!$L$16:$P$22,2,FALSE))+(装备属性!$C$1+装备属性!$C$2/装备属性!$C$3*装备属性!$F$31)*(1+装备属性!$E$22+VLOOKUP(W$1,装备属性!$L$16:$P$22,3,FALSE))</f>
        <v>7067.4918436871485</v>
      </c>
      <c r="X86" s="32">
        <f>(装备属性!$C$2/装备属性!$C$3*(装备属性!$F115-装备属性!$F$31))*(1+装备属性!$D$22+VLOOKUP(X$1,装备属性!$L$16:$P$22,2,FALSE))+(装备属性!$C$1+装备属性!$C$2/装备属性!$C$3*装备属性!$F$31)*(1+装备属性!$E$22+VLOOKUP(X$1,装备属性!$L$16:$P$22,3,FALSE))</f>
        <v>7795.4918436871485</v>
      </c>
      <c r="Y86" s="32">
        <f>(装备属性!$C$2/装备属性!$C$3*(装备属性!$F115-装备属性!$F$31))*(1+装备属性!$D$22+VLOOKUP(Y$1,装备属性!$L$16:$P$22,2,FALSE))+(装备属性!$C$1+装备属性!$C$2/装备属性!$C$3*装备属性!$F$31)*(1+装备属性!$E$22+VLOOKUP(Y$1,装备属性!$L$16:$P$22,3,FALSE))</f>
        <v>8551.4918436871485</v>
      </c>
      <c r="Z86" s="32">
        <f>(装备属性!$C$2/装备属性!$C$3*(装备属性!$F115-装备属性!$F$31))*(1+装备属性!$D$22+VLOOKUP(Z$1,装备属性!$L$16:$P$22,2,FALSE))+(装备属性!$C$1+装备属性!$C$2/装备属性!$C$3*装备属性!$F$31)*(1+装备属性!$E$22+VLOOKUP(Z$1,装备属性!$L$16:$P$22,3,FALSE))</f>
        <v>9307.4918436871485</v>
      </c>
      <c r="AA86"/>
    </row>
    <row r="87" spans="2:28" ht="11.25" x14ac:dyDescent="0.15">
      <c r="B87" s="1">
        <v>86</v>
      </c>
      <c r="C87" s="31">
        <f>(装备属性!$C$2/装备属性!$C$3*(装备属性!$F116-装备属性!$F$31))*(1+VLOOKUP(C$1,装备属性!$B$6:$G$26,3,FALSE))+(装备属性!$C$1+装备属性!$F$31*装备属性!$C$2/装备属性!$C$4)*(1+VLOOKUP(C$1,装备属性!$B$6:$G$26,4,FALSE))</f>
        <v>369</v>
      </c>
      <c r="D87" s="31">
        <f>(装备属性!$C$2/装备属性!$C$3*(装备属性!$F116-装备属性!$F$31))*(1+VLOOKUP(D$1,装备属性!$B$6:$G$26,3,FALSE))+(装备属性!$C$1+装备属性!$F$31*装备属性!$C$2/装备属性!$C$4)*(1+VLOOKUP(D$1,装备属性!$B$6:$G$26,4,FALSE))</f>
        <v>582.5</v>
      </c>
      <c r="E87" s="31">
        <f>(装备属性!$C$2/装备属性!$C$3*(装备属性!$F116-装备属性!$F$31))*(1+VLOOKUP(E$1,装备属性!$B$6:$G$26,3,FALSE))+(装备属性!$C$1+装备属性!$F$31*装备属性!$C$2/装备属性!$C$4)*(1+VLOOKUP(E$1,装备属性!$B$6:$G$26,4,FALSE))</f>
        <v>796</v>
      </c>
      <c r="F87" s="31">
        <f>(装备属性!$C$2/装备属性!$C$3*(装备属性!$F116-装备属性!$F$31))*(1+VLOOKUP(F$1,装备属性!$B$6:$G$26,3,FALSE))+(装备属性!$C$1+装备属性!$F$31*装备属性!$C$2/装备属性!$C$4)*(1+VLOOKUP(F$1,装备属性!$B$6:$G$26,4,FALSE))</f>
        <v>1038.5</v>
      </c>
      <c r="G87" s="31">
        <f>(装备属性!$C$2/装备属性!$C$3*(装备属性!$F116-装备属性!$F$31))*(1+VLOOKUP(G$1,装备属性!$B$6:$G$26,3,FALSE))+(装备属性!$C$1+装备属性!$F$31*装备属性!$C$2/装备属性!$C$4)*(1+VLOOKUP(G$1,装备属性!$B$6:$G$26,4,FALSE))</f>
        <v>1310</v>
      </c>
      <c r="H87" s="31">
        <f>(装备属性!$C$2/装备属性!$C$3*(装备属性!$F116-装备属性!$F$31))*(1+VLOOKUP(H$1,装备属性!$B$6:$G$26,3,FALSE))+(装备属性!$C$1+装备属性!$F$31*装备属性!$C$2/装备属性!$C$4)*(1+VLOOKUP(H$1,装备属性!$B$6:$G$26,4,FALSE))</f>
        <v>1625</v>
      </c>
      <c r="I87" s="31">
        <f>(装备属性!$C$2/装备属性!$C$3*(装备属性!$F116-装备属性!$F$31))*(1+VLOOKUP(I$1,装备属性!$B$6:$G$26,3,FALSE))+(装备属性!$C$1+装备属性!$F$31*装备属性!$C$2/装备属性!$C$4)*(1+VLOOKUP(I$1,装备属性!$B$6:$G$26,4,FALSE))</f>
        <v>1998</v>
      </c>
      <c r="J87" s="31">
        <f>(装备属性!$C$2/装备属性!$C$3*(装备属性!$F116-装备属性!$F$31))*(1+VLOOKUP(J$1,装备属性!$B$6:$G$26,3,FALSE))+(装备属性!$C$1+装备属性!$F$31*装备属性!$C$2/装备属性!$C$4)*(1+VLOOKUP(J$1,装备属性!$B$6:$G$26,4,FALSE))</f>
        <v>2382.4970414201184</v>
      </c>
      <c r="K87" s="31">
        <f>(装备属性!$C$2/装备属性!$C$3*(装备属性!$F116-装备属性!$F$31))*(1+VLOOKUP(K$1,装备属性!$B$6:$G$26,3,FALSE))+(装备属性!$C$1+装备属性!$F$31*装备属性!$C$2/装备属性!$C$4)*(1+VLOOKUP(K$1,装备属性!$B$6:$G$26,4,FALSE))</f>
        <v>2769.9970414201184</v>
      </c>
      <c r="L87" s="31">
        <f>(装备属性!$C$2/装备属性!$C$3*(装备属性!$F116-装备属性!$F$31))*(1+VLOOKUP(L$1,装备属性!$B$6:$G$26,3,FALSE))+(装备属性!$C$1+装备属性!$F$31*装备属性!$C$2/装备属性!$C$4)*(1+VLOOKUP(L$1,装备属性!$B$6:$G$26,4,FALSE))</f>
        <v>3159.2195036231424</v>
      </c>
      <c r="M87" s="31">
        <f>(装备属性!$C$2/装备属性!$C$3*(装备属性!$F116-装备属性!$F$31))*(1+VLOOKUP(M$1,装备属性!$B$6:$G$26,3,FALSE))+(装备属性!$C$1+装备属性!$F$31*装备属性!$C$2/装备属性!$C$4)*(1+VLOOKUP(M$1,装备属性!$B$6:$G$26,4,FALSE))</f>
        <v>3550.1718845755231</v>
      </c>
      <c r="N87" s="31">
        <f>(装备属性!$C$2/装备属性!$C$3*(装备属性!$F116-装备属性!$F$31))*(1+VLOOKUP(N$1,装备属性!$B$6:$G$26,3,FALSE))+(装备属性!$C$1+装备属性!$F$31*装备属性!$C$2/装备属性!$C$4)*(1+VLOOKUP(N$1,装备属性!$B$6:$G$26,4,FALSE))</f>
        <v>3942.1106600857274</v>
      </c>
      <c r="O87" s="31">
        <f>(装备属性!$C$2/装备属性!$C$3*(装备属性!$F116-装备属性!$F$31))*(1+VLOOKUP(O$1,装备属性!$B$6:$G$26,3,FALSE))+(装备属性!$C$1+装备属性!$F$31*装备属性!$C$2/装备属性!$C$4)*(1+VLOOKUP(O$1,装备属性!$B$6:$G$26,4,FALSE))</f>
        <v>4335.1875831626503</v>
      </c>
      <c r="P87" s="31">
        <f>(装备属性!$C$2/装备属性!$C$3*(装备属性!$F116-装备属性!$F$31))*(1+VLOOKUP(P$1,装备属性!$B$6:$G$26,3,FALSE))+(装备属性!$C$1+装备属性!$F$31*装备属性!$C$2/装备属性!$C$4)*(1+VLOOKUP(P$1,装备属性!$B$6:$G$26,4,FALSE))</f>
        <v>4728.8902479592834</v>
      </c>
      <c r="Q87" s="31">
        <f>(装备属性!$C$2/装备属性!$C$3*(装备属性!$F116-装备属性!$F$31))*(1+VLOOKUP(Q$1,装备属性!$B$6:$G$26,3,FALSE))+(装备属性!$C$1+装备属性!$F$31*装备属性!$C$2/装备属性!$C$4)*(1+VLOOKUP(Q$1,装备属性!$B$6:$G$26,4,FALSE))</f>
        <v>5123.4063769915419</v>
      </c>
      <c r="R87" s="31">
        <f>(装备属性!$C$2/装备属性!$C$3*(装备属性!$F116-装备属性!$F$31))*(1+VLOOKUP(R$1,装备属性!$B$6:$G$26,3,FALSE))+(装备属性!$C$1+装备属性!$F$31*装备属性!$C$2/装备属性!$C$4)*(1+VLOOKUP(R$1,装备属性!$B$6:$G$26,4,FALSE))</f>
        <v>5518.34671112042</v>
      </c>
      <c r="S87" s="31">
        <f>(装备属性!$C$2/装备属性!$C$3*(装备属性!$F116-装备属性!$F$31))*(1+VLOOKUP(S$1,装备属性!$B$6:$G$26,3,FALSE))+(装备属性!$C$1+装备属性!$F$31*装备属性!$C$2/装备属性!$C$4)*(1+VLOOKUP(S$1,装备属性!$B$6:$G$26,4,FALSE))</f>
        <v>5913.9022666759756</v>
      </c>
      <c r="T87" s="32">
        <f t="shared" si="18"/>
        <v>5913.9022666759756</v>
      </c>
      <c r="V87" s="32">
        <f>(装备属性!$C$2/装备属性!$C$3*(装备属性!$F116-装备属性!$F$31))*(1+装备属性!$D$22+VLOOKUP(V$1,装备属性!$L$16:$P$22,2,FALSE))+(装备属性!$C$1+装备属性!$C$2/装备属性!$C$3*装备属性!$F$31)*(1+装备属性!$E$22+VLOOKUP(V$1,装备属性!$L$16:$P$22,3,FALSE))</f>
        <v>6435.4918436871485</v>
      </c>
      <c r="W87" s="32">
        <f>(装备属性!$C$2/装备属性!$C$3*(装备属性!$F116-装备属性!$F$31))*(1+装备属性!$D$22+VLOOKUP(W$1,装备属性!$L$16:$P$22,2,FALSE))+(装备属性!$C$1+装备属性!$C$2/装备属性!$C$3*装备属性!$F$31)*(1+装备属性!$E$22+VLOOKUP(W$1,装备属性!$L$16:$P$22,3,FALSE))</f>
        <v>7111.4918436871485</v>
      </c>
      <c r="X87" s="32">
        <f>(装备属性!$C$2/装备属性!$C$3*(装备属性!$F116-装备属性!$F$31))*(1+装备属性!$D$22+VLOOKUP(X$1,装备属性!$L$16:$P$22,2,FALSE))+(装备属性!$C$1+装备属性!$C$2/装备属性!$C$3*装备属性!$F$31)*(1+装备属性!$E$22+VLOOKUP(X$1,装备属性!$L$16:$P$22,3,FALSE))</f>
        <v>7843.4918436871485</v>
      </c>
      <c r="Y87" s="32">
        <f>(装备属性!$C$2/装备属性!$C$3*(装备属性!$F116-装备属性!$F$31))*(1+装备属性!$D$22+VLOOKUP(Y$1,装备属性!$L$16:$P$22,2,FALSE))+(装备属性!$C$1+装备属性!$C$2/装备属性!$C$3*装备属性!$F$31)*(1+装备属性!$E$22+VLOOKUP(Y$1,装备属性!$L$16:$P$22,3,FALSE))</f>
        <v>8603.4918436871485</v>
      </c>
      <c r="Z87" s="32">
        <f>(装备属性!$C$2/装备属性!$C$3*(装备属性!$F116-装备属性!$F$31))*(1+装备属性!$D$22+VLOOKUP(Z$1,装备属性!$L$16:$P$22,2,FALSE))+(装备属性!$C$1+装备属性!$C$2/装备属性!$C$3*装备属性!$F$31)*(1+装备属性!$E$22+VLOOKUP(Z$1,装备属性!$L$16:$P$22,3,FALSE))</f>
        <v>9363.4918436871485</v>
      </c>
    </row>
    <row r="88" spans="2:28" x14ac:dyDescent="0.15">
      <c r="B88" s="1">
        <v>87</v>
      </c>
      <c r="C88" s="31">
        <f>(装备属性!$C$2/装备属性!$C$3*(装备属性!$F117-装备属性!$F$31))*(1+VLOOKUP(C$1,装备属性!$B$6:$G$26,3,FALSE))+(装备属性!$C$1+装备属性!$F$31*装备属性!$C$2/装备属性!$C$4)*(1+VLOOKUP(C$1,装备属性!$B$6:$G$26,4,FALSE))</f>
        <v>373</v>
      </c>
      <c r="D88" s="31">
        <f>(装备属性!$C$2/装备属性!$C$3*(装备属性!$F117-装备属性!$F$31))*(1+VLOOKUP(D$1,装备属性!$B$6:$G$26,3,FALSE))+(装备属性!$C$1+装备属性!$F$31*装备属性!$C$2/装备属性!$C$4)*(1+VLOOKUP(D$1,装备属性!$B$6:$G$26,4,FALSE))</f>
        <v>588.5</v>
      </c>
      <c r="E88" s="31">
        <f>(装备属性!$C$2/装备属性!$C$3*(装备属性!$F117-装备属性!$F$31))*(1+VLOOKUP(E$1,装备属性!$B$6:$G$26,3,FALSE))+(装备属性!$C$1+装备属性!$F$31*装备属性!$C$2/装备属性!$C$4)*(1+VLOOKUP(E$1,装备属性!$B$6:$G$26,4,FALSE))</f>
        <v>804</v>
      </c>
      <c r="F88" s="31">
        <f>(装备属性!$C$2/装备属性!$C$3*(装备属性!$F117-装备属性!$F$31))*(1+VLOOKUP(F$1,装备属性!$B$6:$G$26,3,FALSE))+(装备属性!$C$1+装备属性!$F$31*装备属性!$C$2/装备属性!$C$4)*(1+VLOOKUP(F$1,装备属性!$B$6:$G$26,4,FALSE))</f>
        <v>1048.5</v>
      </c>
      <c r="G88" s="31">
        <f>(装备属性!$C$2/装备属性!$C$3*(装备属性!$F117-装备属性!$F$31))*(1+VLOOKUP(G$1,装备属性!$B$6:$G$26,3,FALSE))+(装备属性!$C$1+装备属性!$F$31*装备属性!$C$2/装备属性!$C$4)*(1+VLOOKUP(G$1,装备属性!$B$6:$G$26,4,FALSE))</f>
        <v>1322</v>
      </c>
      <c r="H88" s="31">
        <f>(装备属性!$C$2/装备属性!$C$3*(装备属性!$F117-装备属性!$F$31))*(1+VLOOKUP(H$1,装备属性!$B$6:$G$26,3,FALSE))+(装备属性!$C$1+装备属性!$F$31*装备属性!$C$2/装备属性!$C$4)*(1+VLOOKUP(H$1,装备属性!$B$6:$G$26,4,FALSE))</f>
        <v>1639</v>
      </c>
      <c r="I88" s="31">
        <f>(装备属性!$C$2/装备属性!$C$3*(装备属性!$F117-装备属性!$F$31))*(1+VLOOKUP(I$1,装备属性!$B$6:$G$26,3,FALSE))+(装备属性!$C$1+装备属性!$F$31*装备属性!$C$2/装备属性!$C$4)*(1+VLOOKUP(I$1,装备属性!$B$6:$G$26,4,FALSE))</f>
        <v>2014</v>
      </c>
      <c r="J88" s="31">
        <f>(装备属性!$C$2/装备属性!$C$3*(装备属性!$F117-装备属性!$F$31))*(1+VLOOKUP(J$1,装备属性!$B$6:$G$26,3,FALSE))+(装备属性!$C$1+装备属性!$F$31*装备属性!$C$2/装备属性!$C$4)*(1+VLOOKUP(J$1,装备属性!$B$6:$G$26,4,FALSE))</f>
        <v>2400.4970414201184</v>
      </c>
      <c r="K88" s="31">
        <f>(装备属性!$C$2/装备属性!$C$3*(装备属性!$F117-装备属性!$F$31))*(1+VLOOKUP(K$1,装备属性!$B$6:$G$26,3,FALSE))+(装备属性!$C$1+装备属性!$F$31*装备属性!$C$2/装备属性!$C$4)*(1+VLOOKUP(K$1,装备属性!$B$6:$G$26,4,FALSE))</f>
        <v>2789.9970414201184</v>
      </c>
      <c r="L88" s="31">
        <f>(装备属性!$C$2/装备属性!$C$3*(装备属性!$F117-装备属性!$F$31))*(1+VLOOKUP(L$1,装备属性!$B$6:$G$26,3,FALSE))+(装备属性!$C$1+装备属性!$F$31*装备属性!$C$2/装备属性!$C$4)*(1+VLOOKUP(L$1,装备属性!$B$6:$G$26,4,FALSE))</f>
        <v>3181.2195036231424</v>
      </c>
      <c r="M88" s="31">
        <f>(装备属性!$C$2/装备属性!$C$3*(装备属性!$F117-装备属性!$F$31))*(1+VLOOKUP(M$1,装备属性!$B$6:$G$26,3,FALSE))+(装备属性!$C$1+装备属性!$F$31*装备属性!$C$2/装备属性!$C$4)*(1+VLOOKUP(M$1,装备属性!$B$6:$G$26,4,FALSE))</f>
        <v>3574.1718845755231</v>
      </c>
      <c r="N88" s="31">
        <f>(装备属性!$C$2/装备属性!$C$3*(装备属性!$F117-装备属性!$F$31))*(1+VLOOKUP(N$1,装备属性!$B$6:$G$26,3,FALSE))+(装备属性!$C$1+装备属性!$F$31*装备属性!$C$2/装备属性!$C$4)*(1+VLOOKUP(N$1,装备属性!$B$6:$G$26,4,FALSE))</f>
        <v>3968.1106600857274</v>
      </c>
      <c r="O88" s="31">
        <f>(装备属性!$C$2/装备属性!$C$3*(装备属性!$F117-装备属性!$F$31))*(1+VLOOKUP(O$1,装备属性!$B$6:$G$26,3,FALSE))+(装备属性!$C$1+装备属性!$F$31*装备属性!$C$2/装备属性!$C$4)*(1+VLOOKUP(O$1,装备属性!$B$6:$G$26,4,FALSE))</f>
        <v>4363.1875831626503</v>
      </c>
      <c r="P88" s="31">
        <f>(装备属性!$C$2/装备属性!$C$3*(装备属性!$F117-装备属性!$F$31))*(1+VLOOKUP(P$1,装备属性!$B$6:$G$26,3,FALSE))+(装备属性!$C$1+装备属性!$F$31*装备属性!$C$2/装备属性!$C$4)*(1+VLOOKUP(P$1,装备属性!$B$6:$G$26,4,FALSE))</f>
        <v>4758.8902479592834</v>
      </c>
      <c r="Q88" s="31">
        <f>(装备属性!$C$2/装备属性!$C$3*(装备属性!$F117-装备属性!$F$31))*(1+VLOOKUP(Q$1,装备属性!$B$6:$G$26,3,FALSE))+(装备属性!$C$1+装备属性!$F$31*装备属性!$C$2/装备属性!$C$4)*(1+VLOOKUP(Q$1,装备属性!$B$6:$G$26,4,FALSE))</f>
        <v>5155.4063769915419</v>
      </c>
      <c r="R88" s="31">
        <f>(装备属性!$C$2/装备属性!$C$3*(装备属性!$F117-装备属性!$F$31))*(1+VLOOKUP(R$1,装备属性!$B$6:$G$26,3,FALSE))+(装备属性!$C$1+装备属性!$F$31*装备属性!$C$2/装备属性!$C$4)*(1+VLOOKUP(R$1,装备属性!$B$6:$G$26,4,FALSE))</f>
        <v>5552.34671112042</v>
      </c>
      <c r="S88" s="31">
        <f>(装备属性!$C$2/装备属性!$C$3*(装备属性!$F117-装备属性!$F$31))*(1+VLOOKUP(S$1,装备属性!$B$6:$G$26,3,FALSE))+(装备属性!$C$1+装备属性!$F$31*装备属性!$C$2/装备属性!$C$4)*(1+VLOOKUP(S$1,装备属性!$B$6:$G$26,4,FALSE))</f>
        <v>5949.9022666759756</v>
      </c>
      <c r="T88" s="32">
        <f t="shared" si="18"/>
        <v>5949.9022666759756</v>
      </c>
      <c r="V88" s="32">
        <f>(装备属性!$C$2/装备属性!$C$3*(装备属性!$F117-装备属性!$F$31))*(1+装备属性!$D$22+VLOOKUP(V$1,装备属性!$L$16:$P$22,2,FALSE))+(装备属性!$C$1+装备属性!$C$2/装备属性!$C$3*装备属性!$F$31)*(1+装备属性!$E$22+VLOOKUP(V$1,装备属性!$L$16:$P$22,3,FALSE))</f>
        <v>6475.4918436871485</v>
      </c>
      <c r="W88" s="32">
        <f>(装备属性!$C$2/装备属性!$C$3*(装备属性!$F117-装备属性!$F$31))*(1+装备属性!$D$22+VLOOKUP(W$1,装备属性!$L$16:$P$22,2,FALSE))+(装备属性!$C$1+装备属性!$C$2/装备属性!$C$3*装备属性!$F$31)*(1+装备属性!$E$22+VLOOKUP(W$1,装备属性!$L$16:$P$22,3,FALSE))</f>
        <v>7155.4918436871485</v>
      </c>
      <c r="X88" s="32">
        <f>(装备属性!$C$2/装备属性!$C$3*(装备属性!$F117-装备属性!$F$31))*(1+装备属性!$D$22+VLOOKUP(X$1,装备属性!$L$16:$P$22,2,FALSE))+(装备属性!$C$1+装备属性!$C$2/装备属性!$C$3*装备属性!$F$31)*(1+装备属性!$E$22+VLOOKUP(X$1,装备属性!$L$16:$P$22,3,FALSE))</f>
        <v>7891.4918436871485</v>
      </c>
      <c r="Y88" s="32">
        <f>(装备属性!$C$2/装备属性!$C$3*(装备属性!$F117-装备属性!$F$31))*(1+装备属性!$D$22+VLOOKUP(Y$1,装备属性!$L$16:$P$22,2,FALSE))+(装备属性!$C$1+装备属性!$C$2/装备属性!$C$3*装备属性!$F$31)*(1+装备属性!$E$22+VLOOKUP(Y$1,装备属性!$L$16:$P$22,3,FALSE))</f>
        <v>8655.4918436871485</v>
      </c>
      <c r="Z88" s="32">
        <f>(装备属性!$C$2/装备属性!$C$3*(装备属性!$F117-装备属性!$F$31))*(1+装备属性!$D$22+VLOOKUP(Z$1,装备属性!$L$16:$P$22,2,FALSE))+(装备属性!$C$1+装备属性!$C$2/装备属性!$C$3*装备属性!$F$31)*(1+装备属性!$E$22+VLOOKUP(Z$1,装备属性!$L$16:$P$22,3,FALSE))</f>
        <v>9419.4918436871485</v>
      </c>
      <c r="AA88"/>
    </row>
    <row r="89" spans="2:28" x14ac:dyDescent="0.15">
      <c r="B89" s="1">
        <v>88</v>
      </c>
      <c r="C89" s="31">
        <f>(装备属性!$C$2/装备属性!$C$3*(装备属性!$F118-装备属性!$F$31))*(1+VLOOKUP(C$1,装备属性!$B$6:$G$26,3,FALSE))+(装备属性!$C$1+装备属性!$F$31*装备属性!$C$2/装备属性!$C$4)*(1+VLOOKUP(C$1,装备属性!$B$6:$G$26,4,FALSE))</f>
        <v>377</v>
      </c>
      <c r="D89" s="31">
        <f>(装备属性!$C$2/装备属性!$C$3*(装备属性!$F118-装备属性!$F$31))*(1+VLOOKUP(D$1,装备属性!$B$6:$G$26,3,FALSE))+(装备属性!$C$1+装备属性!$F$31*装备属性!$C$2/装备属性!$C$4)*(1+VLOOKUP(D$1,装备属性!$B$6:$G$26,4,FALSE))</f>
        <v>594.5</v>
      </c>
      <c r="E89" s="31">
        <f>(装备属性!$C$2/装备属性!$C$3*(装备属性!$F118-装备属性!$F$31))*(1+VLOOKUP(E$1,装备属性!$B$6:$G$26,3,FALSE))+(装备属性!$C$1+装备属性!$F$31*装备属性!$C$2/装备属性!$C$4)*(1+VLOOKUP(E$1,装备属性!$B$6:$G$26,4,FALSE))</f>
        <v>812</v>
      </c>
      <c r="F89" s="31">
        <f>(装备属性!$C$2/装备属性!$C$3*(装备属性!$F118-装备属性!$F$31))*(1+VLOOKUP(F$1,装备属性!$B$6:$G$26,3,FALSE))+(装备属性!$C$1+装备属性!$F$31*装备属性!$C$2/装备属性!$C$4)*(1+VLOOKUP(F$1,装备属性!$B$6:$G$26,4,FALSE))</f>
        <v>1058.5</v>
      </c>
      <c r="G89" s="31">
        <f>(装备属性!$C$2/装备属性!$C$3*(装备属性!$F118-装备属性!$F$31))*(1+VLOOKUP(G$1,装备属性!$B$6:$G$26,3,FALSE))+(装备属性!$C$1+装备属性!$F$31*装备属性!$C$2/装备属性!$C$4)*(1+VLOOKUP(G$1,装备属性!$B$6:$G$26,4,FALSE))</f>
        <v>1334</v>
      </c>
      <c r="H89" s="31">
        <f>(装备属性!$C$2/装备属性!$C$3*(装备属性!$F118-装备属性!$F$31))*(1+VLOOKUP(H$1,装备属性!$B$6:$G$26,3,FALSE))+(装备属性!$C$1+装备属性!$F$31*装备属性!$C$2/装备属性!$C$4)*(1+VLOOKUP(H$1,装备属性!$B$6:$G$26,4,FALSE))</f>
        <v>1653</v>
      </c>
      <c r="I89" s="31">
        <f>(装备属性!$C$2/装备属性!$C$3*(装备属性!$F118-装备属性!$F$31))*(1+VLOOKUP(I$1,装备属性!$B$6:$G$26,3,FALSE))+(装备属性!$C$1+装备属性!$F$31*装备属性!$C$2/装备属性!$C$4)*(1+VLOOKUP(I$1,装备属性!$B$6:$G$26,4,FALSE))</f>
        <v>2030</v>
      </c>
      <c r="J89" s="31">
        <f>(装备属性!$C$2/装备属性!$C$3*(装备属性!$F118-装备属性!$F$31))*(1+VLOOKUP(J$1,装备属性!$B$6:$G$26,3,FALSE))+(装备属性!$C$1+装备属性!$F$31*装备属性!$C$2/装备属性!$C$4)*(1+VLOOKUP(J$1,装备属性!$B$6:$G$26,4,FALSE))</f>
        <v>2418.4970414201184</v>
      </c>
      <c r="K89" s="31">
        <f>(装备属性!$C$2/装备属性!$C$3*(装备属性!$F118-装备属性!$F$31))*(1+VLOOKUP(K$1,装备属性!$B$6:$G$26,3,FALSE))+(装备属性!$C$1+装备属性!$F$31*装备属性!$C$2/装备属性!$C$4)*(1+VLOOKUP(K$1,装备属性!$B$6:$G$26,4,FALSE))</f>
        <v>2809.9970414201184</v>
      </c>
      <c r="L89" s="31">
        <f>(装备属性!$C$2/装备属性!$C$3*(装备属性!$F118-装备属性!$F$31))*(1+VLOOKUP(L$1,装备属性!$B$6:$G$26,3,FALSE))+(装备属性!$C$1+装备属性!$F$31*装备属性!$C$2/装备属性!$C$4)*(1+VLOOKUP(L$1,装备属性!$B$6:$G$26,4,FALSE))</f>
        <v>3203.2195036231424</v>
      </c>
      <c r="M89" s="31">
        <f>(装备属性!$C$2/装备属性!$C$3*(装备属性!$F118-装备属性!$F$31))*(1+VLOOKUP(M$1,装备属性!$B$6:$G$26,3,FALSE))+(装备属性!$C$1+装备属性!$F$31*装备属性!$C$2/装备属性!$C$4)*(1+VLOOKUP(M$1,装备属性!$B$6:$G$26,4,FALSE))</f>
        <v>3598.1718845755231</v>
      </c>
      <c r="N89" s="31">
        <f>(装备属性!$C$2/装备属性!$C$3*(装备属性!$F118-装备属性!$F$31))*(1+VLOOKUP(N$1,装备属性!$B$6:$G$26,3,FALSE))+(装备属性!$C$1+装备属性!$F$31*装备属性!$C$2/装备属性!$C$4)*(1+VLOOKUP(N$1,装备属性!$B$6:$G$26,4,FALSE))</f>
        <v>3994.1106600857274</v>
      </c>
      <c r="O89" s="31">
        <f>(装备属性!$C$2/装备属性!$C$3*(装备属性!$F118-装备属性!$F$31))*(1+VLOOKUP(O$1,装备属性!$B$6:$G$26,3,FALSE))+(装备属性!$C$1+装备属性!$F$31*装备属性!$C$2/装备属性!$C$4)*(1+VLOOKUP(O$1,装备属性!$B$6:$G$26,4,FALSE))</f>
        <v>4391.1875831626503</v>
      </c>
      <c r="P89" s="31">
        <f>(装备属性!$C$2/装备属性!$C$3*(装备属性!$F118-装备属性!$F$31))*(1+VLOOKUP(P$1,装备属性!$B$6:$G$26,3,FALSE))+(装备属性!$C$1+装备属性!$F$31*装备属性!$C$2/装备属性!$C$4)*(1+VLOOKUP(P$1,装备属性!$B$6:$G$26,4,FALSE))</f>
        <v>4788.8902479592834</v>
      </c>
      <c r="Q89" s="31">
        <f>(装备属性!$C$2/装备属性!$C$3*(装备属性!$F118-装备属性!$F$31))*(1+VLOOKUP(Q$1,装备属性!$B$6:$G$26,3,FALSE))+(装备属性!$C$1+装备属性!$F$31*装备属性!$C$2/装备属性!$C$4)*(1+VLOOKUP(Q$1,装备属性!$B$6:$G$26,4,FALSE))</f>
        <v>5187.4063769915419</v>
      </c>
      <c r="R89" s="31">
        <f>(装备属性!$C$2/装备属性!$C$3*(装备属性!$F118-装备属性!$F$31))*(1+VLOOKUP(R$1,装备属性!$B$6:$G$26,3,FALSE))+(装备属性!$C$1+装备属性!$F$31*装备属性!$C$2/装备属性!$C$4)*(1+VLOOKUP(R$1,装备属性!$B$6:$G$26,4,FALSE))</f>
        <v>5586.34671112042</v>
      </c>
      <c r="S89" s="31">
        <f>(装备属性!$C$2/装备属性!$C$3*(装备属性!$F118-装备属性!$F$31))*(1+VLOOKUP(S$1,装备属性!$B$6:$G$26,3,FALSE))+(装备属性!$C$1+装备属性!$F$31*装备属性!$C$2/装备属性!$C$4)*(1+VLOOKUP(S$1,装备属性!$B$6:$G$26,4,FALSE))</f>
        <v>5985.9022666759756</v>
      </c>
      <c r="T89" s="32">
        <f t="shared" si="18"/>
        <v>5985.9022666759756</v>
      </c>
      <c r="V89" s="32">
        <f>(装备属性!$C$2/装备属性!$C$3*(装备属性!$F118-装备属性!$F$31))*(1+装备属性!$D$22+VLOOKUP(V$1,装备属性!$L$16:$P$22,2,FALSE))+(装备属性!$C$1+装备属性!$C$2/装备属性!$C$3*装备属性!$F$31)*(1+装备属性!$E$22+VLOOKUP(V$1,装备属性!$L$16:$P$22,3,FALSE))</f>
        <v>6515.4918436871485</v>
      </c>
      <c r="W89" s="32">
        <f>(装备属性!$C$2/装备属性!$C$3*(装备属性!$F118-装备属性!$F$31))*(1+装备属性!$D$22+VLOOKUP(W$1,装备属性!$L$16:$P$22,2,FALSE))+(装备属性!$C$1+装备属性!$C$2/装备属性!$C$3*装备属性!$F$31)*(1+装备属性!$E$22+VLOOKUP(W$1,装备属性!$L$16:$P$22,3,FALSE))</f>
        <v>7199.4918436871485</v>
      </c>
      <c r="X89" s="32">
        <f>(装备属性!$C$2/装备属性!$C$3*(装备属性!$F118-装备属性!$F$31))*(1+装备属性!$D$22+VLOOKUP(X$1,装备属性!$L$16:$P$22,2,FALSE))+(装备属性!$C$1+装备属性!$C$2/装备属性!$C$3*装备属性!$F$31)*(1+装备属性!$E$22+VLOOKUP(X$1,装备属性!$L$16:$P$22,3,FALSE))</f>
        <v>7939.4918436871485</v>
      </c>
      <c r="Y89" s="32">
        <f>(装备属性!$C$2/装备属性!$C$3*(装备属性!$F118-装备属性!$F$31))*(1+装备属性!$D$22+VLOOKUP(Y$1,装备属性!$L$16:$P$22,2,FALSE))+(装备属性!$C$1+装备属性!$C$2/装备属性!$C$3*装备属性!$F$31)*(1+装备属性!$E$22+VLOOKUP(Y$1,装备属性!$L$16:$P$22,3,FALSE))</f>
        <v>8707.4918436871485</v>
      </c>
      <c r="Z89" s="32">
        <f>(装备属性!$C$2/装备属性!$C$3*(装备属性!$F118-装备属性!$F$31))*(1+装备属性!$D$22+VLOOKUP(Z$1,装备属性!$L$16:$P$22,2,FALSE))+(装备属性!$C$1+装备属性!$C$2/装备属性!$C$3*装备属性!$F$31)*(1+装备属性!$E$22+VLOOKUP(Z$1,装备属性!$L$16:$P$22,3,FALSE))</f>
        <v>9475.4918436871485</v>
      </c>
      <c r="AA89"/>
    </row>
    <row r="90" spans="2:28" x14ac:dyDescent="0.15">
      <c r="B90" s="1">
        <v>89</v>
      </c>
      <c r="C90" s="31">
        <f>(装备属性!$C$2/装备属性!$C$3*(装备属性!$F119-装备属性!$F$31))*(1+VLOOKUP(C$1,装备属性!$B$6:$G$26,3,FALSE))+(装备属性!$C$1+装备属性!$F$31*装备属性!$C$2/装备属性!$C$4)*(1+VLOOKUP(C$1,装备属性!$B$6:$G$26,4,FALSE))</f>
        <v>381</v>
      </c>
      <c r="D90" s="31">
        <f>(装备属性!$C$2/装备属性!$C$3*(装备属性!$F119-装备属性!$F$31))*(1+VLOOKUP(D$1,装备属性!$B$6:$G$26,3,FALSE))+(装备属性!$C$1+装备属性!$F$31*装备属性!$C$2/装备属性!$C$4)*(1+VLOOKUP(D$1,装备属性!$B$6:$G$26,4,FALSE))</f>
        <v>600.5</v>
      </c>
      <c r="E90" s="31">
        <f>(装备属性!$C$2/装备属性!$C$3*(装备属性!$F119-装备属性!$F$31))*(1+VLOOKUP(E$1,装备属性!$B$6:$G$26,3,FALSE))+(装备属性!$C$1+装备属性!$F$31*装备属性!$C$2/装备属性!$C$4)*(1+VLOOKUP(E$1,装备属性!$B$6:$G$26,4,FALSE))</f>
        <v>820</v>
      </c>
      <c r="F90" s="31">
        <f>(装备属性!$C$2/装备属性!$C$3*(装备属性!$F119-装备属性!$F$31))*(1+VLOOKUP(F$1,装备属性!$B$6:$G$26,3,FALSE))+(装备属性!$C$1+装备属性!$F$31*装备属性!$C$2/装备属性!$C$4)*(1+VLOOKUP(F$1,装备属性!$B$6:$G$26,4,FALSE))</f>
        <v>1068.5</v>
      </c>
      <c r="G90" s="31">
        <f>(装备属性!$C$2/装备属性!$C$3*(装备属性!$F119-装备属性!$F$31))*(1+VLOOKUP(G$1,装备属性!$B$6:$G$26,3,FALSE))+(装备属性!$C$1+装备属性!$F$31*装备属性!$C$2/装备属性!$C$4)*(1+VLOOKUP(G$1,装备属性!$B$6:$G$26,4,FALSE))</f>
        <v>1346</v>
      </c>
      <c r="H90" s="31">
        <f>(装备属性!$C$2/装备属性!$C$3*(装备属性!$F119-装备属性!$F$31))*(1+VLOOKUP(H$1,装备属性!$B$6:$G$26,3,FALSE))+(装备属性!$C$1+装备属性!$F$31*装备属性!$C$2/装备属性!$C$4)*(1+VLOOKUP(H$1,装备属性!$B$6:$G$26,4,FALSE))</f>
        <v>1667</v>
      </c>
      <c r="I90" s="31">
        <f>(装备属性!$C$2/装备属性!$C$3*(装备属性!$F119-装备属性!$F$31))*(1+VLOOKUP(I$1,装备属性!$B$6:$G$26,3,FALSE))+(装备属性!$C$1+装备属性!$F$31*装备属性!$C$2/装备属性!$C$4)*(1+VLOOKUP(I$1,装备属性!$B$6:$G$26,4,FALSE))</f>
        <v>2046</v>
      </c>
      <c r="J90" s="31">
        <f>(装备属性!$C$2/装备属性!$C$3*(装备属性!$F119-装备属性!$F$31))*(1+VLOOKUP(J$1,装备属性!$B$6:$G$26,3,FALSE))+(装备属性!$C$1+装备属性!$F$31*装备属性!$C$2/装备属性!$C$4)*(1+VLOOKUP(J$1,装备属性!$B$6:$G$26,4,FALSE))</f>
        <v>2436.4970414201184</v>
      </c>
      <c r="K90" s="31">
        <f>(装备属性!$C$2/装备属性!$C$3*(装备属性!$F119-装备属性!$F$31))*(1+VLOOKUP(K$1,装备属性!$B$6:$G$26,3,FALSE))+(装备属性!$C$1+装备属性!$F$31*装备属性!$C$2/装备属性!$C$4)*(1+VLOOKUP(K$1,装备属性!$B$6:$G$26,4,FALSE))</f>
        <v>2829.9970414201184</v>
      </c>
      <c r="L90" s="31">
        <f>(装备属性!$C$2/装备属性!$C$3*(装备属性!$F119-装备属性!$F$31))*(1+VLOOKUP(L$1,装备属性!$B$6:$G$26,3,FALSE))+(装备属性!$C$1+装备属性!$F$31*装备属性!$C$2/装备属性!$C$4)*(1+VLOOKUP(L$1,装备属性!$B$6:$G$26,4,FALSE))</f>
        <v>3225.2195036231424</v>
      </c>
      <c r="M90" s="31">
        <f>(装备属性!$C$2/装备属性!$C$3*(装备属性!$F119-装备属性!$F$31))*(1+VLOOKUP(M$1,装备属性!$B$6:$G$26,3,FALSE))+(装备属性!$C$1+装备属性!$F$31*装备属性!$C$2/装备属性!$C$4)*(1+VLOOKUP(M$1,装备属性!$B$6:$G$26,4,FALSE))</f>
        <v>3622.1718845755231</v>
      </c>
      <c r="N90" s="31">
        <f>(装备属性!$C$2/装备属性!$C$3*(装备属性!$F119-装备属性!$F$31))*(1+VLOOKUP(N$1,装备属性!$B$6:$G$26,3,FALSE))+(装备属性!$C$1+装备属性!$F$31*装备属性!$C$2/装备属性!$C$4)*(1+VLOOKUP(N$1,装备属性!$B$6:$G$26,4,FALSE))</f>
        <v>4020.1106600857274</v>
      </c>
      <c r="O90" s="31">
        <f>(装备属性!$C$2/装备属性!$C$3*(装备属性!$F119-装备属性!$F$31))*(1+VLOOKUP(O$1,装备属性!$B$6:$G$26,3,FALSE))+(装备属性!$C$1+装备属性!$F$31*装备属性!$C$2/装备属性!$C$4)*(1+VLOOKUP(O$1,装备属性!$B$6:$G$26,4,FALSE))</f>
        <v>4419.1875831626503</v>
      </c>
      <c r="P90" s="31">
        <f>(装备属性!$C$2/装备属性!$C$3*(装备属性!$F119-装备属性!$F$31))*(1+VLOOKUP(P$1,装备属性!$B$6:$G$26,3,FALSE))+(装备属性!$C$1+装备属性!$F$31*装备属性!$C$2/装备属性!$C$4)*(1+VLOOKUP(P$1,装备属性!$B$6:$G$26,4,FALSE))</f>
        <v>4818.8902479592834</v>
      </c>
      <c r="Q90" s="31">
        <f>(装备属性!$C$2/装备属性!$C$3*(装备属性!$F119-装备属性!$F$31))*(1+VLOOKUP(Q$1,装备属性!$B$6:$G$26,3,FALSE))+(装备属性!$C$1+装备属性!$F$31*装备属性!$C$2/装备属性!$C$4)*(1+VLOOKUP(Q$1,装备属性!$B$6:$G$26,4,FALSE))</f>
        <v>5219.4063769915419</v>
      </c>
      <c r="R90" s="31">
        <f>(装备属性!$C$2/装备属性!$C$3*(装备属性!$F119-装备属性!$F$31))*(1+VLOOKUP(R$1,装备属性!$B$6:$G$26,3,FALSE))+(装备属性!$C$1+装备属性!$F$31*装备属性!$C$2/装备属性!$C$4)*(1+VLOOKUP(R$1,装备属性!$B$6:$G$26,4,FALSE))</f>
        <v>5620.34671112042</v>
      </c>
      <c r="S90" s="31">
        <f>(装备属性!$C$2/装备属性!$C$3*(装备属性!$F119-装备属性!$F$31))*(1+VLOOKUP(S$1,装备属性!$B$6:$G$26,3,FALSE))+(装备属性!$C$1+装备属性!$F$31*装备属性!$C$2/装备属性!$C$4)*(1+VLOOKUP(S$1,装备属性!$B$6:$G$26,4,FALSE))</f>
        <v>6021.9022666759756</v>
      </c>
      <c r="T90" s="32">
        <f t="shared" si="18"/>
        <v>6021.9022666759756</v>
      </c>
      <c r="V90" s="32">
        <f>(装备属性!$C$2/装备属性!$C$3*(装备属性!$F119-装备属性!$F$31))*(1+装备属性!$D$22+VLOOKUP(V$1,装备属性!$L$16:$P$22,2,FALSE))+(装备属性!$C$1+装备属性!$C$2/装备属性!$C$3*装备属性!$F$31)*(1+装备属性!$E$22+VLOOKUP(V$1,装备属性!$L$16:$P$22,3,FALSE))</f>
        <v>6555.4918436871485</v>
      </c>
      <c r="W90" s="32">
        <f>(装备属性!$C$2/装备属性!$C$3*(装备属性!$F119-装备属性!$F$31))*(1+装备属性!$D$22+VLOOKUP(W$1,装备属性!$L$16:$P$22,2,FALSE))+(装备属性!$C$1+装备属性!$C$2/装备属性!$C$3*装备属性!$F$31)*(1+装备属性!$E$22+VLOOKUP(W$1,装备属性!$L$16:$P$22,3,FALSE))</f>
        <v>7243.4918436871485</v>
      </c>
      <c r="X90" s="32">
        <f>(装备属性!$C$2/装备属性!$C$3*(装备属性!$F119-装备属性!$F$31))*(1+装备属性!$D$22+VLOOKUP(X$1,装备属性!$L$16:$P$22,2,FALSE))+(装备属性!$C$1+装备属性!$C$2/装备属性!$C$3*装备属性!$F$31)*(1+装备属性!$E$22+VLOOKUP(X$1,装备属性!$L$16:$P$22,3,FALSE))</f>
        <v>7987.4918436871485</v>
      </c>
      <c r="Y90" s="32">
        <f>(装备属性!$C$2/装备属性!$C$3*(装备属性!$F119-装备属性!$F$31))*(1+装备属性!$D$22+VLOOKUP(Y$1,装备属性!$L$16:$P$22,2,FALSE))+(装备属性!$C$1+装备属性!$C$2/装备属性!$C$3*装备属性!$F$31)*(1+装备属性!$E$22+VLOOKUP(Y$1,装备属性!$L$16:$P$22,3,FALSE))</f>
        <v>8759.4918436871485</v>
      </c>
      <c r="Z90" s="32">
        <f>(装备属性!$C$2/装备属性!$C$3*(装备属性!$F119-装备属性!$F$31))*(1+装备属性!$D$22+VLOOKUP(Z$1,装备属性!$L$16:$P$22,2,FALSE))+(装备属性!$C$1+装备属性!$C$2/装备属性!$C$3*装备属性!$F$31)*(1+装备属性!$E$22+VLOOKUP(Z$1,装备属性!$L$16:$P$22,3,FALSE))</f>
        <v>9531.4918436871485</v>
      </c>
      <c r="AA90"/>
    </row>
    <row r="91" spans="2:28" x14ac:dyDescent="0.15">
      <c r="B91" s="1">
        <v>90</v>
      </c>
      <c r="C91" s="31">
        <f>(装备属性!$C$2/装备属性!$C$3*(装备属性!$F120-装备属性!$F$31))*(1+VLOOKUP(C$1,装备属性!$B$6:$G$26,3,FALSE))+(装备属性!$C$1+装备属性!$F$31*装备属性!$C$2/装备属性!$C$4)*(1+VLOOKUP(C$1,装备属性!$B$6:$G$26,4,FALSE))</f>
        <v>385</v>
      </c>
      <c r="D91" s="31">
        <f>(装备属性!$C$2/装备属性!$C$3*(装备属性!$F120-装备属性!$F$31))*(1+VLOOKUP(D$1,装备属性!$B$6:$G$26,3,FALSE))+(装备属性!$C$1+装备属性!$F$31*装备属性!$C$2/装备属性!$C$4)*(1+VLOOKUP(D$1,装备属性!$B$6:$G$26,4,FALSE))</f>
        <v>606.5</v>
      </c>
      <c r="E91" s="31">
        <f>(装备属性!$C$2/装备属性!$C$3*(装备属性!$F120-装备属性!$F$31))*(1+VLOOKUP(E$1,装备属性!$B$6:$G$26,3,FALSE))+(装备属性!$C$1+装备属性!$F$31*装备属性!$C$2/装备属性!$C$4)*(1+VLOOKUP(E$1,装备属性!$B$6:$G$26,4,FALSE))</f>
        <v>828</v>
      </c>
      <c r="F91" s="31">
        <f>(装备属性!$C$2/装备属性!$C$3*(装备属性!$F120-装备属性!$F$31))*(1+VLOOKUP(F$1,装备属性!$B$6:$G$26,3,FALSE))+(装备属性!$C$1+装备属性!$F$31*装备属性!$C$2/装备属性!$C$4)*(1+VLOOKUP(F$1,装备属性!$B$6:$G$26,4,FALSE))</f>
        <v>1078.5</v>
      </c>
      <c r="G91" s="31">
        <f>(装备属性!$C$2/装备属性!$C$3*(装备属性!$F120-装备属性!$F$31))*(1+VLOOKUP(G$1,装备属性!$B$6:$G$26,3,FALSE))+(装备属性!$C$1+装备属性!$F$31*装备属性!$C$2/装备属性!$C$4)*(1+VLOOKUP(G$1,装备属性!$B$6:$G$26,4,FALSE))</f>
        <v>1358</v>
      </c>
      <c r="H91" s="31">
        <f>(装备属性!$C$2/装备属性!$C$3*(装备属性!$F120-装备属性!$F$31))*(1+VLOOKUP(H$1,装备属性!$B$6:$G$26,3,FALSE))+(装备属性!$C$1+装备属性!$F$31*装备属性!$C$2/装备属性!$C$4)*(1+VLOOKUP(H$1,装备属性!$B$6:$G$26,4,FALSE))</f>
        <v>1681</v>
      </c>
      <c r="I91" s="31">
        <f>(装备属性!$C$2/装备属性!$C$3*(装备属性!$F120-装备属性!$F$31))*(1+VLOOKUP(I$1,装备属性!$B$6:$G$26,3,FALSE))+(装备属性!$C$1+装备属性!$F$31*装备属性!$C$2/装备属性!$C$4)*(1+VLOOKUP(I$1,装备属性!$B$6:$G$26,4,FALSE))</f>
        <v>2062</v>
      </c>
      <c r="J91" s="31">
        <f>(装备属性!$C$2/装备属性!$C$3*(装备属性!$F120-装备属性!$F$31))*(1+VLOOKUP(J$1,装备属性!$B$6:$G$26,3,FALSE))+(装备属性!$C$1+装备属性!$F$31*装备属性!$C$2/装备属性!$C$4)*(1+VLOOKUP(J$1,装备属性!$B$6:$G$26,4,FALSE))</f>
        <v>2454.4970414201184</v>
      </c>
      <c r="K91" s="31">
        <f>(装备属性!$C$2/装备属性!$C$3*(装备属性!$F120-装备属性!$F$31))*(1+VLOOKUP(K$1,装备属性!$B$6:$G$26,3,FALSE))+(装备属性!$C$1+装备属性!$F$31*装备属性!$C$2/装备属性!$C$4)*(1+VLOOKUP(K$1,装备属性!$B$6:$G$26,4,FALSE))</f>
        <v>2849.9970414201184</v>
      </c>
      <c r="L91" s="31">
        <f>(装备属性!$C$2/装备属性!$C$3*(装备属性!$F120-装备属性!$F$31))*(1+VLOOKUP(L$1,装备属性!$B$6:$G$26,3,FALSE))+(装备属性!$C$1+装备属性!$F$31*装备属性!$C$2/装备属性!$C$4)*(1+VLOOKUP(L$1,装备属性!$B$6:$G$26,4,FALSE))</f>
        <v>3247.2195036231424</v>
      </c>
      <c r="M91" s="31">
        <f>(装备属性!$C$2/装备属性!$C$3*(装备属性!$F120-装备属性!$F$31))*(1+VLOOKUP(M$1,装备属性!$B$6:$G$26,3,FALSE))+(装备属性!$C$1+装备属性!$F$31*装备属性!$C$2/装备属性!$C$4)*(1+VLOOKUP(M$1,装备属性!$B$6:$G$26,4,FALSE))</f>
        <v>3646.1718845755231</v>
      </c>
      <c r="N91" s="31">
        <f>(装备属性!$C$2/装备属性!$C$3*(装备属性!$F120-装备属性!$F$31))*(1+VLOOKUP(N$1,装备属性!$B$6:$G$26,3,FALSE))+(装备属性!$C$1+装备属性!$F$31*装备属性!$C$2/装备属性!$C$4)*(1+VLOOKUP(N$1,装备属性!$B$6:$G$26,4,FALSE))</f>
        <v>4046.1106600857274</v>
      </c>
      <c r="O91" s="31">
        <f>(装备属性!$C$2/装备属性!$C$3*(装备属性!$F120-装备属性!$F$31))*(1+VLOOKUP(O$1,装备属性!$B$6:$G$26,3,FALSE))+(装备属性!$C$1+装备属性!$F$31*装备属性!$C$2/装备属性!$C$4)*(1+VLOOKUP(O$1,装备属性!$B$6:$G$26,4,FALSE))</f>
        <v>4447.1875831626503</v>
      </c>
      <c r="P91" s="31">
        <f>(装备属性!$C$2/装备属性!$C$3*(装备属性!$F120-装备属性!$F$31))*(1+VLOOKUP(P$1,装备属性!$B$6:$G$26,3,FALSE))+(装备属性!$C$1+装备属性!$F$31*装备属性!$C$2/装备属性!$C$4)*(1+VLOOKUP(P$1,装备属性!$B$6:$G$26,4,FALSE))</f>
        <v>4848.8902479592834</v>
      </c>
      <c r="Q91" s="31">
        <f>(装备属性!$C$2/装备属性!$C$3*(装备属性!$F120-装备属性!$F$31))*(1+VLOOKUP(Q$1,装备属性!$B$6:$G$26,3,FALSE))+(装备属性!$C$1+装备属性!$F$31*装备属性!$C$2/装备属性!$C$4)*(1+VLOOKUP(Q$1,装备属性!$B$6:$G$26,4,FALSE))</f>
        <v>5251.4063769915419</v>
      </c>
      <c r="R91" s="31">
        <f>(装备属性!$C$2/装备属性!$C$3*(装备属性!$F120-装备属性!$F$31))*(1+VLOOKUP(R$1,装备属性!$B$6:$G$26,3,FALSE))+(装备属性!$C$1+装备属性!$F$31*装备属性!$C$2/装备属性!$C$4)*(1+VLOOKUP(R$1,装备属性!$B$6:$G$26,4,FALSE))</f>
        <v>5654.34671112042</v>
      </c>
      <c r="S91" s="31">
        <f>(装备属性!$C$2/装备属性!$C$3*(装备属性!$F120-装备属性!$F$31))*(1+VLOOKUP(S$1,装备属性!$B$6:$G$26,3,FALSE))+(装备属性!$C$1+装备属性!$F$31*装备属性!$C$2/装备属性!$C$4)*(1+VLOOKUP(S$1,装备属性!$B$6:$G$26,4,FALSE))</f>
        <v>6057.9022666759756</v>
      </c>
      <c r="T91" s="32">
        <f t="shared" si="18"/>
        <v>6057.9022666759756</v>
      </c>
      <c r="V91" s="32">
        <f>(装备属性!$C$2/装备属性!$C$3*(装备属性!$F120-装备属性!$F$31))*(1+装备属性!$D$22+VLOOKUP(V$1,装备属性!$L$16:$P$22,2,FALSE))+(装备属性!$C$1+装备属性!$C$2/装备属性!$C$3*装备属性!$F$31)*(1+装备属性!$E$22+VLOOKUP(V$1,装备属性!$L$16:$P$22,3,FALSE))</f>
        <v>6595.4918436871485</v>
      </c>
      <c r="W91" s="32">
        <f>(装备属性!$C$2/装备属性!$C$3*(装备属性!$F120-装备属性!$F$31))*(1+装备属性!$D$22+VLOOKUP(W$1,装备属性!$L$16:$P$22,2,FALSE))+(装备属性!$C$1+装备属性!$C$2/装备属性!$C$3*装备属性!$F$31)*(1+装备属性!$E$22+VLOOKUP(W$1,装备属性!$L$16:$P$22,3,FALSE))</f>
        <v>7287.4918436871485</v>
      </c>
      <c r="X91" s="32">
        <f>(装备属性!$C$2/装备属性!$C$3*(装备属性!$F120-装备属性!$F$31))*(1+装备属性!$D$22+VLOOKUP(X$1,装备属性!$L$16:$P$22,2,FALSE))+(装备属性!$C$1+装备属性!$C$2/装备属性!$C$3*装备属性!$F$31)*(1+装备属性!$E$22+VLOOKUP(X$1,装备属性!$L$16:$P$22,3,FALSE))</f>
        <v>8035.4918436871485</v>
      </c>
      <c r="Y91" s="32">
        <f>(装备属性!$C$2/装备属性!$C$3*(装备属性!$F120-装备属性!$F$31))*(1+装备属性!$D$22+VLOOKUP(Y$1,装备属性!$L$16:$P$22,2,FALSE))+(装备属性!$C$1+装备属性!$C$2/装备属性!$C$3*装备属性!$F$31)*(1+装备属性!$E$22+VLOOKUP(Y$1,装备属性!$L$16:$P$22,3,FALSE))</f>
        <v>8811.4918436871485</v>
      </c>
      <c r="Z91" s="32">
        <f>(装备属性!$C$2/装备属性!$C$3*(装备属性!$F120-装备属性!$F$31))*(1+装备属性!$D$22+VLOOKUP(Z$1,装备属性!$L$16:$P$22,2,FALSE))+(装备属性!$C$1+装备属性!$C$2/装备属性!$C$3*装备属性!$F$31)*(1+装备属性!$E$22+VLOOKUP(Z$1,装备属性!$L$16:$P$22,3,FALSE))</f>
        <v>9587.4918436871485</v>
      </c>
      <c r="AA91"/>
    </row>
    <row r="92" spans="2:28" x14ac:dyDescent="0.15">
      <c r="B92" s="1">
        <v>91</v>
      </c>
      <c r="C92" s="31">
        <f>(装备属性!$C$2/装备属性!$C$3*(装备属性!$F121-装备属性!$F$31))*(1+VLOOKUP(C$1,装备属性!$B$6:$G$26,3,FALSE))+(装备属性!$C$1+装备属性!$F$31*装备属性!$C$2/装备属性!$C$4)*(1+VLOOKUP(C$1,装备属性!$B$6:$G$26,4,FALSE))</f>
        <v>389</v>
      </c>
      <c r="D92" s="31">
        <f>(装备属性!$C$2/装备属性!$C$3*(装备属性!$F121-装备属性!$F$31))*(1+VLOOKUP(D$1,装备属性!$B$6:$G$26,3,FALSE))+(装备属性!$C$1+装备属性!$F$31*装备属性!$C$2/装备属性!$C$4)*(1+VLOOKUP(D$1,装备属性!$B$6:$G$26,4,FALSE))</f>
        <v>612.5</v>
      </c>
      <c r="E92" s="31">
        <f>(装备属性!$C$2/装备属性!$C$3*(装备属性!$F121-装备属性!$F$31))*(1+VLOOKUP(E$1,装备属性!$B$6:$G$26,3,FALSE))+(装备属性!$C$1+装备属性!$F$31*装备属性!$C$2/装备属性!$C$4)*(1+VLOOKUP(E$1,装备属性!$B$6:$G$26,4,FALSE))</f>
        <v>836</v>
      </c>
      <c r="F92" s="31">
        <f>(装备属性!$C$2/装备属性!$C$3*(装备属性!$F121-装备属性!$F$31))*(1+VLOOKUP(F$1,装备属性!$B$6:$G$26,3,FALSE))+(装备属性!$C$1+装备属性!$F$31*装备属性!$C$2/装备属性!$C$4)*(1+VLOOKUP(F$1,装备属性!$B$6:$G$26,4,FALSE))</f>
        <v>1088.5</v>
      </c>
      <c r="G92" s="31">
        <f>(装备属性!$C$2/装备属性!$C$3*(装备属性!$F121-装备属性!$F$31))*(1+VLOOKUP(G$1,装备属性!$B$6:$G$26,3,FALSE))+(装备属性!$C$1+装备属性!$F$31*装备属性!$C$2/装备属性!$C$4)*(1+VLOOKUP(G$1,装备属性!$B$6:$G$26,4,FALSE))</f>
        <v>1370</v>
      </c>
      <c r="H92" s="31">
        <f>(装备属性!$C$2/装备属性!$C$3*(装备属性!$F121-装备属性!$F$31))*(1+VLOOKUP(H$1,装备属性!$B$6:$G$26,3,FALSE))+(装备属性!$C$1+装备属性!$F$31*装备属性!$C$2/装备属性!$C$4)*(1+VLOOKUP(H$1,装备属性!$B$6:$G$26,4,FALSE))</f>
        <v>1695</v>
      </c>
      <c r="I92" s="31">
        <f>(装备属性!$C$2/装备属性!$C$3*(装备属性!$F121-装备属性!$F$31))*(1+VLOOKUP(I$1,装备属性!$B$6:$G$26,3,FALSE))+(装备属性!$C$1+装备属性!$F$31*装备属性!$C$2/装备属性!$C$4)*(1+VLOOKUP(I$1,装备属性!$B$6:$G$26,4,FALSE))</f>
        <v>2078</v>
      </c>
      <c r="J92" s="31">
        <f>(装备属性!$C$2/装备属性!$C$3*(装备属性!$F121-装备属性!$F$31))*(1+VLOOKUP(J$1,装备属性!$B$6:$G$26,3,FALSE))+(装备属性!$C$1+装备属性!$F$31*装备属性!$C$2/装备属性!$C$4)*(1+VLOOKUP(J$1,装备属性!$B$6:$G$26,4,FALSE))</f>
        <v>2472.4970414201184</v>
      </c>
      <c r="K92" s="31">
        <f>(装备属性!$C$2/装备属性!$C$3*(装备属性!$F121-装备属性!$F$31))*(1+VLOOKUP(K$1,装备属性!$B$6:$G$26,3,FALSE))+(装备属性!$C$1+装备属性!$F$31*装备属性!$C$2/装备属性!$C$4)*(1+VLOOKUP(K$1,装备属性!$B$6:$G$26,4,FALSE))</f>
        <v>2869.9970414201184</v>
      </c>
      <c r="L92" s="31">
        <f>(装备属性!$C$2/装备属性!$C$3*(装备属性!$F121-装备属性!$F$31))*(1+VLOOKUP(L$1,装备属性!$B$6:$G$26,3,FALSE))+(装备属性!$C$1+装备属性!$F$31*装备属性!$C$2/装备属性!$C$4)*(1+VLOOKUP(L$1,装备属性!$B$6:$G$26,4,FALSE))</f>
        <v>3269.2195036231424</v>
      </c>
      <c r="M92" s="31">
        <f>(装备属性!$C$2/装备属性!$C$3*(装备属性!$F121-装备属性!$F$31))*(1+VLOOKUP(M$1,装备属性!$B$6:$G$26,3,FALSE))+(装备属性!$C$1+装备属性!$F$31*装备属性!$C$2/装备属性!$C$4)*(1+VLOOKUP(M$1,装备属性!$B$6:$G$26,4,FALSE))</f>
        <v>3670.1718845755231</v>
      </c>
      <c r="N92" s="31">
        <f>(装备属性!$C$2/装备属性!$C$3*(装备属性!$F121-装备属性!$F$31))*(1+VLOOKUP(N$1,装备属性!$B$6:$G$26,3,FALSE))+(装备属性!$C$1+装备属性!$F$31*装备属性!$C$2/装备属性!$C$4)*(1+VLOOKUP(N$1,装备属性!$B$6:$G$26,4,FALSE))</f>
        <v>4072.1106600857274</v>
      </c>
      <c r="O92" s="31">
        <f>(装备属性!$C$2/装备属性!$C$3*(装备属性!$F121-装备属性!$F$31))*(1+VLOOKUP(O$1,装备属性!$B$6:$G$26,3,FALSE))+(装备属性!$C$1+装备属性!$F$31*装备属性!$C$2/装备属性!$C$4)*(1+VLOOKUP(O$1,装备属性!$B$6:$G$26,4,FALSE))</f>
        <v>4475.1875831626503</v>
      </c>
      <c r="P92" s="31">
        <f>(装备属性!$C$2/装备属性!$C$3*(装备属性!$F121-装备属性!$F$31))*(1+VLOOKUP(P$1,装备属性!$B$6:$G$26,3,FALSE))+(装备属性!$C$1+装备属性!$F$31*装备属性!$C$2/装备属性!$C$4)*(1+VLOOKUP(P$1,装备属性!$B$6:$G$26,4,FALSE))</f>
        <v>4878.8902479592834</v>
      </c>
      <c r="Q92" s="31">
        <f>(装备属性!$C$2/装备属性!$C$3*(装备属性!$F121-装备属性!$F$31))*(1+VLOOKUP(Q$1,装备属性!$B$6:$G$26,3,FALSE))+(装备属性!$C$1+装备属性!$F$31*装备属性!$C$2/装备属性!$C$4)*(1+VLOOKUP(Q$1,装备属性!$B$6:$G$26,4,FALSE))</f>
        <v>5283.4063769915419</v>
      </c>
      <c r="R92" s="31">
        <f>(装备属性!$C$2/装备属性!$C$3*(装备属性!$F121-装备属性!$F$31))*(1+VLOOKUP(R$1,装备属性!$B$6:$G$26,3,FALSE))+(装备属性!$C$1+装备属性!$F$31*装备属性!$C$2/装备属性!$C$4)*(1+VLOOKUP(R$1,装备属性!$B$6:$G$26,4,FALSE))</f>
        <v>5688.34671112042</v>
      </c>
      <c r="S92" s="31">
        <f>(装备属性!$C$2/装备属性!$C$3*(装备属性!$F121-装备属性!$F$31))*(1+VLOOKUP(S$1,装备属性!$B$6:$G$26,3,FALSE))+(装备属性!$C$1+装备属性!$F$31*装备属性!$C$2/装备属性!$C$4)*(1+VLOOKUP(S$1,装备属性!$B$6:$G$26,4,FALSE))</f>
        <v>6093.9022666759756</v>
      </c>
      <c r="T92" s="32">
        <f t="shared" si="18"/>
        <v>6093.9022666759756</v>
      </c>
      <c r="V92" s="32">
        <f>(装备属性!$C$2/装备属性!$C$3*(装备属性!$F121-装备属性!$F$31))*(1+装备属性!$D$22+VLOOKUP(V$1,装备属性!$L$16:$P$22,2,FALSE))+(装备属性!$C$1+装备属性!$C$2/装备属性!$C$3*装备属性!$F$31)*(1+装备属性!$E$22+VLOOKUP(V$1,装备属性!$L$16:$P$22,3,FALSE))</f>
        <v>6635.4918436871485</v>
      </c>
      <c r="W92" s="32">
        <f>(装备属性!$C$2/装备属性!$C$3*(装备属性!$F121-装备属性!$F$31))*(1+装备属性!$D$22+VLOOKUP(W$1,装备属性!$L$16:$P$22,2,FALSE))+(装备属性!$C$1+装备属性!$C$2/装备属性!$C$3*装备属性!$F$31)*(1+装备属性!$E$22+VLOOKUP(W$1,装备属性!$L$16:$P$22,3,FALSE))</f>
        <v>7331.4918436871485</v>
      </c>
      <c r="X92" s="32">
        <f>(装备属性!$C$2/装备属性!$C$3*(装备属性!$F121-装备属性!$F$31))*(1+装备属性!$D$22+VLOOKUP(X$1,装备属性!$L$16:$P$22,2,FALSE))+(装备属性!$C$1+装备属性!$C$2/装备属性!$C$3*装备属性!$F$31)*(1+装备属性!$E$22+VLOOKUP(X$1,装备属性!$L$16:$P$22,3,FALSE))</f>
        <v>8083.4918436871485</v>
      </c>
      <c r="Y92" s="32">
        <f>(装备属性!$C$2/装备属性!$C$3*(装备属性!$F121-装备属性!$F$31))*(1+装备属性!$D$22+VLOOKUP(Y$1,装备属性!$L$16:$P$22,2,FALSE))+(装备属性!$C$1+装备属性!$C$2/装备属性!$C$3*装备属性!$F$31)*(1+装备属性!$E$22+VLOOKUP(Y$1,装备属性!$L$16:$P$22,3,FALSE))</f>
        <v>8863.4918436871485</v>
      </c>
      <c r="Z92" s="32">
        <f>(装备属性!$C$2/装备属性!$C$3*(装备属性!$F121-装备属性!$F$31))*(1+装备属性!$D$22+VLOOKUP(Z$1,装备属性!$L$16:$P$22,2,FALSE))+(装备属性!$C$1+装备属性!$C$2/装备属性!$C$3*装备属性!$F$31)*(1+装备属性!$E$22+VLOOKUP(Z$1,装备属性!$L$16:$P$22,3,FALSE))</f>
        <v>9643.4918436871485</v>
      </c>
      <c r="AA92"/>
    </row>
    <row r="93" spans="2:28" x14ac:dyDescent="0.15">
      <c r="B93" s="1">
        <v>92</v>
      </c>
      <c r="C93" s="31">
        <f>(装备属性!$C$2/装备属性!$C$3*(装备属性!$F122-装备属性!$F$31))*(1+VLOOKUP(C$1,装备属性!$B$6:$G$26,3,FALSE))+(装备属性!$C$1+装备属性!$F$31*装备属性!$C$2/装备属性!$C$4)*(1+VLOOKUP(C$1,装备属性!$B$6:$G$26,4,FALSE))</f>
        <v>393</v>
      </c>
      <c r="D93" s="31">
        <f>(装备属性!$C$2/装备属性!$C$3*(装备属性!$F122-装备属性!$F$31))*(1+VLOOKUP(D$1,装备属性!$B$6:$G$26,3,FALSE))+(装备属性!$C$1+装备属性!$F$31*装备属性!$C$2/装备属性!$C$4)*(1+VLOOKUP(D$1,装备属性!$B$6:$G$26,4,FALSE))</f>
        <v>618.5</v>
      </c>
      <c r="E93" s="31">
        <f>(装备属性!$C$2/装备属性!$C$3*(装备属性!$F122-装备属性!$F$31))*(1+VLOOKUP(E$1,装备属性!$B$6:$G$26,3,FALSE))+(装备属性!$C$1+装备属性!$F$31*装备属性!$C$2/装备属性!$C$4)*(1+VLOOKUP(E$1,装备属性!$B$6:$G$26,4,FALSE))</f>
        <v>844</v>
      </c>
      <c r="F93" s="31">
        <f>(装备属性!$C$2/装备属性!$C$3*(装备属性!$F122-装备属性!$F$31))*(1+VLOOKUP(F$1,装备属性!$B$6:$G$26,3,FALSE))+(装备属性!$C$1+装备属性!$F$31*装备属性!$C$2/装备属性!$C$4)*(1+VLOOKUP(F$1,装备属性!$B$6:$G$26,4,FALSE))</f>
        <v>1098.5</v>
      </c>
      <c r="G93" s="31">
        <f>(装备属性!$C$2/装备属性!$C$3*(装备属性!$F122-装备属性!$F$31))*(1+VLOOKUP(G$1,装备属性!$B$6:$G$26,3,FALSE))+(装备属性!$C$1+装备属性!$F$31*装备属性!$C$2/装备属性!$C$4)*(1+VLOOKUP(G$1,装备属性!$B$6:$G$26,4,FALSE))</f>
        <v>1382</v>
      </c>
      <c r="H93" s="31">
        <f>(装备属性!$C$2/装备属性!$C$3*(装备属性!$F122-装备属性!$F$31))*(1+VLOOKUP(H$1,装备属性!$B$6:$G$26,3,FALSE))+(装备属性!$C$1+装备属性!$F$31*装备属性!$C$2/装备属性!$C$4)*(1+VLOOKUP(H$1,装备属性!$B$6:$G$26,4,FALSE))</f>
        <v>1709</v>
      </c>
      <c r="I93" s="31">
        <f>(装备属性!$C$2/装备属性!$C$3*(装备属性!$F122-装备属性!$F$31))*(1+VLOOKUP(I$1,装备属性!$B$6:$G$26,3,FALSE))+(装备属性!$C$1+装备属性!$F$31*装备属性!$C$2/装备属性!$C$4)*(1+VLOOKUP(I$1,装备属性!$B$6:$G$26,4,FALSE))</f>
        <v>2094</v>
      </c>
      <c r="J93" s="31">
        <f>(装备属性!$C$2/装备属性!$C$3*(装备属性!$F122-装备属性!$F$31))*(1+VLOOKUP(J$1,装备属性!$B$6:$G$26,3,FALSE))+(装备属性!$C$1+装备属性!$F$31*装备属性!$C$2/装备属性!$C$4)*(1+VLOOKUP(J$1,装备属性!$B$6:$G$26,4,FALSE))</f>
        <v>2490.4970414201184</v>
      </c>
      <c r="K93" s="31">
        <f>(装备属性!$C$2/装备属性!$C$3*(装备属性!$F122-装备属性!$F$31))*(1+VLOOKUP(K$1,装备属性!$B$6:$G$26,3,FALSE))+(装备属性!$C$1+装备属性!$F$31*装备属性!$C$2/装备属性!$C$4)*(1+VLOOKUP(K$1,装备属性!$B$6:$G$26,4,FALSE))</f>
        <v>2889.9970414201184</v>
      </c>
      <c r="L93" s="31">
        <f>(装备属性!$C$2/装备属性!$C$3*(装备属性!$F122-装备属性!$F$31))*(1+VLOOKUP(L$1,装备属性!$B$6:$G$26,3,FALSE))+(装备属性!$C$1+装备属性!$F$31*装备属性!$C$2/装备属性!$C$4)*(1+VLOOKUP(L$1,装备属性!$B$6:$G$26,4,FALSE))</f>
        <v>3291.2195036231424</v>
      </c>
      <c r="M93" s="31">
        <f>(装备属性!$C$2/装备属性!$C$3*(装备属性!$F122-装备属性!$F$31))*(1+VLOOKUP(M$1,装备属性!$B$6:$G$26,3,FALSE))+(装备属性!$C$1+装备属性!$F$31*装备属性!$C$2/装备属性!$C$4)*(1+VLOOKUP(M$1,装备属性!$B$6:$G$26,4,FALSE))</f>
        <v>3694.1718845755231</v>
      </c>
      <c r="N93" s="31">
        <f>(装备属性!$C$2/装备属性!$C$3*(装备属性!$F122-装备属性!$F$31))*(1+VLOOKUP(N$1,装备属性!$B$6:$G$26,3,FALSE))+(装备属性!$C$1+装备属性!$F$31*装备属性!$C$2/装备属性!$C$4)*(1+VLOOKUP(N$1,装备属性!$B$6:$G$26,4,FALSE))</f>
        <v>4098.1106600857274</v>
      </c>
      <c r="O93" s="31">
        <f>(装备属性!$C$2/装备属性!$C$3*(装备属性!$F122-装备属性!$F$31))*(1+VLOOKUP(O$1,装备属性!$B$6:$G$26,3,FALSE))+(装备属性!$C$1+装备属性!$F$31*装备属性!$C$2/装备属性!$C$4)*(1+VLOOKUP(O$1,装备属性!$B$6:$G$26,4,FALSE))</f>
        <v>4503.1875831626503</v>
      </c>
      <c r="P93" s="31">
        <f>(装备属性!$C$2/装备属性!$C$3*(装备属性!$F122-装备属性!$F$31))*(1+VLOOKUP(P$1,装备属性!$B$6:$G$26,3,FALSE))+(装备属性!$C$1+装备属性!$F$31*装备属性!$C$2/装备属性!$C$4)*(1+VLOOKUP(P$1,装备属性!$B$6:$G$26,4,FALSE))</f>
        <v>4908.8902479592834</v>
      </c>
      <c r="Q93" s="31">
        <f>(装备属性!$C$2/装备属性!$C$3*(装备属性!$F122-装备属性!$F$31))*(1+VLOOKUP(Q$1,装备属性!$B$6:$G$26,3,FALSE))+(装备属性!$C$1+装备属性!$F$31*装备属性!$C$2/装备属性!$C$4)*(1+VLOOKUP(Q$1,装备属性!$B$6:$G$26,4,FALSE))</f>
        <v>5315.4063769915419</v>
      </c>
      <c r="R93" s="31">
        <f>(装备属性!$C$2/装备属性!$C$3*(装备属性!$F122-装备属性!$F$31))*(1+VLOOKUP(R$1,装备属性!$B$6:$G$26,3,FALSE))+(装备属性!$C$1+装备属性!$F$31*装备属性!$C$2/装备属性!$C$4)*(1+VLOOKUP(R$1,装备属性!$B$6:$G$26,4,FALSE))</f>
        <v>5722.34671112042</v>
      </c>
      <c r="S93" s="31">
        <f>(装备属性!$C$2/装备属性!$C$3*(装备属性!$F122-装备属性!$F$31))*(1+VLOOKUP(S$1,装备属性!$B$6:$G$26,3,FALSE))+(装备属性!$C$1+装备属性!$F$31*装备属性!$C$2/装备属性!$C$4)*(1+VLOOKUP(S$1,装备属性!$B$6:$G$26,4,FALSE))</f>
        <v>6129.9022666759756</v>
      </c>
      <c r="T93" s="32">
        <f t="shared" si="18"/>
        <v>6129.9022666759756</v>
      </c>
      <c r="V93" s="32">
        <f>(装备属性!$C$2/装备属性!$C$3*(装备属性!$F122-装备属性!$F$31))*(1+装备属性!$D$22+VLOOKUP(V$1,装备属性!$L$16:$P$22,2,FALSE))+(装备属性!$C$1+装备属性!$C$2/装备属性!$C$3*装备属性!$F$31)*(1+装备属性!$E$22+VLOOKUP(V$1,装备属性!$L$16:$P$22,3,FALSE))</f>
        <v>6675.4918436871485</v>
      </c>
      <c r="W93" s="32">
        <f>(装备属性!$C$2/装备属性!$C$3*(装备属性!$F122-装备属性!$F$31))*(1+装备属性!$D$22+VLOOKUP(W$1,装备属性!$L$16:$P$22,2,FALSE))+(装备属性!$C$1+装备属性!$C$2/装备属性!$C$3*装备属性!$F$31)*(1+装备属性!$E$22+VLOOKUP(W$1,装备属性!$L$16:$P$22,3,FALSE))</f>
        <v>7375.4918436871485</v>
      </c>
      <c r="X93" s="32">
        <f>(装备属性!$C$2/装备属性!$C$3*(装备属性!$F122-装备属性!$F$31))*(1+装备属性!$D$22+VLOOKUP(X$1,装备属性!$L$16:$P$22,2,FALSE))+(装备属性!$C$1+装备属性!$C$2/装备属性!$C$3*装备属性!$F$31)*(1+装备属性!$E$22+VLOOKUP(X$1,装备属性!$L$16:$P$22,3,FALSE))</f>
        <v>8131.4918436871485</v>
      </c>
      <c r="Y93" s="32">
        <f>(装备属性!$C$2/装备属性!$C$3*(装备属性!$F122-装备属性!$F$31))*(1+装备属性!$D$22+VLOOKUP(Y$1,装备属性!$L$16:$P$22,2,FALSE))+(装备属性!$C$1+装备属性!$C$2/装备属性!$C$3*装备属性!$F$31)*(1+装备属性!$E$22+VLOOKUP(Y$1,装备属性!$L$16:$P$22,3,FALSE))</f>
        <v>8915.4918436871485</v>
      </c>
      <c r="Z93" s="32">
        <f>(装备属性!$C$2/装备属性!$C$3*(装备属性!$F122-装备属性!$F$31))*(1+装备属性!$D$22+VLOOKUP(Z$1,装备属性!$L$16:$P$22,2,FALSE))+(装备属性!$C$1+装备属性!$C$2/装备属性!$C$3*装备属性!$F$31)*(1+装备属性!$E$22+VLOOKUP(Z$1,装备属性!$L$16:$P$22,3,FALSE))</f>
        <v>9699.4918436871485</v>
      </c>
      <c r="AA93"/>
    </row>
    <row r="94" spans="2:28" x14ac:dyDescent="0.15">
      <c r="B94" s="1">
        <v>93</v>
      </c>
      <c r="C94" s="31">
        <f>(装备属性!$C$2/装备属性!$C$3*(装备属性!$F123-装备属性!$F$31))*(1+VLOOKUP(C$1,装备属性!$B$6:$G$26,3,FALSE))+(装备属性!$C$1+装备属性!$F$31*装备属性!$C$2/装备属性!$C$4)*(1+VLOOKUP(C$1,装备属性!$B$6:$G$26,4,FALSE))</f>
        <v>397</v>
      </c>
      <c r="D94" s="31">
        <f>(装备属性!$C$2/装备属性!$C$3*(装备属性!$F123-装备属性!$F$31))*(1+VLOOKUP(D$1,装备属性!$B$6:$G$26,3,FALSE))+(装备属性!$C$1+装备属性!$F$31*装备属性!$C$2/装备属性!$C$4)*(1+VLOOKUP(D$1,装备属性!$B$6:$G$26,4,FALSE))</f>
        <v>624.5</v>
      </c>
      <c r="E94" s="31">
        <f>(装备属性!$C$2/装备属性!$C$3*(装备属性!$F123-装备属性!$F$31))*(1+VLOOKUP(E$1,装备属性!$B$6:$G$26,3,FALSE))+(装备属性!$C$1+装备属性!$F$31*装备属性!$C$2/装备属性!$C$4)*(1+VLOOKUP(E$1,装备属性!$B$6:$G$26,4,FALSE))</f>
        <v>852</v>
      </c>
      <c r="F94" s="31">
        <f>(装备属性!$C$2/装备属性!$C$3*(装备属性!$F123-装备属性!$F$31))*(1+VLOOKUP(F$1,装备属性!$B$6:$G$26,3,FALSE))+(装备属性!$C$1+装备属性!$F$31*装备属性!$C$2/装备属性!$C$4)*(1+VLOOKUP(F$1,装备属性!$B$6:$G$26,4,FALSE))</f>
        <v>1108.5</v>
      </c>
      <c r="G94" s="31">
        <f>(装备属性!$C$2/装备属性!$C$3*(装备属性!$F123-装备属性!$F$31))*(1+VLOOKUP(G$1,装备属性!$B$6:$G$26,3,FALSE))+(装备属性!$C$1+装备属性!$F$31*装备属性!$C$2/装备属性!$C$4)*(1+VLOOKUP(G$1,装备属性!$B$6:$G$26,4,FALSE))</f>
        <v>1394</v>
      </c>
      <c r="H94" s="31">
        <f>(装备属性!$C$2/装备属性!$C$3*(装备属性!$F123-装备属性!$F$31))*(1+VLOOKUP(H$1,装备属性!$B$6:$G$26,3,FALSE))+(装备属性!$C$1+装备属性!$F$31*装备属性!$C$2/装备属性!$C$4)*(1+VLOOKUP(H$1,装备属性!$B$6:$G$26,4,FALSE))</f>
        <v>1723</v>
      </c>
      <c r="I94" s="31">
        <f>(装备属性!$C$2/装备属性!$C$3*(装备属性!$F123-装备属性!$F$31))*(1+VLOOKUP(I$1,装备属性!$B$6:$G$26,3,FALSE))+(装备属性!$C$1+装备属性!$F$31*装备属性!$C$2/装备属性!$C$4)*(1+VLOOKUP(I$1,装备属性!$B$6:$G$26,4,FALSE))</f>
        <v>2110</v>
      </c>
      <c r="J94" s="31">
        <f>(装备属性!$C$2/装备属性!$C$3*(装备属性!$F123-装备属性!$F$31))*(1+VLOOKUP(J$1,装备属性!$B$6:$G$26,3,FALSE))+(装备属性!$C$1+装备属性!$F$31*装备属性!$C$2/装备属性!$C$4)*(1+VLOOKUP(J$1,装备属性!$B$6:$G$26,4,FALSE))</f>
        <v>2508.4970414201184</v>
      </c>
      <c r="K94" s="31">
        <f>(装备属性!$C$2/装备属性!$C$3*(装备属性!$F123-装备属性!$F$31))*(1+VLOOKUP(K$1,装备属性!$B$6:$G$26,3,FALSE))+(装备属性!$C$1+装备属性!$F$31*装备属性!$C$2/装备属性!$C$4)*(1+VLOOKUP(K$1,装备属性!$B$6:$G$26,4,FALSE))</f>
        <v>2909.9970414201184</v>
      </c>
      <c r="L94" s="31">
        <f>(装备属性!$C$2/装备属性!$C$3*(装备属性!$F123-装备属性!$F$31))*(1+VLOOKUP(L$1,装备属性!$B$6:$G$26,3,FALSE))+(装备属性!$C$1+装备属性!$F$31*装备属性!$C$2/装备属性!$C$4)*(1+VLOOKUP(L$1,装备属性!$B$6:$G$26,4,FALSE))</f>
        <v>3313.2195036231424</v>
      </c>
      <c r="M94" s="31">
        <f>(装备属性!$C$2/装备属性!$C$3*(装备属性!$F123-装备属性!$F$31))*(1+VLOOKUP(M$1,装备属性!$B$6:$G$26,3,FALSE))+(装备属性!$C$1+装备属性!$F$31*装备属性!$C$2/装备属性!$C$4)*(1+VLOOKUP(M$1,装备属性!$B$6:$G$26,4,FALSE))</f>
        <v>3718.1718845755231</v>
      </c>
      <c r="N94" s="31">
        <f>(装备属性!$C$2/装备属性!$C$3*(装备属性!$F123-装备属性!$F$31))*(1+VLOOKUP(N$1,装备属性!$B$6:$G$26,3,FALSE))+(装备属性!$C$1+装备属性!$F$31*装备属性!$C$2/装备属性!$C$4)*(1+VLOOKUP(N$1,装备属性!$B$6:$G$26,4,FALSE))</f>
        <v>4124.1106600857274</v>
      </c>
      <c r="O94" s="31">
        <f>(装备属性!$C$2/装备属性!$C$3*(装备属性!$F123-装备属性!$F$31))*(1+VLOOKUP(O$1,装备属性!$B$6:$G$26,3,FALSE))+(装备属性!$C$1+装备属性!$F$31*装备属性!$C$2/装备属性!$C$4)*(1+VLOOKUP(O$1,装备属性!$B$6:$G$26,4,FALSE))</f>
        <v>4531.1875831626503</v>
      </c>
      <c r="P94" s="31">
        <f>(装备属性!$C$2/装备属性!$C$3*(装备属性!$F123-装备属性!$F$31))*(1+VLOOKUP(P$1,装备属性!$B$6:$G$26,3,FALSE))+(装备属性!$C$1+装备属性!$F$31*装备属性!$C$2/装备属性!$C$4)*(1+VLOOKUP(P$1,装备属性!$B$6:$G$26,4,FALSE))</f>
        <v>4938.8902479592834</v>
      </c>
      <c r="Q94" s="31">
        <f>(装备属性!$C$2/装备属性!$C$3*(装备属性!$F123-装备属性!$F$31))*(1+VLOOKUP(Q$1,装备属性!$B$6:$G$26,3,FALSE))+(装备属性!$C$1+装备属性!$F$31*装备属性!$C$2/装备属性!$C$4)*(1+VLOOKUP(Q$1,装备属性!$B$6:$G$26,4,FALSE))</f>
        <v>5347.4063769915419</v>
      </c>
      <c r="R94" s="31">
        <f>(装备属性!$C$2/装备属性!$C$3*(装备属性!$F123-装备属性!$F$31))*(1+VLOOKUP(R$1,装备属性!$B$6:$G$26,3,FALSE))+(装备属性!$C$1+装备属性!$F$31*装备属性!$C$2/装备属性!$C$4)*(1+VLOOKUP(R$1,装备属性!$B$6:$G$26,4,FALSE))</f>
        <v>5756.34671112042</v>
      </c>
      <c r="S94" s="31">
        <f>(装备属性!$C$2/装备属性!$C$3*(装备属性!$F123-装备属性!$F$31))*(1+VLOOKUP(S$1,装备属性!$B$6:$G$26,3,FALSE))+(装备属性!$C$1+装备属性!$F$31*装备属性!$C$2/装备属性!$C$4)*(1+VLOOKUP(S$1,装备属性!$B$6:$G$26,4,FALSE))</f>
        <v>6165.9022666759756</v>
      </c>
      <c r="T94" s="32">
        <f t="shared" si="18"/>
        <v>6165.9022666759756</v>
      </c>
      <c r="V94" s="32">
        <f>(装备属性!$C$2/装备属性!$C$3*(装备属性!$F123-装备属性!$F$31))*(1+装备属性!$D$22+VLOOKUP(V$1,装备属性!$L$16:$P$22,2,FALSE))+(装备属性!$C$1+装备属性!$C$2/装备属性!$C$3*装备属性!$F$31)*(1+装备属性!$E$22+VLOOKUP(V$1,装备属性!$L$16:$P$22,3,FALSE))</f>
        <v>6715.4918436871485</v>
      </c>
      <c r="W94" s="32">
        <f>(装备属性!$C$2/装备属性!$C$3*(装备属性!$F123-装备属性!$F$31))*(1+装备属性!$D$22+VLOOKUP(W$1,装备属性!$L$16:$P$22,2,FALSE))+(装备属性!$C$1+装备属性!$C$2/装备属性!$C$3*装备属性!$F$31)*(1+装备属性!$E$22+VLOOKUP(W$1,装备属性!$L$16:$P$22,3,FALSE))</f>
        <v>7419.4918436871485</v>
      </c>
      <c r="X94" s="32">
        <f>(装备属性!$C$2/装备属性!$C$3*(装备属性!$F123-装备属性!$F$31))*(1+装备属性!$D$22+VLOOKUP(X$1,装备属性!$L$16:$P$22,2,FALSE))+(装备属性!$C$1+装备属性!$C$2/装备属性!$C$3*装备属性!$F$31)*(1+装备属性!$E$22+VLOOKUP(X$1,装备属性!$L$16:$P$22,3,FALSE))</f>
        <v>8179.4918436871485</v>
      </c>
      <c r="Y94" s="32">
        <f>(装备属性!$C$2/装备属性!$C$3*(装备属性!$F123-装备属性!$F$31))*(1+装备属性!$D$22+VLOOKUP(Y$1,装备属性!$L$16:$P$22,2,FALSE))+(装备属性!$C$1+装备属性!$C$2/装备属性!$C$3*装备属性!$F$31)*(1+装备属性!$E$22+VLOOKUP(Y$1,装备属性!$L$16:$P$22,3,FALSE))</f>
        <v>8967.4918436871485</v>
      </c>
      <c r="Z94" s="32">
        <f>(装备属性!$C$2/装备属性!$C$3*(装备属性!$F123-装备属性!$F$31))*(1+装备属性!$D$22+VLOOKUP(Z$1,装备属性!$L$16:$P$22,2,FALSE))+(装备属性!$C$1+装备属性!$C$2/装备属性!$C$3*装备属性!$F$31)*(1+装备属性!$E$22+VLOOKUP(Z$1,装备属性!$L$16:$P$22,3,FALSE))</f>
        <v>9755.4918436871485</v>
      </c>
      <c r="AA94"/>
    </row>
    <row r="95" spans="2:28" x14ac:dyDescent="0.15">
      <c r="B95" s="1">
        <v>94</v>
      </c>
      <c r="C95" s="31">
        <f>(装备属性!$C$2/装备属性!$C$3*(装备属性!$F124-装备属性!$F$31))*(1+VLOOKUP(C$1,装备属性!$B$6:$G$26,3,FALSE))+(装备属性!$C$1+装备属性!$F$31*装备属性!$C$2/装备属性!$C$4)*(1+VLOOKUP(C$1,装备属性!$B$6:$G$26,4,FALSE))</f>
        <v>401</v>
      </c>
      <c r="D95" s="31">
        <f>(装备属性!$C$2/装备属性!$C$3*(装备属性!$F124-装备属性!$F$31))*(1+VLOOKUP(D$1,装备属性!$B$6:$G$26,3,FALSE))+(装备属性!$C$1+装备属性!$F$31*装备属性!$C$2/装备属性!$C$4)*(1+VLOOKUP(D$1,装备属性!$B$6:$G$26,4,FALSE))</f>
        <v>630.5</v>
      </c>
      <c r="E95" s="31">
        <f>(装备属性!$C$2/装备属性!$C$3*(装备属性!$F124-装备属性!$F$31))*(1+VLOOKUP(E$1,装备属性!$B$6:$G$26,3,FALSE))+(装备属性!$C$1+装备属性!$F$31*装备属性!$C$2/装备属性!$C$4)*(1+VLOOKUP(E$1,装备属性!$B$6:$G$26,4,FALSE))</f>
        <v>860</v>
      </c>
      <c r="F95" s="31">
        <f>(装备属性!$C$2/装备属性!$C$3*(装备属性!$F124-装备属性!$F$31))*(1+VLOOKUP(F$1,装备属性!$B$6:$G$26,3,FALSE))+(装备属性!$C$1+装备属性!$F$31*装备属性!$C$2/装备属性!$C$4)*(1+VLOOKUP(F$1,装备属性!$B$6:$G$26,4,FALSE))</f>
        <v>1118.5</v>
      </c>
      <c r="G95" s="31">
        <f>(装备属性!$C$2/装备属性!$C$3*(装备属性!$F124-装备属性!$F$31))*(1+VLOOKUP(G$1,装备属性!$B$6:$G$26,3,FALSE))+(装备属性!$C$1+装备属性!$F$31*装备属性!$C$2/装备属性!$C$4)*(1+VLOOKUP(G$1,装备属性!$B$6:$G$26,4,FALSE))</f>
        <v>1406</v>
      </c>
      <c r="H95" s="31">
        <f>(装备属性!$C$2/装备属性!$C$3*(装备属性!$F124-装备属性!$F$31))*(1+VLOOKUP(H$1,装备属性!$B$6:$G$26,3,FALSE))+(装备属性!$C$1+装备属性!$F$31*装备属性!$C$2/装备属性!$C$4)*(1+VLOOKUP(H$1,装备属性!$B$6:$G$26,4,FALSE))</f>
        <v>1737</v>
      </c>
      <c r="I95" s="31">
        <f>(装备属性!$C$2/装备属性!$C$3*(装备属性!$F124-装备属性!$F$31))*(1+VLOOKUP(I$1,装备属性!$B$6:$G$26,3,FALSE))+(装备属性!$C$1+装备属性!$F$31*装备属性!$C$2/装备属性!$C$4)*(1+VLOOKUP(I$1,装备属性!$B$6:$G$26,4,FALSE))</f>
        <v>2126</v>
      </c>
      <c r="J95" s="31">
        <f>(装备属性!$C$2/装备属性!$C$3*(装备属性!$F124-装备属性!$F$31))*(1+VLOOKUP(J$1,装备属性!$B$6:$G$26,3,FALSE))+(装备属性!$C$1+装备属性!$F$31*装备属性!$C$2/装备属性!$C$4)*(1+VLOOKUP(J$1,装备属性!$B$6:$G$26,4,FALSE))</f>
        <v>2526.4970414201184</v>
      </c>
      <c r="K95" s="31">
        <f>(装备属性!$C$2/装备属性!$C$3*(装备属性!$F124-装备属性!$F$31))*(1+VLOOKUP(K$1,装备属性!$B$6:$G$26,3,FALSE))+(装备属性!$C$1+装备属性!$F$31*装备属性!$C$2/装备属性!$C$4)*(1+VLOOKUP(K$1,装备属性!$B$6:$G$26,4,FALSE))</f>
        <v>2929.9970414201184</v>
      </c>
      <c r="L95" s="31">
        <f>(装备属性!$C$2/装备属性!$C$3*(装备属性!$F124-装备属性!$F$31))*(1+VLOOKUP(L$1,装备属性!$B$6:$G$26,3,FALSE))+(装备属性!$C$1+装备属性!$F$31*装备属性!$C$2/装备属性!$C$4)*(1+VLOOKUP(L$1,装备属性!$B$6:$G$26,4,FALSE))</f>
        <v>3335.2195036231424</v>
      </c>
      <c r="M95" s="31">
        <f>(装备属性!$C$2/装备属性!$C$3*(装备属性!$F124-装备属性!$F$31))*(1+VLOOKUP(M$1,装备属性!$B$6:$G$26,3,FALSE))+(装备属性!$C$1+装备属性!$F$31*装备属性!$C$2/装备属性!$C$4)*(1+VLOOKUP(M$1,装备属性!$B$6:$G$26,4,FALSE))</f>
        <v>3742.1718845755231</v>
      </c>
      <c r="N95" s="31">
        <f>(装备属性!$C$2/装备属性!$C$3*(装备属性!$F124-装备属性!$F$31))*(1+VLOOKUP(N$1,装备属性!$B$6:$G$26,3,FALSE))+(装备属性!$C$1+装备属性!$F$31*装备属性!$C$2/装备属性!$C$4)*(1+VLOOKUP(N$1,装备属性!$B$6:$G$26,4,FALSE))</f>
        <v>4150.1106600857274</v>
      </c>
      <c r="O95" s="31">
        <f>(装备属性!$C$2/装备属性!$C$3*(装备属性!$F124-装备属性!$F$31))*(1+VLOOKUP(O$1,装备属性!$B$6:$G$26,3,FALSE))+(装备属性!$C$1+装备属性!$F$31*装备属性!$C$2/装备属性!$C$4)*(1+VLOOKUP(O$1,装备属性!$B$6:$G$26,4,FALSE))</f>
        <v>4559.1875831626503</v>
      </c>
      <c r="P95" s="31">
        <f>(装备属性!$C$2/装备属性!$C$3*(装备属性!$F124-装备属性!$F$31))*(1+VLOOKUP(P$1,装备属性!$B$6:$G$26,3,FALSE))+(装备属性!$C$1+装备属性!$F$31*装备属性!$C$2/装备属性!$C$4)*(1+VLOOKUP(P$1,装备属性!$B$6:$G$26,4,FALSE))</f>
        <v>4968.8902479592834</v>
      </c>
      <c r="Q95" s="31">
        <f>(装备属性!$C$2/装备属性!$C$3*(装备属性!$F124-装备属性!$F$31))*(1+VLOOKUP(Q$1,装备属性!$B$6:$G$26,3,FALSE))+(装备属性!$C$1+装备属性!$F$31*装备属性!$C$2/装备属性!$C$4)*(1+VLOOKUP(Q$1,装备属性!$B$6:$G$26,4,FALSE))</f>
        <v>5379.4063769915419</v>
      </c>
      <c r="R95" s="31">
        <f>(装备属性!$C$2/装备属性!$C$3*(装备属性!$F124-装备属性!$F$31))*(1+VLOOKUP(R$1,装备属性!$B$6:$G$26,3,FALSE))+(装备属性!$C$1+装备属性!$F$31*装备属性!$C$2/装备属性!$C$4)*(1+VLOOKUP(R$1,装备属性!$B$6:$G$26,4,FALSE))</f>
        <v>5790.34671112042</v>
      </c>
      <c r="S95" s="31">
        <f>(装备属性!$C$2/装备属性!$C$3*(装备属性!$F124-装备属性!$F$31))*(1+VLOOKUP(S$1,装备属性!$B$6:$G$26,3,FALSE))+(装备属性!$C$1+装备属性!$F$31*装备属性!$C$2/装备属性!$C$4)*(1+VLOOKUP(S$1,装备属性!$B$6:$G$26,4,FALSE))</f>
        <v>6201.9022666759756</v>
      </c>
      <c r="T95" s="32">
        <f t="shared" si="18"/>
        <v>6201.9022666759756</v>
      </c>
      <c r="V95" s="32">
        <f>(装备属性!$C$2/装备属性!$C$3*(装备属性!$F124-装备属性!$F$31))*(1+装备属性!$D$22+VLOOKUP(V$1,装备属性!$L$16:$P$22,2,FALSE))+(装备属性!$C$1+装备属性!$C$2/装备属性!$C$3*装备属性!$F$31)*(1+装备属性!$E$22+VLOOKUP(V$1,装备属性!$L$16:$P$22,3,FALSE))</f>
        <v>6755.4918436871485</v>
      </c>
      <c r="W95" s="32">
        <f>(装备属性!$C$2/装备属性!$C$3*(装备属性!$F124-装备属性!$F$31))*(1+装备属性!$D$22+VLOOKUP(W$1,装备属性!$L$16:$P$22,2,FALSE))+(装备属性!$C$1+装备属性!$C$2/装备属性!$C$3*装备属性!$F$31)*(1+装备属性!$E$22+VLOOKUP(W$1,装备属性!$L$16:$P$22,3,FALSE))</f>
        <v>7463.4918436871485</v>
      </c>
      <c r="X95" s="32">
        <f>(装备属性!$C$2/装备属性!$C$3*(装备属性!$F124-装备属性!$F$31))*(1+装备属性!$D$22+VLOOKUP(X$1,装备属性!$L$16:$P$22,2,FALSE))+(装备属性!$C$1+装备属性!$C$2/装备属性!$C$3*装备属性!$F$31)*(1+装备属性!$E$22+VLOOKUP(X$1,装备属性!$L$16:$P$22,3,FALSE))</f>
        <v>8227.4918436871485</v>
      </c>
      <c r="Y95" s="32">
        <f>(装备属性!$C$2/装备属性!$C$3*(装备属性!$F124-装备属性!$F$31))*(1+装备属性!$D$22+VLOOKUP(Y$1,装备属性!$L$16:$P$22,2,FALSE))+(装备属性!$C$1+装备属性!$C$2/装备属性!$C$3*装备属性!$F$31)*(1+装备属性!$E$22+VLOOKUP(Y$1,装备属性!$L$16:$P$22,3,FALSE))</f>
        <v>9019.4918436871485</v>
      </c>
      <c r="Z95" s="32">
        <f>(装备属性!$C$2/装备属性!$C$3*(装备属性!$F124-装备属性!$F$31))*(1+装备属性!$D$22+VLOOKUP(Z$1,装备属性!$L$16:$P$22,2,FALSE))+(装备属性!$C$1+装备属性!$C$2/装备属性!$C$3*装备属性!$F$31)*(1+装备属性!$E$22+VLOOKUP(Z$1,装备属性!$L$16:$P$22,3,FALSE))</f>
        <v>9811.4918436871485</v>
      </c>
      <c r="AA95"/>
    </row>
    <row r="96" spans="2:28" x14ac:dyDescent="0.15">
      <c r="B96" s="1">
        <v>95</v>
      </c>
      <c r="C96" s="31">
        <f>(装备属性!$C$2/装备属性!$C$3*(装备属性!$F125-装备属性!$F$31))*(1+VLOOKUP(C$1,装备属性!$B$6:$G$26,3,FALSE))+(装备属性!$C$1+装备属性!$F$31*装备属性!$C$2/装备属性!$C$4)*(1+VLOOKUP(C$1,装备属性!$B$6:$G$26,4,FALSE))</f>
        <v>405</v>
      </c>
      <c r="D96" s="31">
        <f>(装备属性!$C$2/装备属性!$C$3*(装备属性!$F125-装备属性!$F$31))*(1+VLOOKUP(D$1,装备属性!$B$6:$G$26,3,FALSE))+(装备属性!$C$1+装备属性!$F$31*装备属性!$C$2/装备属性!$C$4)*(1+VLOOKUP(D$1,装备属性!$B$6:$G$26,4,FALSE))</f>
        <v>636.5</v>
      </c>
      <c r="E96" s="31">
        <f>(装备属性!$C$2/装备属性!$C$3*(装备属性!$F125-装备属性!$F$31))*(1+VLOOKUP(E$1,装备属性!$B$6:$G$26,3,FALSE))+(装备属性!$C$1+装备属性!$F$31*装备属性!$C$2/装备属性!$C$4)*(1+VLOOKUP(E$1,装备属性!$B$6:$G$26,4,FALSE))</f>
        <v>868</v>
      </c>
      <c r="F96" s="31">
        <f>(装备属性!$C$2/装备属性!$C$3*(装备属性!$F125-装备属性!$F$31))*(1+VLOOKUP(F$1,装备属性!$B$6:$G$26,3,FALSE))+(装备属性!$C$1+装备属性!$F$31*装备属性!$C$2/装备属性!$C$4)*(1+VLOOKUP(F$1,装备属性!$B$6:$G$26,4,FALSE))</f>
        <v>1128.5</v>
      </c>
      <c r="G96" s="31">
        <f>(装备属性!$C$2/装备属性!$C$3*(装备属性!$F125-装备属性!$F$31))*(1+VLOOKUP(G$1,装备属性!$B$6:$G$26,3,FALSE))+(装备属性!$C$1+装备属性!$F$31*装备属性!$C$2/装备属性!$C$4)*(1+VLOOKUP(G$1,装备属性!$B$6:$G$26,4,FALSE))</f>
        <v>1418</v>
      </c>
      <c r="H96" s="31">
        <f>(装备属性!$C$2/装备属性!$C$3*(装备属性!$F125-装备属性!$F$31))*(1+VLOOKUP(H$1,装备属性!$B$6:$G$26,3,FALSE))+(装备属性!$C$1+装备属性!$F$31*装备属性!$C$2/装备属性!$C$4)*(1+VLOOKUP(H$1,装备属性!$B$6:$G$26,4,FALSE))</f>
        <v>1751</v>
      </c>
      <c r="I96" s="31">
        <f>(装备属性!$C$2/装备属性!$C$3*(装备属性!$F125-装备属性!$F$31))*(1+VLOOKUP(I$1,装备属性!$B$6:$G$26,3,FALSE))+(装备属性!$C$1+装备属性!$F$31*装备属性!$C$2/装备属性!$C$4)*(1+VLOOKUP(I$1,装备属性!$B$6:$G$26,4,FALSE))</f>
        <v>2142</v>
      </c>
      <c r="J96" s="31">
        <f>(装备属性!$C$2/装备属性!$C$3*(装备属性!$F125-装备属性!$F$31))*(1+VLOOKUP(J$1,装备属性!$B$6:$G$26,3,FALSE))+(装备属性!$C$1+装备属性!$F$31*装备属性!$C$2/装备属性!$C$4)*(1+VLOOKUP(J$1,装备属性!$B$6:$G$26,4,FALSE))</f>
        <v>2544.4970414201184</v>
      </c>
      <c r="K96" s="31">
        <f>(装备属性!$C$2/装备属性!$C$3*(装备属性!$F125-装备属性!$F$31))*(1+VLOOKUP(K$1,装备属性!$B$6:$G$26,3,FALSE))+(装备属性!$C$1+装备属性!$F$31*装备属性!$C$2/装备属性!$C$4)*(1+VLOOKUP(K$1,装备属性!$B$6:$G$26,4,FALSE))</f>
        <v>2949.9970414201184</v>
      </c>
      <c r="L96" s="31">
        <f>(装备属性!$C$2/装备属性!$C$3*(装备属性!$F125-装备属性!$F$31))*(1+VLOOKUP(L$1,装备属性!$B$6:$G$26,3,FALSE))+(装备属性!$C$1+装备属性!$F$31*装备属性!$C$2/装备属性!$C$4)*(1+VLOOKUP(L$1,装备属性!$B$6:$G$26,4,FALSE))</f>
        <v>3357.2195036231424</v>
      </c>
      <c r="M96" s="31">
        <f>(装备属性!$C$2/装备属性!$C$3*(装备属性!$F125-装备属性!$F$31))*(1+VLOOKUP(M$1,装备属性!$B$6:$G$26,3,FALSE))+(装备属性!$C$1+装备属性!$F$31*装备属性!$C$2/装备属性!$C$4)*(1+VLOOKUP(M$1,装备属性!$B$6:$G$26,4,FALSE))</f>
        <v>3766.1718845755231</v>
      </c>
      <c r="N96" s="31">
        <f>(装备属性!$C$2/装备属性!$C$3*(装备属性!$F125-装备属性!$F$31))*(1+VLOOKUP(N$1,装备属性!$B$6:$G$26,3,FALSE))+(装备属性!$C$1+装备属性!$F$31*装备属性!$C$2/装备属性!$C$4)*(1+VLOOKUP(N$1,装备属性!$B$6:$G$26,4,FALSE))</f>
        <v>4176.1106600857274</v>
      </c>
      <c r="O96" s="31">
        <f>(装备属性!$C$2/装备属性!$C$3*(装备属性!$F125-装备属性!$F$31))*(1+VLOOKUP(O$1,装备属性!$B$6:$G$26,3,FALSE))+(装备属性!$C$1+装备属性!$F$31*装备属性!$C$2/装备属性!$C$4)*(1+VLOOKUP(O$1,装备属性!$B$6:$G$26,4,FALSE))</f>
        <v>4587.1875831626503</v>
      </c>
      <c r="P96" s="31">
        <f>(装备属性!$C$2/装备属性!$C$3*(装备属性!$F125-装备属性!$F$31))*(1+VLOOKUP(P$1,装备属性!$B$6:$G$26,3,FALSE))+(装备属性!$C$1+装备属性!$F$31*装备属性!$C$2/装备属性!$C$4)*(1+VLOOKUP(P$1,装备属性!$B$6:$G$26,4,FALSE))</f>
        <v>4998.8902479592834</v>
      </c>
      <c r="Q96" s="31">
        <f>(装备属性!$C$2/装备属性!$C$3*(装备属性!$F125-装备属性!$F$31))*(1+VLOOKUP(Q$1,装备属性!$B$6:$G$26,3,FALSE))+(装备属性!$C$1+装备属性!$F$31*装备属性!$C$2/装备属性!$C$4)*(1+VLOOKUP(Q$1,装备属性!$B$6:$G$26,4,FALSE))</f>
        <v>5411.4063769915419</v>
      </c>
      <c r="R96" s="31">
        <f>(装备属性!$C$2/装备属性!$C$3*(装备属性!$F125-装备属性!$F$31))*(1+VLOOKUP(R$1,装备属性!$B$6:$G$26,3,FALSE))+(装备属性!$C$1+装备属性!$F$31*装备属性!$C$2/装备属性!$C$4)*(1+VLOOKUP(R$1,装备属性!$B$6:$G$26,4,FALSE))</f>
        <v>5824.34671112042</v>
      </c>
      <c r="S96" s="31">
        <f>(装备属性!$C$2/装备属性!$C$3*(装备属性!$F125-装备属性!$F$31))*(1+VLOOKUP(S$1,装备属性!$B$6:$G$26,3,FALSE))+(装备属性!$C$1+装备属性!$F$31*装备属性!$C$2/装备属性!$C$4)*(1+VLOOKUP(S$1,装备属性!$B$6:$G$26,4,FALSE))</f>
        <v>6237.9022666759756</v>
      </c>
      <c r="T96" s="32">
        <f t="shared" si="18"/>
        <v>6237.9022666759756</v>
      </c>
      <c r="V96" s="32">
        <f>(装备属性!$C$2/装备属性!$C$3*(装备属性!$F125-装备属性!$F$31))*(1+装备属性!$D$22+VLOOKUP(V$1,装备属性!$L$16:$P$22,2,FALSE))+(装备属性!$C$1+装备属性!$C$2/装备属性!$C$3*装备属性!$F$31)*(1+装备属性!$E$22+VLOOKUP(V$1,装备属性!$L$16:$P$22,3,FALSE))</f>
        <v>6795.4918436871485</v>
      </c>
      <c r="W96" s="32">
        <f>(装备属性!$C$2/装备属性!$C$3*(装备属性!$F125-装备属性!$F$31))*(1+装备属性!$D$22+VLOOKUP(W$1,装备属性!$L$16:$P$22,2,FALSE))+(装备属性!$C$1+装备属性!$C$2/装备属性!$C$3*装备属性!$F$31)*(1+装备属性!$E$22+VLOOKUP(W$1,装备属性!$L$16:$P$22,3,FALSE))</f>
        <v>7507.4918436871485</v>
      </c>
      <c r="X96" s="32">
        <f>(装备属性!$C$2/装备属性!$C$3*(装备属性!$F125-装备属性!$F$31))*(1+装备属性!$D$22+VLOOKUP(X$1,装备属性!$L$16:$P$22,2,FALSE))+(装备属性!$C$1+装备属性!$C$2/装备属性!$C$3*装备属性!$F$31)*(1+装备属性!$E$22+VLOOKUP(X$1,装备属性!$L$16:$P$22,3,FALSE))</f>
        <v>8275.4918436871485</v>
      </c>
      <c r="Y96" s="32">
        <f>(装备属性!$C$2/装备属性!$C$3*(装备属性!$F125-装备属性!$F$31))*(1+装备属性!$D$22+VLOOKUP(Y$1,装备属性!$L$16:$P$22,2,FALSE))+(装备属性!$C$1+装备属性!$C$2/装备属性!$C$3*装备属性!$F$31)*(1+装备属性!$E$22+VLOOKUP(Y$1,装备属性!$L$16:$P$22,3,FALSE))</f>
        <v>9071.4918436871485</v>
      </c>
      <c r="Z96" s="32">
        <f>(装备属性!$C$2/装备属性!$C$3*(装备属性!$F125-装备属性!$F$31))*(1+装备属性!$D$22+VLOOKUP(Z$1,装备属性!$L$16:$P$22,2,FALSE))+(装备属性!$C$1+装备属性!$C$2/装备属性!$C$3*装备属性!$F$31)*(1+装备属性!$E$22+VLOOKUP(Z$1,装备属性!$L$16:$P$22,3,FALSE))</f>
        <v>9867.4918436871485</v>
      </c>
      <c r="AA96"/>
    </row>
    <row r="97" spans="2:27" x14ac:dyDescent="0.15">
      <c r="B97" s="1">
        <v>96</v>
      </c>
      <c r="C97" s="31">
        <f>(装备属性!$C$2/装备属性!$C$3*(装备属性!$F126-装备属性!$F$31))*(1+VLOOKUP(C$1,装备属性!$B$6:$G$26,3,FALSE))+(装备属性!$C$1+装备属性!$F$31*装备属性!$C$2/装备属性!$C$4)*(1+VLOOKUP(C$1,装备属性!$B$6:$G$26,4,FALSE))</f>
        <v>409</v>
      </c>
      <c r="D97" s="31">
        <f>(装备属性!$C$2/装备属性!$C$3*(装备属性!$F126-装备属性!$F$31))*(1+VLOOKUP(D$1,装备属性!$B$6:$G$26,3,FALSE))+(装备属性!$C$1+装备属性!$F$31*装备属性!$C$2/装备属性!$C$4)*(1+VLOOKUP(D$1,装备属性!$B$6:$G$26,4,FALSE))</f>
        <v>642.5</v>
      </c>
      <c r="E97" s="31">
        <f>(装备属性!$C$2/装备属性!$C$3*(装备属性!$F126-装备属性!$F$31))*(1+VLOOKUP(E$1,装备属性!$B$6:$G$26,3,FALSE))+(装备属性!$C$1+装备属性!$F$31*装备属性!$C$2/装备属性!$C$4)*(1+VLOOKUP(E$1,装备属性!$B$6:$G$26,4,FALSE))</f>
        <v>876</v>
      </c>
      <c r="F97" s="31">
        <f>(装备属性!$C$2/装备属性!$C$3*(装备属性!$F126-装备属性!$F$31))*(1+VLOOKUP(F$1,装备属性!$B$6:$G$26,3,FALSE))+(装备属性!$C$1+装备属性!$F$31*装备属性!$C$2/装备属性!$C$4)*(1+VLOOKUP(F$1,装备属性!$B$6:$G$26,4,FALSE))</f>
        <v>1138.5</v>
      </c>
      <c r="G97" s="31">
        <f>(装备属性!$C$2/装备属性!$C$3*(装备属性!$F126-装备属性!$F$31))*(1+VLOOKUP(G$1,装备属性!$B$6:$G$26,3,FALSE))+(装备属性!$C$1+装备属性!$F$31*装备属性!$C$2/装备属性!$C$4)*(1+VLOOKUP(G$1,装备属性!$B$6:$G$26,4,FALSE))</f>
        <v>1430</v>
      </c>
      <c r="H97" s="31">
        <f>(装备属性!$C$2/装备属性!$C$3*(装备属性!$F126-装备属性!$F$31))*(1+VLOOKUP(H$1,装备属性!$B$6:$G$26,3,FALSE))+(装备属性!$C$1+装备属性!$F$31*装备属性!$C$2/装备属性!$C$4)*(1+VLOOKUP(H$1,装备属性!$B$6:$G$26,4,FALSE))</f>
        <v>1765</v>
      </c>
      <c r="I97" s="31">
        <f>(装备属性!$C$2/装备属性!$C$3*(装备属性!$F126-装备属性!$F$31))*(1+VLOOKUP(I$1,装备属性!$B$6:$G$26,3,FALSE))+(装备属性!$C$1+装备属性!$F$31*装备属性!$C$2/装备属性!$C$4)*(1+VLOOKUP(I$1,装备属性!$B$6:$G$26,4,FALSE))</f>
        <v>2158</v>
      </c>
      <c r="J97" s="31">
        <f>(装备属性!$C$2/装备属性!$C$3*(装备属性!$F126-装备属性!$F$31))*(1+VLOOKUP(J$1,装备属性!$B$6:$G$26,3,FALSE))+(装备属性!$C$1+装备属性!$F$31*装备属性!$C$2/装备属性!$C$4)*(1+VLOOKUP(J$1,装备属性!$B$6:$G$26,4,FALSE))</f>
        <v>2562.4970414201184</v>
      </c>
      <c r="K97" s="31">
        <f>(装备属性!$C$2/装备属性!$C$3*(装备属性!$F126-装备属性!$F$31))*(1+VLOOKUP(K$1,装备属性!$B$6:$G$26,3,FALSE))+(装备属性!$C$1+装备属性!$F$31*装备属性!$C$2/装备属性!$C$4)*(1+VLOOKUP(K$1,装备属性!$B$6:$G$26,4,FALSE))</f>
        <v>2969.9970414201184</v>
      </c>
      <c r="L97" s="31">
        <f>(装备属性!$C$2/装备属性!$C$3*(装备属性!$F126-装备属性!$F$31))*(1+VLOOKUP(L$1,装备属性!$B$6:$G$26,3,FALSE))+(装备属性!$C$1+装备属性!$F$31*装备属性!$C$2/装备属性!$C$4)*(1+VLOOKUP(L$1,装备属性!$B$6:$G$26,4,FALSE))</f>
        <v>3379.2195036231424</v>
      </c>
      <c r="M97" s="31">
        <f>(装备属性!$C$2/装备属性!$C$3*(装备属性!$F126-装备属性!$F$31))*(1+VLOOKUP(M$1,装备属性!$B$6:$G$26,3,FALSE))+(装备属性!$C$1+装备属性!$F$31*装备属性!$C$2/装备属性!$C$4)*(1+VLOOKUP(M$1,装备属性!$B$6:$G$26,4,FALSE))</f>
        <v>3790.1718845755231</v>
      </c>
      <c r="N97" s="31">
        <f>(装备属性!$C$2/装备属性!$C$3*(装备属性!$F126-装备属性!$F$31))*(1+VLOOKUP(N$1,装备属性!$B$6:$G$26,3,FALSE))+(装备属性!$C$1+装备属性!$F$31*装备属性!$C$2/装备属性!$C$4)*(1+VLOOKUP(N$1,装备属性!$B$6:$G$26,4,FALSE))</f>
        <v>4202.1106600857274</v>
      </c>
      <c r="O97" s="31">
        <f>(装备属性!$C$2/装备属性!$C$3*(装备属性!$F126-装备属性!$F$31))*(1+VLOOKUP(O$1,装备属性!$B$6:$G$26,3,FALSE))+(装备属性!$C$1+装备属性!$F$31*装备属性!$C$2/装备属性!$C$4)*(1+VLOOKUP(O$1,装备属性!$B$6:$G$26,4,FALSE))</f>
        <v>4615.1875831626503</v>
      </c>
      <c r="P97" s="31">
        <f>(装备属性!$C$2/装备属性!$C$3*(装备属性!$F126-装备属性!$F$31))*(1+VLOOKUP(P$1,装备属性!$B$6:$G$26,3,FALSE))+(装备属性!$C$1+装备属性!$F$31*装备属性!$C$2/装备属性!$C$4)*(1+VLOOKUP(P$1,装备属性!$B$6:$G$26,4,FALSE))</f>
        <v>5028.8902479592834</v>
      </c>
      <c r="Q97" s="31">
        <f>(装备属性!$C$2/装备属性!$C$3*(装备属性!$F126-装备属性!$F$31))*(1+VLOOKUP(Q$1,装备属性!$B$6:$G$26,3,FALSE))+(装备属性!$C$1+装备属性!$F$31*装备属性!$C$2/装备属性!$C$4)*(1+VLOOKUP(Q$1,装备属性!$B$6:$G$26,4,FALSE))</f>
        <v>5443.4063769915419</v>
      </c>
      <c r="R97" s="31">
        <f>(装备属性!$C$2/装备属性!$C$3*(装备属性!$F126-装备属性!$F$31))*(1+VLOOKUP(R$1,装备属性!$B$6:$G$26,3,FALSE))+(装备属性!$C$1+装备属性!$F$31*装备属性!$C$2/装备属性!$C$4)*(1+VLOOKUP(R$1,装备属性!$B$6:$G$26,4,FALSE))</f>
        <v>5858.34671112042</v>
      </c>
      <c r="S97" s="31">
        <f>(装备属性!$C$2/装备属性!$C$3*(装备属性!$F126-装备属性!$F$31))*(1+VLOOKUP(S$1,装备属性!$B$6:$G$26,3,FALSE))+(装备属性!$C$1+装备属性!$F$31*装备属性!$C$2/装备属性!$C$4)*(1+VLOOKUP(S$1,装备属性!$B$6:$G$26,4,FALSE))</f>
        <v>6273.9022666759756</v>
      </c>
      <c r="T97" s="32">
        <f t="shared" si="18"/>
        <v>6273.9022666759756</v>
      </c>
      <c r="V97" s="32">
        <f>(装备属性!$C$2/装备属性!$C$3*(装备属性!$F126-装备属性!$F$31))*(1+装备属性!$D$22+VLOOKUP(V$1,装备属性!$L$16:$P$22,2,FALSE))+(装备属性!$C$1+装备属性!$C$2/装备属性!$C$3*装备属性!$F$31)*(1+装备属性!$E$22+VLOOKUP(V$1,装备属性!$L$16:$P$22,3,FALSE))</f>
        <v>6835.4918436871485</v>
      </c>
      <c r="W97" s="32">
        <f>(装备属性!$C$2/装备属性!$C$3*(装备属性!$F126-装备属性!$F$31))*(1+装备属性!$D$22+VLOOKUP(W$1,装备属性!$L$16:$P$22,2,FALSE))+(装备属性!$C$1+装备属性!$C$2/装备属性!$C$3*装备属性!$F$31)*(1+装备属性!$E$22+VLOOKUP(W$1,装备属性!$L$16:$P$22,3,FALSE))</f>
        <v>7551.4918436871485</v>
      </c>
      <c r="X97" s="32">
        <f>(装备属性!$C$2/装备属性!$C$3*(装备属性!$F126-装备属性!$F$31))*(1+装备属性!$D$22+VLOOKUP(X$1,装备属性!$L$16:$P$22,2,FALSE))+(装备属性!$C$1+装备属性!$C$2/装备属性!$C$3*装备属性!$F$31)*(1+装备属性!$E$22+VLOOKUP(X$1,装备属性!$L$16:$P$22,3,FALSE))</f>
        <v>8323.4918436871485</v>
      </c>
      <c r="Y97" s="32">
        <f>(装备属性!$C$2/装备属性!$C$3*(装备属性!$F126-装备属性!$F$31))*(1+装备属性!$D$22+VLOOKUP(Y$1,装备属性!$L$16:$P$22,2,FALSE))+(装备属性!$C$1+装备属性!$C$2/装备属性!$C$3*装备属性!$F$31)*(1+装备属性!$E$22+VLOOKUP(Y$1,装备属性!$L$16:$P$22,3,FALSE))</f>
        <v>9123.4918436871485</v>
      </c>
      <c r="Z97" s="32">
        <f>(装备属性!$C$2/装备属性!$C$3*(装备属性!$F126-装备属性!$F$31))*(1+装备属性!$D$22+VLOOKUP(Z$1,装备属性!$L$16:$P$22,2,FALSE))+(装备属性!$C$1+装备属性!$C$2/装备属性!$C$3*装备属性!$F$31)*(1+装备属性!$E$22+VLOOKUP(Z$1,装备属性!$L$16:$P$22,3,FALSE))</f>
        <v>9923.4918436871485</v>
      </c>
      <c r="AA97"/>
    </row>
    <row r="98" spans="2:27" x14ac:dyDescent="0.15">
      <c r="B98" s="1">
        <v>97</v>
      </c>
      <c r="C98" s="31">
        <f>(装备属性!$C$2/装备属性!$C$3*(装备属性!$F127-装备属性!$F$31))*(1+VLOOKUP(C$1,装备属性!$B$6:$G$26,3,FALSE))+(装备属性!$C$1+装备属性!$F$31*装备属性!$C$2/装备属性!$C$4)*(1+VLOOKUP(C$1,装备属性!$B$6:$G$26,4,FALSE))</f>
        <v>413</v>
      </c>
      <c r="D98" s="31">
        <f>(装备属性!$C$2/装备属性!$C$3*(装备属性!$F127-装备属性!$F$31))*(1+VLOOKUP(D$1,装备属性!$B$6:$G$26,3,FALSE))+(装备属性!$C$1+装备属性!$F$31*装备属性!$C$2/装备属性!$C$4)*(1+VLOOKUP(D$1,装备属性!$B$6:$G$26,4,FALSE))</f>
        <v>648.5</v>
      </c>
      <c r="E98" s="31">
        <f>(装备属性!$C$2/装备属性!$C$3*(装备属性!$F127-装备属性!$F$31))*(1+VLOOKUP(E$1,装备属性!$B$6:$G$26,3,FALSE))+(装备属性!$C$1+装备属性!$F$31*装备属性!$C$2/装备属性!$C$4)*(1+VLOOKUP(E$1,装备属性!$B$6:$G$26,4,FALSE))</f>
        <v>884</v>
      </c>
      <c r="F98" s="31">
        <f>(装备属性!$C$2/装备属性!$C$3*(装备属性!$F127-装备属性!$F$31))*(1+VLOOKUP(F$1,装备属性!$B$6:$G$26,3,FALSE))+(装备属性!$C$1+装备属性!$F$31*装备属性!$C$2/装备属性!$C$4)*(1+VLOOKUP(F$1,装备属性!$B$6:$G$26,4,FALSE))</f>
        <v>1148.5</v>
      </c>
      <c r="G98" s="31">
        <f>(装备属性!$C$2/装备属性!$C$3*(装备属性!$F127-装备属性!$F$31))*(1+VLOOKUP(G$1,装备属性!$B$6:$G$26,3,FALSE))+(装备属性!$C$1+装备属性!$F$31*装备属性!$C$2/装备属性!$C$4)*(1+VLOOKUP(G$1,装备属性!$B$6:$G$26,4,FALSE))</f>
        <v>1442</v>
      </c>
      <c r="H98" s="31">
        <f>(装备属性!$C$2/装备属性!$C$3*(装备属性!$F127-装备属性!$F$31))*(1+VLOOKUP(H$1,装备属性!$B$6:$G$26,3,FALSE))+(装备属性!$C$1+装备属性!$F$31*装备属性!$C$2/装备属性!$C$4)*(1+VLOOKUP(H$1,装备属性!$B$6:$G$26,4,FALSE))</f>
        <v>1779</v>
      </c>
      <c r="I98" s="31">
        <f>(装备属性!$C$2/装备属性!$C$3*(装备属性!$F127-装备属性!$F$31))*(1+VLOOKUP(I$1,装备属性!$B$6:$G$26,3,FALSE))+(装备属性!$C$1+装备属性!$F$31*装备属性!$C$2/装备属性!$C$4)*(1+VLOOKUP(I$1,装备属性!$B$6:$G$26,4,FALSE))</f>
        <v>2174</v>
      </c>
      <c r="J98" s="31">
        <f>(装备属性!$C$2/装备属性!$C$3*(装备属性!$F127-装备属性!$F$31))*(1+VLOOKUP(J$1,装备属性!$B$6:$G$26,3,FALSE))+(装备属性!$C$1+装备属性!$F$31*装备属性!$C$2/装备属性!$C$4)*(1+VLOOKUP(J$1,装备属性!$B$6:$G$26,4,FALSE))</f>
        <v>2580.4970414201184</v>
      </c>
      <c r="K98" s="31">
        <f>(装备属性!$C$2/装备属性!$C$3*(装备属性!$F127-装备属性!$F$31))*(1+VLOOKUP(K$1,装备属性!$B$6:$G$26,3,FALSE))+(装备属性!$C$1+装备属性!$F$31*装备属性!$C$2/装备属性!$C$4)*(1+VLOOKUP(K$1,装备属性!$B$6:$G$26,4,FALSE))</f>
        <v>2989.9970414201184</v>
      </c>
      <c r="L98" s="31">
        <f>(装备属性!$C$2/装备属性!$C$3*(装备属性!$F127-装备属性!$F$31))*(1+VLOOKUP(L$1,装备属性!$B$6:$G$26,3,FALSE))+(装备属性!$C$1+装备属性!$F$31*装备属性!$C$2/装备属性!$C$4)*(1+VLOOKUP(L$1,装备属性!$B$6:$G$26,4,FALSE))</f>
        <v>3401.2195036231424</v>
      </c>
      <c r="M98" s="31">
        <f>(装备属性!$C$2/装备属性!$C$3*(装备属性!$F127-装备属性!$F$31))*(1+VLOOKUP(M$1,装备属性!$B$6:$G$26,3,FALSE))+(装备属性!$C$1+装备属性!$F$31*装备属性!$C$2/装备属性!$C$4)*(1+VLOOKUP(M$1,装备属性!$B$6:$G$26,4,FALSE))</f>
        <v>3814.1718845755231</v>
      </c>
      <c r="N98" s="31">
        <f>(装备属性!$C$2/装备属性!$C$3*(装备属性!$F127-装备属性!$F$31))*(1+VLOOKUP(N$1,装备属性!$B$6:$G$26,3,FALSE))+(装备属性!$C$1+装备属性!$F$31*装备属性!$C$2/装备属性!$C$4)*(1+VLOOKUP(N$1,装备属性!$B$6:$G$26,4,FALSE))</f>
        <v>4228.1106600857274</v>
      </c>
      <c r="O98" s="31">
        <f>(装备属性!$C$2/装备属性!$C$3*(装备属性!$F127-装备属性!$F$31))*(1+VLOOKUP(O$1,装备属性!$B$6:$G$26,3,FALSE))+(装备属性!$C$1+装备属性!$F$31*装备属性!$C$2/装备属性!$C$4)*(1+VLOOKUP(O$1,装备属性!$B$6:$G$26,4,FALSE))</f>
        <v>4643.1875831626503</v>
      </c>
      <c r="P98" s="31">
        <f>(装备属性!$C$2/装备属性!$C$3*(装备属性!$F127-装备属性!$F$31))*(1+VLOOKUP(P$1,装备属性!$B$6:$G$26,3,FALSE))+(装备属性!$C$1+装备属性!$F$31*装备属性!$C$2/装备属性!$C$4)*(1+VLOOKUP(P$1,装备属性!$B$6:$G$26,4,FALSE))</f>
        <v>5058.8902479592834</v>
      </c>
      <c r="Q98" s="31">
        <f>(装备属性!$C$2/装备属性!$C$3*(装备属性!$F127-装备属性!$F$31))*(1+VLOOKUP(Q$1,装备属性!$B$6:$G$26,3,FALSE))+(装备属性!$C$1+装备属性!$F$31*装备属性!$C$2/装备属性!$C$4)*(1+VLOOKUP(Q$1,装备属性!$B$6:$G$26,4,FALSE))</f>
        <v>5475.4063769915419</v>
      </c>
      <c r="R98" s="31">
        <f>(装备属性!$C$2/装备属性!$C$3*(装备属性!$F127-装备属性!$F$31))*(1+VLOOKUP(R$1,装备属性!$B$6:$G$26,3,FALSE))+(装备属性!$C$1+装备属性!$F$31*装备属性!$C$2/装备属性!$C$4)*(1+VLOOKUP(R$1,装备属性!$B$6:$G$26,4,FALSE))</f>
        <v>5892.34671112042</v>
      </c>
      <c r="S98" s="31">
        <f>(装备属性!$C$2/装备属性!$C$3*(装备属性!$F127-装备属性!$F$31))*(1+VLOOKUP(S$1,装备属性!$B$6:$G$26,3,FALSE))+(装备属性!$C$1+装备属性!$F$31*装备属性!$C$2/装备属性!$C$4)*(1+VLOOKUP(S$1,装备属性!$B$6:$G$26,4,FALSE))</f>
        <v>6309.9022666759756</v>
      </c>
      <c r="T98" s="32">
        <f t="shared" si="18"/>
        <v>6309.9022666759756</v>
      </c>
      <c r="V98" s="32">
        <f>(装备属性!$C$2/装备属性!$C$3*(装备属性!$F127-装备属性!$F$31))*(1+装备属性!$D$22+VLOOKUP(V$1,装备属性!$L$16:$P$22,2,FALSE))+(装备属性!$C$1+装备属性!$C$2/装备属性!$C$3*装备属性!$F$31)*(1+装备属性!$E$22+VLOOKUP(V$1,装备属性!$L$16:$P$22,3,FALSE))</f>
        <v>6875.4918436871485</v>
      </c>
      <c r="W98" s="32">
        <f>(装备属性!$C$2/装备属性!$C$3*(装备属性!$F127-装备属性!$F$31))*(1+装备属性!$D$22+VLOOKUP(W$1,装备属性!$L$16:$P$22,2,FALSE))+(装备属性!$C$1+装备属性!$C$2/装备属性!$C$3*装备属性!$F$31)*(1+装备属性!$E$22+VLOOKUP(W$1,装备属性!$L$16:$P$22,3,FALSE))</f>
        <v>7595.4918436871485</v>
      </c>
      <c r="X98" s="32">
        <f>(装备属性!$C$2/装备属性!$C$3*(装备属性!$F127-装备属性!$F$31))*(1+装备属性!$D$22+VLOOKUP(X$1,装备属性!$L$16:$P$22,2,FALSE))+(装备属性!$C$1+装备属性!$C$2/装备属性!$C$3*装备属性!$F$31)*(1+装备属性!$E$22+VLOOKUP(X$1,装备属性!$L$16:$P$22,3,FALSE))</f>
        <v>8371.4918436871485</v>
      </c>
      <c r="Y98" s="32">
        <f>(装备属性!$C$2/装备属性!$C$3*(装备属性!$F127-装备属性!$F$31))*(1+装备属性!$D$22+VLOOKUP(Y$1,装备属性!$L$16:$P$22,2,FALSE))+(装备属性!$C$1+装备属性!$C$2/装备属性!$C$3*装备属性!$F$31)*(1+装备属性!$E$22+VLOOKUP(Y$1,装备属性!$L$16:$P$22,3,FALSE))</f>
        <v>9175.4918436871485</v>
      </c>
      <c r="Z98" s="32">
        <f>(装备属性!$C$2/装备属性!$C$3*(装备属性!$F127-装备属性!$F$31))*(1+装备属性!$D$22+VLOOKUP(Z$1,装备属性!$L$16:$P$22,2,FALSE))+(装备属性!$C$1+装备属性!$C$2/装备属性!$C$3*装备属性!$F$31)*(1+装备属性!$E$22+VLOOKUP(Z$1,装备属性!$L$16:$P$22,3,FALSE))</f>
        <v>9979.4918436871485</v>
      </c>
      <c r="AA98"/>
    </row>
    <row r="99" spans="2:27" x14ac:dyDescent="0.15">
      <c r="B99" s="1">
        <v>98</v>
      </c>
      <c r="C99" s="31">
        <f>(装备属性!$C$2/装备属性!$C$3*(装备属性!$F128-装备属性!$F$31))*(1+VLOOKUP(C$1,装备属性!$B$6:$G$26,3,FALSE))+(装备属性!$C$1+装备属性!$F$31*装备属性!$C$2/装备属性!$C$4)*(1+VLOOKUP(C$1,装备属性!$B$6:$G$26,4,FALSE))</f>
        <v>417</v>
      </c>
      <c r="D99" s="31">
        <f>(装备属性!$C$2/装备属性!$C$3*(装备属性!$F128-装备属性!$F$31))*(1+VLOOKUP(D$1,装备属性!$B$6:$G$26,3,FALSE))+(装备属性!$C$1+装备属性!$F$31*装备属性!$C$2/装备属性!$C$4)*(1+VLOOKUP(D$1,装备属性!$B$6:$G$26,4,FALSE))</f>
        <v>654.5</v>
      </c>
      <c r="E99" s="31">
        <f>(装备属性!$C$2/装备属性!$C$3*(装备属性!$F128-装备属性!$F$31))*(1+VLOOKUP(E$1,装备属性!$B$6:$G$26,3,FALSE))+(装备属性!$C$1+装备属性!$F$31*装备属性!$C$2/装备属性!$C$4)*(1+VLOOKUP(E$1,装备属性!$B$6:$G$26,4,FALSE))</f>
        <v>892</v>
      </c>
      <c r="F99" s="31">
        <f>(装备属性!$C$2/装备属性!$C$3*(装备属性!$F128-装备属性!$F$31))*(1+VLOOKUP(F$1,装备属性!$B$6:$G$26,3,FALSE))+(装备属性!$C$1+装备属性!$F$31*装备属性!$C$2/装备属性!$C$4)*(1+VLOOKUP(F$1,装备属性!$B$6:$G$26,4,FALSE))</f>
        <v>1158.5</v>
      </c>
      <c r="G99" s="31">
        <f>(装备属性!$C$2/装备属性!$C$3*(装备属性!$F128-装备属性!$F$31))*(1+VLOOKUP(G$1,装备属性!$B$6:$G$26,3,FALSE))+(装备属性!$C$1+装备属性!$F$31*装备属性!$C$2/装备属性!$C$4)*(1+VLOOKUP(G$1,装备属性!$B$6:$G$26,4,FALSE))</f>
        <v>1454</v>
      </c>
      <c r="H99" s="31">
        <f>(装备属性!$C$2/装备属性!$C$3*(装备属性!$F128-装备属性!$F$31))*(1+VLOOKUP(H$1,装备属性!$B$6:$G$26,3,FALSE))+(装备属性!$C$1+装备属性!$F$31*装备属性!$C$2/装备属性!$C$4)*(1+VLOOKUP(H$1,装备属性!$B$6:$G$26,4,FALSE))</f>
        <v>1793</v>
      </c>
      <c r="I99" s="31">
        <f>(装备属性!$C$2/装备属性!$C$3*(装备属性!$F128-装备属性!$F$31))*(1+VLOOKUP(I$1,装备属性!$B$6:$G$26,3,FALSE))+(装备属性!$C$1+装备属性!$F$31*装备属性!$C$2/装备属性!$C$4)*(1+VLOOKUP(I$1,装备属性!$B$6:$G$26,4,FALSE))</f>
        <v>2190</v>
      </c>
      <c r="J99" s="31">
        <f>(装备属性!$C$2/装备属性!$C$3*(装备属性!$F128-装备属性!$F$31))*(1+VLOOKUP(J$1,装备属性!$B$6:$G$26,3,FALSE))+(装备属性!$C$1+装备属性!$F$31*装备属性!$C$2/装备属性!$C$4)*(1+VLOOKUP(J$1,装备属性!$B$6:$G$26,4,FALSE))</f>
        <v>2598.4970414201184</v>
      </c>
      <c r="K99" s="31">
        <f>(装备属性!$C$2/装备属性!$C$3*(装备属性!$F128-装备属性!$F$31))*(1+VLOOKUP(K$1,装备属性!$B$6:$G$26,3,FALSE))+(装备属性!$C$1+装备属性!$F$31*装备属性!$C$2/装备属性!$C$4)*(1+VLOOKUP(K$1,装备属性!$B$6:$G$26,4,FALSE))</f>
        <v>3009.9970414201184</v>
      </c>
      <c r="L99" s="31">
        <f>(装备属性!$C$2/装备属性!$C$3*(装备属性!$F128-装备属性!$F$31))*(1+VLOOKUP(L$1,装备属性!$B$6:$G$26,3,FALSE))+(装备属性!$C$1+装备属性!$F$31*装备属性!$C$2/装备属性!$C$4)*(1+VLOOKUP(L$1,装备属性!$B$6:$G$26,4,FALSE))</f>
        <v>3423.2195036231424</v>
      </c>
      <c r="M99" s="31">
        <f>(装备属性!$C$2/装备属性!$C$3*(装备属性!$F128-装备属性!$F$31))*(1+VLOOKUP(M$1,装备属性!$B$6:$G$26,3,FALSE))+(装备属性!$C$1+装备属性!$F$31*装备属性!$C$2/装备属性!$C$4)*(1+VLOOKUP(M$1,装备属性!$B$6:$G$26,4,FALSE))</f>
        <v>3838.1718845755231</v>
      </c>
      <c r="N99" s="31">
        <f>(装备属性!$C$2/装备属性!$C$3*(装备属性!$F128-装备属性!$F$31))*(1+VLOOKUP(N$1,装备属性!$B$6:$G$26,3,FALSE))+(装备属性!$C$1+装备属性!$F$31*装备属性!$C$2/装备属性!$C$4)*(1+VLOOKUP(N$1,装备属性!$B$6:$G$26,4,FALSE))</f>
        <v>4254.1106600857274</v>
      </c>
      <c r="O99" s="31">
        <f>(装备属性!$C$2/装备属性!$C$3*(装备属性!$F128-装备属性!$F$31))*(1+VLOOKUP(O$1,装备属性!$B$6:$G$26,3,FALSE))+(装备属性!$C$1+装备属性!$F$31*装备属性!$C$2/装备属性!$C$4)*(1+VLOOKUP(O$1,装备属性!$B$6:$G$26,4,FALSE))</f>
        <v>4671.1875831626503</v>
      </c>
      <c r="P99" s="31">
        <f>(装备属性!$C$2/装备属性!$C$3*(装备属性!$F128-装备属性!$F$31))*(1+VLOOKUP(P$1,装备属性!$B$6:$G$26,3,FALSE))+(装备属性!$C$1+装备属性!$F$31*装备属性!$C$2/装备属性!$C$4)*(1+VLOOKUP(P$1,装备属性!$B$6:$G$26,4,FALSE))</f>
        <v>5088.8902479592834</v>
      </c>
      <c r="Q99" s="31">
        <f>(装备属性!$C$2/装备属性!$C$3*(装备属性!$F128-装备属性!$F$31))*(1+VLOOKUP(Q$1,装备属性!$B$6:$G$26,3,FALSE))+(装备属性!$C$1+装备属性!$F$31*装备属性!$C$2/装备属性!$C$4)*(1+VLOOKUP(Q$1,装备属性!$B$6:$G$26,4,FALSE))</f>
        <v>5507.4063769915419</v>
      </c>
      <c r="R99" s="31">
        <f>(装备属性!$C$2/装备属性!$C$3*(装备属性!$F128-装备属性!$F$31))*(1+VLOOKUP(R$1,装备属性!$B$6:$G$26,3,FALSE))+(装备属性!$C$1+装备属性!$F$31*装备属性!$C$2/装备属性!$C$4)*(1+VLOOKUP(R$1,装备属性!$B$6:$G$26,4,FALSE))</f>
        <v>5926.34671112042</v>
      </c>
      <c r="S99" s="31">
        <f>(装备属性!$C$2/装备属性!$C$3*(装备属性!$F128-装备属性!$F$31))*(1+VLOOKUP(S$1,装备属性!$B$6:$G$26,3,FALSE))+(装备属性!$C$1+装备属性!$F$31*装备属性!$C$2/装备属性!$C$4)*(1+VLOOKUP(S$1,装备属性!$B$6:$G$26,4,FALSE))</f>
        <v>6345.9022666759756</v>
      </c>
      <c r="T99" s="32">
        <f t="shared" si="18"/>
        <v>6345.9022666759756</v>
      </c>
      <c r="V99" s="32">
        <f>(装备属性!$C$2/装备属性!$C$3*(装备属性!$F128-装备属性!$F$31))*(1+装备属性!$D$22+VLOOKUP(V$1,装备属性!$L$16:$P$22,2,FALSE))+(装备属性!$C$1+装备属性!$C$2/装备属性!$C$3*装备属性!$F$31)*(1+装备属性!$E$22+VLOOKUP(V$1,装备属性!$L$16:$P$22,3,FALSE))</f>
        <v>6915.4918436871485</v>
      </c>
      <c r="W99" s="32">
        <f>(装备属性!$C$2/装备属性!$C$3*(装备属性!$F128-装备属性!$F$31))*(1+装备属性!$D$22+VLOOKUP(W$1,装备属性!$L$16:$P$22,2,FALSE))+(装备属性!$C$1+装备属性!$C$2/装备属性!$C$3*装备属性!$F$31)*(1+装备属性!$E$22+VLOOKUP(W$1,装备属性!$L$16:$P$22,3,FALSE))</f>
        <v>7639.4918436871485</v>
      </c>
      <c r="X99" s="32">
        <f>(装备属性!$C$2/装备属性!$C$3*(装备属性!$F128-装备属性!$F$31))*(1+装备属性!$D$22+VLOOKUP(X$1,装备属性!$L$16:$P$22,2,FALSE))+(装备属性!$C$1+装备属性!$C$2/装备属性!$C$3*装备属性!$F$31)*(1+装备属性!$E$22+VLOOKUP(X$1,装备属性!$L$16:$P$22,3,FALSE))</f>
        <v>8419.4918436871485</v>
      </c>
      <c r="Y99" s="32">
        <f>(装备属性!$C$2/装备属性!$C$3*(装备属性!$F128-装备属性!$F$31))*(1+装备属性!$D$22+VLOOKUP(Y$1,装备属性!$L$16:$P$22,2,FALSE))+(装备属性!$C$1+装备属性!$C$2/装备属性!$C$3*装备属性!$F$31)*(1+装备属性!$E$22+VLOOKUP(Y$1,装备属性!$L$16:$P$22,3,FALSE))</f>
        <v>9227.4918436871485</v>
      </c>
      <c r="Z99" s="32">
        <f>(装备属性!$C$2/装备属性!$C$3*(装备属性!$F128-装备属性!$F$31))*(1+装备属性!$D$22+VLOOKUP(Z$1,装备属性!$L$16:$P$22,2,FALSE))+(装备属性!$C$1+装备属性!$C$2/装备属性!$C$3*装备属性!$F$31)*(1+装备属性!$E$22+VLOOKUP(Z$1,装备属性!$L$16:$P$22,3,FALSE))</f>
        <v>10035.491843687149</v>
      </c>
      <c r="AA99"/>
    </row>
    <row r="100" spans="2:27" x14ac:dyDescent="0.15">
      <c r="B100" s="1">
        <v>99</v>
      </c>
      <c r="C100" s="31">
        <f>(装备属性!$C$2/装备属性!$C$3*(装备属性!$F129-装备属性!$F$31))*(1+VLOOKUP(C$1,装备属性!$B$6:$G$26,3,FALSE))+(装备属性!$C$1+装备属性!$F$31*装备属性!$C$2/装备属性!$C$4)*(1+VLOOKUP(C$1,装备属性!$B$6:$G$26,4,FALSE))</f>
        <v>421</v>
      </c>
      <c r="D100" s="31">
        <f>(装备属性!$C$2/装备属性!$C$3*(装备属性!$F129-装备属性!$F$31))*(1+VLOOKUP(D$1,装备属性!$B$6:$G$26,3,FALSE))+(装备属性!$C$1+装备属性!$F$31*装备属性!$C$2/装备属性!$C$4)*(1+VLOOKUP(D$1,装备属性!$B$6:$G$26,4,FALSE))</f>
        <v>660.5</v>
      </c>
      <c r="E100" s="31">
        <f>(装备属性!$C$2/装备属性!$C$3*(装备属性!$F129-装备属性!$F$31))*(1+VLOOKUP(E$1,装备属性!$B$6:$G$26,3,FALSE))+(装备属性!$C$1+装备属性!$F$31*装备属性!$C$2/装备属性!$C$4)*(1+VLOOKUP(E$1,装备属性!$B$6:$G$26,4,FALSE))</f>
        <v>900</v>
      </c>
      <c r="F100" s="31">
        <f>(装备属性!$C$2/装备属性!$C$3*(装备属性!$F129-装备属性!$F$31))*(1+VLOOKUP(F$1,装备属性!$B$6:$G$26,3,FALSE))+(装备属性!$C$1+装备属性!$F$31*装备属性!$C$2/装备属性!$C$4)*(1+VLOOKUP(F$1,装备属性!$B$6:$G$26,4,FALSE))</f>
        <v>1168.5</v>
      </c>
      <c r="G100" s="31">
        <f>(装备属性!$C$2/装备属性!$C$3*(装备属性!$F129-装备属性!$F$31))*(1+VLOOKUP(G$1,装备属性!$B$6:$G$26,3,FALSE))+(装备属性!$C$1+装备属性!$F$31*装备属性!$C$2/装备属性!$C$4)*(1+VLOOKUP(G$1,装备属性!$B$6:$G$26,4,FALSE))</f>
        <v>1466</v>
      </c>
      <c r="H100" s="31">
        <f>(装备属性!$C$2/装备属性!$C$3*(装备属性!$F129-装备属性!$F$31))*(1+VLOOKUP(H$1,装备属性!$B$6:$G$26,3,FALSE))+(装备属性!$C$1+装备属性!$F$31*装备属性!$C$2/装备属性!$C$4)*(1+VLOOKUP(H$1,装备属性!$B$6:$G$26,4,FALSE))</f>
        <v>1807</v>
      </c>
      <c r="I100" s="31">
        <f>(装备属性!$C$2/装备属性!$C$3*(装备属性!$F129-装备属性!$F$31))*(1+VLOOKUP(I$1,装备属性!$B$6:$G$26,3,FALSE))+(装备属性!$C$1+装备属性!$F$31*装备属性!$C$2/装备属性!$C$4)*(1+VLOOKUP(I$1,装备属性!$B$6:$G$26,4,FALSE))</f>
        <v>2206</v>
      </c>
      <c r="J100" s="31">
        <f>(装备属性!$C$2/装备属性!$C$3*(装备属性!$F129-装备属性!$F$31))*(1+VLOOKUP(J$1,装备属性!$B$6:$G$26,3,FALSE))+(装备属性!$C$1+装备属性!$F$31*装备属性!$C$2/装备属性!$C$4)*(1+VLOOKUP(J$1,装备属性!$B$6:$G$26,4,FALSE))</f>
        <v>2616.4970414201184</v>
      </c>
      <c r="K100" s="31">
        <f>(装备属性!$C$2/装备属性!$C$3*(装备属性!$F129-装备属性!$F$31))*(1+VLOOKUP(K$1,装备属性!$B$6:$G$26,3,FALSE))+(装备属性!$C$1+装备属性!$F$31*装备属性!$C$2/装备属性!$C$4)*(1+VLOOKUP(K$1,装备属性!$B$6:$G$26,4,FALSE))</f>
        <v>3029.9970414201184</v>
      </c>
      <c r="L100" s="31">
        <f>(装备属性!$C$2/装备属性!$C$3*(装备属性!$F129-装备属性!$F$31))*(1+VLOOKUP(L$1,装备属性!$B$6:$G$26,3,FALSE))+(装备属性!$C$1+装备属性!$F$31*装备属性!$C$2/装备属性!$C$4)*(1+VLOOKUP(L$1,装备属性!$B$6:$G$26,4,FALSE))</f>
        <v>3445.2195036231424</v>
      </c>
      <c r="M100" s="31">
        <f>(装备属性!$C$2/装备属性!$C$3*(装备属性!$F129-装备属性!$F$31))*(1+VLOOKUP(M$1,装备属性!$B$6:$G$26,3,FALSE))+(装备属性!$C$1+装备属性!$F$31*装备属性!$C$2/装备属性!$C$4)*(1+VLOOKUP(M$1,装备属性!$B$6:$G$26,4,FALSE))</f>
        <v>3862.1718845755231</v>
      </c>
      <c r="N100" s="31">
        <f>(装备属性!$C$2/装备属性!$C$3*(装备属性!$F129-装备属性!$F$31))*(1+VLOOKUP(N$1,装备属性!$B$6:$G$26,3,FALSE))+(装备属性!$C$1+装备属性!$F$31*装备属性!$C$2/装备属性!$C$4)*(1+VLOOKUP(N$1,装备属性!$B$6:$G$26,4,FALSE))</f>
        <v>4280.1106600857274</v>
      </c>
      <c r="O100" s="31">
        <f>(装备属性!$C$2/装备属性!$C$3*(装备属性!$F129-装备属性!$F$31))*(1+VLOOKUP(O$1,装备属性!$B$6:$G$26,3,FALSE))+(装备属性!$C$1+装备属性!$F$31*装备属性!$C$2/装备属性!$C$4)*(1+VLOOKUP(O$1,装备属性!$B$6:$G$26,4,FALSE))</f>
        <v>4699.1875831626503</v>
      </c>
      <c r="P100" s="31">
        <f>(装备属性!$C$2/装备属性!$C$3*(装备属性!$F129-装备属性!$F$31))*(1+VLOOKUP(P$1,装备属性!$B$6:$G$26,3,FALSE))+(装备属性!$C$1+装备属性!$F$31*装备属性!$C$2/装备属性!$C$4)*(1+VLOOKUP(P$1,装备属性!$B$6:$G$26,4,FALSE))</f>
        <v>5118.8902479592834</v>
      </c>
      <c r="Q100" s="31">
        <f>(装备属性!$C$2/装备属性!$C$3*(装备属性!$F129-装备属性!$F$31))*(1+VLOOKUP(Q$1,装备属性!$B$6:$G$26,3,FALSE))+(装备属性!$C$1+装备属性!$F$31*装备属性!$C$2/装备属性!$C$4)*(1+VLOOKUP(Q$1,装备属性!$B$6:$G$26,4,FALSE))</f>
        <v>5539.4063769915419</v>
      </c>
      <c r="R100" s="31">
        <f>(装备属性!$C$2/装备属性!$C$3*(装备属性!$F129-装备属性!$F$31))*(1+VLOOKUP(R$1,装备属性!$B$6:$G$26,3,FALSE))+(装备属性!$C$1+装备属性!$F$31*装备属性!$C$2/装备属性!$C$4)*(1+VLOOKUP(R$1,装备属性!$B$6:$G$26,4,FALSE))</f>
        <v>5960.34671112042</v>
      </c>
      <c r="S100" s="31">
        <f>(装备属性!$C$2/装备属性!$C$3*(装备属性!$F129-装备属性!$F$31))*(1+VLOOKUP(S$1,装备属性!$B$6:$G$26,3,FALSE))+(装备属性!$C$1+装备属性!$F$31*装备属性!$C$2/装备属性!$C$4)*(1+VLOOKUP(S$1,装备属性!$B$6:$G$26,4,FALSE))</f>
        <v>6381.9022666759756</v>
      </c>
      <c r="T100" s="32">
        <f t="shared" si="18"/>
        <v>6381.9022666759756</v>
      </c>
      <c r="V100" s="32">
        <f>(装备属性!$C$2/装备属性!$C$3*(装备属性!$F129-装备属性!$F$31))*(1+装备属性!$D$22+VLOOKUP(V$1,装备属性!$L$16:$P$22,2,FALSE))+(装备属性!$C$1+装备属性!$C$2/装备属性!$C$3*装备属性!$F$31)*(1+装备属性!$E$22+VLOOKUP(V$1,装备属性!$L$16:$P$22,3,FALSE))</f>
        <v>6955.4918436871485</v>
      </c>
      <c r="W100" s="32">
        <f>(装备属性!$C$2/装备属性!$C$3*(装备属性!$F129-装备属性!$F$31))*(1+装备属性!$D$22+VLOOKUP(W$1,装备属性!$L$16:$P$22,2,FALSE))+(装备属性!$C$1+装备属性!$C$2/装备属性!$C$3*装备属性!$F$31)*(1+装备属性!$E$22+VLOOKUP(W$1,装备属性!$L$16:$P$22,3,FALSE))</f>
        <v>7683.4918436871485</v>
      </c>
      <c r="X100" s="32">
        <f>(装备属性!$C$2/装备属性!$C$3*(装备属性!$F129-装备属性!$F$31))*(1+装备属性!$D$22+VLOOKUP(X$1,装备属性!$L$16:$P$22,2,FALSE))+(装备属性!$C$1+装备属性!$C$2/装备属性!$C$3*装备属性!$F$31)*(1+装备属性!$E$22+VLOOKUP(X$1,装备属性!$L$16:$P$22,3,FALSE))</f>
        <v>8467.4918436871485</v>
      </c>
      <c r="Y100" s="32">
        <f>(装备属性!$C$2/装备属性!$C$3*(装备属性!$F129-装备属性!$F$31))*(1+装备属性!$D$22+VLOOKUP(Y$1,装备属性!$L$16:$P$22,2,FALSE))+(装备属性!$C$1+装备属性!$C$2/装备属性!$C$3*装备属性!$F$31)*(1+装备属性!$E$22+VLOOKUP(Y$1,装备属性!$L$16:$P$22,3,FALSE))</f>
        <v>9279.4918436871485</v>
      </c>
      <c r="Z100" s="32">
        <f>(装备属性!$C$2/装备属性!$C$3*(装备属性!$F129-装备属性!$F$31))*(1+装备属性!$D$22+VLOOKUP(Z$1,装备属性!$L$16:$P$22,2,FALSE))+(装备属性!$C$1+装备属性!$C$2/装备属性!$C$3*装备属性!$F$31)*(1+装备属性!$E$22+VLOOKUP(Z$1,装备属性!$L$16:$P$22,3,FALSE))</f>
        <v>10091.491843687149</v>
      </c>
      <c r="AA100"/>
    </row>
    <row r="101" spans="2:27" x14ac:dyDescent="0.15">
      <c r="B101" s="1">
        <v>100</v>
      </c>
      <c r="C101" s="31">
        <f>(装备属性!$C$2/装备属性!$C$3*(装备属性!$F130-装备属性!$F$31))*(1+VLOOKUP(C$1,装备属性!$B$6:$G$26,3,FALSE))+(装备属性!$C$1+装备属性!$F$31*装备属性!$C$2/装备属性!$C$4)*(1+VLOOKUP(C$1,装备属性!$B$6:$G$26,4,FALSE))</f>
        <v>425</v>
      </c>
      <c r="D101" s="31">
        <f>(装备属性!$C$2/装备属性!$C$3*(装备属性!$F130-装备属性!$F$31))*(1+VLOOKUP(D$1,装备属性!$B$6:$G$26,3,FALSE))+(装备属性!$C$1+装备属性!$F$31*装备属性!$C$2/装备属性!$C$4)*(1+VLOOKUP(D$1,装备属性!$B$6:$G$26,4,FALSE))</f>
        <v>666.5</v>
      </c>
      <c r="E101" s="31">
        <f>(装备属性!$C$2/装备属性!$C$3*(装备属性!$F130-装备属性!$F$31))*(1+VLOOKUP(E$1,装备属性!$B$6:$G$26,3,FALSE))+(装备属性!$C$1+装备属性!$F$31*装备属性!$C$2/装备属性!$C$4)*(1+VLOOKUP(E$1,装备属性!$B$6:$G$26,4,FALSE))</f>
        <v>908</v>
      </c>
      <c r="F101" s="31">
        <f>(装备属性!$C$2/装备属性!$C$3*(装备属性!$F130-装备属性!$F$31))*(1+VLOOKUP(F$1,装备属性!$B$6:$G$26,3,FALSE))+(装备属性!$C$1+装备属性!$F$31*装备属性!$C$2/装备属性!$C$4)*(1+VLOOKUP(F$1,装备属性!$B$6:$G$26,4,FALSE))</f>
        <v>1178.5</v>
      </c>
      <c r="G101" s="31">
        <f>(装备属性!$C$2/装备属性!$C$3*(装备属性!$F130-装备属性!$F$31))*(1+VLOOKUP(G$1,装备属性!$B$6:$G$26,3,FALSE))+(装备属性!$C$1+装备属性!$F$31*装备属性!$C$2/装备属性!$C$4)*(1+VLOOKUP(G$1,装备属性!$B$6:$G$26,4,FALSE))</f>
        <v>1478</v>
      </c>
      <c r="H101" s="31">
        <f>(装备属性!$C$2/装备属性!$C$3*(装备属性!$F130-装备属性!$F$31))*(1+VLOOKUP(H$1,装备属性!$B$6:$G$26,3,FALSE))+(装备属性!$C$1+装备属性!$F$31*装备属性!$C$2/装备属性!$C$4)*(1+VLOOKUP(H$1,装备属性!$B$6:$G$26,4,FALSE))</f>
        <v>1821</v>
      </c>
      <c r="I101" s="31">
        <f>(装备属性!$C$2/装备属性!$C$3*(装备属性!$F130-装备属性!$F$31))*(1+VLOOKUP(I$1,装备属性!$B$6:$G$26,3,FALSE))+(装备属性!$C$1+装备属性!$F$31*装备属性!$C$2/装备属性!$C$4)*(1+VLOOKUP(I$1,装备属性!$B$6:$G$26,4,FALSE))</f>
        <v>2222</v>
      </c>
      <c r="J101" s="31">
        <f>(装备属性!$C$2/装备属性!$C$3*(装备属性!$F130-装备属性!$F$31))*(1+VLOOKUP(J$1,装备属性!$B$6:$G$26,3,FALSE))+(装备属性!$C$1+装备属性!$F$31*装备属性!$C$2/装备属性!$C$4)*(1+VLOOKUP(J$1,装备属性!$B$6:$G$26,4,FALSE))</f>
        <v>2634.4970414201184</v>
      </c>
      <c r="K101" s="31">
        <f>(装备属性!$C$2/装备属性!$C$3*(装备属性!$F130-装备属性!$F$31))*(1+VLOOKUP(K$1,装备属性!$B$6:$G$26,3,FALSE))+(装备属性!$C$1+装备属性!$F$31*装备属性!$C$2/装备属性!$C$4)*(1+VLOOKUP(K$1,装备属性!$B$6:$G$26,4,FALSE))</f>
        <v>3049.9970414201184</v>
      </c>
      <c r="L101" s="31">
        <f>(装备属性!$C$2/装备属性!$C$3*(装备属性!$F130-装备属性!$F$31))*(1+VLOOKUP(L$1,装备属性!$B$6:$G$26,3,FALSE))+(装备属性!$C$1+装备属性!$F$31*装备属性!$C$2/装备属性!$C$4)*(1+VLOOKUP(L$1,装备属性!$B$6:$G$26,4,FALSE))</f>
        <v>3467.2195036231424</v>
      </c>
      <c r="M101" s="31">
        <f>(装备属性!$C$2/装备属性!$C$3*(装备属性!$F130-装备属性!$F$31))*(1+VLOOKUP(M$1,装备属性!$B$6:$G$26,3,FALSE))+(装备属性!$C$1+装备属性!$F$31*装备属性!$C$2/装备属性!$C$4)*(1+VLOOKUP(M$1,装备属性!$B$6:$G$26,4,FALSE))</f>
        <v>3886.1718845755231</v>
      </c>
      <c r="N101" s="31">
        <f>(装备属性!$C$2/装备属性!$C$3*(装备属性!$F130-装备属性!$F$31))*(1+VLOOKUP(N$1,装备属性!$B$6:$G$26,3,FALSE))+(装备属性!$C$1+装备属性!$F$31*装备属性!$C$2/装备属性!$C$4)*(1+VLOOKUP(N$1,装备属性!$B$6:$G$26,4,FALSE))</f>
        <v>4306.1106600857274</v>
      </c>
      <c r="O101" s="31">
        <f>(装备属性!$C$2/装备属性!$C$3*(装备属性!$F130-装备属性!$F$31))*(1+VLOOKUP(O$1,装备属性!$B$6:$G$26,3,FALSE))+(装备属性!$C$1+装备属性!$F$31*装备属性!$C$2/装备属性!$C$4)*(1+VLOOKUP(O$1,装备属性!$B$6:$G$26,4,FALSE))</f>
        <v>4727.1875831626503</v>
      </c>
      <c r="P101" s="31">
        <f>(装备属性!$C$2/装备属性!$C$3*(装备属性!$F130-装备属性!$F$31))*(1+VLOOKUP(P$1,装备属性!$B$6:$G$26,3,FALSE))+(装备属性!$C$1+装备属性!$F$31*装备属性!$C$2/装备属性!$C$4)*(1+VLOOKUP(P$1,装备属性!$B$6:$G$26,4,FALSE))</f>
        <v>5148.8902479592834</v>
      </c>
      <c r="Q101" s="31">
        <f>(装备属性!$C$2/装备属性!$C$3*(装备属性!$F130-装备属性!$F$31))*(1+VLOOKUP(Q$1,装备属性!$B$6:$G$26,3,FALSE))+(装备属性!$C$1+装备属性!$F$31*装备属性!$C$2/装备属性!$C$4)*(1+VLOOKUP(Q$1,装备属性!$B$6:$G$26,4,FALSE))</f>
        <v>5571.4063769915419</v>
      </c>
      <c r="R101" s="31">
        <f>(装备属性!$C$2/装备属性!$C$3*(装备属性!$F130-装备属性!$F$31))*(1+VLOOKUP(R$1,装备属性!$B$6:$G$26,3,FALSE))+(装备属性!$C$1+装备属性!$F$31*装备属性!$C$2/装备属性!$C$4)*(1+VLOOKUP(R$1,装备属性!$B$6:$G$26,4,FALSE))</f>
        <v>5994.34671112042</v>
      </c>
      <c r="S101" s="31">
        <f>(装备属性!$C$2/装备属性!$C$3*(装备属性!$F130-装备属性!$F$31))*(1+VLOOKUP(S$1,装备属性!$B$6:$G$26,3,FALSE))+(装备属性!$C$1+装备属性!$F$31*装备属性!$C$2/装备属性!$C$4)*(1+VLOOKUP(S$1,装备属性!$B$6:$G$26,4,FALSE))</f>
        <v>6417.9022666759756</v>
      </c>
      <c r="T101" s="32">
        <f t="shared" si="18"/>
        <v>6417.9022666759756</v>
      </c>
      <c r="V101" s="32">
        <f>(装备属性!$C$2/装备属性!$C$3*(装备属性!$F130-装备属性!$F$31))*(1+装备属性!$D$22+VLOOKUP(V$1,装备属性!$L$16:$P$22,2,FALSE))+(装备属性!$C$1+装备属性!$C$2/装备属性!$C$3*装备属性!$F$31)*(1+装备属性!$E$22+VLOOKUP(V$1,装备属性!$L$16:$P$22,3,FALSE))</f>
        <v>6995.4918436871485</v>
      </c>
      <c r="W101" s="32">
        <f>(装备属性!$C$2/装备属性!$C$3*(装备属性!$F130-装备属性!$F$31))*(1+装备属性!$D$22+VLOOKUP(W$1,装备属性!$L$16:$P$22,2,FALSE))+(装备属性!$C$1+装备属性!$C$2/装备属性!$C$3*装备属性!$F$31)*(1+装备属性!$E$22+VLOOKUP(W$1,装备属性!$L$16:$P$22,3,FALSE))</f>
        <v>7727.4918436871485</v>
      </c>
      <c r="X101" s="32">
        <f>(装备属性!$C$2/装备属性!$C$3*(装备属性!$F130-装备属性!$F$31))*(1+装备属性!$D$22+VLOOKUP(X$1,装备属性!$L$16:$P$22,2,FALSE))+(装备属性!$C$1+装备属性!$C$2/装备属性!$C$3*装备属性!$F$31)*(1+装备属性!$E$22+VLOOKUP(X$1,装备属性!$L$16:$P$22,3,FALSE))</f>
        <v>8515.4918436871485</v>
      </c>
      <c r="Y101" s="32">
        <f>(装备属性!$C$2/装备属性!$C$3*(装备属性!$F130-装备属性!$F$31))*(1+装备属性!$D$22+VLOOKUP(Y$1,装备属性!$L$16:$P$22,2,FALSE))+(装备属性!$C$1+装备属性!$C$2/装备属性!$C$3*装备属性!$F$31)*(1+装备属性!$E$22+VLOOKUP(Y$1,装备属性!$L$16:$P$22,3,FALSE))</f>
        <v>9331.4918436871485</v>
      </c>
      <c r="Z101" s="32">
        <f>(装备属性!$C$2/装备属性!$C$3*(装备属性!$F130-装备属性!$F$31))*(1+装备属性!$D$22+VLOOKUP(Z$1,装备属性!$L$16:$P$22,2,FALSE))+(装备属性!$C$1+装备属性!$C$2/装备属性!$C$3*装备属性!$F$31)*(1+装备属性!$E$22+VLOOKUP(Z$1,装备属性!$L$16:$P$22,3,FALSE))</f>
        <v>10147.491843687149</v>
      </c>
      <c r="AA10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>
      <selection activeCell="D37" sqref="D37"/>
    </sheetView>
  </sheetViews>
  <sheetFormatPr defaultRowHeight="11.25" x14ac:dyDescent="0.15"/>
  <cols>
    <col min="1" max="16384" width="9" style="1"/>
  </cols>
  <sheetData>
    <row r="1" spans="1:18" x14ac:dyDescent="0.15">
      <c r="A1" s="1" t="s">
        <v>61</v>
      </c>
    </row>
    <row r="2" spans="1:18" x14ac:dyDescent="0.15">
      <c r="B2" s="1" t="s">
        <v>62</v>
      </c>
      <c r="D2" s="1" t="s">
        <v>63</v>
      </c>
      <c r="P2" s="1">
        <v>4708</v>
      </c>
      <c r="Q2" s="1">
        <v>5420</v>
      </c>
      <c r="R2" s="1">
        <f t="shared" ref="R2:R7" si="0">Q2/P2</f>
        <v>1.1512319456244691</v>
      </c>
    </row>
    <row r="3" spans="1:18" x14ac:dyDescent="0.15">
      <c r="A3" s="31">
        <v>26</v>
      </c>
      <c r="B3" s="1">
        <v>1</v>
      </c>
      <c r="C3" s="1">
        <v>26</v>
      </c>
      <c r="F3" s="1">
        <v>726</v>
      </c>
      <c r="H3" s="1">
        <v>1040</v>
      </c>
      <c r="J3" s="1">
        <f>H3/F3</f>
        <v>1.4325068870523416</v>
      </c>
      <c r="P3" s="1">
        <v>10929</v>
      </c>
      <c r="Q3" s="1">
        <v>12571</v>
      </c>
      <c r="R3" s="1">
        <f t="shared" si="0"/>
        <v>1.1502424741513404</v>
      </c>
    </row>
    <row r="4" spans="1:18" x14ac:dyDescent="0.15">
      <c r="A4" s="31">
        <v>30.4</v>
      </c>
      <c r="B4" s="1">
        <v>2</v>
      </c>
      <c r="C4" s="1">
        <v>30</v>
      </c>
      <c r="F4" s="1">
        <v>957</v>
      </c>
      <c r="H4" s="1">
        <v>1294</v>
      </c>
      <c r="J4" s="1">
        <f t="shared" ref="J4:J8" si="1">H4/F4</f>
        <v>1.3521421107628004</v>
      </c>
      <c r="P4" s="1">
        <v>15912</v>
      </c>
      <c r="Q4" s="1">
        <v>17976</v>
      </c>
      <c r="R4" s="1">
        <f t="shared" si="0"/>
        <v>1.1297134238310709</v>
      </c>
    </row>
    <row r="5" spans="1:18" x14ac:dyDescent="0.15">
      <c r="A5" s="31">
        <v>34.799999999999997</v>
      </c>
      <c r="B5" s="1">
        <v>3</v>
      </c>
      <c r="C5" s="1">
        <v>35</v>
      </c>
      <c r="F5" s="1">
        <v>1034</v>
      </c>
      <c r="H5" s="1">
        <v>1379</v>
      </c>
      <c r="J5" s="1">
        <f t="shared" si="1"/>
        <v>1.3336557059961316</v>
      </c>
      <c r="P5" s="1">
        <v>4280</v>
      </c>
      <c r="Q5" s="1">
        <v>4928</v>
      </c>
      <c r="R5" s="1">
        <f t="shared" si="0"/>
        <v>1.1514018691588785</v>
      </c>
    </row>
    <row r="6" spans="1:18" x14ac:dyDescent="0.15">
      <c r="A6" s="31">
        <v>39.200000000000003</v>
      </c>
      <c r="B6" s="1">
        <v>4</v>
      </c>
      <c r="C6" s="1">
        <v>39</v>
      </c>
      <c r="F6" s="1">
        <v>1276</v>
      </c>
      <c r="H6" s="1">
        <v>1645</v>
      </c>
      <c r="J6" s="1">
        <f t="shared" si="1"/>
        <v>1.2891849529780564</v>
      </c>
      <c r="P6" s="1">
        <v>7823</v>
      </c>
      <c r="Q6" s="1">
        <v>8712</v>
      </c>
      <c r="R6" s="1">
        <f t="shared" si="0"/>
        <v>1.1136392688227024</v>
      </c>
    </row>
    <row r="7" spans="1:18" x14ac:dyDescent="0.15">
      <c r="A7" s="31">
        <v>43.6</v>
      </c>
      <c r="B7" s="1">
        <v>5</v>
      </c>
      <c r="C7" s="1">
        <v>44</v>
      </c>
      <c r="F7" s="1">
        <v>1364</v>
      </c>
      <c r="G7" s="34"/>
      <c r="H7" s="1">
        <v>1742</v>
      </c>
      <c r="J7" s="1">
        <f t="shared" si="1"/>
        <v>1.2771260997067448</v>
      </c>
      <c r="P7" s="1">
        <v>1716</v>
      </c>
      <c r="Q7" s="1">
        <v>2129</v>
      </c>
      <c r="R7" s="1">
        <f t="shared" si="0"/>
        <v>1.2406759906759908</v>
      </c>
    </row>
    <row r="8" spans="1:18" x14ac:dyDescent="0.15">
      <c r="A8" s="31">
        <v>48</v>
      </c>
      <c r="B8" s="1">
        <v>6</v>
      </c>
      <c r="C8" s="1">
        <v>48</v>
      </c>
      <c r="F8" s="1">
        <v>2090</v>
      </c>
      <c r="H8" s="1">
        <v>2541</v>
      </c>
      <c r="J8" s="1">
        <f t="shared" si="1"/>
        <v>1.2157894736842105</v>
      </c>
    </row>
    <row r="9" spans="1:18" x14ac:dyDescent="0.15">
      <c r="A9" s="31">
        <v>52.4</v>
      </c>
      <c r="B9" s="1">
        <v>7</v>
      </c>
      <c r="C9" s="1">
        <v>52</v>
      </c>
    </row>
    <row r="10" spans="1:18" x14ac:dyDescent="0.15">
      <c r="A10" s="31">
        <v>56.8</v>
      </c>
      <c r="B10" s="1">
        <v>8</v>
      </c>
      <c r="C10" s="1">
        <v>56</v>
      </c>
    </row>
    <row r="11" spans="1:18" x14ac:dyDescent="0.15">
      <c r="A11" s="31">
        <v>61.2</v>
      </c>
      <c r="B11" s="1">
        <v>9</v>
      </c>
      <c r="C11" s="1">
        <v>61</v>
      </c>
    </row>
    <row r="12" spans="1:18" x14ac:dyDescent="0.15">
      <c r="A12" s="31">
        <v>65.599999999999994</v>
      </c>
      <c r="B12" s="1">
        <v>10</v>
      </c>
      <c r="C12" s="1">
        <v>66</v>
      </c>
      <c r="D12" s="1">
        <v>132</v>
      </c>
      <c r="E12" s="1">
        <f>D12/C12-1</f>
        <v>1</v>
      </c>
      <c r="G12" s="34">
        <f>C12-C8</f>
        <v>18</v>
      </c>
    </row>
    <row r="13" spans="1:18" x14ac:dyDescent="0.15">
      <c r="A13" s="31">
        <v>70</v>
      </c>
      <c r="B13" s="1">
        <v>11</v>
      </c>
      <c r="C13" s="1">
        <v>138</v>
      </c>
    </row>
    <row r="14" spans="1:18" x14ac:dyDescent="0.15">
      <c r="A14" s="31">
        <v>74.400000000000006</v>
      </c>
      <c r="B14" s="1">
        <v>12</v>
      </c>
      <c r="C14" s="1">
        <v>145</v>
      </c>
    </row>
    <row r="15" spans="1:18" x14ac:dyDescent="0.15">
      <c r="A15" s="31">
        <v>78.8</v>
      </c>
      <c r="B15" s="1">
        <v>13</v>
      </c>
      <c r="C15" s="1">
        <v>151</v>
      </c>
    </row>
    <row r="16" spans="1:18" x14ac:dyDescent="0.15">
      <c r="A16" s="31">
        <v>83.2</v>
      </c>
      <c r="B16" s="1">
        <v>14</v>
      </c>
      <c r="C16" s="1">
        <v>158</v>
      </c>
    </row>
    <row r="17" spans="1:7" x14ac:dyDescent="0.15">
      <c r="A17" s="31">
        <v>87.6</v>
      </c>
      <c r="B17" s="1">
        <v>15</v>
      </c>
      <c r="C17" s="1">
        <v>165</v>
      </c>
      <c r="D17" s="1">
        <v>264</v>
      </c>
      <c r="E17" s="1">
        <f>D17/C17-1</f>
        <v>0.60000000000000009</v>
      </c>
      <c r="G17" s="34">
        <f>C17-C13</f>
        <v>27</v>
      </c>
    </row>
    <row r="18" spans="1:7" x14ac:dyDescent="0.15">
      <c r="A18" s="31">
        <v>92</v>
      </c>
      <c r="B18" s="1">
        <v>16</v>
      </c>
      <c r="C18" s="1">
        <v>272</v>
      </c>
    </row>
    <row r="19" spans="1:7" x14ac:dyDescent="0.15">
      <c r="A19" s="31">
        <v>96.400000000000105</v>
      </c>
      <c r="B19" s="1">
        <v>17</v>
      </c>
      <c r="C19" s="1">
        <v>281</v>
      </c>
    </row>
    <row r="20" spans="1:7" x14ac:dyDescent="0.15">
      <c r="A20" s="31">
        <v>100.8</v>
      </c>
      <c r="B20" s="1">
        <v>18</v>
      </c>
      <c r="C20" s="1">
        <v>290</v>
      </c>
    </row>
    <row r="21" spans="1:7" x14ac:dyDescent="0.15">
      <c r="A21" s="31">
        <v>105.2</v>
      </c>
      <c r="B21" s="1">
        <v>19</v>
      </c>
      <c r="C21" s="1">
        <v>299</v>
      </c>
    </row>
    <row r="22" spans="1:7" x14ac:dyDescent="0.15">
      <c r="A22" s="31">
        <v>109.6</v>
      </c>
      <c r="B22" s="1">
        <v>20</v>
      </c>
      <c r="C22" s="1">
        <v>308</v>
      </c>
      <c r="D22" s="1">
        <v>418</v>
      </c>
      <c r="E22" s="1">
        <f>D22/C22-1</f>
        <v>0.35714285714285721</v>
      </c>
      <c r="G22" s="34">
        <f>C22-C18</f>
        <v>36</v>
      </c>
    </row>
    <row r="23" spans="1:7" x14ac:dyDescent="0.15">
      <c r="A23" s="31">
        <v>114</v>
      </c>
      <c r="B23" s="1">
        <v>21</v>
      </c>
      <c r="C23" s="1">
        <v>429</v>
      </c>
    </row>
    <row r="24" spans="1:7" x14ac:dyDescent="0.15">
      <c r="A24" s="31">
        <v>118.4</v>
      </c>
      <c r="B24" s="1">
        <v>22</v>
      </c>
      <c r="C24" s="1">
        <v>440</v>
      </c>
    </row>
    <row r="25" spans="1:7" x14ac:dyDescent="0.15">
      <c r="A25" s="31">
        <v>122.8</v>
      </c>
      <c r="B25" s="1">
        <v>23</v>
      </c>
      <c r="C25" s="1">
        <v>451</v>
      </c>
    </row>
    <row r="26" spans="1:7" x14ac:dyDescent="0.15">
      <c r="A26" s="31">
        <v>127.2</v>
      </c>
      <c r="B26" s="1">
        <v>24</v>
      </c>
      <c r="C26" s="1">
        <v>462</v>
      </c>
    </row>
    <row r="27" spans="1:7" x14ac:dyDescent="0.15">
      <c r="A27" s="31">
        <v>131.6</v>
      </c>
      <c r="B27" s="1">
        <v>25</v>
      </c>
      <c r="C27" s="1">
        <v>473</v>
      </c>
      <c r="D27" s="1">
        <v>660</v>
      </c>
      <c r="E27" s="1">
        <f>D27/C27-1</f>
        <v>0.39534883720930236</v>
      </c>
      <c r="G27" s="34">
        <f>C27-C23</f>
        <v>44</v>
      </c>
    </row>
    <row r="28" spans="1:7" x14ac:dyDescent="0.15">
      <c r="A28" s="31">
        <v>136</v>
      </c>
      <c r="B28" s="1">
        <v>26</v>
      </c>
      <c r="C28" s="1">
        <v>673</v>
      </c>
    </row>
    <row r="29" spans="1:7" x14ac:dyDescent="0.15">
      <c r="A29" s="31">
        <v>140.4</v>
      </c>
      <c r="B29" s="1">
        <v>27</v>
      </c>
      <c r="C29" s="1">
        <v>686</v>
      </c>
    </row>
    <row r="30" spans="1:7" x14ac:dyDescent="0.15">
      <c r="A30" s="31">
        <v>144.80000000000001</v>
      </c>
      <c r="B30" s="1">
        <v>28</v>
      </c>
      <c r="C30" s="1">
        <v>699</v>
      </c>
    </row>
    <row r="31" spans="1:7" x14ac:dyDescent="0.15">
      <c r="A31" s="31">
        <v>149.19999999999999</v>
      </c>
      <c r="B31" s="1">
        <v>29</v>
      </c>
      <c r="C31" s="1">
        <v>712</v>
      </c>
    </row>
    <row r="32" spans="1:7" x14ac:dyDescent="0.15">
      <c r="A32" s="31">
        <v>153.6</v>
      </c>
      <c r="B32" s="1">
        <v>30</v>
      </c>
      <c r="C32" s="1">
        <v>726</v>
      </c>
      <c r="D32" s="1">
        <v>957</v>
      </c>
      <c r="E32" s="1">
        <f>D32/C32-1</f>
        <v>0.31818181818181812</v>
      </c>
      <c r="G32" s="34">
        <f>C32-C28</f>
        <v>53</v>
      </c>
    </row>
    <row r="33" spans="1:7" x14ac:dyDescent="0.15">
      <c r="A33" s="31">
        <v>158</v>
      </c>
      <c r="B33" s="1">
        <v>31</v>
      </c>
      <c r="C33" s="1">
        <v>972</v>
      </c>
    </row>
    <row r="34" spans="1:7" x14ac:dyDescent="0.15">
      <c r="A34" s="31">
        <v>162.4</v>
      </c>
      <c r="B34" s="1">
        <v>32</v>
      </c>
      <c r="C34" s="1">
        <v>987</v>
      </c>
    </row>
    <row r="35" spans="1:7" x14ac:dyDescent="0.15">
      <c r="A35" s="31">
        <v>166.8</v>
      </c>
      <c r="B35" s="1">
        <v>33</v>
      </c>
      <c r="C35" s="1">
        <v>1003</v>
      </c>
    </row>
    <row r="36" spans="1:7" x14ac:dyDescent="0.15">
      <c r="A36" s="31">
        <v>171.2</v>
      </c>
      <c r="B36" s="1">
        <v>34</v>
      </c>
      <c r="C36" s="1">
        <v>1018</v>
      </c>
    </row>
    <row r="37" spans="1:7" x14ac:dyDescent="0.15">
      <c r="A37" s="31">
        <v>175.6</v>
      </c>
      <c r="B37" s="1">
        <v>35</v>
      </c>
      <c r="C37" s="1">
        <v>1034</v>
      </c>
      <c r="D37" s="1">
        <v>1276</v>
      </c>
      <c r="E37" s="1">
        <f>D37/C37-1</f>
        <v>0.23404255319148937</v>
      </c>
      <c r="G37" s="34">
        <f>C37-C33</f>
        <v>62</v>
      </c>
    </row>
    <row r="38" spans="1:7" x14ac:dyDescent="0.15">
      <c r="A38" s="31">
        <v>180</v>
      </c>
      <c r="B38" s="1">
        <v>36</v>
      </c>
      <c r="C38" s="1">
        <v>1293</v>
      </c>
    </row>
    <row r="39" spans="1:7" x14ac:dyDescent="0.15">
      <c r="A39" s="31">
        <v>184.4</v>
      </c>
      <c r="B39" s="1">
        <v>37</v>
      </c>
      <c r="C39" s="1">
        <v>1311</v>
      </c>
    </row>
    <row r="40" spans="1:7" x14ac:dyDescent="0.15">
      <c r="A40" s="31">
        <v>188.8</v>
      </c>
      <c r="B40" s="1">
        <v>38</v>
      </c>
      <c r="C40" s="1">
        <v>1328</v>
      </c>
    </row>
    <row r="41" spans="1:7" x14ac:dyDescent="0.15">
      <c r="A41" s="31">
        <v>193.2</v>
      </c>
      <c r="B41" s="1">
        <v>39</v>
      </c>
      <c r="C41" s="1">
        <v>1346</v>
      </c>
    </row>
    <row r="42" spans="1:7" x14ac:dyDescent="0.15">
      <c r="A42" s="31">
        <v>197.6</v>
      </c>
      <c r="B42" s="1">
        <v>40</v>
      </c>
      <c r="C42" s="1">
        <v>1364</v>
      </c>
      <c r="D42" s="1">
        <v>1617</v>
      </c>
      <c r="E42" s="1">
        <f>D42/C42-1</f>
        <v>0.18548387096774199</v>
      </c>
      <c r="G42" s="34">
        <f>C42-C38</f>
        <v>71</v>
      </c>
    </row>
    <row r="43" spans="1:7" x14ac:dyDescent="0.15">
      <c r="A43" s="31">
        <v>202</v>
      </c>
      <c r="B43" s="1">
        <v>41</v>
      </c>
      <c r="C43" s="1">
        <v>1636</v>
      </c>
    </row>
    <row r="44" spans="1:7" x14ac:dyDescent="0.15">
      <c r="A44" s="31">
        <v>206.4</v>
      </c>
      <c r="B44" s="1">
        <v>42</v>
      </c>
      <c r="C44" s="1">
        <v>1656</v>
      </c>
    </row>
    <row r="45" spans="1:7" x14ac:dyDescent="0.15">
      <c r="A45" s="31">
        <v>210.8</v>
      </c>
      <c r="B45" s="1">
        <v>43</v>
      </c>
      <c r="C45" s="1">
        <v>1676</v>
      </c>
    </row>
    <row r="46" spans="1:7" x14ac:dyDescent="0.15">
      <c r="A46" s="31">
        <v>215.2</v>
      </c>
      <c r="B46" s="1">
        <v>44</v>
      </c>
      <c r="C46" s="1">
        <v>1696</v>
      </c>
    </row>
    <row r="47" spans="1:7" x14ac:dyDescent="0.15">
      <c r="A47" s="31">
        <v>219.6</v>
      </c>
      <c r="B47" s="1">
        <v>45</v>
      </c>
      <c r="C47" s="1">
        <v>1716</v>
      </c>
      <c r="D47" s="1">
        <v>2090</v>
      </c>
      <c r="E47" s="1">
        <f>D47/C47-1</f>
        <v>0.21794871794871784</v>
      </c>
      <c r="G47" s="34">
        <f>C47-C43</f>
        <v>80</v>
      </c>
    </row>
    <row r="48" spans="1:7" x14ac:dyDescent="0.15">
      <c r="A48" s="31">
        <v>224</v>
      </c>
      <c r="B48" s="1">
        <v>46</v>
      </c>
    </row>
    <row r="49" spans="1:7" x14ac:dyDescent="0.15">
      <c r="A49" s="31">
        <v>228.4</v>
      </c>
      <c r="B49" s="1">
        <v>47</v>
      </c>
    </row>
    <row r="50" spans="1:7" x14ac:dyDescent="0.15">
      <c r="A50" s="31">
        <v>232.8</v>
      </c>
      <c r="B50" s="1">
        <v>48</v>
      </c>
    </row>
    <row r="51" spans="1:7" x14ac:dyDescent="0.15">
      <c r="A51" s="31">
        <v>237.2</v>
      </c>
      <c r="B51" s="1">
        <v>49</v>
      </c>
    </row>
    <row r="52" spans="1:7" x14ac:dyDescent="0.15">
      <c r="A52" s="31">
        <v>241.6</v>
      </c>
      <c r="B52" s="1">
        <v>50</v>
      </c>
      <c r="G52" s="35">
        <f>G47+9</f>
        <v>89</v>
      </c>
    </row>
    <row r="53" spans="1:7" x14ac:dyDescent="0.15">
      <c r="B53" s="1">
        <v>51</v>
      </c>
    </row>
    <row r="54" spans="1:7" x14ac:dyDescent="0.15">
      <c r="B54" s="1">
        <v>52</v>
      </c>
    </row>
    <row r="55" spans="1:7" x14ac:dyDescent="0.15">
      <c r="B55" s="1">
        <v>53</v>
      </c>
    </row>
    <row r="56" spans="1:7" x14ac:dyDescent="0.15">
      <c r="B56" s="1">
        <v>54</v>
      </c>
    </row>
    <row r="57" spans="1:7" x14ac:dyDescent="0.15">
      <c r="B57" s="1">
        <v>55</v>
      </c>
      <c r="G57" s="35">
        <f>G52+9</f>
        <v>98</v>
      </c>
    </row>
    <row r="58" spans="1:7" x14ac:dyDescent="0.15">
      <c r="B58" s="1">
        <v>56</v>
      </c>
    </row>
    <row r="59" spans="1:7" x14ac:dyDescent="0.15">
      <c r="B59" s="1">
        <v>57</v>
      </c>
    </row>
    <row r="60" spans="1:7" x14ac:dyDescent="0.15">
      <c r="B60" s="1">
        <v>58</v>
      </c>
    </row>
    <row r="61" spans="1:7" x14ac:dyDescent="0.15">
      <c r="B61" s="1">
        <v>59</v>
      </c>
    </row>
    <row r="62" spans="1:7" x14ac:dyDescent="0.15">
      <c r="B62" s="1">
        <v>60</v>
      </c>
      <c r="G62" s="35">
        <f>G57+9</f>
        <v>107</v>
      </c>
    </row>
    <row r="63" spans="1:7" x14ac:dyDescent="0.15">
      <c r="B63" s="1">
        <v>61</v>
      </c>
    </row>
    <row r="64" spans="1:7" x14ac:dyDescent="0.15">
      <c r="B64" s="1">
        <v>62</v>
      </c>
    </row>
    <row r="65" spans="2:7" x14ac:dyDescent="0.15">
      <c r="B65" s="1">
        <v>63</v>
      </c>
    </row>
    <row r="66" spans="2:7" x14ac:dyDescent="0.15">
      <c r="B66" s="1">
        <v>64</v>
      </c>
    </row>
    <row r="67" spans="2:7" x14ac:dyDescent="0.15">
      <c r="B67" s="1">
        <v>65</v>
      </c>
      <c r="G67" s="35">
        <f>G62+9</f>
        <v>116</v>
      </c>
    </row>
    <row r="68" spans="2:7" x14ac:dyDescent="0.15">
      <c r="B68" s="1">
        <v>66</v>
      </c>
    </row>
    <row r="69" spans="2:7" x14ac:dyDescent="0.15">
      <c r="B69" s="1">
        <v>67</v>
      </c>
    </row>
    <row r="70" spans="2:7" x14ac:dyDescent="0.15">
      <c r="B70" s="1">
        <v>68</v>
      </c>
    </row>
    <row r="71" spans="2:7" x14ac:dyDescent="0.15">
      <c r="B71" s="1">
        <v>69</v>
      </c>
    </row>
    <row r="72" spans="2:7" x14ac:dyDescent="0.15">
      <c r="B72" s="1">
        <v>70</v>
      </c>
      <c r="C72" s="1">
        <v>4048</v>
      </c>
      <c r="D72" s="1">
        <v>4345</v>
      </c>
      <c r="E72" s="1">
        <f>D72/C72-1</f>
        <v>7.3369565217391353E-2</v>
      </c>
      <c r="G72" s="35">
        <f>G67+9</f>
        <v>125</v>
      </c>
    </row>
    <row r="73" spans="2:7" x14ac:dyDescent="0.15">
      <c r="B73" s="1">
        <v>71</v>
      </c>
      <c r="C73" s="1">
        <v>4372</v>
      </c>
    </row>
    <row r="74" spans="2:7" x14ac:dyDescent="0.15">
      <c r="B74" s="1">
        <v>72</v>
      </c>
      <c r="C74" s="1">
        <v>4400</v>
      </c>
    </row>
    <row r="75" spans="2:7" x14ac:dyDescent="0.15">
      <c r="B75" s="1">
        <v>73</v>
      </c>
      <c r="C75" s="1">
        <v>4427</v>
      </c>
    </row>
    <row r="76" spans="2:7" x14ac:dyDescent="0.15">
      <c r="B76" s="1">
        <v>74</v>
      </c>
      <c r="C76" s="1">
        <v>4455</v>
      </c>
    </row>
    <row r="77" spans="2:7" x14ac:dyDescent="0.15">
      <c r="B77" s="1">
        <v>75</v>
      </c>
      <c r="C77" s="1">
        <v>4482</v>
      </c>
      <c r="D77" s="1">
        <v>4785</v>
      </c>
      <c r="E77" s="1">
        <f>D77/C77-1</f>
        <v>6.7603748326639845E-2</v>
      </c>
      <c r="G77" s="34">
        <f>C77-C73</f>
        <v>110</v>
      </c>
    </row>
    <row r="78" spans="2:7" x14ac:dyDescent="0.15">
      <c r="B78" s="1">
        <v>76</v>
      </c>
      <c r="C78" s="1">
        <v>4813</v>
      </c>
    </row>
    <row r="79" spans="2:7" x14ac:dyDescent="0.15">
      <c r="B79" s="1">
        <v>77</v>
      </c>
      <c r="C79" s="1">
        <v>4842</v>
      </c>
    </row>
    <row r="80" spans="2:7" x14ac:dyDescent="0.15">
      <c r="B80" s="1">
        <v>78</v>
      </c>
      <c r="C80" s="1">
        <v>4870</v>
      </c>
    </row>
    <row r="81" spans="2:3" x14ac:dyDescent="0.15">
      <c r="B81" s="1">
        <v>79</v>
      </c>
      <c r="C81" s="1">
        <v>4899</v>
      </c>
    </row>
    <row r="82" spans="2:3" x14ac:dyDescent="0.15">
      <c r="B82" s="1">
        <v>80</v>
      </c>
      <c r="C82" s="1">
        <v>4928</v>
      </c>
    </row>
    <row r="83" spans="2:3" x14ac:dyDescent="0.15">
      <c r="B83" s="1">
        <v>81</v>
      </c>
    </row>
    <row r="84" spans="2:3" x14ac:dyDescent="0.15">
      <c r="B84" s="1">
        <v>82</v>
      </c>
    </row>
    <row r="85" spans="2:3" x14ac:dyDescent="0.15">
      <c r="B85" s="1">
        <v>83</v>
      </c>
    </row>
    <row r="86" spans="2:3" x14ac:dyDescent="0.15">
      <c r="B86" s="1">
        <v>84</v>
      </c>
    </row>
    <row r="87" spans="2:3" x14ac:dyDescent="0.15">
      <c r="B87" s="1">
        <v>85</v>
      </c>
    </row>
    <row r="88" spans="2:3" x14ac:dyDescent="0.15">
      <c r="B88" s="1">
        <v>86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workbookViewId="0">
      <selection activeCell="J31" sqref="J31"/>
    </sheetView>
  </sheetViews>
  <sheetFormatPr defaultRowHeight="11.25" x14ac:dyDescent="0.15"/>
  <cols>
    <col min="1" max="16384" width="9" style="1"/>
  </cols>
  <sheetData>
    <row r="1" spans="2:9" x14ac:dyDescent="0.15">
      <c r="C1" s="1" t="s">
        <v>86</v>
      </c>
      <c r="F1" s="1" t="s">
        <v>87</v>
      </c>
    </row>
    <row r="2" spans="2:9" x14ac:dyDescent="0.15">
      <c r="B2" s="1">
        <v>1</v>
      </c>
    </row>
    <row r="3" spans="2:9" x14ac:dyDescent="0.15">
      <c r="B3" s="1">
        <v>2</v>
      </c>
    </row>
    <row r="4" spans="2:9" x14ac:dyDescent="0.15">
      <c r="B4" s="1">
        <v>3</v>
      </c>
    </row>
    <row r="5" spans="2:9" x14ac:dyDescent="0.15">
      <c r="B5" s="1">
        <v>4</v>
      </c>
    </row>
    <row r="6" spans="2:9" x14ac:dyDescent="0.15">
      <c r="B6" s="1">
        <v>5</v>
      </c>
    </row>
    <row r="7" spans="2:9" x14ac:dyDescent="0.15">
      <c r="B7" s="1">
        <v>6</v>
      </c>
    </row>
    <row r="8" spans="2:9" x14ac:dyDescent="0.15">
      <c r="B8" s="1">
        <v>7</v>
      </c>
    </row>
    <row r="9" spans="2:9" x14ac:dyDescent="0.15">
      <c r="B9" s="1">
        <v>8</v>
      </c>
    </row>
    <row r="10" spans="2:9" x14ac:dyDescent="0.15">
      <c r="B10" s="1">
        <v>9</v>
      </c>
    </row>
    <row r="11" spans="2:9" x14ac:dyDescent="0.15">
      <c r="B11" s="1">
        <v>10</v>
      </c>
    </row>
    <row r="12" spans="2:9" x14ac:dyDescent="0.15">
      <c r="B12" s="1">
        <v>11</v>
      </c>
    </row>
    <row r="13" spans="2:9" x14ac:dyDescent="0.15">
      <c r="B13" s="1">
        <v>12</v>
      </c>
    </row>
    <row r="14" spans="2:9" x14ac:dyDescent="0.15">
      <c r="B14" s="1">
        <v>13</v>
      </c>
    </row>
    <row r="15" spans="2:9" x14ac:dyDescent="0.15">
      <c r="B15" s="1">
        <v>14</v>
      </c>
    </row>
    <row r="16" spans="2:9" x14ac:dyDescent="0.15">
      <c r="B16" s="1">
        <v>15</v>
      </c>
      <c r="C16" s="1">
        <v>135</v>
      </c>
      <c r="D16" s="1">
        <v>216</v>
      </c>
      <c r="G16" s="1">
        <v>435</v>
      </c>
      <c r="H16" s="1">
        <v>135</v>
      </c>
      <c r="I16" s="1">
        <v>346</v>
      </c>
    </row>
    <row r="17" spans="2:14" x14ac:dyDescent="0.15">
      <c r="B17" s="1">
        <v>16</v>
      </c>
      <c r="C17" s="1">
        <v>223</v>
      </c>
      <c r="F17" s="1">
        <v>443</v>
      </c>
      <c r="H17" s="1">
        <v>216</v>
      </c>
      <c r="I17" s="1">
        <v>435</v>
      </c>
      <c r="J17" s="1">
        <v>691</v>
      </c>
      <c r="M17" s="1">
        <f>H17-H16</f>
        <v>81</v>
      </c>
      <c r="N17" s="1">
        <f>I17-I16</f>
        <v>89</v>
      </c>
    </row>
    <row r="18" spans="2:14" x14ac:dyDescent="0.15">
      <c r="B18" s="1">
        <v>17</v>
      </c>
      <c r="C18" s="1">
        <v>230</v>
      </c>
      <c r="F18" s="1">
        <v>451</v>
      </c>
      <c r="I18" s="1">
        <f>I17/H17</f>
        <v>2.0138888888888888</v>
      </c>
      <c r="J18" s="1">
        <f>J17/H17</f>
        <v>3.199074074074074</v>
      </c>
    </row>
    <row r="19" spans="2:14" x14ac:dyDescent="0.15">
      <c r="B19" s="1">
        <v>18</v>
      </c>
      <c r="C19" s="1">
        <v>237</v>
      </c>
      <c r="F19" s="1">
        <v>459</v>
      </c>
    </row>
    <row r="20" spans="2:14" x14ac:dyDescent="0.15">
      <c r="B20" s="1">
        <v>19</v>
      </c>
      <c r="C20" s="1">
        <v>244</v>
      </c>
      <c r="F20" s="1">
        <v>467</v>
      </c>
    </row>
    <row r="21" spans="2:14" x14ac:dyDescent="0.15">
      <c r="B21" s="1">
        <v>20</v>
      </c>
      <c r="C21" s="1">
        <v>252</v>
      </c>
      <c r="D21" s="1">
        <v>342</v>
      </c>
      <c r="E21" s="1">
        <f>C21-C17</f>
        <v>29</v>
      </c>
      <c r="F21" s="1">
        <v>475</v>
      </c>
      <c r="G21" s="1">
        <v>574</v>
      </c>
      <c r="H21" s="1">
        <f>F21-F17</f>
        <v>32</v>
      </c>
    </row>
    <row r="22" spans="2:14" x14ac:dyDescent="0.15">
      <c r="B22" s="1">
        <v>21</v>
      </c>
      <c r="C22" s="1">
        <v>351</v>
      </c>
      <c r="F22" s="1">
        <v>584</v>
      </c>
    </row>
    <row r="23" spans="2:14" x14ac:dyDescent="0.15">
      <c r="B23" s="1">
        <v>22</v>
      </c>
      <c r="C23" s="1">
        <v>360</v>
      </c>
      <c r="F23" s="1">
        <v>594</v>
      </c>
    </row>
    <row r="24" spans="2:14" x14ac:dyDescent="0.15">
      <c r="B24" s="1">
        <v>23</v>
      </c>
      <c r="C24" s="1">
        <v>369</v>
      </c>
      <c r="F24" s="1">
        <v>603</v>
      </c>
      <c r="J24" s="1">
        <f t="shared" ref="J24:K27" si="0">F24/C24</f>
        <v>1.6341463414634145</v>
      </c>
    </row>
    <row r="25" spans="2:14" x14ac:dyDescent="0.15">
      <c r="B25" s="1">
        <v>24</v>
      </c>
      <c r="C25" s="1">
        <v>378</v>
      </c>
      <c r="F25" s="1">
        <v>613</v>
      </c>
      <c r="J25" s="1">
        <f t="shared" si="0"/>
        <v>1.6216931216931216</v>
      </c>
    </row>
    <row r="26" spans="2:14" x14ac:dyDescent="0.15">
      <c r="B26" s="1">
        <v>25</v>
      </c>
      <c r="C26" s="1">
        <v>387</v>
      </c>
      <c r="D26" s="1">
        <v>540</v>
      </c>
      <c r="E26" s="1">
        <f>C26-C22</f>
        <v>36</v>
      </c>
      <c r="F26" s="1">
        <v>623</v>
      </c>
      <c r="G26" s="1">
        <v>792</v>
      </c>
      <c r="H26" s="1">
        <f>F26-F22</f>
        <v>39</v>
      </c>
      <c r="J26" s="1">
        <f t="shared" si="0"/>
        <v>1.6098191214470283</v>
      </c>
      <c r="K26" s="1">
        <f t="shared" si="0"/>
        <v>1.4666666666666666</v>
      </c>
    </row>
    <row r="27" spans="2:14" x14ac:dyDescent="0.15">
      <c r="B27" s="1">
        <v>26</v>
      </c>
      <c r="C27" s="1">
        <v>550</v>
      </c>
      <c r="F27" s="1">
        <v>803</v>
      </c>
      <c r="J27" s="1">
        <f t="shared" si="0"/>
        <v>1.46</v>
      </c>
    </row>
    <row r="28" spans="2:14" x14ac:dyDescent="0.15">
      <c r="B28" s="1">
        <v>27</v>
      </c>
      <c r="C28" s="1">
        <v>561</v>
      </c>
      <c r="F28" s="1">
        <v>815</v>
      </c>
      <c r="J28" s="1">
        <f t="shared" ref="J28:J30" si="1">F28/C28</f>
        <v>1.4527629233511588</v>
      </c>
    </row>
    <row r="29" spans="2:14" x14ac:dyDescent="0.15">
      <c r="B29" s="1">
        <v>28</v>
      </c>
      <c r="C29" s="1">
        <v>572</v>
      </c>
      <c r="F29" s="1">
        <v>827</v>
      </c>
      <c r="J29" s="1">
        <f t="shared" si="1"/>
        <v>1.4458041958041958</v>
      </c>
    </row>
    <row r="30" spans="2:14" x14ac:dyDescent="0.15">
      <c r="B30" s="1">
        <v>29</v>
      </c>
      <c r="C30" s="1">
        <v>583</v>
      </c>
      <c r="F30" s="1">
        <v>839</v>
      </c>
      <c r="J30" s="1">
        <f t="shared" si="1"/>
        <v>1.4391080617495713</v>
      </c>
    </row>
    <row r="31" spans="2:14" x14ac:dyDescent="0.15">
      <c r="B31" s="1">
        <v>30</v>
      </c>
      <c r="C31" s="1">
        <v>594</v>
      </c>
      <c r="D31" s="1">
        <v>783</v>
      </c>
      <c r="E31" s="1">
        <f>C31-C27</f>
        <v>44</v>
      </c>
      <c r="F31" s="1">
        <v>851</v>
      </c>
      <c r="G31" s="1">
        <v>1059</v>
      </c>
      <c r="H31" s="1">
        <f>F31-F27</f>
        <v>48</v>
      </c>
      <c r="J31" s="1">
        <f>F31/C31</f>
        <v>1.4326599326599327</v>
      </c>
      <c r="K31" s="1">
        <f>G31/D31</f>
        <v>1.3524904214559388</v>
      </c>
    </row>
    <row r="32" spans="2:14" x14ac:dyDescent="0.15">
      <c r="B32" s="1">
        <v>31</v>
      </c>
      <c r="C32" s="1">
        <v>795</v>
      </c>
      <c r="F32" s="1">
        <v>1073</v>
      </c>
      <c r="J32" s="1">
        <f t="shared" ref="J32:K36" si="2">F32/C32</f>
        <v>1.3496855345911949</v>
      </c>
    </row>
    <row r="33" spans="2:11" x14ac:dyDescent="0.15">
      <c r="B33" s="1">
        <v>32</v>
      </c>
      <c r="C33" s="1">
        <v>808</v>
      </c>
      <c r="F33" s="1">
        <v>1087</v>
      </c>
      <c r="J33" s="1">
        <f t="shared" si="2"/>
        <v>1.3452970297029703</v>
      </c>
    </row>
    <row r="34" spans="2:11" x14ac:dyDescent="0.15">
      <c r="B34" s="1">
        <v>33</v>
      </c>
      <c r="C34" s="1">
        <v>820</v>
      </c>
      <c r="F34" s="1">
        <v>1100</v>
      </c>
      <c r="J34" s="1">
        <f t="shared" si="2"/>
        <v>1.3414634146341464</v>
      </c>
    </row>
    <row r="35" spans="2:11" x14ac:dyDescent="0.15">
      <c r="B35" s="1">
        <v>34</v>
      </c>
      <c r="C35" s="1">
        <v>833</v>
      </c>
      <c r="F35" s="1">
        <v>1114</v>
      </c>
      <c r="J35" s="1">
        <f t="shared" si="2"/>
        <v>1.3373349339735894</v>
      </c>
    </row>
    <row r="36" spans="2:11" x14ac:dyDescent="0.15">
      <c r="B36" s="1">
        <v>35</v>
      </c>
      <c r="C36" s="1">
        <v>846</v>
      </c>
      <c r="D36" s="1">
        <v>1044</v>
      </c>
      <c r="E36" s="1">
        <f>C36-C32</f>
        <v>51</v>
      </c>
      <c r="F36" s="1">
        <v>1128</v>
      </c>
      <c r="G36" s="1">
        <v>1346</v>
      </c>
      <c r="H36" s="1">
        <f>G36/D36</f>
        <v>1.289272030651341</v>
      </c>
      <c r="J36" s="1">
        <f t="shared" si="2"/>
        <v>1.3333333333333333</v>
      </c>
      <c r="K36" s="1">
        <f t="shared" si="2"/>
        <v>1.289272030651341</v>
      </c>
    </row>
    <row r="37" spans="2:11" x14ac:dyDescent="0.15">
      <c r="B37" s="1">
        <v>36</v>
      </c>
      <c r="G37" s="1">
        <v>1684</v>
      </c>
      <c r="H37" s="1">
        <f>G37/G36</f>
        <v>1.2511144130757801</v>
      </c>
    </row>
    <row r="38" spans="2:11" x14ac:dyDescent="0.15">
      <c r="B38" s="1">
        <v>37</v>
      </c>
      <c r="G38" s="1">
        <v>2059</v>
      </c>
      <c r="H38" s="1">
        <f>G38/G37</f>
        <v>1.2226840855106889</v>
      </c>
    </row>
    <row r="39" spans="2:11" x14ac:dyDescent="0.15">
      <c r="B39" s="1">
        <v>38</v>
      </c>
      <c r="G39" s="1">
        <v>2469</v>
      </c>
      <c r="H39" s="1">
        <f>G39/G38</f>
        <v>1.1991257892180671</v>
      </c>
    </row>
    <row r="40" spans="2:11" x14ac:dyDescent="0.15">
      <c r="B40" s="1">
        <v>39</v>
      </c>
    </row>
    <row r="41" spans="2:11" x14ac:dyDescent="0.15">
      <c r="B41" s="1">
        <v>40</v>
      </c>
    </row>
    <row r="42" spans="2:11" x14ac:dyDescent="0.15">
      <c r="B42" s="1">
        <v>41</v>
      </c>
    </row>
    <row r="43" spans="2:11" x14ac:dyDescent="0.15">
      <c r="B43" s="1">
        <v>42</v>
      </c>
    </row>
    <row r="44" spans="2:11" x14ac:dyDescent="0.15">
      <c r="B44" s="1">
        <v>43</v>
      </c>
    </row>
    <row r="45" spans="2:11" x14ac:dyDescent="0.15">
      <c r="B45" s="1">
        <v>44</v>
      </c>
    </row>
    <row r="46" spans="2:11" x14ac:dyDescent="0.15">
      <c r="B46" s="1">
        <v>45</v>
      </c>
    </row>
    <row r="47" spans="2:11" x14ac:dyDescent="0.15">
      <c r="B47" s="1">
        <v>46</v>
      </c>
    </row>
    <row r="48" spans="2:11" x14ac:dyDescent="0.15">
      <c r="B48" s="1">
        <v>47</v>
      </c>
    </row>
    <row r="49" spans="2:2" x14ac:dyDescent="0.15">
      <c r="B49" s="1">
        <v>48</v>
      </c>
    </row>
    <row r="50" spans="2:2" x14ac:dyDescent="0.15">
      <c r="B50" s="1">
        <v>49</v>
      </c>
    </row>
    <row r="51" spans="2:2" x14ac:dyDescent="0.15">
      <c r="B51" s="1">
        <v>50</v>
      </c>
    </row>
    <row r="52" spans="2:2" x14ac:dyDescent="0.15">
      <c r="B52" s="1">
        <v>51</v>
      </c>
    </row>
    <row r="53" spans="2:2" x14ac:dyDescent="0.15">
      <c r="B53" s="1">
        <v>52</v>
      </c>
    </row>
    <row r="54" spans="2:2" x14ac:dyDescent="0.15">
      <c r="B54" s="1">
        <v>53</v>
      </c>
    </row>
    <row r="55" spans="2:2" x14ac:dyDescent="0.15">
      <c r="B55" s="1">
        <v>54</v>
      </c>
    </row>
    <row r="56" spans="2:2" x14ac:dyDescent="0.15">
      <c r="B56" s="1">
        <v>55</v>
      </c>
    </row>
    <row r="57" spans="2:2" x14ac:dyDescent="0.15">
      <c r="B57" s="1">
        <v>56</v>
      </c>
    </row>
    <row r="58" spans="2:2" x14ac:dyDescent="0.15">
      <c r="B58" s="1">
        <v>57</v>
      </c>
    </row>
    <row r="59" spans="2:2" x14ac:dyDescent="0.15">
      <c r="B59" s="1">
        <v>58</v>
      </c>
    </row>
    <row r="60" spans="2:2" x14ac:dyDescent="0.15">
      <c r="B60" s="1">
        <v>59</v>
      </c>
    </row>
    <row r="61" spans="2:2" x14ac:dyDescent="0.15">
      <c r="B61" s="1">
        <v>60</v>
      </c>
    </row>
    <row r="62" spans="2:2" x14ac:dyDescent="0.15">
      <c r="B62" s="1">
        <v>61</v>
      </c>
    </row>
    <row r="63" spans="2:2" x14ac:dyDescent="0.15">
      <c r="B63" s="1">
        <v>62</v>
      </c>
    </row>
    <row r="64" spans="2:2" x14ac:dyDescent="0.15">
      <c r="B64" s="1">
        <v>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workbookViewId="0">
      <selection activeCell="U25" sqref="S18:U25"/>
    </sheetView>
  </sheetViews>
  <sheetFormatPr defaultRowHeight="11.25" x14ac:dyDescent="0.15"/>
  <cols>
    <col min="1" max="16384" width="9" style="1"/>
  </cols>
  <sheetData>
    <row r="2" spans="2:14" x14ac:dyDescent="0.15">
      <c r="B2" s="1">
        <v>258</v>
      </c>
    </row>
    <row r="3" spans="2:14" x14ac:dyDescent="0.15">
      <c r="B3" s="1">
        <v>1614</v>
      </c>
      <c r="D3" s="1">
        <f>26+26+79</f>
        <v>131</v>
      </c>
    </row>
    <row r="9" spans="2:14" x14ac:dyDescent="0.15">
      <c r="D9" s="1">
        <v>1649</v>
      </c>
      <c r="E9" s="1">
        <f>57+57+171</f>
        <v>285</v>
      </c>
      <c r="F9" s="1">
        <f>D9/E9</f>
        <v>5.7859649122807015</v>
      </c>
      <c r="H9" s="1">
        <f>306/46</f>
        <v>6.6521739130434785</v>
      </c>
      <c r="I9" s="1">
        <f>306-46</f>
        <v>260</v>
      </c>
      <c r="J9" s="1">
        <f>I9/46</f>
        <v>5.6521739130434785</v>
      </c>
      <c r="L9" s="1">
        <f>35324/1.36</f>
        <v>25973.529411764703</v>
      </c>
      <c r="M9" s="1">
        <f>L9-7823</f>
        <v>18150.529411764703</v>
      </c>
      <c r="N9" s="1">
        <f>M9/7823</f>
        <v>2.3201494837996552</v>
      </c>
    </row>
    <row r="20" spans="14:17" x14ac:dyDescent="0.15">
      <c r="O20" s="1">
        <v>2180</v>
      </c>
      <c r="P20" s="1">
        <v>360</v>
      </c>
      <c r="Q20" s="1">
        <f>O20/P20</f>
        <v>6.0555555555555554</v>
      </c>
    </row>
    <row r="21" spans="14:17" x14ac:dyDescent="0.15">
      <c r="O21" s="1">
        <v>109</v>
      </c>
      <c r="P21" s="1">
        <v>18</v>
      </c>
      <c r="Q21" s="1">
        <f>O21/(P21*2)</f>
        <v>3.0277777777777777</v>
      </c>
    </row>
    <row r="24" spans="14:17" x14ac:dyDescent="0.15">
      <c r="N24" s="1">
        <v>1</v>
      </c>
      <c r="O24" s="1">
        <v>2180</v>
      </c>
    </row>
    <row r="25" spans="14:17" x14ac:dyDescent="0.15">
      <c r="N25" s="1">
        <v>2</v>
      </c>
      <c r="O25" s="1">
        <v>2580</v>
      </c>
    </row>
    <row r="26" spans="14:17" x14ac:dyDescent="0.15">
      <c r="N26" s="1">
        <v>3</v>
      </c>
      <c r="O26" s="1">
        <v>2980</v>
      </c>
    </row>
    <row r="27" spans="14:17" x14ac:dyDescent="0.15">
      <c r="N27" s="1">
        <v>4</v>
      </c>
      <c r="O27" s="1">
        <v>3380</v>
      </c>
    </row>
    <row r="28" spans="14:17" x14ac:dyDescent="0.15">
      <c r="N28" s="1">
        <v>5</v>
      </c>
      <c r="O28" s="1">
        <v>3780</v>
      </c>
    </row>
    <row r="29" spans="14:17" x14ac:dyDescent="0.15">
      <c r="N29" s="1">
        <v>6</v>
      </c>
      <c r="O29" s="1">
        <v>4180</v>
      </c>
    </row>
    <row r="30" spans="14:17" x14ac:dyDescent="0.15">
      <c r="N30" s="1">
        <v>7</v>
      </c>
      <c r="O30" s="1">
        <v>4580</v>
      </c>
    </row>
    <row r="31" spans="14:17" x14ac:dyDescent="0.15">
      <c r="N31" s="1">
        <v>8</v>
      </c>
      <c r="O31" s="1">
        <v>4980</v>
      </c>
    </row>
    <row r="32" spans="14:17" x14ac:dyDescent="0.15">
      <c r="N32" s="1">
        <v>9</v>
      </c>
      <c r="O32" s="1">
        <v>5380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装备属性</vt:lpstr>
      <vt:lpstr>护身符、神戒属性</vt:lpstr>
      <vt:lpstr>装备进阶属性</vt:lpstr>
      <vt:lpstr>Sheet1</vt:lpstr>
      <vt:lpstr>Sheet2</vt:lpstr>
      <vt:lpstr>英雄进阶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2016-02-29T05:55:14Z</dcterms:created>
  <dcterms:modified xsi:type="dcterms:W3CDTF">2016-05-03T08:21:08Z</dcterms:modified>
</cp:coreProperties>
</file>