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S:\Applic\OLDER WORKERS\Data\Retirement age\"/>
    </mc:Choice>
  </mc:AlternateContent>
  <bookViews>
    <workbookView xWindow="15345" yWindow="-30" windowWidth="7695" windowHeight="4860"/>
  </bookViews>
  <sheets>
    <sheet name="Men" sheetId="1" r:id="rId1"/>
    <sheet name="Women" sheetId="2" r:id="rId2"/>
    <sheet name="Notes and sources" sheetId="3" r:id="rId3"/>
    <sheet name="Charts" sheetId="4" r:id="rId4"/>
  </sheets>
  <definedNames>
    <definedName name="_xlnm.Print_Area" localSheetId="0">Men!$A$1:$AX$83</definedName>
    <definedName name="_xlnm.Print_Area" localSheetId="2">'Notes and sources'!$A$1:$L$20</definedName>
    <definedName name="_xlnm.Print_Area" localSheetId="1">Women!$A$1:$AX$83</definedName>
  </definedNames>
  <calcPr calcId="162913"/>
</workbook>
</file>

<file path=xl/calcChain.xml><?xml version="1.0" encoding="utf-8"?>
<calcChain xmlns="http://schemas.openxmlformats.org/spreadsheetml/2006/main">
  <c r="AX82" i="2" l="1"/>
  <c r="AX72" i="2"/>
  <c r="AX83" i="1"/>
  <c r="AX74" i="1"/>
  <c r="AW81" i="2"/>
  <c r="AW74" i="2"/>
  <c r="AW81" i="1"/>
  <c r="AT75" i="2"/>
  <c r="AV83" i="2"/>
  <c r="AV72" i="1"/>
  <c r="AU82" i="2"/>
  <c r="AU71" i="2"/>
  <c r="AT82" i="2"/>
  <c r="AS71" i="2"/>
  <c r="AS79" i="2"/>
  <c r="AS74" i="1"/>
  <c r="AS83" i="1"/>
  <c r="AD75" i="2"/>
  <c r="C14" i="2"/>
  <c r="AH78" i="2"/>
  <c r="AD5" i="2"/>
  <c r="T14" i="1"/>
  <c r="AH83" i="1"/>
  <c r="AB5" i="1"/>
  <c r="AB79" i="1" s="1"/>
  <c r="AM78" i="2"/>
  <c r="AN74" i="1"/>
  <c r="AN82" i="2"/>
  <c r="AL83" i="2"/>
  <c r="AF81" i="2"/>
  <c r="AK74" i="2"/>
  <c r="AQ82" i="1"/>
  <c r="AE79" i="2"/>
  <c r="AF79" i="1"/>
  <c r="AG79" i="1"/>
  <c r="Z14" i="1"/>
  <c r="V14" i="1"/>
  <c r="F14" i="1"/>
  <c r="J14" i="2"/>
  <c r="N14" i="2"/>
  <c r="F14" i="2"/>
  <c r="K14" i="2"/>
  <c r="AS78" i="2"/>
  <c r="AT78" i="2"/>
  <c r="AX74" i="2"/>
  <c r="S14" i="2"/>
  <c r="AA14" i="2"/>
  <c r="B14" i="2"/>
  <c r="L14" i="2"/>
  <c r="D5" i="2"/>
  <c r="AT83" i="2"/>
  <c r="AI79" i="2"/>
  <c r="Q5" i="2"/>
  <c r="Q83" i="2" s="1"/>
  <c r="G14" i="1"/>
  <c r="N14" i="1"/>
  <c r="AT72" i="1"/>
  <c r="K14" i="1"/>
  <c r="W14" i="1"/>
  <c r="R14" i="1"/>
  <c r="X14" i="1"/>
  <c r="AT83" i="1"/>
  <c r="AU78" i="2"/>
  <c r="AU79" i="2"/>
  <c r="AV74" i="2"/>
  <c r="AW75" i="2"/>
  <c r="AW79" i="2"/>
  <c r="AX72" i="1"/>
  <c r="AX78" i="1"/>
  <c r="AX79" i="1"/>
  <c r="AX78" i="2"/>
  <c r="AX81" i="2"/>
  <c r="AC5" i="2"/>
  <c r="AE83" i="1"/>
  <c r="AX75" i="1"/>
  <c r="AV81" i="2"/>
  <c r="AW82" i="1"/>
  <c r="AS79" i="1"/>
  <c r="AS71" i="1"/>
  <c r="AS82" i="2"/>
  <c r="V5" i="1"/>
  <c r="V83" i="1" s="1"/>
  <c r="B5" i="1"/>
  <c r="B83" i="1" s="1"/>
  <c r="P14" i="1"/>
  <c r="Q14" i="1"/>
  <c r="S14" i="1"/>
  <c r="AC79" i="2"/>
  <c r="AK81" i="1" l="1"/>
  <c r="AN83" i="1"/>
  <c r="AP72" i="1"/>
  <c r="AK78" i="2"/>
  <c r="K5" i="1"/>
  <c r="K75" i="1" s="1"/>
  <c r="AS74" i="2"/>
  <c r="AS81" i="2"/>
  <c r="AS82" i="1"/>
  <c r="AW74" i="1"/>
  <c r="AV79" i="2"/>
  <c r="S5" i="2"/>
  <c r="S79" i="2" s="1"/>
  <c r="AX71" i="1"/>
  <c r="D38" i="4" s="1"/>
  <c r="AW78" i="2"/>
  <c r="AV71" i="2"/>
  <c r="AU81" i="2"/>
  <c r="AX81" i="1"/>
  <c r="F5" i="1"/>
  <c r="AS72" i="2"/>
  <c r="AS75" i="2"/>
  <c r="AV78" i="1"/>
  <c r="AL82" i="1"/>
  <c r="AJ82" i="1"/>
  <c r="AH72" i="1"/>
  <c r="AG75" i="2"/>
  <c r="AS81" i="1"/>
  <c r="AB78" i="1"/>
  <c r="AU75" i="2"/>
  <c r="AW83" i="1"/>
  <c r="AP71" i="2"/>
  <c r="AN81" i="1"/>
  <c r="AI83" i="1"/>
  <c r="AJ75" i="2"/>
  <c r="AV72" i="2"/>
  <c r="M5" i="1"/>
  <c r="M79" i="1" s="1"/>
  <c r="M78" i="1" s="1"/>
  <c r="AS83" i="2"/>
  <c r="AS75" i="1"/>
  <c r="AW79" i="1"/>
  <c r="AW75" i="1"/>
  <c r="P5" i="1"/>
  <c r="P79" i="1" s="1"/>
  <c r="P78" i="1" s="1"/>
  <c r="AA5" i="1"/>
  <c r="AA79" i="1" s="1"/>
  <c r="AA78" i="1" s="1"/>
  <c r="AP82" i="2"/>
  <c r="V5" i="2"/>
  <c r="V79" i="2" s="1"/>
  <c r="J5" i="2"/>
  <c r="J83" i="2" s="1"/>
  <c r="AP79" i="2"/>
  <c r="AQ81" i="2"/>
  <c r="AQ82" i="2"/>
  <c r="AL81" i="2"/>
  <c r="AN74" i="2"/>
  <c r="F72" i="1"/>
  <c r="V72" i="1"/>
  <c r="AG78" i="1"/>
  <c r="K79" i="1"/>
  <c r="K74" i="1"/>
  <c r="V83" i="2"/>
  <c r="AU83" i="1"/>
  <c r="AU79" i="1"/>
  <c r="AU81" i="1"/>
  <c r="AU74" i="1"/>
  <c r="AR72" i="2"/>
  <c r="AM79" i="1"/>
  <c r="AO71" i="1"/>
  <c r="AQ81" i="1"/>
  <c r="AC82" i="2"/>
  <c r="AC83" i="2"/>
  <c r="AC71" i="2"/>
  <c r="P83" i="1"/>
  <c r="O5" i="2"/>
  <c r="O83" i="2" s="1"/>
  <c r="L5" i="1"/>
  <c r="L83" i="1" s="1"/>
  <c r="N5" i="1"/>
  <c r="N75" i="1" s="1"/>
  <c r="Y5" i="1"/>
  <c r="Y79" i="1" s="1"/>
  <c r="Y78" i="1" s="1"/>
  <c r="X5" i="1"/>
  <c r="AF83" i="2"/>
  <c r="T5" i="1"/>
  <c r="T83" i="1" s="1"/>
  <c r="AO72" i="2"/>
  <c r="AR79" i="2"/>
  <c r="AJ81" i="2"/>
  <c r="AF71" i="1"/>
  <c r="C38" i="4" s="1"/>
  <c r="AN75" i="2"/>
  <c r="AH74" i="2"/>
  <c r="AI82" i="1"/>
  <c r="AS78" i="1"/>
  <c r="AT71" i="1"/>
  <c r="AT72" i="2"/>
  <c r="AL81" i="1"/>
  <c r="G5" i="2"/>
  <c r="G79" i="2" s="1"/>
  <c r="Z5" i="2"/>
  <c r="X5" i="2"/>
  <c r="C5" i="2"/>
  <c r="K5" i="2"/>
  <c r="K74" i="2" s="1"/>
  <c r="M83" i="1"/>
  <c r="Q72" i="1"/>
  <c r="AP75" i="1"/>
  <c r="AC5" i="1"/>
  <c r="I5" i="1"/>
  <c r="I79" i="1" s="1"/>
  <c r="I78" i="1" s="1"/>
  <c r="W5" i="1"/>
  <c r="W72" i="1" s="1"/>
  <c r="Q5" i="1"/>
  <c r="S5" i="1"/>
  <c r="AH79" i="2"/>
  <c r="AP74" i="2"/>
  <c r="AM81" i="1"/>
  <c r="AI74" i="1"/>
  <c r="AI78" i="1"/>
  <c r="AA5" i="2"/>
  <c r="AA83" i="2" s="1"/>
  <c r="T5" i="2"/>
  <c r="T79" i="2" s="1"/>
  <c r="F75" i="1"/>
  <c r="X74" i="1"/>
  <c r="N5" i="2"/>
  <c r="N75" i="2" s="1"/>
  <c r="B5" i="2"/>
  <c r="F5" i="2"/>
  <c r="S75" i="2"/>
  <c r="AB5" i="2"/>
  <c r="AB71" i="2" s="1"/>
  <c r="D5" i="1"/>
  <c r="L5" i="2"/>
  <c r="L72" i="2" s="1"/>
  <c r="AF72" i="1"/>
  <c r="AH74" i="1"/>
  <c r="AP71" i="1"/>
  <c r="F83" i="1"/>
  <c r="AF74" i="2"/>
  <c r="AL71" i="1"/>
  <c r="AE82" i="1"/>
  <c r="AJ74" i="2"/>
  <c r="AB75" i="1"/>
  <c r="AF83" i="1"/>
  <c r="AW83" i="2"/>
  <c r="I5" i="2"/>
  <c r="I79" i="2" s="1"/>
  <c r="AR75" i="2"/>
  <c r="AI72" i="2"/>
  <c r="J5" i="1"/>
  <c r="H5" i="1"/>
  <c r="H83" i="1" s="1"/>
  <c r="AF72" i="2"/>
  <c r="AE79" i="1"/>
  <c r="W5" i="2"/>
  <c r="U5" i="2"/>
  <c r="AI72" i="1"/>
  <c r="AG71" i="1"/>
  <c r="H5" i="2"/>
  <c r="X79" i="2"/>
  <c r="AR72" i="1"/>
  <c r="E5" i="1"/>
  <c r="O5" i="1"/>
  <c r="U5" i="1"/>
  <c r="AD5" i="1"/>
  <c r="AD79" i="1" s="1"/>
  <c r="G5" i="1"/>
  <c r="G72" i="1" s="1"/>
  <c r="R5" i="1"/>
  <c r="R79" i="1" s="1"/>
  <c r="R78" i="1" s="1"/>
  <c r="Y5" i="2"/>
  <c r="R5" i="2"/>
  <c r="R83" i="2" s="1"/>
  <c r="C5" i="1"/>
  <c r="E5" i="2"/>
  <c r="M5" i="2"/>
  <c r="AE75" i="2"/>
  <c r="P5" i="2"/>
  <c r="P79" i="2" s="1"/>
  <c r="L74" i="2"/>
  <c r="Z5" i="1"/>
  <c r="Z79" i="1" s="1"/>
  <c r="Z78" i="1" s="1"/>
  <c r="AQ72" i="1"/>
  <c r="E79" i="1"/>
  <c r="E78" i="1" s="1"/>
  <c r="AK71" i="2"/>
  <c r="V79" i="1"/>
  <c r="V78" i="1" s="1"/>
  <c r="AQ83" i="2"/>
  <c r="AR82" i="1"/>
  <c r="AK83" i="2"/>
  <c r="AC75" i="1"/>
  <c r="AC74" i="2"/>
  <c r="P75" i="1"/>
  <c r="W79" i="2"/>
  <c r="W83" i="2"/>
  <c r="R79" i="2"/>
  <c r="AJ79" i="2"/>
  <c r="AH79" i="1"/>
  <c r="AR81" i="2"/>
  <c r="S72" i="2"/>
  <c r="S74" i="2"/>
  <c r="S83" i="2"/>
  <c r="D83" i="2"/>
  <c r="F79" i="1"/>
  <c r="F78" i="1" s="1"/>
  <c r="F74" i="1"/>
  <c r="G83" i="2"/>
  <c r="AJ74" i="1"/>
  <c r="T79" i="1"/>
  <c r="T78" i="1" s="1"/>
  <c r="U83" i="1"/>
  <c r="AQ74" i="2"/>
  <c r="N79" i="1"/>
  <c r="N78" i="1" s="1"/>
  <c r="G79" i="1"/>
  <c r="G78" i="1" s="1"/>
  <c r="G83" i="1"/>
  <c r="G74" i="1"/>
  <c r="G75" i="1"/>
  <c r="AJ83" i="2"/>
  <c r="X83" i="2"/>
  <c r="AR83" i="1"/>
  <c r="AQ79" i="1"/>
  <c r="AQ83" i="1"/>
  <c r="AQ71" i="1"/>
  <c r="AV79" i="1"/>
  <c r="AV83" i="1"/>
  <c r="AV74" i="1"/>
  <c r="AV82" i="1"/>
  <c r="AV81" i="1"/>
  <c r="AR81" i="1"/>
  <c r="AR75" i="1"/>
  <c r="B79" i="1"/>
  <c r="B78" i="1" s="1"/>
  <c r="S75" i="1"/>
  <c r="AR79" i="1"/>
  <c r="D79" i="2"/>
  <c r="AL71" i="2"/>
  <c r="AL72" i="1"/>
  <c r="AL74" i="1"/>
  <c r="AG71" i="2"/>
  <c r="AG74" i="2"/>
  <c r="AO71" i="2"/>
  <c r="AO83" i="2"/>
  <c r="AO81" i="2"/>
  <c r="AO75" i="2"/>
  <c r="AO79" i="2"/>
  <c r="AO82" i="2"/>
  <c r="AO78" i="2"/>
  <c r="AO74" i="2"/>
  <c r="AM82" i="2"/>
  <c r="AM83" i="2"/>
  <c r="AM79" i="2"/>
  <c r="AM81" i="2"/>
  <c r="AN82" i="1"/>
  <c r="AN78" i="1"/>
  <c r="AN79" i="1"/>
  <c r="AI79" i="1"/>
  <c r="AI81" i="1"/>
  <c r="AL79" i="2"/>
  <c r="AG72" i="1"/>
  <c r="AG74" i="1"/>
  <c r="AG75" i="1"/>
  <c r="AM71" i="1"/>
  <c r="AM74" i="1"/>
  <c r="AM72" i="1"/>
  <c r="AM75" i="1"/>
  <c r="Z72" i="1"/>
  <c r="AF78" i="1"/>
  <c r="AF82" i="1"/>
  <c r="AF81" i="1"/>
  <c r="AB81" i="1"/>
  <c r="F81" i="1" s="1"/>
  <c r="Y83" i="1"/>
  <c r="B83" i="2"/>
  <c r="B79" i="2"/>
  <c r="AD81" i="2"/>
  <c r="AD79" i="2"/>
  <c r="AD74" i="2"/>
  <c r="AD82" i="2"/>
  <c r="AD83" i="2"/>
  <c r="AD72" i="2"/>
  <c r="AQ75" i="2"/>
  <c r="AQ78" i="2"/>
  <c r="AQ79" i="2"/>
  <c r="AQ71" i="2"/>
  <c r="AF82" i="2"/>
  <c r="AF78" i="2"/>
  <c r="AF79" i="2"/>
  <c r="AK75" i="1"/>
  <c r="AK74" i="1"/>
  <c r="AK71" i="1"/>
  <c r="AK83" i="1"/>
  <c r="AK72" i="1"/>
  <c r="AK82" i="1"/>
  <c r="AK78" i="1"/>
  <c r="AK79" i="1"/>
  <c r="AI82" i="2"/>
  <c r="AI71" i="2"/>
  <c r="AP78" i="2"/>
  <c r="AP83" i="2"/>
  <c r="AP75" i="2"/>
  <c r="AP81" i="2"/>
  <c r="AP72" i="2"/>
  <c r="AJ71" i="2"/>
  <c r="AO83" i="1"/>
  <c r="AO82" i="1"/>
  <c r="AO79" i="1"/>
  <c r="AO81" i="1"/>
  <c r="AO78" i="1"/>
  <c r="AM78" i="1"/>
  <c r="AM83" i="1"/>
  <c r="AM82" i="1"/>
  <c r="P74" i="1"/>
  <c r="V75" i="1"/>
  <c r="V74" i="1"/>
  <c r="AB74" i="1"/>
  <c r="AB72" i="1"/>
  <c r="AB71" i="1"/>
  <c r="AH75" i="1"/>
  <c r="AH71" i="1"/>
  <c r="AN72" i="1"/>
  <c r="AN75" i="1"/>
  <c r="AN71" i="1"/>
  <c r="AE71" i="1"/>
  <c r="E83" i="1"/>
  <c r="K83" i="1"/>
  <c r="Q83" i="1"/>
  <c r="W79" i="1"/>
  <c r="W78" i="1" s="1"/>
  <c r="AC83" i="1"/>
  <c r="O14" i="2"/>
  <c r="D14" i="2"/>
  <c r="D72" i="2" s="1"/>
  <c r="Z14" i="2"/>
  <c r="Z74" i="2" s="1"/>
  <c r="Y14" i="2"/>
  <c r="W14" i="2"/>
  <c r="W75" i="2" s="1"/>
  <c r="Q14" i="2"/>
  <c r="Q72" i="2" s="1"/>
  <c r="P14" i="2"/>
  <c r="P72" i="2" s="1"/>
  <c r="T14" i="2"/>
  <c r="T75" i="2" s="1"/>
  <c r="H14" i="2"/>
  <c r="H74" i="2" s="1"/>
  <c r="I14" i="2"/>
  <c r="V14" i="2"/>
  <c r="V72" i="2" s="1"/>
  <c r="G14" i="2"/>
  <c r="X14" i="2"/>
  <c r="X72" i="2" s="1"/>
  <c r="R14" i="2"/>
  <c r="M14" i="2"/>
  <c r="M74" i="2" s="1"/>
  <c r="E14" i="2"/>
  <c r="U14" i="2"/>
  <c r="F79" i="2"/>
  <c r="J79" i="2"/>
  <c r="AL75" i="2"/>
  <c r="AQ75" i="1"/>
  <c r="K78" i="1"/>
  <c r="T83" i="2"/>
  <c r="AD71" i="2"/>
  <c r="AD78" i="2"/>
  <c r="L79" i="2"/>
  <c r="AR78" i="2"/>
  <c r="AE81" i="2"/>
  <c r="AE78" i="2"/>
  <c r="AE74" i="2"/>
  <c r="AG82" i="2"/>
  <c r="AG81" i="2"/>
  <c r="AG78" i="2"/>
  <c r="AP78" i="1"/>
  <c r="AP74" i="1"/>
  <c r="AP82" i="1"/>
  <c r="AP81" i="1"/>
  <c r="AP79" i="1"/>
  <c r="AP83" i="1"/>
  <c r="AN79" i="2"/>
  <c r="AN81" i="2"/>
  <c r="AN78" i="2"/>
  <c r="AK82" i="2"/>
  <c r="AK75" i="2"/>
  <c r="AK81" i="2"/>
  <c r="AK79" i="2"/>
  <c r="AK72" i="2"/>
  <c r="AH82" i="2"/>
  <c r="AH81" i="2"/>
  <c r="AH75" i="2"/>
  <c r="AH83" i="2"/>
  <c r="K72" i="1"/>
  <c r="Q75" i="1"/>
  <c r="W75" i="1"/>
  <c r="AC71" i="1"/>
  <c r="AI71" i="1"/>
  <c r="AI75" i="1"/>
  <c r="AO75" i="1"/>
  <c r="AO72" i="1"/>
  <c r="AO74" i="1"/>
  <c r="AC78" i="2"/>
  <c r="AC81" i="2"/>
  <c r="AC72" i="2"/>
  <c r="M83" i="2"/>
  <c r="AG79" i="2"/>
  <c r="Q79" i="2"/>
  <c r="C74" i="2"/>
  <c r="J14" i="1"/>
  <c r="J74" i="1" s="1"/>
  <c r="AJ83" i="1"/>
  <c r="H83" i="2"/>
  <c r="H79" i="2"/>
  <c r="AA14" i="1"/>
  <c r="H79" i="1"/>
  <c r="H78" i="1" s="1"/>
  <c r="R75" i="1"/>
  <c r="H14" i="1"/>
  <c r="H74" i="1" s="1"/>
  <c r="M79" i="2"/>
  <c r="AG82" i="1"/>
  <c r="AG83" i="1"/>
  <c r="AG81" i="1"/>
  <c r="AD75" i="1"/>
  <c r="AJ81" i="1"/>
  <c r="AJ75" i="1"/>
  <c r="AJ72" i="1"/>
  <c r="AE74" i="1"/>
  <c r="AE72" i="1"/>
  <c r="AL83" i="1"/>
  <c r="AH78" i="1"/>
  <c r="AH81" i="1"/>
  <c r="U14" i="1"/>
  <c r="U74" i="1" s="1"/>
  <c r="O14" i="1"/>
  <c r="O75" i="1" s="1"/>
  <c r="I14" i="1"/>
  <c r="E14" i="1"/>
  <c r="E74" i="1" s="1"/>
  <c r="L14" i="1"/>
  <c r="L72" i="1" s="1"/>
  <c r="C14" i="1"/>
  <c r="C72" i="1" s="1"/>
  <c r="Y14" i="1"/>
  <c r="D14" i="1"/>
  <c r="D75" i="1" s="1"/>
  <c r="B14" i="1"/>
  <c r="B72" i="1" s="1"/>
  <c r="M14" i="1"/>
  <c r="M74" i="1" s="1"/>
  <c r="AE71" i="2"/>
  <c r="I83" i="2"/>
  <c r="B75" i="2"/>
  <c r="B72" i="2"/>
  <c r="B74" i="2"/>
  <c r="AF71" i="2"/>
  <c r="C41" i="4" s="1"/>
  <c r="AF75" i="2"/>
  <c r="AL72" i="2"/>
  <c r="AL74" i="2"/>
  <c r="AQ74" i="1"/>
  <c r="I72" i="2"/>
  <c r="U75" i="2"/>
  <c r="U72" i="2"/>
  <c r="AG72" i="2"/>
  <c r="AM72" i="2"/>
  <c r="AM74" i="2"/>
  <c r="AM71" i="2"/>
  <c r="AM75" i="2"/>
  <c r="AQ78" i="1"/>
  <c r="AB82" i="2"/>
  <c r="AI83" i="2"/>
  <c r="AI78" i="2"/>
  <c r="AI75" i="2"/>
  <c r="AI81" i="2"/>
  <c r="AI74" i="2"/>
  <c r="AC75" i="2"/>
  <c r="AQ72" i="2"/>
  <c r="AR78" i="1"/>
  <c r="AR71" i="2"/>
  <c r="AR74" i="2"/>
  <c r="AL82" i="2"/>
  <c r="AL78" i="2"/>
  <c r="AJ71" i="1"/>
  <c r="AJ78" i="1"/>
  <c r="AJ79" i="1"/>
  <c r="AL79" i="1"/>
  <c r="AL78" i="1"/>
  <c r="AN83" i="2"/>
  <c r="Z74" i="1"/>
  <c r="AF74" i="1"/>
  <c r="AF75" i="1"/>
  <c r="AL75" i="1"/>
  <c r="AH82" i="1"/>
  <c r="AE75" i="1"/>
  <c r="AE81" i="1"/>
  <c r="AE78" i="1"/>
  <c r="AJ78" i="2"/>
  <c r="AJ82" i="2"/>
  <c r="AJ72" i="2"/>
  <c r="AE72" i="2"/>
  <c r="AE83" i="2"/>
  <c r="AG83" i="2"/>
  <c r="AR83" i="2"/>
  <c r="AR82" i="2"/>
  <c r="AU72" i="1"/>
  <c r="AU75" i="1"/>
  <c r="AU71" i="1"/>
  <c r="AU74" i="2"/>
  <c r="AU72" i="2"/>
  <c r="AU83" i="2"/>
  <c r="AV75" i="1"/>
  <c r="AV71" i="1"/>
  <c r="AW78" i="1"/>
  <c r="AW82" i="2"/>
  <c r="AX82" i="1"/>
  <c r="AT79" i="2"/>
  <c r="AT81" i="2"/>
  <c r="AT74" i="2"/>
  <c r="AT71" i="2"/>
  <c r="AU82" i="1"/>
  <c r="AU78" i="1"/>
  <c r="AV82" i="2"/>
  <c r="AV75" i="2"/>
  <c r="AV78" i="2"/>
  <c r="AW72" i="1"/>
  <c r="AW71" i="1"/>
  <c r="AW72" i="2"/>
  <c r="AW71" i="2"/>
  <c r="AX75" i="2"/>
  <c r="AX71" i="2"/>
  <c r="D41" i="4" s="1"/>
  <c r="AX83" i="2"/>
  <c r="AX79" i="2"/>
  <c r="AS72" i="1"/>
  <c r="AB82" i="1"/>
  <c r="AB83" i="1"/>
  <c r="AE82" i="2"/>
  <c r="J72" i="2"/>
  <c r="J74" i="2"/>
  <c r="J75" i="2"/>
  <c r="AH72" i="2"/>
  <c r="AH71" i="2"/>
  <c r="AN71" i="2"/>
  <c r="AN72" i="2"/>
  <c r="AR74" i="1"/>
  <c r="AR71" i="1"/>
  <c r="AT78" i="1"/>
  <c r="AT82" i="1"/>
  <c r="AT79" i="1"/>
  <c r="AT74" i="1"/>
  <c r="AT75" i="1"/>
  <c r="AT81" i="1"/>
  <c r="AB75" i="2" l="1"/>
  <c r="AB72" i="2"/>
  <c r="AA74" i="1"/>
  <c r="W83" i="1"/>
  <c r="AB74" i="2"/>
  <c r="AA83" i="1"/>
  <c r="N83" i="2"/>
  <c r="N82" i="2" s="1"/>
  <c r="U72" i="1"/>
  <c r="U71" i="1" s="1"/>
  <c r="AD72" i="1"/>
  <c r="AB83" i="2"/>
  <c r="Q81" i="2" s="1"/>
  <c r="AA75" i="2"/>
  <c r="Y74" i="1"/>
  <c r="R74" i="2"/>
  <c r="P82" i="1"/>
  <c r="AB78" i="2"/>
  <c r="AB79" i="2"/>
  <c r="Q78" i="2" s="1"/>
  <c r="AA72" i="2"/>
  <c r="O75" i="2"/>
  <c r="Z83" i="1"/>
  <c r="I74" i="1"/>
  <c r="AD81" i="1"/>
  <c r="N72" i="1"/>
  <c r="N71" i="1" s="1"/>
  <c r="T75" i="1"/>
  <c r="E72" i="2"/>
  <c r="M82" i="1"/>
  <c r="O79" i="2"/>
  <c r="AD78" i="1"/>
  <c r="K79" i="2"/>
  <c r="K78" i="2" s="1"/>
  <c r="AB81" i="2"/>
  <c r="N74" i="2"/>
  <c r="B71" i="1"/>
  <c r="B38" i="4" s="1"/>
  <c r="L71" i="1"/>
  <c r="W74" i="1"/>
  <c r="F71" i="1"/>
  <c r="AD83" i="1"/>
  <c r="X74" i="2"/>
  <c r="P72" i="1"/>
  <c r="Z75" i="1"/>
  <c r="AD74" i="1"/>
  <c r="K71" i="1"/>
  <c r="D71" i="2"/>
  <c r="G74" i="2"/>
  <c r="E79" i="2"/>
  <c r="C79" i="1"/>
  <c r="C78" i="1" s="1"/>
  <c r="C83" i="1"/>
  <c r="C81" i="1" s="1"/>
  <c r="O83" i="1"/>
  <c r="O81" i="1" s="1"/>
  <c r="O79" i="1"/>
  <c r="O78" i="1" s="1"/>
  <c r="U83" i="2"/>
  <c r="U79" i="2"/>
  <c r="D79" i="1"/>
  <c r="D78" i="1" s="1"/>
  <c r="D83" i="1"/>
  <c r="F83" i="2"/>
  <c r="F75" i="2"/>
  <c r="S72" i="1"/>
  <c r="S71" i="1" s="1"/>
  <c r="S74" i="1"/>
  <c r="S79" i="1"/>
  <c r="S78" i="1" s="1"/>
  <c r="S83" i="1"/>
  <c r="AC74" i="1"/>
  <c r="AC82" i="1"/>
  <c r="AC79" i="1"/>
  <c r="AC78" i="1"/>
  <c r="C83" i="2"/>
  <c r="C82" i="2" s="1"/>
  <c r="C79" i="2"/>
  <c r="C72" i="2"/>
  <c r="X83" i="1"/>
  <c r="X75" i="1"/>
  <c r="V71" i="2"/>
  <c r="Y83" i="2"/>
  <c r="Y82" i="2" s="1"/>
  <c r="Y79" i="2"/>
  <c r="E83" i="2"/>
  <c r="E82" i="2" s="1"/>
  <c r="P74" i="2"/>
  <c r="E74" i="2"/>
  <c r="I71" i="2"/>
  <c r="U79" i="1"/>
  <c r="U78" i="1" s="1"/>
  <c r="L83" i="2"/>
  <c r="AA71" i="2"/>
  <c r="C71" i="2"/>
  <c r="I75" i="1"/>
  <c r="P83" i="2"/>
  <c r="P82" i="2" s="1"/>
  <c r="R83" i="1"/>
  <c r="L79" i="1"/>
  <c r="L78" i="1" s="1"/>
  <c r="L75" i="2"/>
  <c r="V75" i="2"/>
  <c r="U74" i="2"/>
  <c r="X71" i="2"/>
  <c r="Y75" i="1"/>
  <c r="D72" i="1"/>
  <c r="D71" i="1" s="1"/>
  <c r="R74" i="1"/>
  <c r="Z71" i="1"/>
  <c r="X75" i="2"/>
  <c r="X72" i="1"/>
  <c r="X71" i="1" s="1"/>
  <c r="X79" i="1"/>
  <c r="X78" i="1" s="1"/>
  <c r="N72" i="2"/>
  <c r="N79" i="2"/>
  <c r="W72" i="2"/>
  <c r="W71" i="2" s="1"/>
  <c r="R72" i="1"/>
  <c r="R71" i="1" s="1"/>
  <c r="J83" i="1"/>
  <c r="J82" i="1" s="1"/>
  <c r="J79" i="1"/>
  <c r="J78" i="1" s="1"/>
  <c r="Q74" i="1"/>
  <c r="Q79" i="1"/>
  <c r="Q78" i="1" s="1"/>
  <c r="AD82" i="1"/>
  <c r="AD71" i="1"/>
  <c r="M78" i="2"/>
  <c r="P71" i="2"/>
  <c r="K72" i="2"/>
  <c r="U71" i="2"/>
  <c r="C71" i="1"/>
  <c r="I83" i="1"/>
  <c r="I82" i="1" s="1"/>
  <c r="E75" i="2"/>
  <c r="D74" i="1"/>
  <c r="F72" i="2"/>
  <c r="F71" i="2" s="1"/>
  <c r="AC81" i="1"/>
  <c r="B74" i="1"/>
  <c r="F74" i="2"/>
  <c r="K83" i="2"/>
  <c r="C75" i="2"/>
  <c r="K75" i="2"/>
  <c r="AA79" i="2"/>
  <c r="AA78" i="2" s="1"/>
  <c r="AA74" i="2"/>
  <c r="Z83" i="2"/>
  <c r="Z82" i="2" s="1"/>
  <c r="Z79" i="2"/>
  <c r="AC72" i="1"/>
  <c r="T74" i="1"/>
  <c r="T72" i="1"/>
  <c r="T71" i="1" s="1"/>
  <c r="N74" i="1"/>
  <c r="N83" i="1"/>
  <c r="N81" i="1" s="1"/>
  <c r="K71" i="2"/>
  <c r="O74" i="2"/>
  <c r="P75" i="2"/>
  <c r="H78" i="2"/>
  <c r="E72" i="1"/>
  <c r="E71" i="1" s="1"/>
  <c r="V74" i="2"/>
  <c r="I74" i="2"/>
  <c r="I75" i="2"/>
  <c r="Y74" i="2"/>
  <c r="Y72" i="2"/>
  <c r="Y71" i="2" s="1"/>
  <c r="Y75" i="2"/>
  <c r="W81" i="1"/>
  <c r="W82" i="1"/>
  <c r="M72" i="1"/>
  <c r="M71" i="1" s="1"/>
  <c r="B78" i="2"/>
  <c r="S82" i="1"/>
  <c r="V81" i="1"/>
  <c r="J81" i="1"/>
  <c r="L81" i="1"/>
  <c r="S81" i="1"/>
  <c r="Z82" i="1"/>
  <c r="Z81" i="1"/>
  <c r="O74" i="1"/>
  <c r="D74" i="2"/>
  <c r="B75" i="1"/>
  <c r="G78" i="2"/>
  <c r="E78" i="2"/>
  <c r="R78" i="2"/>
  <c r="M75" i="1"/>
  <c r="V81" i="2"/>
  <c r="H82" i="1"/>
  <c r="L82" i="1"/>
  <c r="D75" i="2"/>
  <c r="V82" i="1"/>
  <c r="J71" i="2"/>
  <c r="O78" i="2"/>
  <c r="U78" i="2"/>
  <c r="E71" i="2"/>
  <c r="O72" i="2"/>
  <c r="O71" i="2" s="1"/>
  <c r="I82" i="2"/>
  <c r="Y72" i="1"/>
  <c r="Y71" i="1" s="1"/>
  <c r="H72" i="1"/>
  <c r="H71" i="1" s="1"/>
  <c r="H81" i="2"/>
  <c r="E75" i="1"/>
  <c r="P78" i="2"/>
  <c r="M75" i="2"/>
  <c r="M72" i="2"/>
  <c r="M71" i="2" s="1"/>
  <c r="H72" i="2"/>
  <c r="H71" i="2" s="1"/>
  <c r="H75" i="2"/>
  <c r="Z72" i="2"/>
  <c r="Z71" i="2" s="1"/>
  <c r="Z75" i="2"/>
  <c r="Q82" i="1"/>
  <c r="Q81" i="1"/>
  <c r="B82" i="2"/>
  <c r="H75" i="1"/>
  <c r="I72" i="1"/>
  <c r="I71" i="1" s="1"/>
  <c r="D78" i="2"/>
  <c r="C82" i="1"/>
  <c r="N71" i="2"/>
  <c r="N78" i="2"/>
  <c r="S81" i="2"/>
  <c r="B82" i="1"/>
  <c r="M81" i="1"/>
  <c r="U75" i="1"/>
  <c r="W74" i="2"/>
  <c r="B81" i="1"/>
  <c r="H81" i="1"/>
  <c r="G71" i="1"/>
  <c r="Q71" i="1"/>
  <c r="X81" i="1"/>
  <c r="K81" i="1"/>
  <c r="K82" i="1"/>
  <c r="C81" i="2"/>
  <c r="G81" i="1"/>
  <c r="G82" i="1"/>
  <c r="W82" i="2"/>
  <c r="L71" i="2"/>
  <c r="J78" i="2"/>
  <c r="E82" i="1"/>
  <c r="E81" i="1"/>
  <c r="D82" i="1"/>
  <c r="AA75" i="1"/>
  <c r="C74" i="1"/>
  <c r="X82" i="2"/>
  <c r="U82" i="1"/>
  <c r="U81" i="1"/>
  <c r="S71" i="2"/>
  <c r="T72" i="2"/>
  <c r="T71" i="2" s="1"/>
  <c r="R72" i="2"/>
  <c r="R71" i="2" s="1"/>
  <c r="P71" i="1"/>
  <c r="W71" i="1"/>
  <c r="F82" i="1"/>
  <c r="X82" i="1"/>
  <c r="J72" i="1"/>
  <c r="J71" i="1" s="1"/>
  <c r="J75" i="1"/>
  <c r="L78" i="2"/>
  <c r="T81" i="2"/>
  <c r="F78" i="2"/>
  <c r="G75" i="2"/>
  <c r="G72" i="2"/>
  <c r="G71" i="2" s="1"/>
  <c r="Q75" i="2"/>
  <c r="Q74" i="2"/>
  <c r="D81" i="1"/>
  <c r="F81" i="2"/>
  <c r="C75" i="1"/>
  <c r="T74" i="2"/>
  <c r="T81" i="1"/>
  <c r="T82" i="1"/>
  <c r="AA72" i="1"/>
  <c r="AA71" i="1" s="1"/>
  <c r="J81" i="2"/>
  <c r="R75" i="2"/>
  <c r="W78" i="2"/>
  <c r="E81" i="2"/>
  <c r="P81" i="1"/>
  <c r="Q71" i="2"/>
  <c r="B71" i="2"/>
  <c r="B41" i="4" s="1"/>
  <c r="R82" i="1"/>
  <c r="R81" i="1"/>
  <c r="L75" i="1"/>
  <c r="L82" i="2"/>
  <c r="X78" i="2"/>
  <c r="T78" i="2"/>
  <c r="Y82" i="1"/>
  <c r="Y81" i="1"/>
  <c r="O72" i="1"/>
  <c r="O71" i="1" s="1"/>
  <c r="AA82" i="1"/>
  <c r="AA81" i="1"/>
  <c r="K81" i="2"/>
  <c r="L74" i="1"/>
  <c r="V71" i="1"/>
  <c r="D82" i="2" l="1"/>
  <c r="O82" i="1"/>
  <c r="X81" i="2"/>
  <c r="I81" i="1"/>
  <c r="Z81" i="2"/>
  <c r="Q82" i="2"/>
  <c r="S82" i="2"/>
  <c r="K82" i="2"/>
  <c r="Y78" i="2"/>
  <c r="O81" i="2"/>
  <c r="D81" i="2"/>
  <c r="O82" i="2"/>
  <c r="G81" i="2"/>
  <c r="F82" i="2"/>
  <c r="I78" i="2"/>
  <c r="AA82" i="2"/>
  <c r="M81" i="2"/>
  <c r="P81" i="2"/>
  <c r="Y81" i="2"/>
  <c r="R81" i="2"/>
  <c r="U81" i="2"/>
  <c r="N81" i="2"/>
  <c r="U82" i="2"/>
  <c r="V82" i="2"/>
  <c r="L81" i="2"/>
  <c r="AA81" i="2"/>
  <c r="T82" i="2"/>
  <c r="M82" i="2"/>
  <c r="J82" i="2"/>
  <c r="W81" i="2"/>
  <c r="R82" i="2"/>
  <c r="G82" i="2"/>
  <c r="B81" i="2"/>
  <c r="H82" i="2"/>
  <c r="I81" i="2"/>
  <c r="Z78" i="2"/>
  <c r="C78" i="2"/>
  <c r="V78" i="2"/>
  <c r="S78" i="2"/>
  <c r="N82" i="1"/>
</calcChain>
</file>

<file path=xl/comments1.xml><?xml version="1.0" encoding="utf-8"?>
<comments xmlns="http://schemas.openxmlformats.org/spreadsheetml/2006/main">
  <authors>
    <author>LADAIQUE Maxime</author>
  </authors>
  <commentList>
    <comment ref="AA71" authorId="0" shapeId="0">
      <text>
        <r>
          <rPr>
            <b/>
            <sz val="9"/>
            <color indexed="81"/>
            <rFont val="Tahoma"/>
            <family val="2"/>
          </rPr>
          <t>LADAIQUE Maxime: OECD27 trended over OECD34 from 1995 backwards</t>
        </r>
        <r>
          <rPr>
            <sz val="9"/>
            <color indexed="81"/>
            <rFont val="Tahoma"/>
            <family val="2"/>
          </rPr>
          <t xml:space="preserve">
</t>
        </r>
      </text>
    </comment>
    <comment ref="AA78" authorId="0" shapeId="0">
      <text>
        <r>
          <rPr>
            <b/>
            <sz val="9"/>
            <color indexed="81"/>
            <rFont val="Tahoma"/>
            <family val="2"/>
          </rPr>
          <t>LADAIQUE Maxime: EU21 trended over EU17 from 1995 backwards</t>
        </r>
        <r>
          <rPr>
            <sz val="9"/>
            <color indexed="81"/>
            <rFont val="Tahoma"/>
            <family val="2"/>
          </rPr>
          <t xml:space="preserve">
</t>
        </r>
      </text>
    </comment>
    <comment ref="AA81" authorId="0" shapeId="0">
      <text>
        <r>
          <rPr>
            <b/>
            <sz val="9"/>
            <color indexed="81"/>
            <rFont val="Tahoma"/>
            <family val="2"/>
          </rPr>
          <t>LADAIQUE Maxime: EU27 trended over EU19 from 1995 backwards</t>
        </r>
      </text>
    </comment>
    <comment ref="AA82" authorId="0" shapeId="0">
      <text>
        <r>
          <rPr>
            <b/>
            <sz val="9"/>
            <color indexed="81"/>
            <rFont val="Tahoma"/>
            <family val="2"/>
          </rPr>
          <t>LADAIQUE Maxime: EU27 trended over EU19 from 1995 backwards</t>
        </r>
      </text>
    </comment>
  </commentList>
</comments>
</file>

<file path=xl/comments2.xml><?xml version="1.0" encoding="utf-8"?>
<comments xmlns="http://schemas.openxmlformats.org/spreadsheetml/2006/main">
  <authors>
    <author>keese_m</author>
    <author>LADAIQUE Maxime</author>
  </authors>
  <commentList>
    <comment ref="A37" authorId="0" shapeId="0">
      <text>
        <r>
          <rPr>
            <sz val="8"/>
            <color indexed="81"/>
            <rFont val="Tahoma"/>
            <family val="2"/>
          </rPr>
          <t>The estimates for Turkey are based on 3-yearly moving averages of participation rates for each 5-year age group.</t>
        </r>
      </text>
    </comment>
    <comment ref="AA71" authorId="1" shapeId="0">
      <text>
        <r>
          <rPr>
            <b/>
            <sz val="9"/>
            <color indexed="81"/>
            <rFont val="Tahoma"/>
            <family val="2"/>
          </rPr>
          <t>LADAIQUE Maxime: OECD27 trended over OECD34 from 1995 backwards</t>
        </r>
        <r>
          <rPr>
            <sz val="9"/>
            <color indexed="81"/>
            <rFont val="Tahoma"/>
            <family val="2"/>
          </rPr>
          <t xml:space="preserve">
</t>
        </r>
      </text>
    </comment>
    <comment ref="AA78" authorId="1" shapeId="0">
      <text>
        <r>
          <rPr>
            <b/>
            <sz val="9"/>
            <color indexed="81"/>
            <rFont val="Tahoma"/>
            <family val="2"/>
          </rPr>
          <t>LADAIQUE Maxime: EU21 trended over EU17 from 1995 backwards</t>
        </r>
        <r>
          <rPr>
            <sz val="9"/>
            <color indexed="81"/>
            <rFont val="Tahoma"/>
            <family val="2"/>
          </rPr>
          <t xml:space="preserve">
</t>
        </r>
      </text>
    </comment>
    <comment ref="AA81" authorId="1" shapeId="0">
      <text>
        <r>
          <rPr>
            <b/>
            <sz val="9"/>
            <color indexed="81"/>
            <rFont val="Tahoma"/>
            <family val="2"/>
          </rPr>
          <t>LADAIQUE Maxime: EU27 trended over EU19 from 1995 backwards</t>
        </r>
      </text>
    </comment>
    <comment ref="AA82" authorId="1" shapeId="0">
      <text>
        <r>
          <rPr>
            <b/>
            <sz val="9"/>
            <color indexed="81"/>
            <rFont val="Tahoma"/>
            <family val="2"/>
          </rPr>
          <t>LADAIQUE Maxime: EU27 trended over EU19 from 1995 backwards</t>
        </r>
      </text>
    </comment>
  </commentList>
</comments>
</file>

<file path=xl/sharedStrings.xml><?xml version="1.0" encoding="utf-8"?>
<sst xmlns="http://schemas.openxmlformats.org/spreadsheetml/2006/main" count="1006" uniqueCount="137">
  <si>
    <t>Belgium</t>
  </si>
  <si>
    <t>Denmark</t>
  </si>
  <si>
    <t>Finland</t>
  </si>
  <si>
    <t>Austria</t>
  </si>
  <si>
    <t>France</t>
  </si>
  <si>
    <t>Germany</t>
  </si>
  <si>
    <t>Italy</t>
  </si>
  <si>
    <t>Japan</t>
  </si>
  <si>
    <t>United States</t>
  </si>
  <si>
    <t>Greece</t>
  </si>
  <si>
    <t>Ireland</t>
  </si>
  <si>
    <t>Netherlands</t>
  </si>
  <si>
    <t>Norway</t>
  </si>
  <si>
    <t>Australia</t>
  </si>
  <si>
    <t>New Zealand</t>
  </si>
  <si>
    <t>Canada</t>
  </si>
  <si>
    <t>Czech Republic</t>
  </si>
  <si>
    <t>Hungary</t>
  </si>
  <si>
    <t>Iceland</t>
  </si>
  <si>
    <t>Korea</t>
  </si>
  <si>
    <t>Luxembourg</t>
  </si>
  <si>
    <t>Mexico</t>
  </si>
  <si>
    <t>Poland</t>
  </si>
  <si>
    <t>Portugal</t>
  </si>
  <si>
    <t>Slovak Republic</t>
  </si>
  <si>
    <t>Spain</t>
  </si>
  <si>
    <t>Sweden</t>
  </si>
  <si>
    <t>Switzerland</t>
  </si>
  <si>
    <t>Turkey</t>
  </si>
  <si>
    <t>United Kingdom</t>
  </si>
  <si>
    <t>1965-70</t>
  </si>
  <si>
    <t>1966-71</t>
  </si>
  <si>
    <t>1967-72</t>
  </si>
  <si>
    <t>1968-73</t>
  </si>
  <si>
    <t>1969-74</t>
  </si>
  <si>
    <t>1970-75</t>
  </si>
  <si>
    <t>1971-76</t>
  </si>
  <si>
    <t>1972-77</t>
  </si>
  <si>
    <t>1973-78</t>
  </si>
  <si>
    <t>1974-79</t>
  </si>
  <si>
    <t>1975-80</t>
  </si>
  <si>
    <t>1976-81</t>
  </si>
  <si>
    <t>1977-82</t>
  </si>
  <si>
    <t>1978-83</t>
  </si>
  <si>
    <t>1979-84</t>
  </si>
  <si>
    <t>1980-85</t>
  </si>
  <si>
    <t>1981-86</t>
  </si>
  <si>
    <t>1982-87</t>
  </si>
  <si>
    <t>1983-88</t>
  </si>
  <si>
    <t>1984-89</t>
  </si>
  <si>
    <t>1985-90</t>
  </si>
  <si>
    <t>1986-91</t>
  </si>
  <si>
    <t>1987-92</t>
  </si>
  <si>
    <t>1988-93</t>
  </si>
  <si>
    <t>1989-94</t>
  </si>
  <si>
    <t>1990-95</t>
  </si>
  <si>
    <t>1991-96</t>
  </si>
  <si>
    <t>1992-97</t>
  </si>
  <si>
    <t>1993-98</t>
  </si>
  <si>
    <t>1994-99</t>
  </si>
  <si>
    <t>1995-00</t>
  </si>
  <si>
    <t>1996-01</t>
  </si>
  <si>
    <t>1997-02</t>
  </si>
  <si>
    <t>1998-03</t>
  </si>
  <si>
    <t>1999-04</t>
  </si>
  <si>
    <t>2000-05</t>
  </si>
  <si>
    <t>..</t>
  </si>
  <si>
    <r>
      <t>Source:</t>
    </r>
    <r>
      <rPr>
        <sz val="10"/>
        <rFont val="Arial"/>
      </rPr>
      <t xml:space="preserve"> OECD estimates based on the results of national labour force surveys, the European Union Labour Force Survey and, for earlier years in some countries, national censuses.</t>
    </r>
  </si>
  <si>
    <t>Average effective age of retirement: women</t>
  </si>
  <si>
    <t>Average effective age of retirement: men</t>
  </si>
  <si>
    <t>2001-06</t>
  </si>
  <si>
    <t>2002-07</t>
  </si>
  <si>
    <t>Alternative series:</t>
  </si>
  <si>
    <r>
      <rPr>
        <i/>
        <sz val="10"/>
        <rFont val="Arial"/>
        <family val="2"/>
      </rPr>
      <t>Source:</t>
    </r>
    <r>
      <rPr>
        <sz val="10"/>
        <rFont val="Arial"/>
      </rPr>
      <t xml:space="preserve"> OECD.</t>
    </r>
  </si>
  <si>
    <r>
      <t>Source:</t>
    </r>
    <r>
      <rPr>
        <sz val="10"/>
        <rFont val="Arial"/>
        <family val="2"/>
      </rPr>
      <t xml:space="preserve"> OECD.</t>
    </r>
  </si>
  <si>
    <t>Chile</t>
  </si>
  <si>
    <t>Estonia</t>
  </si>
  <si>
    <t>Israel</t>
  </si>
  <si>
    <t>Slovenia</t>
  </si>
  <si>
    <t>2003-08</t>
  </si>
  <si>
    <t>2004-09</t>
  </si>
  <si>
    <t>2005-10</t>
  </si>
  <si>
    <t>2006-11</t>
  </si>
  <si>
    <t>2007-12</t>
  </si>
  <si>
    <t>2008-13</t>
  </si>
  <si>
    <t>2009-14</t>
  </si>
  <si>
    <t>2010-15</t>
  </si>
  <si>
    <t>2011-16</t>
  </si>
  <si>
    <t>2012-17</t>
  </si>
  <si>
    <t>2013-18</t>
  </si>
  <si>
    <t>2014-19</t>
  </si>
  <si>
    <t>2015-20</t>
  </si>
  <si>
    <t>2016-21</t>
  </si>
  <si>
    <t>2017-22</t>
  </si>
  <si>
    <t>2018-23</t>
  </si>
  <si>
    <t>2019-24</t>
  </si>
  <si>
    <t>2020-25</t>
  </si>
  <si>
    <t>2021-26</t>
  </si>
  <si>
    <t>2022-27</t>
  </si>
  <si>
    <t>2023-28</t>
  </si>
  <si>
    <t>2024-29</t>
  </si>
  <si>
    <t>2025-30</t>
  </si>
  <si>
    <t>Bulgaria</t>
  </si>
  <si>
    <t>Cyprus</t>
  </si>
  <si>
    <t>Latvia</t>
  </si>
  <si>
    <t>Lithuania</t>
  </si>
  <si>
    <t>Malta</t>
  </si>
  <si>
    <t>Romania</t>
  </si>
  <si>
    <t>Partner countries:</t>
  </si>
  <si>
    <t>Brazil</t>
  </si>
  <si>
    <t>Russian Federation</t>
  </si>
  <si>
    <t>South Africa</t>
  </si>
  <si>
    <t>Other non-OECD EU27 Countries</t>
  </si>
  <si>
    <r>
      <t>Notes:</t>
    </r>
    <r>
      <rPr>
        <sz val="10"/>
        <rFont val="Arial"/>
      </rPr>
      <t xml:space="preserve"> The </t>
    </r>
    <r>
      <rPr>
        <b/>
        <sz val="10"/>
        <rFont val="Arial"/>
        <family val="2"/>
      </rPr>
      <t>average effective age of retirement</t>
    </r>
    <r>
      <rPr>
        <sz val="10"/>
        <rFont val="Arial"/>
      </rPr>
      <t xml:space="preserve"> is calculated as a weighted average of (net) withdrawals from the labour market at different ages over a 5-year period for workers initially aged 40 and over. In order to abstract from compositional effects in the age structure of the population, labour force withdrawals are estimated based on changes in labour force participation rates rather than labour force levels. These changes are calculated for each (synthetic) cohort divided into 5-year age groups. The estimates shown in red are less reliable as they have been derived from interpolations of census data rather than from annual labour force surveys. The estimates for women in Turkey are based on 3-yearly moving averages of participation rates for each 5-year age group.</t>
    </r>
  </si>
  <si>
    <t>China</t>
  </si>
  <si>
    <t>EU-21</t>
  </si>
  <si>
    <t>EU-27</t>
  </si>
  <si>
    <t>EU-19</t>
  </si>
  <si>
    <t>EU-17</t>
  </si>
  <si>
    <t>min</t>
  </si>
  <si>
    <t>max</t>
  </si>
  <si>
    <t>Croatia</t>
  </si>
  <si>
    <t>EU-28</t>
  </si>
  <si>
    <t>OECD-36</t>
  </si>
  <si>
    <t>Men</t>
  </si>
  <si>
    <t>Women</t>
  </si>
  <si>
    <t>Effective retirement age, OECD average</t>
  </si>
  <si>
    <r>
      <rPr>
        <i/>
        <sz val="9"/>
        <rFont val="Arial"/>
        <family val="2"/>
      </rPr>
      <t>Source:</t>
    </r>
    <r>
      <rPr>
        <sz val="9"/>
        <rFont val="Arial"/>
        <family val="2"/>
      </rPr>
      <t xml:space="preserve"> OECD Database on Average Effective Retirement Age.</t>
    </r>
  </si>
  <si>
    <t>Colombia</t>
  </si>
  <si>
    <t>Costa Rica</t>
  </si>
  <si>
    <t>India</t>
  </si>
  <si>
    <t>Indonesia</t>
  </si>
  <si>
    <t>West Germany</t>
  </si>
  <si>
    <t>OECD-28</t>
  </si>
  <si>
    <t>Other non-OECD G20 Countries</t>
  </si>
  <si>
    <t>Argentina</t>
  </si>
  <si>
    <t>Saudi Arabia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</si>
</sst>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14" x14ac:knownFonts="1">
    <font>
      <sz val="10"/>
      <name val="Arial"/>
    </font>
    <font>
      <sz val="8"/>
      <name val="Arial"/>
      <family val="2"/>
    </font>
    <font>
      <i/>
      <sz val="10"/>
      <color indexed="10"/>
      <name val="Arial"/>
      <family val="2"/>
    </font>
    <font>
      <i/>
      <sz val="10"/>
      <name val="Arial"/>
      <family val="2"/>
    </font>
    <font>
      <b/>
      <sz val="10"/>
      <name val="Arial"/>
      <family val="2"/>
    </font>
    <font>
      <b/>
      <sz val="12"/>
      <name val="Arial"/>
      <family val="2"/>
    </font>
    <font>
      <sz val="10"/>
      <name val="Arial"/>
      <family val="2"/>
    </font>
    <font>
      <sz val="10"/>
      <name val="Arial"/>
      <family val="2"/>
    </font>
    <font>
      <sz val="8"/>
      <color indexed="81"/>
      <name val="Tahoma"/>
      <family val="2"/>
    </font>
    <font>
      <sz val="9"/>
      <color indexed="81"/>
      <name val="Tahoma"/>
      <family val="2"/>
    </font>
    <font>
      <b/>
      <sz val="9"/>
      <color indexed="81"/>
      <name val="Tahoma"/>
      <family val="2"/>
    </font>
    <font>
      <sz val="9"/>
      <name val="Arial"/>
      <family val="2"/>
    </font>
    <font>
      <i/>
      <sz val="9"/>
      <name val="Arial"/>
      <family val="2"/>
    </font>
    <font>
      <i/>
      <sz val="10"/>
      <color rgb="FFFF0000"/>
      <name val="Arial"/>
      <family val="2"/>
    </font>
  </fonts>
  <fills count="2">
    <fill>
      <patternFill patternType="none"/>
    </fill>
    <fill>
      <patternFill patternType="gray125"/>
    </fill>
  </fills>
  <borders count="3">
    <border>
      <left/>
      <right/>
      <top/>
      <bottom/>
      <diagonal/>
    </border>
    <border>
      <left/>
      <right/>
      <top style="medium">
        <color indexed="12"/>
      </top>
      <bottom style="thin">
        <color indexed="64"/>
      </bottom>
      <diagonal/>
    </border>
    <border>
      <left/>
      <right/>
      <top/>
      <bottom style="medium">
        <color indexed="12"/>
      </bottom>
      <diagonal/>
    </border>
  </borders>
  <cellStyleXfs count="1">
    <xf numFmtId="0" fontId="0" fillId="0" borderId="0"/>
  </cellStyleXfs>
  <cellXfs count="28">
    <xf numFmtId="0" fontId="0" fillId="0" borderId="0" xfId="0"/>
    <xf numFmtId="165" fontId="0" fillId="0" borderId="0" xfId="0" applyNumberFormat="1" applyAlignment="1">
      <alignment horizontal="right"/>
    </xf>
    <xf numFmtId="165" fontId="2" fillId="0" borderId="0" xfId="0" applyNumberFormat="1" applyFont="1" applyAlignment="1">
      <alignment horizontal="right"/>
    </xf>
    <xf numFmtId="0" fontId="0" fillId="0" borderId="1" xfId="0" applyBorder="1"/>
    <xf numFmtId="0" fontId="0" fillId="0" borderId="1" xfId="0" applyBorder="1" applyAlignment="1">
      <alignment horizontal="right"/>
    </xf>
    <xf numFmtId="0" fontId="0" fillId="0" borderId="2" xfId="0" applyBorder="1"/>
    <xf numFmtId="165" fontId="0" fillId="0" borderId="2" xfId="0" applyNumberFormat="1" applyBorder="1" applyAlignment="1">
      <alignment horizontal="right"/>
    </xf>
    <xf numFmtId="0" fontId="5" fillId="0" borderId="0" xfId="0" applyFont="1"/>
    <xf numFmtId="165" fontId="0" fillId="0" borderId="0" xfId="0" applyNumberFormat="1"/>
    <xf numFmtId="165" fontId="13" fillId="0" borderId="0" xfId="0" applyNumberFormat="1" applyFont="1" applyAlignment="1">
      <alignment horizontal="right"/>
    </xf>
    <xf numFmtId="0" fontId="4" fillId="0" borderId="0" xfId="0" applyFont="1"/>
    <xf numFmtId="165" fontId="0" fillId="0" borderId="0" xfId="0" applyNumberFormat="1" applyBorder="1" applyAlignment="1">
      <alignment horizontal="right"/>
    </xf>
    <xf numFmtId="0" fontId="7" fillId="0" borderId="0" xfId="0" applyFont="1" applyBorder="1"/>
    <xf numFmtId="0" fontId="3" fillId="0" borderId="0" xfId="0" applyFont="1" applyBorder="1"/>
    <xf numFmtId="0" fontId="6" fillId="0" borderId="1" xfId="0" applyFont="1" applyBorder="1" applyAlignment="1">
      <alignment horizontal="right"/>
    </xf>
    <xf numFmtId="0" fontId="6" fillId="0" borderId="0" xfId="0" applyFont="1" applyBorder="1"/>
    <xf numFmtId="0" fontId="4" fillId="0" borderId="0" xfId="0" applyFont="1" applyBorder="1"/>
    <xf numFmtId="0" fontId="4" fillId="0" borderId="0" xfId="0" applyFont="1" applyFill="1" applyBorder="1"/>
    <xf numFmtId="165" fontId="6" fillId="0" borderId="0" xfId="0" applyNumberFormat="1" applyFont="1" applyAlignment="1">
      <alignment horizontal="right"/>
    </xf>
    <xf numFmtId="164" fontId="0" fillId="0" borderId="0" xfId="0" applyNumberFormat="1"/>
    <xf numFmtId="165" fontId="3" fillId="0" borderId="0" xfId="0" applyNumberFormat="1" applyFont="1"/>
    <xf numFmtId="0" fontId="6" fillId="0" borderId="0" xfId="0" applyFont="1"/>
    <xf numFmtId="0" fontId="4" fillId="0" borderId="0" xfId="0" applyFont="1" applyAlignment="1"/>
    <xf numFmtId="0" fontId="11" fillId="0" borderId="0" xfId="0" applyFont="1"/>
    <xf numFmtId="0" fontId="3" fillId="0" borderId="0" xfId="0" applyFont="1" applyAlignment="1">
      <alignment wrapText="1"/>
    </xf>
    <xf numFmtId="0" fontId="0" fillId="0" borderId="0" xfId="0" applyAlignment="1">
      <alignment wrapText="1"/>
    </xf>
    <xf numFmtId="0" fontId="0" fillId="0" borderId="0" xfId="0" applyAlignment="1"/>
    <xf numFmtId="0" fontId="4" fillId="0" borderId="0" xfId="0" applyFon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136691823556664E-2"/>
          <c:y val="5.9209325162299285E-2"/>
          <c:w val="0.8693294408694997"/>
          <c:h val="0.8006659064211179"/>
        </c:manualLayout>
      </c:layout>
      <c:lineChart>
        <c:grouping val="standard"/>
        <c:varyColors val="0"/>
        <c:ser>
          <c:idx val="0"/>
          <c:order val="0"/>
          <c:tx>
            <c:strRef>
              <c:f>Men!$A$70</c:f>
              <c:strCache>
                <c:ptCount val="1"/>
                <c:pt idx="0">
                  <c:v>Men</c:v>
                </c:pt>
              </c:strCache>
            </c:strRef>
          </c:tx>
          <c:spPr>
            <a:ln w="22225" cap="rnd">
              <a:solidFill>
                <a:srgbClr val="C00000"/>
              </a:solidFill>
              <a:round/>
            </a:ln>
            <a:effectLst/>
          </c:spPr>
          <c:marker>
            <c:symbol val="none"/>
          </c:marker>
          <c:cat>
            <c:numRef>
              <c:f>Men!$B$2:$AX$2</c:f>
              <c:numCache>
                <c:formatCode>General</c:formatCode>
                <c:ptCount val="49"/>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numCache>
            </c:numRef>
          </c:cat>
          <c:val>
            <c:numRef>
              <c:f>Men!$B$71:$AX$71</c:f>
              <c:numCache>
                <c:formatCode>0.0</c:formatCode>
                <c:ptCount val="49"/>
                <c:pt idx="0">
                  <c:v>68.761343107277625</c:v>
                </c:pt>
                <c:pt idx="1">
                  <c:v>68.460371513647701</c:v>
                </c:pt>
                <c:pt idx="2">
                  <c:v>68.168647895675932</c:v>
                </c:pt>
                <c:pt idx="3">
                  <c:v>67.888975871883559</c:v>
                </c:pt>
                <c:pt idx="4">
                  <c:v>67.594521988110401</c:v>
                </c:pt>
                <c:pt idx="5">
                  <c:v>67.356450685203626</c:v>
                </c:pt>
                <c:pt idx="6">
                  <c:v>67.143841907234744</c:v>
                </c:pt>
                <c:pt idx="7">
                  <c:v>66.936812833356839</c:v>
                </c:pt>
                <c:pt idx="8">
                  <c:v>66.622065287547883</c:v>
                </c:pt>
                <c:pt idx="9">
                  <c:v>66.332890864943565</c:v>
                </c:pt>
                <c:pt idx="10">
                  <c:v>66.184274779079956</c:v>
                </c:pt>
                <c:pt idx="11">
                  <c:v>65.798662804184701</c:v>
                </c:pt>
                <c:pt idx="12">
                  <c:v>65.438287769467848</c:v>
                </c:pt>
                <c:pt idx="13">
                  <c:v>65.191328690683292</c:v>
                </c:pt>
                <c:pt idx="14">
                  <c:v>64.901708114692937</c:v>
                </c:pt>
                <c:pt idx="15">
                  <c:v>64.74136057852624</c:v>
                </c:pt>
                <c:pt idx="16">
                  <c:v>64.542224678683795</c:v>
                </c:pt>
                <c:pt idx="17">
                  <c:v>64.396090805212097</c:v>
                </c:pt>
                <c:pt idx="18">
                  <c:v>64.235338563178004</c:v>
                </c:pt>
                <c:pt idx="19">
                  <c:v>64.257621729015995</c:v>
                </c:pt>
                <c:pt idx="20">
                  <c:v>64.24248065522427</c:v>
                </c:pt>
                <c:pt idx="21">
                  <c:v>64.176257107873099</c:v>
                </c:pt>
                <c:pt idx="22">
                  <c:v>63.921999284303439</c:v>
                </c:pt>
                <c:pt idx="23">
                  <c:v>63.848228669773462</c:v>
                </c:pt>
                <c:pt idx="24">
                  <c:v>63.632482615616475</c:v>
                </c:pt>
                <c:pt idx="25">
                  <c:v>63.424546342580818</c:v>
                </c:pt>
                <c:pt idx="26">
                  <c:v>63.187302698529507</c:v>
                </c:pt>
                <c:pt idx="27">
                  <c:v>63.2264020391004</c:v>
                </c:pt>
                <c:pt idx="28">
                  <c:v>63.165424682357099</c:v>
                </c:pt>
                <c:pt idx="29">
                  <c:v>63.243303815562093</c:v>
                </c:pt>
                <c:pt idx="30">
                  <c:v>63.107694554823553</c:v>
                </c:pt>
                <c:pt idx="31">
                  <c:v>63.092705047906684</c:v>
                </c:pt>
                <c:pt idx="32">
                  <c:v>63.172074421378753</c:v>
                </c:pt>
                <c:pt idx="33">
                  <c:v>63.092416618810574</c:v>
                </c:pt>
                <c:pt idx="34">
                  <c:v>63.086173897712797</c:v>
                </c:pt>
                <c:pt idx="35">
                  <c:v>63.452258198553146</c:v>
                </c:pt>
                <c:pt idx="36">
                  <c:v>63.580191933917632</c:v>
                </c:pt>
                <c:pt idx="37">
                  <c:v>63.655405470433919</c:v>
                </c:pt>
                <c:pt idx="38">
                  <c:v>63.86916596192394</c:v>
                </c:pt>
                <c:pt idx="39">
                  <c:v>63.919073040425474</c:v>
                </c:pt>
                <c:pt idx="40">
                  <c:v>63.857480838872043</c:v>
                </c:pt>
                <c:pt idx="41">
                  <c:v>63.921628383399401</c:v>
                </c:pt>
                <c:pt idx="42">
                  <c:v>64.184435524989979</c:v>
                </c:pt>
                <c:pt idx="43">
                  <c:v>64.342051195973056</c:v>
                </c:pt>
                <c:pt idx="44">
                  <c:v>64.55252423401592</c:v>
                </c:pt>
                <c:pt idx="45">
                  <c:v>64.667802253553589</c:v>
                </c:pt>
                <c:pt idx="46">
                  <c:v>64.979922783459202</c:v>
                </c:pt>
                <c:pt idx="47">
                  <c:v>65.251934613525705</c:v>
                </c:pt>
                <c:pt idx="48">
                  <c:v>65.436204277913262</c:v>
                </c:pt>
              </c:numCache>
            </c:numRef>
          </c:val>
          <c:smooth val="0"/>
          <c:extLst>
            <c:ext xmlns:c16="http://schemas.microsoft.com/office/drawing/2014/chart" uri="{C3380CC4-5D6E-409C-BE32-E72D297353CC}">
              <c16:uniqueId val="{00000000-AD7F-4095-8B9B-D134125D4618}"/>
            </c:ext>
          </c:extLst>
        </c:ser>
        <c:ser>
          <c:idx val="1"/>
          <c:order val="1"/>
          <c:tx>
            <c:strRef>
              <c:f>Women!$A$70</c:f>
              <c:strCache>
                <c:ptCount val="1"/>
                <c:pt idx="0">
                  <c:v>Women</c:v>
                </c:pt>
              </c:strCache>
            </c:strRef>
          </c:tx>
          <c:spPr>
            <a:ln w="22225" cap="rnd">
              <a:solidFill>
                <a:srgbClr val="0070C0"/>
              </a:solidFill>
              <a:round/>
            </a:ln>
            <a:effectLst/>
          </c:spPr>
          <c:marker>
            <c:symbol val="none"/>
          </c:marker>
          <c:cat>
            <c:numRef>
              <c:f>Men!$B$2:$AX$2</c:f>
              <c:numCache>
                <c:formatCode>General</c:formatCode>
                <c:ptCount val="49"/>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numCache>
            </c:numRef>
          </c:cat>
          <c:val>
            <c:numRef>
              <c:f>Women!$B$71:$AX$71</c:f>
              <c:numCache>
                <c:formatCode>0.0</c:formatCode>
                <c:ptCount val="49"/>
                <c:pt idx="0">
                  <c:v>66.538017501057254</c:v>
                </c:pt>
                <c:pt idx="1">
                  <c:v>66.149157309932974</c:v>
                </c:pt>
                <c:pt idx="2">
                  <c:v>65.954805363309433</c:v>
                </c:pt>
                <c:pt idx="3">
                  <c:v>65.853973811403904</c:v>
                </c:pt>
                <c:pt idx="4">
                  <c:v>65.695868875212625</c:v>
                </c:pt>
                <c:pt idx="5">
                  <c:v>65.504874473030014</c:v>
                </c:pt>
                <c:pt idx="6">
                  <c:v>65.304693271323174</c:v>
                </c:pt>
                <c:pt idx="7">
                  <c:v>65.00768546517196</c:v>
                </c:pt>
                <c:pt idx="8">
                  <c:v>64.651792663833234</c:v>
                </c:pt>
                <c:pt idx="9">
                  <c:v>64.202117800927823</c:v>
                </c:pt>
                <c:pt idx="10">
                  <c:v>64.158911878053857</c:v>
                </c:pt>
                <c:pt idx="11">
                  <c:v>63.835610190854318</c:v>
                </c:pt>
                <c:pt idx="12">
                  <c:v>63.610945222035646</c:v>
                </c:pt>
                <c:pt idx="13">
                  <c:v>63.255293277732854</c:v>
                </c:pt>
                <c:pt idx="14">
                  <c:v>62.934608054794332</c:v>
                </c:pt>
                <c:pt idx="15">
                  <c:v>62.78820057437018</c:v>
                </c:pt>
                <c:pt idx="16">
                  <c:v>62.584034462647821</c:v>
                </c:pt>
                <c:pt idx="17">
                  <c:v>62.661281494871915</c:v>
                </c:pt>
                <c:pt idx="18">
                  <c:v>62.322735026723954</c:v>
                </c:pt>
                <c:pt idx="19">
                  <c:v>62.496658579225134</c:v>
                </c:pt>
                <c:pt idx="20">
                  <c:v>62.341486218232433</c:v>
                </c:pt>
                <c:pt idx="21">
                  <c:v>62.000413660580804</c:v>
                </c:pt>
                <c:pt idx="22">
                  <c:v>61.810740606731954</c:v>
                </c:pt>
                <c:pt idx="23">
                  <c:v>61.987799934540838</c:v>
                </c:pt>
                <c:pt idx="24">
                  <c:v>61.794785678439304</c:v>
                </c:pt>
                <c:pt idx="25">
                  <c:v>61.45618748437014</c:v>
                </c:pt>
                <c:pt idx="26">
                  <c:v>61.448863099731931</c:v>
                </c:pt>
                <c:pt idx="27">
                  <c:v>61.280116550166881</c:v>
                </c:pt>
                <c:pt idx="28">
                  <c:v>60.967803068150552</c:v>
                </c:pt>
                <c:pt idx="29">
                  <c:v>61.058280791925739</c:v>
                </c:pt>
                <c:pt idx="30">
                  <c:v>60.955363973404701</c:v>
                </c:pt>
                <c:pt idx="31">
                  <c:v>61.004179560611142</c:v>
                </c:pt>
                <c:pt idx="32">
                  <c:v>61.169590850144942</c:v>
                </c:pt>
                <c:pt idx="33">
                  <c:v>61.302739894178686</c:v>
                </c:pt>
                <c:pt idx="34">
                  <c:v>61.495201129557209</c:v>
                </c:pt>
                <c:pt idx="35">
                  <c:v>61.921648742548832</c:v>
                </c:pt>
                <c:pt idx="36">
                  <c:v>62.191707118481986</c:v>
                </c:pt>
                <c:pt idx="37">
                  <c:v>62.269018538507197</c:v>
                </c:pt>
                <c:pt idx="38">
                  <c:v>62.360521114522804</c:v>
                </c:pt>
                <c:pt idx="39">
                  <c:v>62.34367498901112</c:v>
                </c:pt>
                <c:pt idx="40">
                  <c:v>62.507209447670078</c:v>
                </c:pt>
                <c:pt idx="41">
                  <c:v>62.652033916300852</c:v>
                </c:pt>
                <c:pt idx="42">
                  <c:v>63.08048709257293</c:v>
                </c:pt>
                <c:pt idx="43">
                  <c:v>63.118826602071081</c:v>
                </c:pt>
                <c:pt idx="44">
                  <c:v>63.201092726552559</c:v>
                </c:pt>
                <c:pt idx="45">
                  <c:v>63.279361332995478</c:v>
                </c:pt>
                <c:pt idx="46">
                  <c:v>63.484360605271391</c:v>
                </c:pt>
                <c:pt idx="47">
                  <c:v>63.531736523285268</c:v>
                </c:pt>
                <c:pt idx="48">
                  <c:v>63.717808274972349</c:v>
                </c:pt>
              </c:numCache>
            </c:numRef>
          </c:val>
          <c:smooth val="0"/>
          <c:extLst>
            <c:ext xmlns:c16="http://schemas.microsoft.com/office/drawing/2014/chart" uri="{C3380CC4-5D6E-409C-BE32-E72D297353CC}">
              <c16:uniqueId val="{00000001-AD7F-4095-8B9B-D134125D4618}"/>
            </c:ext>
          </c:extLst>
        </c:ser>
        <c:ser>
          <c:idx val="2"/>
          <c:order val="2"/>
          <c:tx>
            <c:strRef>
              <c:f>Men!$A$21</c:f>
              <c:strCache>
                <c:ptCount val="1"/>
                <c:pt idx="0">
                  <c:v>Japan</c:v>
                </c:pt>
              </c:strCache>
            </c:strRef>
          </c:tx>
          <c:spPr>
            <a:ln w="19050">
              <a:solidFill>
                <a:srgbClr val="FF0000"/>
              </a:solidFill>
              <a:prstDash val="sysDot"/>
            </a:ln>
          </c:spPr>
          <c:marker>
            <c:symbol val="none"/>
          </c:marker>
          <c:val>
            <c:numRef>
              <c:f>Men!$B$21:$AX$21</c:f>
              <c:numCache>
                <c:formatCode>0.0</c:formatCode>
                <c:ptCount val="49"/>
                <c:pt idx="0">
                  <c:v>72.77847030580152</c:v>
                </c:pt>
                <c:pt idx="1">
                  <c:v>73.088493739334723</c:v>
                </c:pt>
                <c:pt idx="2">
                  <c:v>72.538020950824901</c:v>
                </c:pt>
                <c:pt idx="3">
                  <c:v>72.70530792824178</c:v>
                </c:pt>
                <c:pt idx="4">
                  <c:v>72.285261760750757</c:v>
                </c:pt>
                <c:pt idx="5">
                  <c:v>72.202771157378336</c:v>
                </c:pt>
                <c:pt idx="6">
                  <c:v>71.519814540048813</c:v>
                </c:pt>
                <c:pt idx="7">
                  <c:v>71.317902595195193</c:v>
                </c:pt>
                <c:pt idx="8">
                  <c:v>71.121676561605426</c:v>
                </c:pt>
                <c:pt idx="9">
                  <c:v>70.989676002400046</c:v>
                </c:pt>
                <c:pt idx="10">
                  <c:v>70.997770260294828</c:v>
                </c:pt>
                <c:pt idx="11">
                  <c:v>70.572692187599458</c:v>
                </c:pt>
                <c:pt idx="12">
                  <c:v>70.840845794242682</c:v>
                </c:pt>
                <c:pt idx="13">
                  <c:v>70.414453187636056</c:v>
                </c:pt>
                <c:pt idx="14">
                  <c:v>69.978802502515322</c:v>
                </c:pt>
                <c:pt idx="15">
                  <c:v>69.84955328656487</c:v>
                </c:pt>
                <c:pt idx="16">
                  <c:v>69.864425862167622</c:v>
                </c:pt>
                <c:pt idx="17">
                  <c:v>69.823177307284269</c:v>
                </c:pt>
                <c:pt idx="18">
                  <c:v>70.242034816804036</c:v>
                </c:pt>
                <c:pt idx="19">
                  <c:v>70.204138943670117</c:v>
                </c:pt>
                <c:pt idx="20">
                  <c:v>70.609213080191438</c:v>
                </c:pt>
                <c:pt idx="21">
                  <c:v>71.141935499718969</c:v>
                </c:pt>
                <c:pt idx="22">
                  <c:v>71.170560526054658</c:v>
                </c:pt>
                <c:pt idx="23">
                  <c:v>71.416185986928497</c:v>
                </c:pt>
                <c:pt idx="24">
                  <c:v>71.160573894518237</c:v>
                </c:pt>
                <c:pt idx="25">
                  <c:v>71.061781293570903</c:v>
                </c:pt>
                <c:pt idx="26">
                  <c:v>70.886906571015246</c:v>
                </c:pt>
                <c:pt idx="27">
                  <c:v>70.557242721918584</c:v>
                </c:pt>
                <c:pt idx="28">
                  <c:v>70.151450094249782</c:v>
                </c:pt>
                <c:pt idx="29">
                  <c:v>70.334149083534385</c:v>
                </c:pt>
                <c:pt idx="30">
                  <c:v>70.05512726920432</c:v>
                </c:pt>
                <c:pt idx="31">
                  <c:v>69.745956547238066</c:v>
                </c:pt>
                <c:pt idx="32">
                  <c:v>69.77118210163043</c:v>
                </c:pt>
                <c:pt idx="33">
                  <c:v>69.736059309482471</c:v>
                </c:pt>
                <c:pt idx="34">
                  <c:v>69.535484300635972</c:v>
                </c:pt>
                <c:pt idx="35">
                  <c:v>69.40116573653242</c:v>
                </c:pt>
                <c:pt idx="36">
                  <c:v>69.412522716363526</c:v>
                </c:pt>
                <c:pt idx="37">
                  <c:v>69.467082524706612</c:v>
                </c:pt>
                <c:pt idx="38">
                  <c:v>69.594759113071802</c:v>
                </c:pt>
                <c:pt idx="39">
                  <c:v>69.723898790227011</c:v>
                </c:pt>
                <c:pt idx="40">
                  <c:v>70.058702581115639</c:v>
                </c:pt>
                <c:pt idx="41">
                  <c:v>69.403787000485622</c:v>
                </c:pt>
                <c:pt idx="42">
                  <c:v>69.23480448766017</c:v>
                </c:pt>
                <c:pt idx="43">
                  <c:v>69.249705209008795</c:v>
                </c:pt>
                <c:pt idx="44">
                  <c:v>69.286763310879337</c:v>
                </c:pt>
                <c:pt idx="45">
                  <c:v>69.417374757098784</c:v>
                </c:pt>
                <c:pt idx="46">
                  <c:v>70.088888826693747</c:v>
                </c:pt>
                <c:pt idx="47">
                  <c:v>70.616050282014541</c:v>
                </c:pt>
                <c:pt idx="48">
                  <c:v>70.772033504523762</c:v>
                </c:pt>
              </c:numCache>
            </c:numRef>
          </c:val>
          <c:smooth val="0"/>
          <c:extLst>
            <c:ext xmlns:c16="http://schemas.microsoft.com/office/drawing/2014/chart" uri="{C3380CC4-5D6E-409C-BE32-E72D297353CC}">
              <c16:uniqueId val="{00000002-AD7F-4095-8B9B-D134125D4618}"/>
            </c:ext>
          </c:extLst>
        </c:ser>
        <c:ser>
          <c:idx val="3"/>
          <c:order val="3"/>
          <c:tx>
            <c:strRef>
              <c:f>Women!$A$21</c:f>
              <c:strCache>
                <c:ptCount val="1"/>
                <c:pt idx="0">
                  <c:v>Japan</c:v>
                </c:pt>
              </c:strCache>
            </c:strRef>
          </c:tx>
          <c:spPr>
            <a:ln w="19050">
              <a:solidFill>
                <a:srgbClr val="0070C0"/>
              </a:solidFill>
              <a:prstDash val="sysDot"/>
            </a:ln>
          </c:spPr>
          <c:marker>
            <c:symbol val="none"/>
          </c:marker>
          <c:val>
            <c:numRef>
              <c:f>Women!$B$21:$AX$21</c:f>
              <c:numCache>
                <c:formatCode>0.0</c:formatCode>
                <c:ptCount val="49"/>
                <c:pt idx="0">
                  <c:v>68.406705117086489</c:v>
                </c:pt>
                <c:pt idx="1">
                  <c:v>67.183374460819223</c:v>
                </c:pt>
                <c:pt idx="2">
                  <c:v>67.089836366266269</c:v>
                </c:pt>
                <c:pt idx="3">
                  <c:v>66.849119318157847</c:v>
                </c:pt>
                <c:pt idx="4">
                  <c:v>66.475818998773832</c:v>
                </c:pt>
                <c:pt idx="5">
                  <c:v>66.280062488217439</c:v>
                </c:pt>
                <c:pt idx="6">
                  <c:v>66.504533596972635</c:v>
                </c:pt>
                <c:pt idx="7">
                  <c:v>66.365986244261833</c:v>
                </c:pt>
                <c:pt idx="8">
                  <c:v>66.602073135146313</c:v>
                </c:pt>
                <c:pt idx="9">
                  <c:v>66.587580048973024</c:v>
                </c:pt>
                <c:pt idx="10">
                  <c:v>66.597497375936058</c:v>
                </c:pt>
                <c:pt idx="11">
                  <c:v>66.088516540567781</c:v>
                </c:pt>
                <c:pt idx="12">
                  <c:v>65.967035853180661</c:v>
                </c:pt>
                <c:pt idx="13">
                  <c:v>66.159165235230446</c:v>
                </c:pt>
                <c:pt idx="14">
                  <c:v>65.999593088657591</c:v>
                </c:pt>
                <c:pt idx="15">
                  <c:v>66.042067101771323</c:v>
                </c:pt>
                <c:pt idx="16">
                  <c:v>66.072118728183213</c:v>
                </c:pt>
                <c:pt idx="17">
                  <c:v>66.009699457931134</c:v>
                </c:pt>
                <c:pt idx="18">
                  <c:v>65.752613466797982</c:v>
                </c:pt>
                <c:pt idx="19">
                  <c:v>66.305216590525006</c:v>
                </c:pt>
                <c:pt idx="20">
                  <c:v>66.424787184839275</c:v>
                </c:pt>
                <c:pt idx="21">
                  <c:v>67.105375275420741</c:v>
                </c:pt>
                <c:pt idx="22">
                  <c:v>67.621732347715252</c:v>
                </c:pt>
                <c:pt idx="23">
                  <c:v>67.291446904011963</c:v>
                </c:pt>
                <c:pt idx="24">
                  <c:v>66.478051903444907</c:v>
                </c:pt>
                <c:pt idx="25">
                  <c:v>66.072656824671668</c:v>
                </c:pt>
                <c:pt idx="26">
                  <c:v>66.001069709275711</c:v>
                </c:pt>
                <c:pt idx="27">
                  <c:v>66.245371212206919</c:v>
                </c:pt>
                <c:pt idx="28">
                  <c:v>65.920685356963133</c:v>
                </c:pt>
                <c:pt idx="29">
                  <c:v>66.136608178486085</c:v>
                </c:pt>
                <c:pt idx="30">
                  <c:v>66.235135180717606</c:v>
                </c:pt>
                <c:pt idx="31">
                  <c:v>66.038197216612573</c:v>
                </c:pt>
                <c:pt idx="32">
                  <c:v>65.596866147266283</c:v>
                </c:pt>
                <c:pt idx="33">
                  <c:v>65.909594298136255</c:v>
                </c:pt>
                <c:pt idx="34">
                  <c:v>66.146168552859592</c:v>
                </c:pt>
                <c:pt idx="35">
                  <c:v>66.223167067462541</c:v>
                </c:pt>
                <c:pt idx="36">
                  <c:v>66.271566604301015</c:v>
                </c:pt>
                <c:pt idx="37">
                  <c:v>66.530872131904161</c:v>
                </c:pt>
                <c:pt idx="38">
                  <c:v>66.937153939560801</c:v>
                </c:pt>
                <c:pt idx="39">
                  <c:v>67.334317718589602</c:v>
                </c:pt>
                <c:pt idx="40">
                  <c:v>67.0458627255952</c:v>
                </c:pt>
                <c:pt idx="41">
                  <c:v>66.730037853080375</c:v>
                </c:pt>
                <c:pt idx="42">
                  <c:v>66.698211842239388</c:v>
                </c:pt>
                <c:pt idx="43">
                  <c:v>67.543281900588553</c:v>
                </c:pt>
                <c:pt idx="44">
                  <c:v>67.58264048466512</c:v>
                </c:pt>
                <c:pt idx="45">
                  <c:v>68.030011170990562</c:v>
                </c:pt>
                <c:pt idx="46">
                  <c:v>68.831916949915765</c:v>
                </c:pt>
                <c:pt idx="47">
                  <c:v>69.344203393056247</c:v>
                </c:pt>
                <c:pt idx="48">
                  <c:v>69.105019533573625</c:v>
                </c:pt>
              </c:numCache>
            </c:numRef>
          </c:val>
          <c:smooth val="0"/>
          <c:extLst>
            <c:ext xmlns:c16="http://schemas.microsoft.com/office/drawing/2014/chart" uri="{C3380CC4-5D6E-409C-BE32-E72D297353CC}">
              <c16:uniqueId val="{00000003-AD7F-4095-8B9B-D134125D4618}"/>
            </c:ext>
          </c:extLst>
        </c:ser>
        <c:dLbls>
          <c:showLegendKey val="0"/>
          <c:showVal val="0"/>
          <c:showCatName val="0"/>
          <c:showSerName val="0"/>
          <c:showPercent val="0"/>
          <c:showBubbleSize val="0"/>
        </c:dLbls>
        <c:smooth val="0"/>
        <c:axId val="557409400"/>
        <c:axId val="1"/>
      </c:lineChart>
      <c:catAx>
        <c:axId val="557409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min val="6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557409400"/>
        <c:crosses val="autoZero"/>
        <c:crossBetween val="between"/>
      </c:valAx>
      <c:spPr>
        <a:noFill/>
        <a:ln w="25400">
          <a:noFill/>
        </a:ln>
      </c:spPr>
    </c:plotArea>
    <c:plotVisOnly val="1"/>
    <c:dispBlanksAs val="gap"/>
    <c:showDLblsOverMax val="0"/>
  </c:chart>
  <c:spPr>
    <a:solidFill>
      <a:schemeClr val="accent6">
        <a:lumMod val="20000"/>
        <a:lumOff val="80000"/>
      </a:schemeClr>
    </a:solidFill>
    <a:ln w="9525" cap="flat" cmpd="sng" algn="ctr">
      <a:no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333333"/>
                </a:solidFill>
                <a:latin typeface="Calibri"/>
                <a:ea typeface="Calibri"/>
                <a:cs typeface="Calibri"/>
              </a:defRPr>
            </a:pPr>
            <a:r>
              <a:rPr lang="en-GB"/>
              <a:t>Men</a:t>
            </a:r>
          </a:p>
        </c:rich>
      </c:tx>
      <c:layout>
        <c:manualLayout>
          <c:xMode val="edge"/>
          <c:yMode val="edge"/>
          <c:x val="0.8423954614368856"/>
          <c:y val="0.40122820263905373"/>
        </c:manualLayout>
      </c:layout>
      <c:overlay val="0"/>
      <c:spPr>
        <a:noFill/>
        <a:ln w="25400">
          <a:noFill/>
        </a:ln>
      </c:spPr>
    </c:title>
    <c:autoTitleDeleted val="0"/>
    <c:plotArea>
      <c:layout>
        <c:manualLayout>
          <c:layoutTarget val="inner"/>
          <c:xMode val="edge"/>
          <c:yMode val="edge"/>
          <c:x val="3.8337662337662337E-2"/>
          <c:y val="0.48796104273391189"/>
          <c:w val="0.78929324743497975"/>
          <c:h val="7.2739501312335961E-2"/>
        </c:manualLayout>
      </c:layout>
      <c:scatterChart>
        <c:scatterStyle val="lineMarker"/>
        <c:varyColors val="0"/>
        <c:ser>
          <c:idx val="0"/>
          <c:order val="0"/>
          <c:spPr>
            <a:ln w="28575">
              <a:noFill/>
            </a:ln>
          </c:spPr>
          <c:marker>
            <c:symbol val="circle"/>
            <c:size val="8"/>
            <c:spPr>
              <a:solidFill>
                <a:srgbClr val="4F81BD"/>
              </a:solidFill>
              <a:ln w="9525">
                <a:noFill/>
              </a:ln>
            </c:spPr>
          </c:marker>
          <c:dPt>
            <c:idx val="0"/>
            <c:marker>
              <c:spPr>
                <a:solidFill>
                  <a:srgbClr val="C00000"/>
                </a:solidFill>
                <a:ln w="9525">
                  <a:noFill/>
                </a:ln>
              </c:spPr>
            </c:marker>
            <c:bubble3D val="0"/>
            <c:extLst>
              <c:ext xmlns:c16="http://schemas.microsoft.com/office/drawing/2014/chart" uri="{C3380CC4-5D6E-409C-BE32-E72D297353CC}">
                <c16:uniqueId val="{00000001-496A-43EE-A8BE-E5ABD2D2BCC8}"/>
              </c:ext>
            </c:extLst>
          </c:dPt>
          <c:dPt>
            <c:idx val="1"/>
            <c:marker>
              <c:spPr>
                <a:solidFill>
                  <a:schemeClr val="tx1">
                    <a:lumMod val="50000"/>
                    <a:lumOff val="50000"/>
                  </a:schemeClr>
                </a:solidFill>
                <a:ln w="9525">
                  <a:noFill/>
                </a:ln>
                <a:effectLst/>
              </c:spPr>
            </c:marker>
            <c:bubble3D val="0"/>
            <c:extLst>
              <c:ext xmlns:c16="http://schemas.microsoft.com/office/drawing/2014/chart" uri="{C3380CC4-5D6E-409C-BE32-E72D297353CC}">
                <c16:uniqueId val="{00000003-496A-43EE-A8BE-E5ABD2D2BCC8}"/>
              </c:ext>
            </c:extLst>
          </c:dPt>
          <c:xVal>
            <c:numRef>
              <c:f>Charts!$B$38:$D$38</c:f>
              <c:numCache>
                <c:formatCode>0.0</c:formatCode>
                <c:ptCount val="3"/>
                <c:pt idx="0">
                  <c:v>68.761343107277625</c:v>
                </c:pt>
                <c:pt idx="1">
                  <c:v>63.107694554823553</c:v>
                </c:pt>
                <c:pt idx="2">
                  <c:v>65.436204277913262</c:v>
                </c:pt>
              </c:numCache>
            </c:numRef>
          </c:xVal>
          <c:yVal>
            <c:numRef>
              <c:f>Charts!$B$39:$D$39</c:f>
              <c:numCache>
                <c:formatCode>General</c:formatCode>
                <c:ptCount val="3"/>
                <c:pt idx="0">
                  <c:v>0</c:v>
                </c:pt>
                <c:pt idx="1">
                  <c:v>0</c:v>
                </c:pt>
                <c:pt idx="2">
                  <c:v>0</c:v>
                </c:pt>
              </c:numCache>
            </c:numRef>
          </c:yVal>
          <c:smooth val="0"/>
          <c:extLst>
            <c:ext xmlns:c16="http://schemas.microsoft.com/office/drawing/2014/chart" uri="{C3380CC4-5D6E-409C-BE32-E72D297353CC}">
              <c16:uniqueId val="{00000004-496A-43EE-A8BE-E5ABD2D2BCC8}"/>
            </c:ext>
          </c:extLst>
        </c:ser>
        <c:dLbls>
          <c:showLegendKey val="0"/>
          <c:showVal val="0"/>
          <c:showCatName val="0"/>
          <c:showSerName val="0"/>
          <c:showPercent val="0"/>
          <c:showBubbleSize val="0"/>
        </c:dLbls>
        <c:axId val="557942672"/>
        <c:axId val="1"/>
      </c:scatterChart>
      <c:valAx>
        <c:axId val="557942672"/>
        <c:scaling>
          <c:orientation val="minMax"/>
          <c:min val="60"/>
        </c:scaling>
        <c:delete val="0"/>
        <c:axPos val="b"/>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0" vert="horz"/>
          <a:lstStyle/>
          <a:p>
            <a:pPr>
              <a:defRPr sz="1000" b="0" i="0" u="none" strike="noStrike" baseline="0">
                <a:solidFill>
                  <a:srgbClr val="333333"/>
                </a:solidFill>
                <a:latin typeface="Calibri"/>
                <a:ea typeface="Calibri"/>
                <a:cs typeface="Calibri"/>
              </a:defRPr>
            </a:pPr>
            <a:endParaRPr lang="en-US"/>
          </a:p>
        </c:txPr>
        <c:crossAx val="1"/>
        <c:crosses val="autoZero"/>
        <c:crossBetween val="midCat"/>
        <c:majorUnit val="1"/>
      </c:valAx>
      <c:valAx>
        <c:axId val="1"/>
        <c:scaling>
          <c:orientation val="minMax"/>
          <c:max val="1.0000000000000002E-2"/>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200" b="0" i="0" u="none" strike="noStrike" baseline="0">
                <a:solidFill>
                  <a:srgbClr val="333333"/>
                </a:solidFill>
                <a:latin typeface="Calibri"/>
                <a:ea typeface="Calibri"/>
                <a:cs typeface="Calibri"/>
              </a:defRPr>
            </a:pPr>
            <a:endParaRPr lang="en-US"/>
          </a:p>
        </c:txPr>
        <c:crossAx val="557942672"/>
        <c:crosses val="autoZero"/>
        <c:crossBetween val="midCat"/>
        <c:majorUnit val="0.1"/>
      </c:valAx>
      <c:spPr>
        <a:noFill/>
        <a:ln w="25400">
          <a:noFill/>
        </a:ln>
      </c:spPr>
    </c:plotArea>
    <c:plotVisOnly val="1"/>
    <c:dispBlanksAs val="gap"/>
    <c:showDLblsOverMax val="0"/>
  </c:chart>
  <c:spPr>
    <a:solidFill>
      <a:schemeClr val="accent6">
        <a:lumMod val="20000"/>
        <a:lumOff val="80000"/>
      </a:schemeClr>
    </a:solidFill>
    <a:ln w="9525" cap="flat" cmpd="sng" algn="ctr">
      <a:no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333333"/>
                </a:solidFill>
                <a:latin typeface="Calibri"/>
                <a:ea typeface="Calibri"/>
                <a:cs typeface="Calibri"/>
              </a:defRPr>
            </a:pPr>
            <a:r>
              <a:rPr lang="en-GB"/>
              <a:t>Women</a:t>
            </a:r>
          </a:p>
        </c:rich>
      </c:tx>
      <c:layout>
        <c:manualLayout>
          <c:xMode val="edge"/>
          <c:yMode val="edge"/>
          <c:x val="0.836843220684371"/>
          <c:y val="0.30813774784176073"/>
        </c:manualLayout>
      </c:layout>
      <c:overlay val="0"/>
      <c:spPr>
        <a:noFill/>
        <a:ln w="25400">
          <a:noFill/>
        </a:ln>
      </c:spPr>
    </c:title>
    <c:autoTitleDeleted val="0"/>
    <c:plotArea>
      <c:layout>
        <c:manualLayout>
          <c:layoutTarget val="inner"/>
          <c:xMode val="edge"/>
          <c:yMode val="edge"/>
          <c:x val="4.5981308411214956E-2"/>
          <c:y val="0.37357531528071186"/>
          <c:w val="0.78583004397177625"/>
          <c:h val="7.2739501312335961E-2"/>
        </c:manualLayout>
      </c:layout>
      <c:scatterChart>
        <c:scatterStyle val="lineMarker"/>
        <c:varyColors val="0"/>
        <c:ser>
          <c:idx val="0"/>
          <c:order val="0"/>
          <c:tx>
            <c:strRef>
              <c:f>Charts!$A$41</c:f>
              <c:strCache>
                <c:ptCount val="1"/>
                <c:pt idx="0">
                  <c:v>Women</c:v>
                </c:pt>
              </c:strCache>
            </c:strRef>
          </c:tx>
          <c:spPr>
            <a:ln w="28575">
              <a:noFill/>
            </a:ln>
          </c:spPr>
          <c:marker>
            <c:symbol val="circle"/>
            <c:size val="8"/>
            <c:spPr>
              <a:solidFill>
                <a:srgbClr val="4F81BD"/>
              </a:solidFill>
              <a:ln w="9525">
                <a:noFill/>
              </a:ln>
            </c:spPr>
          </c:marker>
          <c:dPt>
            <c:idx val="0"/>
            <c:marker>
              <c:spPr>
                <a:solidFill>
                  <a:srgbClr val="C00000"/>
                </a:solidFill>
                <a:ln w="9525">
                  <a:noFill/>
                </a:ln>
              </c:spPr>
            </c:marker>
            <c:bubble3D val="0"/>
            <c:extLst>
              <c:ext xmlns:c16="http://schemas.microsoft.com/office/drawing/2014/chart" uri="{C3380CC4-5D6E-409C-BE32-E72D297353CC}">
                <c16:uniqueId val="{00000001-797E-4C4E-8300-642484640CBF}"/>
              </c:ext>
            </c:extLst>
          </c:dPt>
          <c:dPt>
            <c:idx val="1"/>
            <c:marker>
              <c:spPr>
                <a:solidFill>
                  <a:schemeClr val="tx1">
                    <a:lumMod val="50000"/>
                    <a:lumOff val="50000"/>
                  </a:schemeClr>
                </a:solidFill>
                <a:ln w="9525">
                  <a:noFill/>
                </a:ln>
                <a:effectLst/>
              </c:spPr>
            </c:marker>
            <c:bubble3D val="0"/>
            <c:extLst>
              <c:ext xmlns:c16="http://schemas.microsoft.com/office/drawing/2014/chart" uri="{C3380CC4-5D6E-409C-BE32-E72D297353CC}">
                <c16:uniqueId val="{00000003-797E-4C4E-8300-642484640CBF}"/>
              </c:ext>
            </c:extLst>
          </c:dPt>
          <c:xVal>
            <c:numRef>
              <c:f>Charts!$B$41:$D$41</c:f>
              <c:numCache>
                <c:formatCode>0.0</c:formatCode>
                <c:ptCount val="3"/>
                <c:pt idx="0">
                  <c:v>66.538017501057254</c:v>
                </c:pt>
                <c:pt idx="1">
                  <c:v>60.955363973404701</c:v>
                </c:pt>
                <c:pt idx="2">
                  <c:v>63.717808274972349</c:v>
                </c:pt>
              </c:numCache>
            </c:numRef>
          </c:xVal>
          <c:yVal>
            <c:numRef>
              <c:f>Charts!$B$39:$D$39</c:f>
              <c:numCache>
                <c:formatCode>General</c:formatCode>
                <c:ptCount val="3"/>
                <c:pt idx="0">
                  <c:v>0</c:v>
                </c:pt>
                <c:pt idx="1">
                  <c:v>0</c:v>
                </c:pt>
                <c:pt idx="2">
                  <c:v>0</c:v>
                </c:pt>
              </c:numCache>
            </c:numRef>
          </c:yVal>
          <c:smooth val="0"/>
          <c:extLst>
            <c:ext xmlns:c16="http://schemas.microsoft.com/office/drawing/2014/chart" uri="{C3380CC4-5D6E-409C-BE32-E72D297353CC}">
              <c16:uniqueId val="{00000004-797E-4C4E-8300-642484640CBF}"/>
            </c:ext>
          </c:extLst>
        </c:ser>
        <c:dLbls>
          <c:showLegendKey val="0"/>
          <c:showVal val="0"/>
          <c:showCatName val="0"/>
          <c:showSerName val="0"/>
          <c:showPercent val="0"/>
          <c:showBubbleSize val="0"/>
        </c:dLbls>
        <c:axId val="557943328"/>
        <c:axId val="1"/>
      </c:scatterChart>
      <c:valAx>
        <c:axId val="557943328"/>
        <c:scaling>
          <c:orientation val="minMax"/>
          <c:max val="70"/>
          <c:min val="60"/>
        </c:scaling>
        <c:delete val="0"/>
        <c:axPos val="b"/>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0" vert="horz"/>
          <a:lstStyle/>
          <a:p>
            <a:pPr>
              <a:defRPr sz="1000" b="0" i="0" u="none" strike="noStrike" baseline="0">
                <a:solidFill>
                  <a:srgbClr val="333333"/>
                </a:solidFill>
                <a:latin typeface="Calibri"/>
                <a:ea typeface="Calibri"/>
                <a:cs typeface="Calibri"/>
              </a:defRPr>
            </a:pPr>
            <a:endParaRPr lang="en-US"/>
          </a:p>
        </c:txPr>
        <c:crossAx val="1"/>
        <c:crosses val="autoZero"/>
        <c:crossBetween val="midCat"/>
        <c:majorUnit val="1"/>
      </c:valAx>
      <c:valAx>
        <c:axId val="1"/>
        <c:scaling>
          <c:orientation val="minMax"/>
          <c:max val="1.0000000000000002E-2"/>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200" b="0" i="0" u="none" strike="noStrike" baseline="0">
                <a:solidFill>
                  <a:srgbClr val="333333"/>
                </a:solidFill>
                <a:latin typeface="Calibri"/>
                <a:ea typeface="Calibri"/>
                <a:cs typeface="Calibri"/>
              </a:defRPr>
            </a:pPr>
            <a:endParaRPr lang="en-US"/>
          </a:p>
        </c:txPr>
        <c:crossAx val="557943328"/>
        <c:crosses val="autoZero"/>
        <c:crossBetween val="midCat"/>
        <c:majorUnit val="0.1"/>
      </c:valAx>
      <c:spPr>
        <a:noFill/>
        <a:ln w="25400">
          <a:noFill/>
        </a:ln>
      </c:spPr>
    </c:plotArea>
    <c:plotVisOnly val="1"/>
    <c:dispBlanksAs val="gap"/>
    <c:showDLblsOverMax val="0"/>
  </c:chart>
  <c:spPr>
    <a:solidFill>
      <a:schemeClr val="accent6">
        <a:lumMod val="20000"/>
        <a:lumOff val="80000"/>
      </a:schemeClr>
    </a:solidFill>
    <a:ln w="9525" cap="flat" cmpd="sng" algn="ctr">
      <a:no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142875</xdr:rowOff>
    </xdr:from>
    <xdr:to>
      <xdr:col>9</xdr:col>
      <xdr:colOff>19050</xdr:colOff>
      <xdr:row>19</xdr:row>
      <xdr:rowOff>38100</xdr:rowOff>
    </xdr:to>
    <xdr:graphicFrame macro="">
      <xdr:nvGraphicFramePr>
        <xdr:cNvPr id="316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27</xdr:row>
      <xdr:rowOff>133350</xdr:rowOff>
    </xdr:from>
    <xdr:to>
      <xdr:col>5</xdr:col>
      <xdr:colOff>19050</xdr:colOff>
      <xdr:row>32</xdr:row>
      <xdr:rowOff>19050</xdr:rowOff>
    </xdr:to>
    <xdr:graphicFrame macro="">
      <xdr:nvGraphicFramePr>
        <xdr:cNvPr id="3168"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23</xdr:row>
      <xdr:rowOff>142875</xdr:rowOff>
    </xdr:from>
    <xdr:to>
      <xdr:col>5</xdr:col>
      <xdr:colOff>19050</xdr:colOff>
      <xdr:row>28</xdr:row>
      <xdr:rowOff>123825</xdr:rowOff>
    </xdr:to>
    <xdr:graphicFrame macro="">
      <xdr:nvGraphicFramePr>
        <xdr:cNvPr id="3169"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0.73634</cdr:x>
      <cdr:y>0.49235</cdr:y>
    </cdr:from>
    <cdr:to>
      <cdr:x>0.92569</cdr:x>
      <cdr:y>0.58909</cdr:y>
    </cdr:to>
    <cdr:sp macro="" textlink="">
      <cdr:nvSpPr>
        <cdr:cNvPr id="2" name="TextBox 1"/>
        <cdr:cNvSpPr txBox="1"/>
      </cdr:nvSpPr>
      <cdr:spPr>
        <a:xfrm xmlns:a="http://schemas.openxmlformats.org/drawingml/2006/main">
          <a:off x="4053862" y="1348399"/>
          <a:ext cx="1045188" cy="26533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t>Men (OECD)</a:t>
          </a:r>
        </a:p>
      </cdr:txBody>
    </cdr:sp>
  </cdr:relSizeAnchor>
  <cdr:relSizeAnchor xmlns:cdr="http://schemas.openxmlformats.org/drawingml/2006/chartDrawing">
    <cdr:from>
      <cdr:x>0.87299</cdr:x>
      <cdr:y>0.66028</cdr:y>
    </cdr:from>
    <cdr:to>
      <cdr:x>0.87324</cdr:x>
      <cdr:y>0.67403</cdr:y>
    </cdr:to>
    <cdr:sp macro="" textlink="">
      <cdr:nvSpPr>
        <cdr:cNvPr id="3" name="TextBox 1"/>
        <cdr:cNvSpPr txBox="1"/>
      </cdr:nvSpPr>
      <cdr:spPr>
        <a:xfrm xmlns:a="http://schemas.openxmlformats.org/drawingml/2006/main">
          <a:off x="4769189" y="1790158"/>
          <a:ext cx="736261" cy="4450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t>Women (OECD)</a:t>
          </a:r>
        </a:p>
      </cdr:txBody>
    </cdr:sp>
  </cdr:relSizeAnchor>
  <cdr:relSizeAnchor xmlns:cdr="http://schemas.openxmlformats.org/drawingml/2006/chartDrawing">
    <cdr:from>
      <cdr:x>0.57041</cdr:x>
      <cdr:y>0.37765</cdr:y>
    </cdr:from>
    <cdr:to>
      <cdr:x>0.81266</cdr:x>
      <cdr:y>0.49747</cdr:y>
    </cdr:to>
    <cdr:sp macro="" textlink="">
      <cdr:nvSpPr>
        <cdr:cNvPr id="4" name="TextBox 1"/>
        <cdr:cNvSpPr txBox="1"/>
      </cdr:nvSpPr>
      <cdr:spPr>
        <a:xfrm xmlns:a="http://schemas.openxmlformats.org/drawingml/2006/main">
          <a:off x="3144417" y="1035050"/>
          <a:ext cx="1332333" cy="32546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t>Women (Japan)</a:t>
          </a:r>
        </a:p>
      </cdr:txBody>
    </cdr:sp>
  </cdr:relSizeAnchor>
  <cdr:relSizeAnchor xmlns:cdr="http://schemas.openxmlformats.org/drawingml/2006/chartDrawing">
    <cdr:from>
      <cdr:x>0.76634</cdr:x>
      <cdr:y>0.1619</cdr:y>
    </cdr:from>
    <cdr:to>
      <cdr:x>0.96053</cdr:x>
      <cdr:y>0.28028</cdr:y>
    </cdr:to>
    <cdr:sp macro="" textlink="">
      <cdr:nvSpPr>
        <cdr:cNvPr id="5" name="TextBox 1"/>
        <cdr:cNvSpPr txBox="1"/>
      </cdr:nvSpPr>
      <cdr:spPr>
        <a:xfrm xmlns:a="http://schemas.openxmlformats.org/drawingml/2006/main">
          <a:off x="4225765" y="444500"/>
          <a:ext cx="1066461" cy="32546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t>Men (Japan)</a:t>
          </a:r>
        </a:p>
      </cdr:txBody>
    </cdr:sp>
  </cdr:relSizeAnchor>
</c:userShapes>
</file>

<file path=xl/drawings/drawing3.xml><?xml version="1.0" encoding="utf-8"?>
<c:userShapes xmlns:c="http://schemas.openxmlformats.org/drawingml/2006/chart">
  <cdr:relSizeAnchor xmlns:cdr="http://schemas.openxmlformats.org/drawingml/2006/chartDrawing">
    <cdr:from>
      <cdr:x>0.65192</cdr:x>
      <cdr:y>0.11507</cdr:y>
    </cdr:from>
    <cdr:to>
      <cdr:x>0.79849</cdr:x>
      <cdr:y>0.8067</cdr:y>
    </cdr:to>
    <cdr:sp macro="" textlink="">
      <cdr:nvSpPr>
        <cdr:cNvPr id="2" name="TextBox 1"/>
        <cdr:cNvSpPr txBox="1"/>
      </cdr:nvSpPr>
      <cdr:spPr>
        <a:xfrm xmlns:a="http://schemas.openxmlformats.org/drawingml/2006/main">
          <a:off x="1971675" y="90489"/>
          <a:ext cx="446748" cy="270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000"/>
            <a:t>1970</a:t>
          </a:r>
        </a:p>
      </cdr:txBody>
    </cdr:sp>
  </cdr:relSizeAnchor>
  <cdr:relSizeAnchor xmlns:cdr="http://schemas.openxmlformats.org/drawingml/2006/chartDrawing">
    <cdr:from>
      <cdr:x>0.21677</cdr:x>
      <cdr:y>0.10139</cdr:y>
    </cdr:from>
    <cdr:to>
      <cdr:x>0.36672</cdr:x>
      <cdr:y>0.84929</cdr:y>
    </cdr:to>
    <cdr:sp macro="" textlink="">
      <cdr:nvSpPr>
        <cdr:cNvPr id="3" name="TextBox 1"/>
        <cdr:cNvSpPr txBox="1"/>
      </cdr:nvSpPr>
      <cdr:spPr>
        <a:xfrm xmlns:a="http://schemas.openxmlformats.org/drawingml/2006/main">
          <a:off x="647700" y="77087"/>
          <a:ext cx="457109" cy="29653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000"/>
            <a:t>2000</a:t>
          </a:r>
        </a:p>
      </cdr:txBody>
    </cdr:sp>
  </cdr:relSizeAnchor>
  <cdr:relSizeAnchor xmlns:cdr="http://schemas.openxmlformats.org/drawingml/2006/chartDrawing">
    <cdr:from>
      <cdr:x>0.38909</cdr:x>
      <cdr:y>0.11078</cdr:y>
    </cdr:from>
    <cdr:to>
      <cdr:x>0.53677</cdr:x>
      <cdr:y>0.88012</cdr:y>
    </cdr:to>
    <cdr:sp macro="" textlink="">
      <cdr:nvSpPr>
        <cdr:cNvPr id="4" name="TextBox 1"/>
        <cdr:cNvSpPr txBox="1"/>
      </cdr:nvSpPr>
      <cdr:spPr>
        <a:xfrm xmlns:a="http://schemas.openxmlformats.org/drawingml/2006/main">
          <a:off x="1171576" y="86612"/>
          <a:ext cx="448636" cy="29653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000"/>
            <a:t>2018</a:t>
          </a:r>
        </a:p>
      </cdr:txBody>
    </cdr:sp>
  </cdr:relSizeAnchor>
  <cdr:relSizeAnchor xmlns:cdr="http://schemas.openxmlformats.org/drawingml/2006/chartDrawing">
    <cdr:from>
      <cdr:x>0.01716</cdr:x>
      <cdr:y>0.77431</cdr:y>
    </cdr:from>
    <cdr:to>
      <cdr:x>0.04021</cdr:x>
      <cdr:y>0.91058</cdr:y>
    </cdr:to>
    <cdr:sp macro="" textlink="">
      <cdr:nvSpPr>
        <cdr:cNvPr id="5" name="TextBox 4"/>
        <cdr:cNvSpPr txBox="1"/>
      </cdr:nvSpPr>
      <cdr:spPr>
        <a:xfrm xmlns:a="http://schemas.openxmlformats.org/drawingml/2006/main">
          <a:off x="52386" y="352426"/>
          <a:ext cx="66675" cy="95250"/>
        </a:xfrm>
        <a:prstGeom xmlns:a="http://schemas.openxmlformats.org/drawingml/2006/main" prst="rect">
          <a:avLst/>
        </a:prstGeom>
        <a:solidFill xmlns:a="http://schemas.openxmlformats.org/drawingml/2006/main">
          <a:schemeClr val="accent6">
            <a:lumMod val="20000"/>
            <a:lumOff val="80000"/>
          </a:schemeClr>
        </a:solidFill>
      </cdr:spPr>
      <cdr:txBody>
        <a:bodyPr xmlns:a="http://schemas.openxmlformats.org/drawingml/2006/main" vertOverflow="clip" wrap="square" rtlCol="0"/>
        <a:lstStyle xmlns:a="http://schemas.openxmlformats.org/drawingml/2006/main"/>
        <a:p xmlns:a="http://schemas.openxmlformats.org/drawingml/2006/main">
          <a:endParaRPr lang="en-GB"/>
        </a:p>
      </cdr:txBody>
    </cdr:sp>
  </cdr:relSizeAnchor>
</c:userShapes>
</file>

<file path=xl/drawings/drawing4.xml><?xml version="1.0" encoding="utf-8"?>
<c:userShapes xmlns:c="http://schemas.openxmlformats.org/drawingml/2006/chart">
  <cdr:relSizeAnchor xmlns:cdr="http://schemas.openxmlformats.org/drawingml/2006/chartDrawing">
    <cdr:from>
      <cdr:x>0.05853</cdr:x>
      <cdr:y>0.08213</cdr:y>
    </cdr:from>
    <cdr:to>
      <cdr:x>0.20338</cdr:x>
      <cdr:y>0.39672</cdr:y>
    </cdr:to>
    <cdr:sp macro="" textlink="">
      <cdr:nvSpPr>
        <cdr:cNvPr id="2" name="TextBox 1"/>
        <cdr:cNvSpPr txBox="1"/>
      </cdr:nvSpPr>
      <cdr:spPr>
        <a:xfrm xmlns:a="http://schemas.openxmlformats.org/drawingml/2006/main">
          <a:off x="161925" y="65672"/>
          <a:ext cx="445869" cy="25638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000"/>
            <a:t>2000</a:t>
          </a:r>
        </a:p>
      </cdr:txBody>
    </cdr:sp>
  </cdr:relSizeAnchor>
  <cdr:relSizeAnchor xmlns:cdr="http://schemas.openxmlformats.org/drawingml/2006/chartDrawing">
    <cdr:from>
      <cdr:x>0.2604</cdr:x>
      <cdr:y>0.08771</cdr:y>
    </cdr:from>
    <cdr:to>
      <cdr:x>0.40888</cdr:x>
      <cdr:y>0.33357</cdr:y>
    </cdr:to>
    <cdr:sp macro="" textlink="">
      <cdr:nvSpPr>
        <cdr:cNvPr id="3" name="TextBox 1"/>
        <cdr:cNvSpPr txBox="1"/>
      </cdr:nvSpPr>
      <cdr:spPr>
        <a:xfrm xmlns:a="http://schemas.openxmlformats.org/drawingml/2006/main">
          <a:off x="785813" y="70359"/>
          <a:ext cx="452549" cy="2102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000"/>
            <a:t>2018</a:t>
          </a:r>
        </a:p>
      </cdr:txBody>
    </cdr:sp>
  </cdr:relSizeAnchor>
  <cdr:relSizeAnchor xmlns:cdr="http://schemas.openxmlformats.org/drawingml/2006/chartDrawing">
    <cdr:from>
      <cdr:x>0.48172</cdr:x>
      <cdr:y>0.08683</cdr:y>
    </cdr:from>
    <cdr:to>
      <cdr:x>0.63237</cdr:x>
      <cdr:y>0.36879</cdr:y>
    </cdr:to>
    <cdr:sp macro="" textlink="">
      <cdr:nvSpPr>
        <cdr:cNvPr id="4" name="TextBox 1"/>
        <cdr:cNvSpPr txBox="1"/>
      </cdr:nvSpPr>
      <cdr:spPr>
        <a:xfrm xmlns:a="http://schemas.openxmlformats.org/drawingml/2006/main">
          <a:off x="1457326" y="69324"/>
          <a:ext cx="457657" cy="23568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000"/>
            <a:t>1970</a:t>
          </a:r>
        </a:p>
      </cdr:txBody>
    </cdr:sp>
  </cdr:relSizeAnchor>
  <cdr:relSizeAnchor xmlns:cdr="http://schemas.openxmlformats.org/drawingml/2006/chartDrawing">
    <cdr:from>
      <cdr:x>0.01661</cdr:x>
      <cdr:y>0.38217</cdr:y>
    </cdr:from>
    <cdr:to>
      <cdr:x>0.03715</cdr:x>
      <cdr:y>0.51835</cdr:y>
    </cdr:to>
    <cdr:sp macro="" textlink="">
      <cdr:nvSpPr>
        <cdr:cNvPr id="6" name="TextBox 1"/>
        <cdr:cNvSpPr txBox="1"/>
      </cdr:nvSpPr>
      <cdr:spPr>
        <a:xfrm xmlns:a="http://schemas.openxmlformats.org/drawingml/2006/main">
          <a:off x="50799" y="312736"/>
          <a:ext cx="63501" cy="87314"/>
        </a:xfrm>
        <a:prstGeom xmlns:a="http://schemas.openxmlformats.org/drawingml/2006/main" prst="rect">
          <a:avLst/>
        </a:prstGeom>
        <a:solidFill xmlns:a="http://schemas.openxmlformats.org/drawingml/2006/main">
          <a:schemeClr val="accent6">
            <a:lumMod val="20000"/>
            <a:lumOff val="80000"/>
          </a:schemeClr>
        </a:solidFill>
      </cdr:spPr>
      <cdr:txBody>
        <a:bodyPr xmlns:a="http://schemas.openxmlformats.org/drawingml/2006/main" wrap="square" rtlCol="0"/>
        <a:lstStyle xmlns:a="http://schemas.openxmlformats.org/drawingml/2006/main"/>
        <a:p xmlns:a="http://schemas.openxmlformats.org/drawingml/2006/main">
          <a:endParaRPr lang="en-GB"/>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J83"/>
  <sheetViews>
    <sheetView showZeros="0" tabSelected="1" zoomScale="85" zoomScaleNormal="85" workbookViewId="0">
      <pane xSplit="1" ySplit="3" topLeftCell="B4" activePane="bottomRight" state="frozen"/>
      <selection sqref="A1:K7"/>
      <selection pane="topRight" sqref="A1:K7"/>
      <selection pane="bottomLeft" sqref="A1:K7"/>
      <selection pane="bottomRight" activeCell="B4" sqref="B4"/>
    </sheetView>
  </sheetViews>
  <sheetFormatPr defaultRowHeight="12.75" x14ac:dyDescent="0.2"/>
  <cols>
    <col min="1" max="1" width="16" customWidth="1"/>
    <col min="19" max="50" width="9.7109375" bestFit="1" customWidth="1"/>
  </cols>
  <sheetData>
    <row r="1" spans="1:62" ht="15.75" x14ac:dyDescent="0.25">
      <c r="A1" s="7" t="s">
        <v>69</v>
      </c>
    </row>
    <row r="2" spans="1:62" ht="13.5" thickBot="1" x14ac:dyDescent="0.25">
      <c r="B2">
        <v>1970</v>
      </c>
      <c r="C2">
        <v>1971</v>
      </c>
      <c r="D2">
        <v>1972</v>
      </c>
      <c r="E2">
        <v>1973</v>
      </c>
      <c r="F2">
        <v>1974</v>
      </c>
      <c r="G2">
        <v>1975</v>
      </c>
      <c r="H2">
        <v>1976</v>
      </c>
      <c r="I2">
        <v>1977</v>
      </c>
      <c r="J2">
        <v>1978</v>
      </c>
      <c r="K2">
        <v>1979</v>
      </c>
      <c r="L2">
        <v>1980</v>
      </c>
      <c r="M2">
        <v>1981</v>
      </c>
      <c r="N2">
        <v>1982</v>
      </c>
      <c r="O2">
        <v>1983</v>
      </c>
      <c r="P2">
        <v>1984</v>
      </c>
      <c r="Q2">
        <v>1985</v>
      </c>
      <c r="R2">
        <v>1986</v>
      </c>
      <c r="S2">
        <v>1987</v>
      </c>
      <c r="T2">
        <v>1988</v>
      </c>
      <c r="U2">
        <v>1989</v>
      </c>
      <c r="V2">
        <v>1990</v>
      </c>
      <c r="W2">
        <v>1991</v>
      </c>
      <c r="X2">
        <v>1992</v>
      </c>
      <c r="Y2">
        <v>1993</v>
      </c>
      <c r="Z2">
        <v>1994</v>
      </c>
      <c r="AA2">
        <v>1995</v>
      </c>
      <c r="AB2">
        <v>1996</v>
      </c>
      <c r="AC2">
        <v>1997</v>
      </c>
      <c r="AD2">
        <v>1998</v>
      </c>
      <c r="AE2">
        <v>1999</v>
      </c>
      <c r="AF2">
        <v>2000</v>
      </c>
      <c r="AG2">
        <v>2001</v>
      </c>
      <c r="AH2">
        <v>2002</v>
      </c>
      <c r="AI2">
        <v>2003</v>
      </c>
      <c r="AJ2">
        <v>2004</v>
      </c>
      <c r="AK2">
        <v>2005</v>
      </c>
      <c r="AL2">
        <v>2006</v>
      </c>
      <c r="AM2">
        <v>2007</v>
      </c>
      <c r="AN2">
        <v>2008</v>
      </c>
      <c r="AO2">
        <v>2009</v>
      </c>
      <c r="AP2">
        <v>2010</v>
      </c>
      <c r="AQ2">
        <v>2011</v>
      </c>
      <c r="AR2">
        <v>2012</v>
      </c>
      <c r="AS2">
        <v>2013</v>
      </c>
      <c r="AT2">
        <v>2014</v>
      </c>
      <c r="AU2">
        <v>2015</v>
      </c>
      <c r="AV2">
        <v>2016</v>
      </c>
      <c r="AW2">
        <v>2017</v>
      </c>
      <c r="AX2">
        <v>2018</v>
      </c>
      <c r="AY2">
        <v>2019</v>
      </c>
      <c r="AZ2">
        <v>2020</v>
      </c>
      <c r="BA2">
        <v>2021</v>
      </c>
      <c r="BB2">
        <v>2022</v>
      </c>
      <c r="BC2">
        <v>2023</v>
      </c>
      <c r="BD2">
        <v>2024</v>
      </c>
      <c r="BE2">
        <v>2025</v>
      </c>
      <c r="BF2">
        <v>2026</v>
      </c>
      <c r="BG2">
        <v>2027</v>
      </c>
      <c r="BH2">
        <v>2028</v>
      </c>
      <c r="BI2">
        <v>2029</v>
      </c>
      <c r="BJ2">
        <v>2030</v>
      </c>
    </row>
    <row r="3" spans="1:62" x14ac:dyDescent="0.2">
      <c r="A3" s="3"/>
      <c r="B3" s="4" t="s">
        <v>30</v>
      </c>
      <c r="C3" s="4" t="s">
        <v>31</v>
      </c>
      <c r="D3" s="4" t="s">
        <v>32</v>
      </c>
      <c r="E3" s="4" t="s">
        <v>33</v>
      </c>
      <c r="F3" s="4" t="s">
        <v>34</v>
      </c>
      <c r="G3" s="4" t="s">
        <v>35</v>
      </c>
      <c r="H3" s="4" t="s">
        <v>36</v>
      </c>
      <c r="I3" s="4" t="s">
        <v>37</v>
      </c>
      <c r="J3" s="4" t="s">
        <v>38</v>
      </c>
      <c r="K3" s="4" t="s">
        <v>39</v>
      </c>
      <c r="L3" s="4" t="s">
        <v>40</v>
      </c>
      <c r="M3" s="4" t="s">
        <v>41</v>
      </c>
      <c r="N3" s="4" t="s">
        <v>42</v>
      </c>
      <c r="O3" s="4" t="s">
        <v>43</v>
      </c>
      <c r="P3" s="4" t="s">
        <v>44</v>
      </c>
      <c r="Q3" s="4" t="s">
        <v>45</v>
      </c>
      <c r="R3" s="4" t="s">
        <v>46</v>
      </c>
      <c r="S3" s="4" t="s">
        <v>47</v>
      </c>
      <c r="T3" s="4" t="s">
        <v>48</v>
      </c>
      <c r="U3" s="4" t="s">
        <v>49</v>
      </c>
      <c r="V3" s="4" t="s">
        <v>50</v>
      </c>
      <c r="W3" s="4" t="s">
        <v>51</v>
      </c>
      <c r="X3" s="4" t="s">
        <v>52</v>
      </c>
      <c r="Y3" s="4" t="s">
        <v>53</v>
      </c>
      <c r="Z3" s="4" t="s">
        <v>54</v>
      </c>
      <c r="AA3" s="4" t="s">
        <v>55</v>
      </c>
      <c r="AB3" s="4" t="s">
        <v>56</v>
      </c>
      <c r="AC3" s="4" t="s">
        <v>57</v>
      </c>
      <c r="AD3" s="4" t="s">
        <v>58</v>
      </c>
      <c r="AE3" s="4" t="s">
        <v>59</v>
      </c>
      <c r="AF3" s="4" t="s">
        <v>60</v>
      </c>
      <c r="AG3" s="4" t="s">
        <v>61</v>
      </c>
      <c r="AH3" s="4" t="s">
        <v>62</v>
      </c>
      <c r="AI3" s="4" t="s">
        <v>63</v>
      </c>
      <c r="AJ3" s="4" t="s">
        <v>64</v>
      </c>
      <c r="AK3" s="4" t="s">
        <v>65</v>
      </c>
      <c r="AL3" s="4" t="s">
        <v>70</v>
      </c>
      <c r="AM3" s="4" t="s">
        <v>71</v>
      </c>
      <c r="AN3" s="14" t="s">
        <v>79</v>
      </c>
      <c r="AO3" s="14" t="s">
        <v>80</v>
      </c>
      <c r="AP3" s="14" t="s">
        <v>81</v>
      </c>
      <c r="AQ3" s="14" t="s">
        <v>82</v>
      </c>
      <c r="AR3" s="14" t="s">
        <v>83</v>
      </c>
      <c r="AS3" s="14" t="s">
        <v>84</v>
      </c>
      <c r="AT3" s="14" t="s">
        <v>85</v>
      </c>
      <c r="AU3" s="14" t="s">
        <v>86</v>
      </c>
      <c r="AV3" s="14" t="s">
        <v>87</v>
      </c>
      <c r="AW3" s="14" t="s">
        <v>88</v>
      </c>
      <c r="AX3" s="14" t="s">
        <v>89</v>
      </c>
      <c r="AY3" s="14" t="s">
        <v>90</v>
      </c>
      <c r="AZ3" s="14" t="s">
        <v>91</v>
      </c>
      <c r="BA3" s="14" t="s">
        <v>92</v>
      </c>
      <c r="BB3" s="14" t="s">
        <v>93</v>
      </c>
      <c r="BC3" s="14" t="s">
        <v>94</v>
      </c>
      <c r="BD3" s="14" t="s">
        <v>95</v>
      </c>
      <c r="BE3" s="14" t="s">
        <v>96</v>
      </c>
      <c r="BF3" s="14" t="s">
        <v>97</v>
      </c>
      <c r="BG3" s="14" t="s">
        <v>98</v>
      </c>
      <c r="BH3" s="14" t="s">
        <v>99</v>
      </c>
      <c r="BI3" s="14" t="s">
        <v>100</v>
      </c>
      <c r="BJ3" s="14" t="s">
        <v>101</v>
      </c>
    </row>
    <row r="4" spans="1:62" x14ac:dyDescent="0.2">
      <c r="A4" t="s">
        <v>13</v>
      </c>
      <c r="B4" s="1">
        <v>67.423999710443653</v>
      </c>
      <c r="C4" s="1">
        <v>67.069024152834473</v>
      </c>
      <c r="D4" s="1">
        <v>67.245413495412024</v>
      </c>
      <c r="E4" s="1">
        <v>66.087474221523621</v>
      </c>
      <c r="F4" s="1">
        <v>66.071097410727631</v>
      </c>
      <c r="G4" s="1">
        <v>65.716403511615098</v>
      </c>
      <c r="H4" s="1">
        <v>65.507792823585348</v>
      </c>
      <c r="I4" s="1">
        <v>65.600174317118743</v>
      </c>
      <c r="J4" s="1">
        <v>65.165335906149608</v>
      </c>
      <c r="K4" s="1">
        <v>64.472217221002381</v>
      </c>
      <c r="L4" s="1">
        <v>64.082347254424391</v>
      </c>
      <c r="M4" s="1">
        <v>63.557691931844445</v>
      </c>
      <c r="N4" s="1">
        <v>63.302813350077635</v>
      </c>
      <c r="O4" s="1">
        <v>63.382673756678614</v>
      </c>
      <c r="P4" s="1">
        <v>62.923308410212314</v>
      </c>
      <c r="Q4" s="1">
        <v>62.529782062481743</v>
      </c>
      <c r="R4" s="1">
        <v>62.756519393361998</v>
      </c>
      <c r="S4" s="1">
        <v>62.27171408332191</v>
      </c>
      <c r="T4" s="1">
        <v>61.56906935514251</v>
      </c>
      <c r="U4" s="1">
        <v>62.089387353776914</v>
      </c>
      <c r="V4" s="1">
        <v>62.49602914719695</v>
      </c>
      <c r="W4" s="1">
        <v>62.278560974812073</v>
      </c>
      <c r="X4" s="1">
        <v>62.391532117103203</v>
      </c>
      <c r="Y4" s="1">
        <v>62.764472394540583</v>
      </c>
      <c r="Z4" s="1">
        <v>62.589041826858264</v>
      </c>
      <c r="AA4" s="1">
        <v>62.32474455782026</v>
      </c>
      <c r="AB4" s="1">
        <v>62.08312272699937</v>
      </c>
      <c r="AC4" s="1">
        <v>61.860945764347029</v>
      </c>
      <c r="AD4" s="1">
        <v>61.487487548194622</v>
      </c>
      <c r="AE4" s="1">
        <v>62.167715800696001</v>
      </c>
      <c r="AF4" s="1">
        <v>61.98170559656792</v>
      </c>
      <c r="AG4" s="1">
        <v>62.105877386186478</v>
      </c>
      <c r="AH4" s="1">
        <v>62.961316078393487</v>
      </c>
      <c r="AI4" s="1">
        <v>63.093765719201166</v>
      </c>
      <c r="AJ4" s="1">
        <v>62.828669945183641</v>
      </c>
      <c r="AK4" s="1">
        <v>63.684443957368494</v>
      </c>
      <c r="AL4" s="1">
        <v>63.885539463450257</v>
      </c>
      <c r="AM4" s="1">
        <v>63.993365779335797</v>
      </c>
      <c r="AN4" s="1">
        <v>63.716925037429789</v>
      </c>
      <c r="AO4" s="1">
        <v>64.416211035620194</v>
      </c>
      <c r="AP4" s="1">
        <v>64.544797595231628</v>
      </c>
      <c r="AQ4" s="1">
        <v>64.895617137721331</v>
      </c>
      <c r="AR4" s="1">
        <v>64.779910884748588</v>
      </c>
      <c r="AS4" s="1">
        <v>65.36127573669603</v>
      </c>
      <c r="AT4" s="1">
        <v>65.032332583528216</v>
      </c>
      <c r="AU4" s="1">
        <v>65.359372258655981</v>
      </c>
      <c r="AV4" s="1">
        <v>65.173388699255767</v>
      </c>
      <c r="AW4" s="1">
        <v>65.648174987293828</v>
      </c>
      <c r="AX4" s="1">
        <v>65.313976125256289</v>
      </c>
      <c r="AY4" s="1"/>
      <c r="AZ4" s="1"/>
      <c r="BA4" s="1"/>
      <c r="BB4" s="1"/>
      <c r="BC4" s="1"/>
      <c r="BD4" s="1"/>
      <c r="BE4" s="1"/>
      <c r="BF4" s="1"/>
      <c r="BG4" s="1"/>
      <c r="BH4" s="1"/>
      <c r="BI4" s="1"/>
      <c r="BJ4" s="1"/>
    </row>
    <row r="5" spans="1:62" x14ac:dyDescent="0.2">
      <c r="A5" t="s">
        <v>3</v>
      </c>
      <c r="B5" s="9">
        <f t="shared" ref="B5:AD5" si="0">ROUND($AE5/$AE66*B66,1)</f>
        <v>66.8</v>
      </c>
      <c r="C5" s="9">
        <f t="shared" si="0"/>
        <v>66.5</v>
      </c>
      <c r="D5" s="9">
        <f t="shared" si="0"/>
        <v>65.8</v>
      </c>
      <c r="E5" s="9">
        <f t="shared" si="0"/>
        <v>65.900000000000006</v>
      </c>
      <c r="F5" s="9">
        <f t="shared" si="0"/>
        <v>66</v>
      </c>
      <c r="G5" s="9">
        <f t="shared" si="0"/>
        <v>66.400000000000006</v>
      </c>
      <c r="H5" s="9">
        <f t="shared" si="0"/>
        <v>66.3</v>
      </c>
      <c r="I5" s="9">
        <f t="shared" si="0"/>
        <v>65.900000000000006</v>
      </c>
      <c r="J5" s="9">
        <f t="shared" si="0"/>
        <v>65.400000000000006</v>
      </c>
      <c r="K5" s="9">
        <f t="shared" si="0"/>
        <v>65.2</v>
      </c>
      <c r="L5" s="9">
        <f t="shared" si="0"/>
        <v>64.8</v>
      </c>
      <c r="M5" s="9">
        <f t="shared" si="0"/>
        <v>63.8</v>
      </c>
      <c r="N5" s="9">
        <f t="shared" si="0"/>
        <v>63.4</v>
      </c>
      <c r="O5" s="9">
        <f t="shared" si="0"/>
        <v>63.3</v>
      </c>
      <c r="P5" s="9">
        <f t="shared" si="0"/>
        <v>63.2</v>
      </c>
      <c r="Q5" s="9">
        <f t="shared" si="0"/>
        <v>62.5</v>
      </c>
      <c r="R5" s="9">
        <f t="shared" si="0"/>
        <v>62.2</v>
      </c>
      <c r="S5" s="9">
        <f t="shared" si="0"/>
        <v>62.4</v>
      </c>
      <c r="T5" s="9">
        <f t="shared" si="0"/>
        <v>62.5</v>
      </c>
      <c r="U5" s="9">
        <f t="shared" si="0"/>
        <v>62.6</v>
      </c>
      <c r="V5" s="9">
        <f t="shared" si="0"/>
        <v>62.7</v>
      </c>
      <c r="W5" s="9">
        <f t="shared" si="0"/>
        <v>62.5</v>
      </c>
      <c r="X5" s="9">
        <f t="shared" si="0"/>
        <v>62.1</v>
      </c>
      <c r="Y5" s="9">
        <f t="shared" si="0"/>
        <v>61.9</v>
      </c>
      <c r="Z5" s="9">
        <f t="shared" si="0"/>
        <v>61.6</v>
      </c>
      <c r="AA5" s="9">
        <f t="shared" si="0"/>
        <v>60.9</v>
      </c>
      <c r="AB5" s="9">
        <f t="shared" si="0"/>
        <v>60.8</v>
      </c>
      <c r="AC5" s="9">
        <f t="shared" si="0"/>
        <v>60.8</v>
      </c>
      <c r="AD5" s="9">
        <f t="shared" si="0"/>
        <v>61</v>
      </c>
      <c r="AE5" s="1">
        <v>61.040295093801959</v>
      </c>
      <c r="AF5" s="1">
        <v>60.311293056295874</v>
      </c>
      <c r="AG5" s="1">
        <v>59.517617574274333</v>
      </c>
      <c r="AH5" s="1">
        <v>59.895436884444671</v>
      </c>
      <c r="AI5" s="1">
        <v>60.177772715949828</v>
      </c>
      <c r="AJ5" s="1">
        <v>58.761466027555301</v>
      </c>
      <c r="AK5" s="1">
        <v>58.609301134732441</v>
      </c>
      <c r="AL5" s="1">
        <v>59.103255998730319</v>
      </c>
      <c r="AM5" s="1">
        <v>58.35539353158368</v>
      </c>
      <c r="AN5" s="1">
        <v>57.931338203752262</v>
      </c>
      <c r="AO5" s="1">
        <v>58.67531899283734</v>
      </c>
      <c r="AP5" s="1">
        <v>59.71891541837519</v>
      </c>
      <c r="AQ5" s="1">
        <v>60.131603098623224</v>
      </c>
      <c r="AR5" s="1">
        <v>61.682494792698925</v>
      </c>
      <c r="AS5" s="1">
        <v>61.92061354420543</v>
      </c>
      <c r="AT5" s="1">
        <v>62.249487481074937</v>
      </c>
      <c r="AU5" s="1">
        <v>61.841563211036494</v>
      </c>
      <c r="AV5" s="1">
        <v>62.016415493720828</v>
      </c>
      <c r="AW5" s="1">
        <v>63.030304478654458</v>
      </c>
      <c r="AX5" s="1">
        <v>63.457188747547413</v>
      </c>
      <c r="AY5" s="1"/>
      <c r="AZ5" s="1"/>
      <c r="BA5" s="1"/>
      <c r="BB5" s="1"/>
      <c r="BC5" s="1"/>
      <c r="BD5" s="1"/>
      <c r="BE5" s="1"/>
      <c r="BF5" s="1"/>
      <c r="BG5" s="1"/>
      <c r="BH5" s="1"/>
      <c r="BI5" s="1"/>
      <c r="BJ5" s="1"/>
    </row>
    <row r="6" spans="1:62" x14ac:dyDescent="0.2">
      <c r="A6" t="s">
        <v>0</v>
      </c>
      <c r="B6" s="9">
        <v>64.148702925410262</v>
      </c>
      <c r="C6" s="9">
        <v>64.188975470851943</v>
      </c>
      <c r="D6" s="9">
        <v>64.207302395097841</v>
      </c>
      <c r="E6" s="9">
        <v>64.208515872467416</v>
      </c>
      <c r="F6" s="9">
        <v>64.196346185796855</v>
      </c>
      <c r="G6" s="9">
        <v>64.17371961495914</v>
      </c>
      <c r="H6" s="9">
        <v>63.62294421125678</v>
      </c>
      <c r="I6" s="9">
        <v>63.1584466908444</v>
      </c>
      <c r="J6" s="9">
        <v>62.520895676760595</v>
      </c>
      <c r="K6" s="9">
        <v>61.992555543552939</v>
      </c>
      <c r="L6" s="9">
        <v>61.502121241747517</v>
      </c>
      <c r="M6" s="9">
        <v>61.072554272588576</v>
      </c>
      <c r="N6" s="9">
        <v>60.98724179716298</v>
      </c>
      <c r="O6" s="9">
        <v>60.961363597937535</v>
      </c>
      <c r="P6" s="9">
        <v>60.733413944335304</v>
      </c>
      <c r="Q6" s="9">
        <v>60.639610716264684</v>
      </c>
      <c r="R6" s="9">
        <v>60.114627747876774</v>
      </c>
      <c r="S6" s="9">
        <v>59.438774457575811</v>
      </c>
      <c r="T6" s="1">
        <v>58.7759260537619</v>
      </c>
      <c r="U6" s="1">
        <v>58.711316334907529</v>
      </c>
      <c r="V6" s="1">
        <v>58.477078855228079</v>
      </c>
      <c r="W6" s="1">
        <v>58.830554088779202</v>
      </c>
      <c r="X6" s="1">
        <v>58.043237243875218</v>
      </c>
      <c r="Y6" s="1">
        <v>57.938902400900652</v>
      </c>
      <c r="Z6" s="1">
        <v>58.012721379185045</v>
      </c>
      <c r="AA6" s="1">
        <v>58.289812460589815</v>
      </c>
      <c r="AB6" s="1">
        <v>57.937812648966215</v>
      </c>
      <c r="AC6" s="1">
        <v>58.492558879162253</v>
      </c>
      <c r="AD6" s="1">
        <v>58.547168567718643</v>
      </c>
      <c r="AE6" s="1">
        <v>58.070139506028667</v>
      </c>
      <c r="AF6" s="1">
        <v>58.477758608454465</v>
      </c>
      <c r="AG6" s="1">
        <v>58.540035071918929</v>
      </c>
      <c r="AH6" s="1">
        <v>58.505522288306771</v>
      </c>
      <c r="AI6" s="1">
        <v>57.59093882855268</v>
      </c>
      <c r="AJ6" s="1">
        <v>58.596316707558195</v>
      </c>
      <c r="AK6" s="1">
        <v>58.700141264931268</v>
      </c>
      <c r="AL6" s="1">
        <v>58.993181121615009</v>
      </c>
      <c r="AM6" s="1">
        <v>59.601305975998599</v>
      </c>
      <c r="AN6" s="1">
        <v>59.879526405633769</v>
      </c>
      <c r="AO6" s="1">
        <v>59.518676950051891</v>
      </c>
      <c r="AP6" s="1">
        <v>60.556591389862128</v>
      </c>
      <c r="AQ6" s="1">
        <v>59.617908445679156</v>
      </c>
      <c r="AR6" s="1">
        <v>59.624319247555668</v>
      </c>
      <c r="AS6" s="1">
        <v>59.752516816767056</v>
      </c>
      <c r="AT6" s="1">
        <v>59.936037401615273</v>
      </c>
      <c r="AU6" s="1">
        <v>60.104304833098908</v>
      </c>
      <c r="AV6" s="1">
        <v>61.30502315114547</v>
      </c>
      <c r="AW6" s="1">
        <v>61.728635763903426</v>
      </c>
      <c r="AX6" s="1">
        <v>61.59933106280203</v>
      </c>
      <c r="AY6" s="1"/>
      <c r="AZ6" s="1"/>
      <c r="BA6" s="1"/>
      <c r="BB6" s="1"/>
      <c r="BC6" s="1"/>
      <c r="BD6" s="1"/>
      <c r="BE6" s="1"/>
      <c r="BF6" s="1"/>
      <c r="BG6" s="1"/>
      <c r="BH6" s="1"/>
      <c r="BI6" s="1"/>
      <c r="BJ6" s="1"/>
    </row>
    <row r="7" spans="1:62" x14ac:dyDescent="0.2">
      <c r="A7" t="s">
        <v>15</v>
      </c>
      <c r="B7" s="9">
        <v>65.962841911316616</v>
      </c>
      <c r="C7" s="9">
        <v>65.905888952133623</v>
      </c>
      <c r="D7" s="9">
        <v>65.801770541429491</v>
      </c>
      <c r="E7" s="9">
        <v>65.702738257631879</v>
      </c>
      <c r="F7" s="9">
        <v>65.608208168005518</v>
      </c>
      <c r="G7" s="9">
        <v>65.517684428502307</v>
      </c>
      <c r="H7" s="9">
        <v>65.430743514207762</v>
      </c>
      <c r="I7" s="9">
        <v>65.214284682771151</v>
      </c>
      <c r="J7" s="9">
        <v>65.245871079515865</v>
      </c>
      <c r="K7" s="9">
        <v>65.13756613808188</v>
      </c>
      <c r="L7" s="9">
        <v>65.06445843652422</v>
      </c>
      <c r="M7" s="1">
        <v>65.048607648242438</v>
      </c>
      <c r="N7" s="1">
        <v>64.488940388034933</v>
      </c>
      <c r="O7" s="1">
        <v>64.476243723656978</v>
      </c>
      <c r="P7" s="1">
        <v>63.958001002691979</v>
      </c>
      <c r="Q7" s="1">
        <v>63.661366841269249</v>
      </c>
      <c r="R7" s="1">
        <v>63.563558514177018</v>
      </c>
      <c r="S7" s="1">
        <v>63.870180826178434</v>
      </c>
      <c r="T7" s="1">
        <v>63.461927890556403</v>
      </c>
      <c r="U7" s="1">
        <v>63.742449129364232</v>
      </c>
      <c r="V7" s="1">
        <v>63.227825946790283</v>
      </c>
      <c r="W7" s="1">
        <v>62.830121136483029</v>
      </c>
      <c r="X7" s="1">
        <v>62.502989726529719</v>
      </c>
      <c r="Y7" s="1">
        <v>62.309424359066888</v>
      </c>
      <c r="Z7" s="1">
        <v>62.186384954796246</v>
      </c>
      <c r="AA7" s="1">
        <v>62.561836944665295</v>
      </c>
      <c r="AB7" s="1">
        <v>62.502634506586467</v>
      </c>
      <c r="AC7" s="1">
        <v>62.520492730622934</v>
      </c>
      <c r="AD7" s="1">
        <v>62.189310432612565</v>
      </c>
      <c r="AE7" s="1">
        <v>62.853455797826427</v>
      </c>
      <c r="AF7" s="1">
        <v>62.714479119503508</v>
      </c>
      <c r="AG7" s="1">
        <v>62.918387774596276</v>
      </c>
      <c r="AH7" s="1">
        <v>63.166063188918223</v>
      </c>
      <c r="AI7" s="1">
        <v>63.767001031750866</v>
      </c>
      <c r="AJ7" s="1">
        <v>63.321754818271614</v>
      </c>
      <c r="AK7" s="1">
        <v>63.482975541479497</v>
      </c>
      <c r="AL7" s="1">
        <v>63.289463623487563</v>
      </c>
      <c r="AM7" s="1">
        <v>63.280718655181737</v>
      </c>
      <c r="AN7" s="1">
        <v>63.615505960584677</v>
      </c>
      <c r="AO7" s="1">
        <v>63.447972028247115</v>
      </c>
      <c r="AP7" s="1">
        <v>63.418250934925894</v>
      </c>
      <c r="AQ7" s="1">
        <v>63.987168103367353</v>
      </c>
      <c r="AR7" s="1">
        <v>63.939176005831378</v>
      </c>
      <c r="AS7" s="1">
        <v>63.876890894980562</v>
      </c>
      <c r="AT7" s="1">
        <v>64.554098121685101</v>
      </c>
      <c r="AU7" s="1">
        <v>65.11662219817174</v>
      </c>
      <c r="AV7" s="1">
        <v>65.953078768629766</v>
      </c>
      <c r="AW7" s="1">
        <v>66.003581399338074</v>
      </c>
      <c r="AX7" s="1">
        <v>65.475985938388291</v>
      </c>
      <c r="AY7" s="1"/>
      <c r="AZ7" s="1"/>
      <c r="BA7" s="1"/>
      <c r="BB7" s="1"/>
      <c r="BC7" s="1"/>
      <c r="BD7" s="1"/>
      <c r="BE7" s="1"/>
      <c r="BF7" s="1"/>
      <c r="BG7" s="1"/>
      <c r="BH7" s="1"/>
      <c r="BI7" s="1"/>
      <c r="BJ7" s="1"/>
    </row>
    <row r="8" spans="1:62" x14ac:dyDescent="0.2">
      <c r="A8" t="s">
        <v>75</v>
      </c>
      <c r="B8" s="9">
        <v>70.804526110010656</v>
      </c>
      <c r="C8" s="9">
        <v>70.897638932481513</v>
      </c>
      <c r="D8" s="9">
        <v>70.959098324755786</v>
      </c>
      <c r="E8" s="9">
        <v>70.995237487579132</v>
      </c>
      <c r="F8" s="9">
        <v>71.010767452662648</v>
      </c>
      <c r="G8" s="9">
        <v>71.009266132269033</v>
      </c>
      <c r="H8" s="9">
        <v>70.621151022252505</v>
      </c>
      <c r="I8" s="9">
        <v>70.249959471145729</v>
      </c>
      <c r="J8" s="9">
        <v>69.895501472677992</v>
      </c>
      <c r="K8" s="9">
        <v>69.557503242971933</v>
      </c>
      <c r="L8" s="9">
        <v>69.235619284385223</v>
      </c>
      <c r="M8" s="9">
        <v>68.329457377326477</v>
      </c>
      <c r="N8" s="9">
        <v>66.698775583238827</v>
      </c>
      <c r="O8" s="9">
        <v>66.899431302138581</v>
      </c>
      <c r="P8" s="9">
        <v>67.02198791403093</v>
      </c>
      <c r="Q8" s="1">
        <v>68.401188371271672</v>
      </c>
      <c r="R8" s="1">
        <v>68.008934258206949</v>
      </c>
      <c r="S8" s="9">
        <v>70.732474377483001</v>
      </c>
      <c r="T8" s="1">
        <v>70.04501300750573</v>
      </c>
      <c r="U8" s="1">
        <v>70.476465330447439</v>
      </c>
      <c r="V8" s="1">
        <v>67.542131328266237</v>
      </c>
      <c r="W8" s="1">
        <v>68.060666159018282</v>
      </c>
      <c r="X8" s="9">
        <v>68.440539689211661</v>
      </c>
      <c r="Y8" s="1">
        <v>68.531746818217201</v>
      </c>
      <c r="Z8" s="1">
        <v>68.538347973575199</v>
      </c>
      <c r="AA8" s="1">
        <v>68.33705032002544</v>
      </c>
      <c r="AB8" s="1">
        <v>67.906069737667494</v>
      </c>
      <c r="AC8" s="1">
        <v>69.089635270494057</v>
      </c>
      <c r="AD8" s="1">
        <v>69.838988393021296</v>
      </c>
      <c r="AE8" s="1">
        <v>70.326794768478479</v>
      </c>
      <c r="AF8" s="1">
        <v>69.854166387913651</v>
      </c>
      <c r="AG8" s="1">
        <v>68.900679982559964</v>
      </c>
      <c r="AH8" s="1">
        <v>68.704483530986707</v>
      </c>
      <c r="AI8" s="1">
        <v>67.967754951990088</v>
      </c>
      <c r="AJ8" s="1">
        <v>67.647021716633674</v>
      </c>
      <c r="AK8" s="1">
        <v>67.94249020541136</v>
      </c>
      <c r="AL8" s="1">
        <v>68.320602197711295</v>
      </c>
      <c r="AM8" s="1">
        <v>68.578432464280027</v>
      </c>
      <c r="AN8" s="1">
        <v>69.496161463299529</v>
      </c>
      <c r="AO8" s="1">
        <v>69.343639735442622</v>
      </c>
      <c r="AP8" s="1">
        <v>69.067454317444643</v>
      </c>
      <c r="AQ8" s="1">
        <v>69.211281708257175</v>
      </c>
      <c r="AR8" s="1">
        <v>69.768719161926015</v>
      </c>
      <c r="AS8" s="1">
        <v>69.237730375839661</v>
      </c>
      <c r="AT8" s="1">
        <v>69.708240882592449</v>
      </c>
      <c r="AU8" s="1">
        <v>70.945349538190484</v>
      </c>
      <c r="AV8" s="1">
        <v>70.657931745668932</v>
      </c>
      <c r="AW8" s="1">
        <v>70.234358342707452</v>
      </c>
      <c r="AX8" s="1">
        <v>69.964205604858918</v>
      </c>
      <c r="AY8" s="1"/>
      <c r="AZ8" s="1"/>
      <c r="BA8" s="1"/>
      <c r="BB8" s="1"/>
      <c r="BC8" s="1"/>
      <c r="BD8" s="1"/>
      <c r="BE8" s="1"/>
      <c r="BF8" s="1"/>
      <c r="BG8" s="1"/>
      <c r="BH8" s="1"/>
      <c r="BI8" s="1"/>
      <c r="BJ8" s="1"/>
    </row>
    <row r="9" spans="1:62" x14ac:dyDescent="0.2">
      <c r="A9" t="s">
        <v>16</v>
      </c>
      <c r="B9" s="1" t="s">
        <v>66</v>
      </c>
      <c r="C9" s="1" t="s">
        <v>66</v>
      </c>
      <c r="D9" s="1" t="s">
        <v>66</v>
      </c>
      <c r="E9" s="1" t="s">
        <v>66</v>
      </c>
      <c r="F9" s="1" t="s">
        <v>66</v>
      </c>
      <c r="G9" s="1" t="s">
        <v>66</v>
      </c>
      <c r="H9" s="1" t="s">
        <v>66</v>
      </c>
      <c r="I9" s="1" t="s">
        <v>66</v>
      </c>
      <c r="J9" s="1" t="s">
        <v>66</v>
      </c>
      <c r="K9" s="1" t="s">
        <v>66</v>
      </c>
      <c r="L9" s="1" t="s">
        <v>66</v>
      </c>
      <c r="M9" s="1" t="s">
        <v>66</v>
      </c>
      <c r="N9" s="1" t="s">
        <v>66</v>
      </c>
      <c r="O9" s="1" t="s">
        <v>66</v>
      </c>
      <c r="P9" s="1" t="s">
        <v>66</v>
      </c>
      <c r="Q9" s="1" t="s">
        <v>66</v>
      </c>
      <c r="R9" s="1" t="s">
        <v>66</v>
      </c>
      <c r="S9" s="1" t="s">
        <v>66</v>
      </c>
      <c r="T9" s="1" t="s">
        <v>66</v>
      </c>
      <c r="U9" s="1" t="s">
        <v>66</v>
      </c>
      <c r="V9" s="1" t="s">
        <v>66</v>
      </c>
      <c r="W9" s="1" t="s">
        <v>66</v>
      </c>
      <c r="X9" s="1" t="s">
        <v>66</v>
      </c>
      <c r="Y9" s="1" t="s">
        <v>66</v>
      </c>
      <c r="Z9" s="1" t="s">
        <v>66</v>
      </c>
      <c r="AA9" s="1" t="s">
        <v>66</v>
      </c>
      <c r="AB9" s="9">
        <v>61.982878594226172</v>
      </c>
      <c r="AC9" s="9">
        <v>62.093951284496903</v>
      </c>
      <c r="AD9" s="1">
        <v>62.091759543080876</v>
      </c>
      <c r="AE9" s="1">
        <v>62.145648241632152</v>
      </c>
      <c r="AF9" s="1">
        <v>61.628776053913207</v>
      </c>
      <c r="AG9" s="1">
        <v>61.887965278157616</v>
      </c>
      <c r="AH9" s="1">
        <v>61.895324914450249</v>
      </c>
      <c r="AI9" s="1">
        <v>61.805701363290872</v>
      </c>
      <c r="AJ9" s="1">
        <v>61.410946757514644</v>
      </c>
      <c r="AK9" s="1">
        <v>61.517938473462088</v>
      </c>
      <c r="AL9" s="1">
        <v>61.640387991742983</v>
      </c>
      <c r="AM9" s="1">
        <v>62.14096239670608</v>
      </c>
      <c r="AN9" s="1">
        <v>62.55901783867477</v>
      </c>
      <c r="AO9" s="1">
        <v>62.049543056245575</v>
      </c>
      <c r="AP9" s="1">
        <v>62.326699087126684</v>
      </c>
      <c r="AQ9" s="1">
        <v>62.565432681833698</v>
      </c>
      <c r="AR9" s="1">
        <v>63.136113988616458</v>
      </c>
      <c r="AS9" s="1">
        <v>63.390198403459735</v>
      </c>
      <c r="AT9" s="1">
        <v>63.3464298927586</v>
      </c>
      <c r="AU9" s="1">
        <v>63.081310481742186</v>
      </c>
      <c r="AV9" s="1">
        <v>62.53689990958722</v>
      </c>
      <c r="AW9" s="1">
        <v>62.729188972267643</v>
      </c>
      <c r="AX9" s="1">
        <v>63.220418318180599</v>
      </c>
      <c r="AY9" s="1"/>
      <c r="AZ9" s="1"/>
      <c r="BA9" s="1"/>
      <c r="BB9" s="1"/>
      <c r="BC9" s="1"/>
      <c r="BD9" s="1"/>
      <c r="BE9" s="1"/>
      <c r="BF9" s="1"/>
      <c r="BG9" s="1"/>
      <c r="BH9" s="1"/>
      <c r="BI9" s="1"/>
      <c r="BJ9" s="1"/>
    </row>
    <row r="10" spans="1:62" x14ac:dyDescent="0.2">
      <c r="A10" t="s">
        <v>1</v>
      </c>
      <c r="B10" s="9">
        <v>68.274689681077689</v>
      </c>
      <c r="C10" s="9">
        <v>67.830028935830683</v>
      </c>
      <c r="D10" s="9">
        <v>67.374053218187129</v>
      </c>
      <c r="E10" s="9">
        <v>66.906591095446018</v>
      </c>
      <c r="F10" s="9">
        <v>66.427405024715895</v>
      </c>
      <c r="G10" s="9">
        <v>65.936185888316984</v>
      </c>
      <c r="H10" s="9">
        <v>65.947692880322364</v>
      </c>
      <c r="I10" s="9">
        <v>65.803881096403089</v>
      </c>
      <c r="J10" s="9">
        <v>65.666256134626693</v>
      </c>
      <c r="K10" s="9">
        <v>65.531161197883392</v>
      </c>
      <c r="L10" s="9">
        <v>65.469677403670644</v>
      </c>
      <c r="M10" s="9">
        <v>65.441737769431342</v>
      </c>
      <c r="N10" s="9">
        <v>65.976274375348893</v>
      </c>
      <c r="O10" s="9">
        <v>66.073327541846297</v>
      </c>
      <c r="P10" s="9">
        <v>65.575041764682666</v>
      </c>
      <c r="Q10" s="9">
        <v>65.87198387306475</v>
      </c>
      <c r="R10" s="9">
        <v>66.468409336322921</v>
      </c>
      <c r="S10" s="9">
        <v>64.780392962137014</v>
      </c>
      <c r="T10" s="1">
        <v>64.486757059571829</v>
      </c>
      <c r="U10" s="1">
        <v>65.668545277904855</v>
      </c>
      <c r="V10" s="1">
        <v>65.424830523984397</v>
      </c>
      <c r="W10" s="1">
        <v>65.141360963300897</v>
      </c>
      <c r="X10" s="1">
        <v>64.153353549052767</v>
      </c>
      <c r="Y10" s="1">
        <v>63.185152389814618</v>
      </c>
      <c r="Z10" s="1">
        <v>62.436758227513927</v>
      </c>
      <c r="AA10" s="1">
        <v>62.943448802692863</v>
      </c>
      <c r="AB10" s="1">
        <v>62.713618309149325</v>
      </c>
      <c r="AC10" s="1">
        <v>63.053211940268945</v>
      </c>
      <c r="AD10" s="1">
        <v>62.686259277228565</v>
      </c>
      <c r="AE10" s="1">
        <v>63.071493000407671</v>
      </c>
      <c r="AF10" s="1">
        <v>63.416840326619464</v>
      </c>
      <c r="AG10" s="1">
        <v>62.909774334638783</v>
      </c>
      <c r="AH10" s="1">
        <v>62.36411393614906</v>
      </c>
      <c r="AI10" s="1">
        <v>63.923546669258243</v>
      </c>
      <c r="AJ10" s="1">
        <v>63.374571264848278</v>
      </c>
      <c r="AK10" s="1">
        <v>63.209559612285794</v>
      </c>
      <c r="AL10" s="1">
        <v>63.900551082528949</v>
      </c>
      <c r="AM10" s="1">
        <v>63.430369342819517</v>
      </c>
      <c r="AN10" s="1">
        <v>64.011586054389539</v>
      </c>
      <c r="AO10" s="1">
        <v>64.573892842580477</v>
      </c>
      <c r="AP10" s="1">
        <v>64.020497211797576</v>
      </c>
      <c r="AQ10" s="1">
        <v>63.582124626906058</v>
      </c>
      <c r="AR10" s="1">
        <v>63.337501052226706</v>
      </c>
      <c r="AS10" s="1">
        <v>62.49474748001942</v>
      </c>
      <c r="AT10" s="1">
        <v>62.968902452714445</v>
      </c>
      <c r="AU10" s="1">
        <v>63.580170305525542</v>
      </c>
      <c r="AV10" s="1">
        <v>63.555233671275801</v>
      </c>
      <c r="AW10" s="1">
        <v>64.590520917940367</v>
      </c>
      <c r="AX10" s="1">
        <v>65.109501667731237</v>
      </c>
      <c r="AY10" s="1"/>
      <c r="AZ10" s="1"/>
      <c r="BA10" s="1"/>
      <c r="BB10" s="1"/>
      <c r="BC10" s="1"/>
      <c r="BD10" s="1"/>
      <c r="BE10" s="1"/>
      <c r="BF10" s="1"/>
      <c r="BG10" s="1"/>
      <c r="BH10" s="1"/>
      <c r="BI10" s="1"/>
      <c r="BJ10" s="1"/>
    </row>
    <row r="11" spans="1:62" x14ac:dyDescent="0.2">
      <c r="A11" t="s">
        <v>76</v>
      </c>
      <c r="B11" s="9">
        <v>68.088376712155153</v>
      </c>
      <c r="C11" s="9">
        <v>67.758954829391143</v>
      </c>
      <c r="D11" s="9">
        <v>67.353852127352866</v>
      </c>
      <c r="E11" s="9">
        <v>66.902594143165118</v>
      </c>
      <c r="F11" s="9">
        <v>66.401589713571894</v>
      </c>
      <c r="G11" s="9">
        <v>65.847358769890477</v>
      </c>
      <c r="H11" s="9">
        <v>65.76749744293555</v>
      </c>
      <c r="I11" s="9">
        <v>65.68811220371731</v>
      </c>
      <c r="J11" s="9">
        <v>65.609200344299069</v>
      </c>
      <c r="K11" s="9">
        <v>65.530759165311423</v>
      </c>
      <c r="L11" s="9">
        <v>65.531930005919705</v>
      </c>
      <c r="M11" s="9">
        <v>65.533842775027352</v>
      </c>
      <c r="N11" s="9">
        <v>65.536653377626308</v>
      </c>
      <c r="O11" s="9">
        <v>65.540570755643202</v>
      </c>
      <c r="P11" s="9">
        <v>65.545881485091328</v>
      </c>
      <c r="Q11" s="9">
        <v>65.827417568649793</v>
      </c>
      <c r="R11" s="9">
        <v>66.122839338174884</v>
      </c>
      <c r="S11" s="9">
        <v>66.433084626552699</v>
      </c>
      <c r="T11" s="9">
        <v>66.759175452225918</v>
      </c>
      <c r="U11" s="9">
        <v>67.102227690906915</v>
      </c>
      <c r="V11" s="9">
        <v>67.26107268007452</v>
      </c>
      <c r="W11" s="9">
        <v>66.95906125776736</v>
      </c>
      <c r="X11" s="9">
        <v>66.057627394283756</v>
      </c>
      <c r="Y11" s="9">
        <v>65.802795673727786</v>
      </c>
      <c r="Z11" s="1">
        <v>65.887723649024281</v>
      </c>
      <c r="AA11" s="1">
        <v>65.265307006143431</v>
      </c>
      <c r="AB11" s="1">
        <v>65.042749474097064</v>
      </c>
      <c r="AC11" s="1">
        <v>64.964702718746096</v>
      </c>
      <c r="AD11" s="1">
        <v>63.948085794679152</v>
      </c>
      <c r="AE11" s="1">
        <v>63.592917666643046</v>
      </c>
      <c r="AF11" s="1">
        <v>59.965393316760476</v>
      </c>
      <c r="AG11" s="1">
        <v>61.475339583475929</v>
      </c>
      <c r="AH11" s="1">
        <v>61.73915662522252</v>
      </c>
      <c r="AI11" s="1">
        <v>60.365224417065477</v>
      </c>
      <c r="AJ11" s="1">
        <v>59.614216894236691</v>
      </c>
      <c r="AK11" s="1">
        <v>62.424808578276618</v>
      </c>
      <c r="AL11" s="1">
        <v>63.796026602152821</v>
      </c>
      <c r="AM11" s="1">
        <v>64.426922592762693</v>
      </c>
      <c r="AN11" s="1">
        <v>66.296866950327328</v>
      </c>
      <c r="AO11" s="1">
        <v>68.041486334741037</v>
      </c>
      <c r="AP11" s="1">
        <v>65.581990954291442</v>
      </c>
      <c r="AQ11" s="1">
        <v>64.493017535541327</v>
      </c>
      <c r="AR11" s="1">
        <v>63.507615613870193</v>
      </c>
      <c r="AS11" s="1">
        <v>64.344155906749307</v>
      </c>
      <c r="AT11" s="1">
        <v>63.668786928936832</v>
      </c>
      <c r="AU11" s="1">
        <v>63.592963554988351</v>
      </c>
      <c r="AV11" s="1">
        <v>64.812549834929243</v>
      </c>
      <c r="AW11" s="1">
        <v>65.839680640602268</v>
      </c>
      <c r="AX11" s="1">
        <v>65.527668838278373</v>
      </c>
      <c r="AY11" s="1"/>
      <c r="AZ11" s="1"/>
      <c r="BA11" s="1"/>
      <c r="BB11" s="1"/>
      <c r="BC11" s="1"/>
      <c r="BD11" s="1"/>
      <c r="BE11" s="1"/>
      <c r="BF11" s="1"/>
      <c r="BG11" s="1"/>
      <c r="BH11" s="1"/>
      <c r="BI11" s="1"/>
      <c r="BJ11" s="1"/>
    </row>
    <row r="12" spans="1:62" x14ac:dyDescent="0.2">
      <c r="A12" t="s">
        <v>2</v>
      </c>
      <c r="B12" s="1">
        <v>65.867569283801799</v>
      </c>
      <c r="C12" s="1">
        <v>65.607857974777247</v>
      </c>
      <c r="D12" s="1">
        <v>65.847550469572852</v>
      </c>
      <c r="E12" s="1">
        <v>65.728229819346268</v>
      </c>
      <c r="F12" s="1">
        <v>65.927866759489319</v>
      </c>
      <c r="G12" s="1">
        <v>66.529037088079704</v>
      </c>
      <c r="H12" s="1">
        <v>65.295719135455457</v>
      </c>
      <c r="I12" s="1">
        <v>65.808836462017609</v>
      </c>
      <c r="J12" s="1">
        <v>66.112858329033216</v>
      </c>
      <c r="K12" s="1">
        <v>66.0733114511888</v>
      </c>
      <c r="L12" s="1">
        <v>65.923876030519054</v>
      </c>
      <c r="M12" s="1">
        <v>66.426601036166304</v>
      </c>
      <c r="N12" s="1">
        <v>64.903785215951359</v>
      </c>
      <c r="O12" s="1">
        <v>63.266637865862585</v>
      </c>
      <c r="P12" s="1">
        <v>63.622656604880689</v>
      </c>
      <c r="Q12" s="1">
        <v>62.961026368140509</v>
      </c>
      <c r="R12" s="1">
        <v>62.612687194788364</v>
      </c>
      <c r="S12" s="1">
        <v>62.169449680436742</v>
      </c>
      <c r="T12" s="1">
        <v>61.909307444807546</v>
      </c>
      <c r="U12" s="1">
        <v>61.016394061224489</v>
      </c>
      <c r="V12" s="1">
        <v>61.267584540364723</v>
      </c>
      <c r="W12" s="1">
        <v>60.679805784278216</v>
      </c>
      <c r="X12" s="1">
        <v>60.926351978305426</v>
      </c>
      <c r="Y12" s="1">
        <v>60.485924305132386</v>
      </c>
      <c r="Z12" s="1">
        <v>61.024116729854924</v>
      </c>
      <c r="AA12" s="1">
        <v>60.60886949008799</v>
      </c>
      <c r="AB12" s="1">
        <v>60.955172027966405</v>
      </c>
      <c r="AC12" s="1">
        <v>59.916151871055433</v>
      </c>
      <c r="AD12" s="1">
        <v>60.106206446465158</v>
      </c>
      <c r="AE12" s="1">
        <v>59.558665704107355</v>
      </c>
      <c r="AF12" s="1">
        <v>60.180534640877454</v>
      </c>
      <c r="AG12" s="1">
        <v>60.707575431546154</v>
      </c>
      <c r="AH12" s="1">
        <v>60.779087201206622</v>
      </c>
      <c r="AI12" s="1">
        <v>59.800487034032813</v>
      </c>
      <c r="AJ12" s="1">
        <v>59.920928502548094</v>
      </c>
      <c r="AK12" s="1">
        <v>60.479934764945817</v>
      </c>
      <c r="AL12" s="1">
        <v>60.344889827521065</v>
      </c>
      <c r="AM12" s="1">
        <v>60.083770719611024</v>
      </c>
      <c r="AN12" s="1">
        <v>61.514258150422144</v>
      </c>
      <c r="AO12" s="1">
        <v>61.723854731113633</v>
      </c>
      <c r="AP12" s="1">
        <v>61.689069138584898</v>
      </c>
      <c r="AQ12" s="1">
        <v>62.296158602047448</v>
      </c>
      <c r="AR12" s="1">
        <v>62.927083181104699</v>
      </c>
      <c r="AS12" s="1">
        <v>62.477403741671445</v>
      </c>
      <c r="AT12" s="1">
        <v>61.931333992675924</v>
      </c>
      <c r="AU12" s="1">
        <v>62.456782539957608</v>
      </c>
      <c r="AV12" s="1">
        <v>63.244691005562828</v>
      </c>
      <c r="AW12" s="1">
        <v>63.835623678551976</v>
      </c>
      <c r="AX12" s="1">
        <v>64.279039382439805</v>
      </c>
      <c r="AY12" s="1"/>
      <c r="AZ12" s="1"/>
      <c r="BA12" s="1"/>
      <c r="BB12" s="1"/>
      <c r="BC12" s="1"/>
      <c r="BD12" s="1"/>
      <c r="BE12" s="1"/>
      <c r="BF12" s="1"/>
      <c r="BG12" s="1"/>
      <c r="BH12" s="1"/>
      <c r="BI12" s="1"/>
      <c r="BJ12" s="1"/>
    </row>
    <row r="13" spans="1:62" x14ac:dyDescent="0.2">
      <c r="A13" t="s">
        <v>4</v>
      </c>
      <c r="B13" s="1">
        <v>67.854665755315835</v>
      </c>
      <c r="C13" s="1">
        <v>67.365552900023388</v>
      </c>
      <c r="D13" s="1">
        <v>66.946881218095825</v>
      </c>
      <c r="E13" s="1">
        <v>66.313526177959773</v>
      </c>
      <c r="F13" s="1">
        <v>65.9029195621642</v>
      </c>
      <c r="G13" s="1">
        <v>65.298768999885922</v>
      </c>
      <c r="H13" s="1">
        <v>64.585963194889672</v>
      </c>
      <c r="I13" s="1">
        <v>64.485804540091124</v>
      </c>
      <c r="J13" s="1">
        <v>63.717383655216466</v>
      </c>
      <c r="K13" s="1">
        <v>63.662042958173785</v>
      </c>
      <c r="L13" s="1">
        <v>63.560662220098536</v>
      </c>
      <c r="M13" s="1">
        <v>63.171605993980201</v>
      </c>
      <c r="N13" s="1">
        <v>62.41285836616489</v>
      </c>
      <c r="O13" s="1">
        <v>61.931330234173458</v>
      </c>
      <c r="P13" s="1">
        <v>61.234134944294311</v>
      </c>
      <c r="Q13" s="1">
        <v>61.195466794223933</v>
      </c>
      <c r="R13" s="1">
        <v>60.89027949390421</v>
      </c>
      <c r="S13" s="1">
        <v>60.594685721796075</v>
      </c>
      <c r="T13" s="1">
        <v>60.348005195237363</v>
      </c>
      <c r="U13" s="1">
        <v>60.40786210029345</v>
      </c>
      <c r="V13" s="1">
        <v>60.371782651642839</v>
      </c>
      <c r="W13" s="1">
        <v>60.125598216003553</v>
      </c>
      <c r="X13" s="1">
        <v>60.086067464768803</v>
      </c>
      <c r="Y13" s="1">
        <v>59.784332587558126</v>
      </c>
      <c r="Z13" s="1">
        <v>59.903061079083407</v>
      </c>
      <c r="AA13" s="1">
        <v>59.572611259667944</v>
      </c>
      <c r="AB13" s="1">
        <v>59.597641045487151</v>
      </c>
      <c r="AC13" s="1">
        <v>59.636537444150122</v>
      </c>
      <c r="AD13" s="1">
        <v>59.537690611854124</v>
      </c>
      <c r="AE13" s="1">
        <v>59.294363362252128</v>
      </c>
      <c r="AF13" s="1">
        <v>58.950764486826074</v>
      </c>
      <c r="AG13" s="1">
        <v>58.989237095671669</v>
      </c>
      <c r="AH13" s="1">
        <v>58.769201422247399</v>
      </c>
      <c r="AI13" s="1">
        <v>58.934401837618857</v>
      </c>
      <c r="AJ13" s="1">
        <v>58.892329775045262</v>
      </c>
      <c r="AK13" s="1">
        <v>58.782720358281757</v>
      </c>
      <c r="AL13" s="1">
        <v>58.722331256969625</v>
      </c>
      <c r="AM13" s="1">
        <v>58.856832220158431</v>
      </c>
      <c r="AN13" s="1">
        <v>59.070979154623529</v>
      </c>
      <c r="AO13" s="1">
        <v>59.03147854630253</v>
      </c>
      <c r="AP13" s="1">
        <v>59.26463026424431</v>
      </c>
      <c r="AQ13" s="1">
        <v>59.04466594087787</v>
      </c>
      <c r="AR13" s="1">
        <v>59.721957176830657</v>
      </c>
      <c r="AS13" s="1">
        <v>59.569368374915207</v>
      </c>
      <c r="AT13" s="1">
        <v>59.371806974664558</v>
      </c>
      <c r="AU13" s="1">
        <v>59.476761457870488</v>
      </c>
      <c r="AV13" s="1">
        <v>60.048765672856028</v>
      </c>
      <c r="AW13" s="1">
        <v>60.517756885765039</v>
      </c>
      <c r="AX13" s="1">
        <v>60.78495203860728</v>
      </c>
      <c r="AY13" s="1"/>
      <c r="AZ13" s="1"/>
      <c r="BA13" s="1"/>
      <c r="BB13" s="1"/>
      <c r="BC13" s="1"/>
      <c r="BD13" s="1"/>
      <c r="BE13" s="1"/>
      <c r="BF13" s="1"/>
      <c r="BG13" s="1"/>
      <c r="BH13" s="1"/>
      <c r="BI13" s="1"/>
      <c r="BJ13" s="1"/>
    </row>
    <row r="14" spans="1:62" x14ac:dyDescent="0.2">
      <c r="A14" t="s">
        <v>5</v>
      </c>
      <c r="B14" s="9">
        <f t="shared" ref="B14:Z14" si="1">ROUND($AB14/$AB67*B67,1)</f>
        <v>66.5</v>
      </c>
      <c r="C14" s="9">
        <f t="shared" si="1"/>
        <v>65.8</v>
      </c>
      <c r="D14" s="9">
        <f t="shared" si="1"/>
        <v>65.400000000000006</v>
      </c>
      <c r="E14" s="9">
        <f t="shared" si="1"/>
        <v>65.3</v>
      </c>
      <c r="F14" s="9">
        <f t="shared" si="1"/>
        <v>65</v>
      </c>
      <c r="G14" s="9">
        <f t="shared" si="1"/>
        <v>64.8</v>
      </c>
      <c r="H14" s="9">
        <f t="shared" si="1"/>
        <v>64.8</v>
      </c>
      <c r="I14" s="9">
        <f t="shared" si="1"/>
        <v>64.400000000000006</v>
      </c>
      <c r="J14" s="9">
        <f t="shared" si="1"/>
        <v>63.9</v>
      </c>
      <c r="K14" s="9">
        <f t="shared" si="1"/>
        <v>63.5</v>
      </c>
      <c r="L14" s="9">
        <f t="shared" si="1"/>
        <v>63.1</v>
      </c>
      <c r="M14" s="9">
        <f t="shared" si="1"/>
        <v>63</v>
      </c>
      <c r="N14" s="9">
        <f t="shared" si="1"/>
        <v>62.8</v>
      </c>
      <c r="O14" s="9">
        <f t="shared" si="1"/>
        <v>62.5</v>
      </c>
      <c r="P14" s="9">
        <f t="shared" si="1"/>
        <v>62.6</v>
      </c>
      <c r="Q14" s="9">
        <f t="shared" si="1"/>
        <v>62.4</v>
      </c>
      <c r="R14" s="9">
        <f t="shared" si="1"/>
        <v>62.1</v>
      </c>
      <c r="S14" s="9">
        <f t="shared" si="1"/>
        <v>61.5</v>
      </c>
      <c r="T14" s="9">
        <f t="shared" si="1"/>
        <v>61</v>
      </c>
      <c r="U14" s="9">
        <f t="shared" si="1"/>
        <v>61.4</v>
      </c>
      <c r="V14" s="9">
        <f t="shared" si="1"/>
        <v>62.2</v>
      </c>
      <c r="W14" s="9">
        <f t="shared" si="1"/>
        <v>61.7</v>
      </c>
      <c r="X14" s="9">
        <f t="shared" si="1"/>
        <v>61.9</v>
      </c>
      <c r="Y14" s="9">
        <f t="shared" si="1"/>
        <v>61.9</v>
      </c>
      <c r="Z14" s="9">
        <f t="shared" si="1"/>
        <v>61.2</v>
      </c>
      <c r="AA14" s="9">
        <f>ROUND($AB14/$AB67*AA67,1)</f>
        <v>60.5</v>
      </c>
      <c r="AB14" s="1">
        <v>60.296883963862697</v>
      </c>
      <c r="AC14" s="1">
        <v>60.639761445459179</v>
      </c>
      <c r="AD14" s="1">
        <v>61.002332241957092</v>
      </c>
      <c r="AE14" s="1">
        <v>60.858230244196861</v>
      </c>
      <c r="AF14" s="1">
        <v>60.968352663137019</v>
      </c>
      <c r="AG14" s="1">
        <v>61.150708652872197</v>
      </c>
      <c r="AH14" s="1">
        <v>61.022542071662173</v>
      </c>
      <c r="AI14" s="1">
        <v>61.128117559527183</v>
      </c>
      <c r="AJ14" s="1">
        <v>61.345829211768859</v>
      </c>
      <c r="AK14" s="1">
        <v>61.767879135625286</v>
      </c>
      <c r="AL14" s="1">
        <v>61.814012589800491</v>
      </c>
      <c r="AM14" s="1">
        <v>61.952549233347206</v>
      </c>
      <c r="AN14" s="1">
        <v>61.08893927782983</v>
      </c>
      <c r="AO14" s="1">
        <v>61.753588119051813</v>
      </c>
      <c r="AP14" s="1">
        <v>61.967137026928839</v>
      </c>
      <c r="AQ14" s="1">
        <v>61.969309284088105</v>
      </c>
      <c r="AR14" s="1">
        <v>62.129088943781532</v>
      </c>
      <c r="AS14" s="1">
        <v>62.447779733230867</v>
      </c>
      <c r="AT14" s="1">
        <v>62.722714862300379</v>
      </c>
      <c r="AU14" s="1">
        <v>62.818552664938778</v>
      </c>
      <c r="AV14" s="1">
        <v>63.290489063258228</v>
      </c>
      <c r="AW14" s="1">
        <v>63.639820212967173</v>
      </c>
      <c r="AX14" s="1">
        <v>64.024305216742462</v>
      </c>
      <c r="AY14" s="1"/>
      <c r="AZ14" s="1"/>
      <c r="BA14" s="1"/>
      <c r="BB14" s="1"/>
      <c r="BC14" s="1"/>
      <c r="BD14" s="1"/>
      <c r="BE14" s="1"/>
      <c r="BF14" s="1"/>
      <c r="BG14" s="1"/>
      <c r="BH14" s="1"/>
      <c r="BI14" s="1"/>
      <c r="BJ14" s="1"/>
    </row>
    <row r="15" spans="1:62" x14ac:dyDescent="0.2">
      <c r="A15" t="s">
        <v>9</v>
      </c>
      <c r="B15" s="9">
        <v>67.342977319704758</v>
      </c>
      <c r="C15" s="9">
        <v>67.1072298264571</v>
      </c>
      <c r="D15" s="9">
        <v>66.951741594692592</v>
      </c>
      <c r="E15" s="9">
        <v>66.800846662271368</v>
      </c>
      <c r="F15" s="9">
        <v>66.654641715035311</v>
      </c>
      <c r="G15" s="9">
        <v>66.513214237176911</v>
      </c>
      <c r="H15" s="9">
        <v>66.376642895810846</v>
      </c>
      <c r="I15" s="9">
        <v>66.258735251574734</v>
      </c>
      <c r="J15" s="9">
        <v>66.142253410511969</v>
      </c>
      <c r="K15" s="9">
        <v>66.027181235789044</v>
      </c>
      <c r="L15" s="9">
        <v>65.913502632341519</v>
      </c>
      <c r="M15" s="9">
        <v>65.801201552882176</v>
      </c>
      <c r="N15" s="9">
        <v>65.666620027436892</v>
      </c>
      <c r="O15" s="9">
        <v>65.529490813589874</v>
      </c>
      <c r="P15" s="9">
        <v>65.348150745842375</v>
      </c>
      <c r="Q15" s="9">
        <v>65.155638053347332</v>
      </c>
      <c r="R15" s="9">
        <v>64.739428151879309</v>
      </c>
      <c r="S15" s="9">
        <v>64.544733512130151</v>
      </c>
      <c r="T15" s="1">
        <v>64.545846738102128</v>
      </c>
      <c r="U15" s="1">
        <v>64.368327474635507</v>
      </c>
      <c r="V15" s="1">
        <v>63.726749652744942</v>
      </c>
      <c r="W15" s="1">
        <v>63.735114249601772</v>
      </c>
      <c r="X15" s="1">
        <v>63.490892633700547</v>
      </c>
      <c r="Y15" s="1">
        <v>63.693264530101814</v>
      </c>
      <c r="Z15" s="1">
        <v>63.037135064126083</v>
      </c>
      <c r="AA15" s="1">
        <v>63.227723996794253</v>
      </c>
      <c r="AB15" s="1">
        <v>63.372365130901009</v>
      </c>
      <c r="AC15" s="1">
        <v>63.848843187108884</v>
      </c>
      <c r="AD15" s="1">
        <v>62.586764799428025</v>
      </c>
      <c r="AE15" s="1">
        <v>62.841664508205497</v>
      </c>
      <c r="AF15" s="1">
        <v>63.222748854675444</v>
      </c>
      <c r="AG15" s="1">
        <v>63.060344708285299</v>
      </c>
      <c r="AH15" s="1">
        <v>62.467124936333803</v>
      </c>
      <c r="AI15" s="1">
        <v>63.083816655129468</v>
      </c>
      <c r="AJ15" s="1">
        <v>62.639425705464674</v>
      </c>
      <c r="AK15" s="1">
        <v>62.361642641329738</v>
      </c>
      <c r="AL15" s="1">
        <v>62.056641293542938</v>
      </c>
      <c r="AM15" s="1">
        <v>62.47716325967049</v>
      </c>
      <c r="AN15" s="1">
        <v>62.119822039478656</v>
      </c>
      <c r="AO15" s="1">
        <v>61.871163398276202</v>
      </c>
      <c r="AP15" s="1">
        <v>61.931905777551776</v>
      </c>
      <c r="AQ15" s="1">
        <v>61.791931681368602</v>
      </c>
      <c r="AR15" s="1">
        <v>61.890446085283031</v>
      </c>
      <c r="AS15" s="1">
        <v>61.967342909790915</v>
      </c>
      <c r="AT15" s="1">
        <v>61.597037540001523</v>
      </c>
      <c r="AU15" s="1">
        <v>61.838009890796812</v>
      </c>
      <c r="AV15" s="1">
        <v>61.954938063183647</v>
      </c>
      <c r="AW15" s="1">
        <v>61.489356948866444</v>
      </c>
      <c r="AX15" s="1">
        <v>61.726231973112604</v>
      </c>
      <c r="AY15" s="1"/>
      <c r="AZ15" s="1"/>
      <c r="BA15" s="1"/>
      <c r="BB15" s="1"/>
      <c r="BC15" s="1"/>
      <c r="BD15" s="1"/>
      <c r="BE15" s="1"/>
      <c r="BF15" s="1"/>
      <c r="BG15" s="1"/>
      <c r="BH15" s="1"/>
      <c r="BI15" s="1"/>
      <c r="BJ15" s="1"/>
    </row>
    <row r="16" spans="1:62" x14ac:dyDescent="0.2">
      <c r="A16" t="s">
        <v>17</v>
      </c>
      <c r="B16" s="9">
        <v>69.334312938401055</v>
      </c>
      <c r="C16" s="9">
        <v>68.700053187258092</v>
      </c>
      <c r="D16" s="9">
        <v>68.077275509285215</v>
      </c>
      <c r="E16" s="9">
        <v>67.469455505409968</v>
      </c>
      <c r="F16" s="9">
        <v>66.879644684931833</v>
      </c>
      <c r="G16" s="9">
        <v>66.310434099976959</v>
      </c>
      <c r="H16" s="9">
        <v>66.08670723350518</v>
      </c>
      <c r="I16" s="9">
        <v>65.865481071248837</v>
      </c>
      <c r="J16" s="9">
        <v>65.646757090871688</v>
      </c>
      <c r="K16" s="9">
        <v>65.430535455603689</v>
      </c>
      <c r="L16" s="9">
        <v>65.216815052283408</v>
      </c>
      <c r="M16" s="9">
        <v>65.019346962923777</v>
      </c>
      <c r="N16" s="9">
        <v>64.827408982437703</v>
      </c>
      <c r="O16" s="9">
        <v>64.640646034487048</v>
      </c>
      <c r="P16" s="9">
        <v>64.458733266660374</v>
      </c>
      <c r="Q16" s="9">
        <v>64.281372992754385</v>
      </c>
      <c r="R16" s="9">
        <v>64.055180199780239</v>
      </c>
      <c r="S16" s="9">
        <v>63.832496793756903</v>
      </c>
      <c r="T16" s="9">
        <v>63.61331616879923</v>
      </c>
      <c r="U16" s="9">
        <v>63.397628903409817</v>
      </c>
      <c r="V16" s="9">
        <v>63.185422884861111</v>
      </c>
      <c r="W16" s="9">
        <v>62.918892084723183</v>
      </c>
      <c r="X16" s="9">
        <v>62.623798129562871</v>
      </c>
      <c r="Y16" s="9">
        <v>62.023334526811801</v>
      </c>
      <c r="Z16" s="9">
        <v>61.781766153434681</v>
      </c>
      <c r="AA16" s="9">
        <v>61.714021285163241</v>
      </c>
      <c r="AB16" s="9">
        <v>60.400687481430467</v>
      </c>
      <c r="AC16" s="1">
        <v>59.184923790565847</v>
      </c>
      <c r="AD16" s="1">
        <v>58.466456965824655</v>
      </c>
      <c r="AE16" s="1">
        <v>58.493112358483891</v>
      </c>
      <c r="AF16" s="1">
        <v>58.27484291542013</v>
      </c>
      <c r="AG16" s="1">
        <v>57.769726683966454</v>
      </c>
      <c r="AH16" s="1">
        <v>57.771617785277513</v>
      </c>
      <c r="AI16" s="1">
        <v>58.78324805498076</v>
      </c>
      <c r="AJ16" s="1">
        <v>57.834335851113089</v>
      </c>
      <c r="AK16" s="1">
        <v>58.909388541856785</v>
      </c>
      <c r="AL16" s="1">
        <v>59.626216459588392</v>
      </c>
      <c r="AM16" s="1">
        <v>59.687835176416307</v>
      </c>
      <c r="AN16" s="1">
        <v>59.485579030124605</v>
      </c>
      <c r="AO16" s="1">
        <v>59.935833268047475</v>
      </c>
      <c r="AP16" s="1">
        <v>60.136756011165595</v>
      </c>
      <c r="AQ16" s="1">
        <v>60.271241760709643</v>
      </c>
      <c r="AR16" s="1">
        <v>60.742582496830991</v>
      </c>
      <c r="AS16" s="1">
        <v>61.323718629653932</v>
      </c>
      <c r="AT16" s="1">
        <v>62.600249033583275</v>
      </c>
      <c r="AU16" s="1">
        <v>63.036889272739273</v>
      </c>
      <c r="AV16" s="1">
        <v>63.602524568253607</v>
      </c>
      <c r="AW16" s="1">
        <v>63.339518887505115</v>
      </c>
      <c r="AX16" s="1">
        <v>63.409340137967405</v>
      </c>
      <c r="AY16" s="1"/>
      <c r="AZ16" s="1"/>
      <c r="BA16" s="1"/>
      <c r="BB16" s="1"/>
      <c r="BC16" s="1"/>
      <c r="BD16" s="1"/>
      <c r="BE16" s="1"/>
      <c r="BF16" s="1"/>
      <c r="BG16" s="1"/>
      <c r="BH16" s="1"/>
      <c r="BI16" s="1"/>
      <c r="BJ16" s="1"/>
    </row>
    <row r="17" spans="1:62" x14ac:dyDescent="0.2">
      <c r="A17" t="s">
        <v>18</v>
      </c>
      <c r="B17" s="1" t="s">
        <v>66</v>
      </c>
      <c r="C17" s="1" t="s">
        <v>66</v>
      </c>
      <c r="D17" s="1" t="s">
        <v>66</v>
      </c>
      <c r="E17" s="1" t="s">
        <v>66</v>
      </c>
      <c r="F17" s="1" t="s">
        <v>66</v>
      </c>
      <c r="G17" s="1" t="s">
        <v>66</v>
      </c>
      <c r="H17" s="1" t="s">
        <v>66</v>
      </c>
      <c r="I17" s="1" t="s">
        <v>66</v>
      </c>
      <c r="J17" s="1" t="s">
        <v>66</v>
      </c>
      <c r="K17" s="1" t="s">
        <v>66</v>
      </c>
      <c r="L17" s="9">
        <v>70.022388298056967</v>
      </c>
      <c r="M17" s="9">
        <v>70.1267557458699</v>
      </c>
      <c r="N17" s="9">
        <v>70.066681165040123</v>
      </c>
      <c r="O17" s="9">
        <v>70.487784959413489</v>
      </c>
      <c r="P17" s="9">
        <v>70.649709342503016</v>
      </c>
      <c r="Q17" s="9">
        <v>70.705196551951715</v>
      </c>
      <c r="R17" s="9">
        <v>70.77593759017627</v>
      </c>
      <c r="S17" s="9">
        <v>71.171010740513253</v>
      </c>
      <c r="T17" s="9">
        <v>71.081520034835989</v>
      </c>
      <c r="U17" s="9">
        <v>71.252949311079874</v>
      </c>
      <c r="V17" s="9">
        <v>71.442936665425094</v>
      </c>
      <c r="W17" s="9">
        <v>71.653284190266447</v>
      </c>
      <c r="X17" s="9">
        <v>71.033540024018166</v>
      </c>
      <c r="Y17" s="9">
        <v>71.00472623717566</v>
      </c>
      <c r="Z17" s="9">
        <v>70.565612463967724</v>
      </c>
      <c r="AA17" s="9">
        <v>70.527544335571122</v>
      </c>
      <c r="AB17" s="1">
        <v>70.879740391188335</v>
      </c>
      <c r="AC17" s="1">
        <v>71.161752252687918</v>
      </c>
      <c r="AD17" s="1">
        <v>70.450872620508378</v>
      </c>
      <c r="AE17" s="1">
        <v>70.340517139952297</v>
      </c>
      <c r="AF17" s="1">
        <v>70.26659166111294</v>
      </c>
      <c r="AG17" s="1">
        <v>69.265373358531832</v>
      </c>
      <c r="AH17" s="1">
        <v>69.034091893703916</v>
      </c>
      <c r="AI17" s="1">
        <v>68.635801045840779</v>
      </c>
      <c r="AJ17" s="1">
        <v>67.861697086296232</v>
      </c>
      <c r="AK17" s="1">
        <v>68.943780276944736</v>
      </c>
      <c r="AL17" s="1">
        <v>69.177918479874577</v>
      </c>
      <c r="AM17" s="1">
        <v>69.506746635901578</v>
      </c>
      <c r="AN17" s="1">
        <v>69.12420409654726</v>
      </c>
      <c r="AO17" s="1">
        <v>69.706515466642188</v>
      </c>
      <c r="AP17" s="1">
        <v>68.392201517707008</v>
      </c>
      <c r="AQ17" s="1">
        <v>68.213629109574512</v>
      </c>
      <c r="AR17" s="1">
        <v>68.207635317741577</v>
      </c>
      <c r="AS17" s="1">
        <v>68.924980005550069</v>
      </c>
      <c r="AT17" s="1">
        <v>69.413784006728591</v>
      </c>
      <c r="AU17" s="1">
        <v>70.068514519662074</v>
      </c>
      <c r="AV17" s="1">
        <v>69.709313009606774</v>
      </c>
      <c r="AW17" s="1">
        <v>69.764469308128014</v>
      </c>
      <c r="AX17" s="1">
        <v>68.086294511516499</v>
      </c>
      <c r="AY17" s="1"/>
      <c r="AZ17" s="1"/>
      <c r="BA17" s="1"/>
      <c r="BB17" s="1"/>
      <c r="BC17" s="1"/>
      <c r="BD17" s="1"/>
      <c r="BE17" s="1"/>
      <c r="BF17" s="1"/>
      <c r="BG17" s="1"/>
      <c r="BH17" s="1"/>
      <c r="BI17" s="1"/>
      <c r="BJ17" s="1"/>
    </row>
    <row r="18" spans="1:62" x14ac:dyDescent="0.2">
      <c r="A18" t="s">
        <v>10</v>
      </c>
      <c r="B18" s="9">
        <v>73.137625627482379</v>
      </c>
      <c r="C18" s="9">
        <v>73.020019689097964</v>
      </c>
      <c r="D18" s="9">
        <v>72.136971107279848</v>
      </c>
      <c r="E18" s="9">
        <v>71.43801584570663</v>
      </c>
      <c r="F18" s="9">
        <v>70.839249520905341</v>
      </c>
      <c r="G18" s="9">
        <v>70.315729524699989</v>
      </c>
      <c r="H18" s="9">
        <v>69.850341239200688</v>
      </c>
      <c r="I18" s="9">
        <v>69.413986253334343</v>
      </c>
      <c r="J18" s="9">
        <v>68.989601518392845</v>
      </c>
      <c r="K18" s="9">
        <v>68.577431652818788</v>
      </c>
      <c r="L18" s="9">
        <v>68.177627355810998</v>
      </c>
      <c r="M18" s="9">
        <v>67.790253690640085</v>
      </c>
      <c r="N18" s="9">
        <v>67.297607267360519</v>
      </c>
      <c r="O18" s="9">
        <v>66.822294914975657</v>
      </c>
      <c r="P18" s="9">
        <v>66.515892541327815</v>
      </c>
      <c r="Q18" s="9">
        <v>66.132528898470866</v>
      </c>
      <c r="R18" s="9">
        <v>65.199139840933057</v>
      </c>
      <c r="S18" s="9">
        <v>65.53783685535025</v>
      </c>
      <c r="T18" s="1">
        <v>64.860620170729632</v>
      </c>
      <c r="U18" s="1">
        <v>64.426462057021411</v>
      </c>
      <c r="V18" s="1">
        <v>63.992290446832527</v>
      </c>
      <c r="W18" s="1">
        <v>65.211052011551388</v>
      </c>
      <c r="X18" s="1">
        <v>63.307846017553892</v>
      </c>
      <c r="Y18" s="1">
        <v>64.246529830991093</v>
      </c>
      <c r="Z18" s="1">
        <v>64.015606123133253</v>
      </c>
      <c r="AA18" s="1">
        <v>63.243301914919172</v>
      </c>
      <c r="AB18" s="1">
        <v>63.397826336766038</v>
      </c>
      <c r="AC18" s="1">
        <v>64.420661592558147</v>
      </c>
      <c r="AD18" s="1">
        <v>64.266077125681605</v>
      </c>
      <c r="AE18" s="1">
        <v>64.484126680270123</v>
      </c>
      <c r="AF18" s="1">
        <v>65.245878795598387</v>
      </c>
      <c r="AG18" s="1">
        <v>65.011240898083315</v>
      </c>
      <c r="AH18" s="1">
        <v>65.131162647564551</v>
      </c>
      <c r="AI18" s="1">
        <v>64.756841322058463</v>
      </c>
      <c r="AJ18" s="1">
        <v>65.288732287396073</v>
      </c>
      <c r="AK18" s="1">
        <v>65.336818607827098</v>
      </c>
      <c r="AL18" s="1">
        <v>64.960526979587598</v>
      </c>
      <c r="AM18" s="1">
        <v>65.508790500259153</v>
      </c>
      <c r="AN18" s="1">
        <v>64.907471270968458</v>
      </c>
      <c r="AO18" s="1">
        <v>63.114877929691708</v>
      </c>
      <c r="AP18" s="1">
        <v>63.035561149838685</v>
      </c>
      <c r="AQ18" s="1">
        <v>62.874996382664008</v>
      </c>
      <c r="AR18" s="1">
        <v>63.7058126034757</v>
      </c>
      <c r="AS18" s="1">
        <v>64.795915950240612</v>
      </c>
      <c r="AT18" s="1">
        <v>65.546119652014013</v>
      </c>
      <c r="AU18" s="1">
        <v>66.531006349758428</v>
      </c>
      <c r="AV18" s="1">
        <v>66.353007548676572</v>
      </c>
      <c r="AW18" s="1">
        <v>66.08186197633016</v>
      </c>
      <c r="AX18" s="1">
        <v>65.608818011354231</v>
      </c>
      <c r="AY18" s="1"/>
      <c r="AZ18" s="1"/>
      <c r="BA18" s="1"/>
      <c r="BB18" s="1"/>
      <c r="BC18" s="1"/>
      <c r="BD18" s="1"/>
      <c r="BE18" s="1"/>
      <c r="BF18" s="1"/>
      <c r="BG18" s="1"/>
      <c r="BH18" s="1"/>
      <c r="BI18" s="1"/>
      <c r="BJ18" s="1"/>
    </row>
    <row r="19" spans="1:62" x14ac:dyDescent="0.2">
      <c r="A19" t="s">
        <v>77</v>
      </c>
      <c r="B19" s="2" t="s">
        <v>66</v>
      </c>
      <c r="C19" s="2" t="s">
        <v>66</v>
      </c>
      <c r="D19" s="2" t="s">
        <v>66</v>
      </c>
      <c r="E19" s="2" t="s">
        <v>66</v>
      </c>
      <c r="F19" s="2" t="s">
        <v>66</v>
      </c>
      <c r="G19" s="2" t="s">
        <v>66</v>
      </c>
      <c r="H19" s="2" t="s">
        <v>66</v>
      </c>
      <c r="I19" s="2" t="s">
        <v>66</v>
      </c>
      <c r="J19" s="2" t="s">
        <v>66</v>
      </c>
      <c r="K19" s="2" t="s">
        <v>66</v>
      </c>
      <c r="L19" s="2" t="s">
        <v>66</v>
      </c>
      <c r="M19" s="2" t="s">
        <v>66</v>
      </c>
      <c r="N19" s="2" t="s">
        <v>66</v>
      </c>
      <c r="O19" s="2" t="s">
        <v>66</v>
      </c>
      <c r="P19" s="2" t="s">
        <v>66</v>
      </c>
      <c r="Q19" s="1" t="s">
        <v>66</v>
      </c>
      <c r="R19" s="1" t="s">
        <v>66</v>
      </c>
      <c r="S19" s="1" t="s">
        <v>66</v>
      </c>
      <c r="T19" s="1" t="s">
        <v>66</v>
      </c>
      <c r="U19" s="1" t="s">
        <v>66</v>
      </c>
      <c r="V19" s="1">
        <v>66.37611840606391</v>
      </c>
      <c r="W19" s="1">
        <v>67.459843545936536</v>
      </c>
      <c r="X19" s="1">
        <v>67.107893944269478</v>
      </c>
      <c r="Y19" s="1">
        <v>67.051422685678986</v>
      </c>
      <c r="Z19" s="1">
        <v>66.08473608554317</v>
      </c>
      <c r="AA19" s="1">
        <v>66.020375272951625</v>
      </c>
      <c r="AB19" s="1">
        <v>65.626730027310742</v>
      </c>
      <c r="AC19" s="1">
        <v>65.430388769669278</v>
      </c>
      <c r="AD19" s="1">
        <v>65.828591438051333</v>
      </c>
      <c r="AE19" s="1">
        <v>66.157873570356088</v>
      </c>
      <c r="AF19" s="1">
        <v>66.322887674541803</v>
      </c>
      <c r="AG19" s="1">
        <v>66.543755050315582</v>
      </c>
      <c r="AH19" s="1">
        <v>65.954229447225984</v>
      </c>
      <c r="AI19" s="1">
        <v>65.407786366794241</v>
      </c>
      <c r="AJ19" s="1">
        <v>65.105283467444934</v>
      </c>
      <c r="AK19" s="1">
        <v>65.409363996809759</v>
      </c>
      <c r="AL19" s="1">
        <v>66.370908332282369</v>
      </c>
      <c r="AM19" s="1">
        <v>66.310508768793667</v>
      </c>
      <c r="AN19" s="1">
        <v>66.145815142214971</v>
      </c>
      <c r="AO19" s="1">
        <v>66.707357008935077</v>
      </c>
      <c r="AP19" s="1">
        <v>67.58739066929526</v>
      </c>
      <c r="AQ19" s="1">
        <v>66.878299076864764</v>
      </c>
      <c r="AR19" s="1">
        <v>66.889999639360298</v>
      </c>
      <c r="AS19" s="1">
        <v>68.39156145028754</v>
      </c>
      <c r="AT19" s="1">
        <v>67.810518265920024</v>
      </c>
      <c r="AU19" s="1">
        <v>68.230936273696287</v>
      </c>
      <c r="AV19" s="1">
        <v>69.261808854159327</v>
      </c>
      <c r="AW19" s="1">
        <v>69.895347042538162</v>
      </c>
      <c r="AX19" s="1">
        <v>69.413849472232613</v>
      </c>
      <c r="AY19" s="1"/>
      <c r="AZ19" s="1"/>
      <c r="BA19" s="1"/>
      <c r="BB19" s="1"/>
      <c r="BC19" s="1"/>
      <c r="BD19" s="1"/>
      <c r="BE19" s="1"/>
      <c r="BF19" s="1"/>
      <c r="BG19" s="1"/>
      <c r="BH19" s="1"/>
      <c r="BI19" s="1"/>
      <c r="BJ19" s="1"/>
    </row>
    <row r="20" spans="1:62" x14ac:dyDescent="0.2">
      <c r="A20" t="s">
        <v>6</v>
      </c>
      <c r="B20" s="1">
        <v>64.946357644310339</v>
      </c>
      <c r="C20" s="1">
        <v>64.797315639872465</v>
      </c>
      <c r="D20" s="1">
        <v>64.506905500379602</v>
      </c>
      <c r="E20" s="1">
        <v>64.154802729736616</v>
      </c>
      <c r="F20" s="1">
        <v>63.543270996295462</v>
      </c>
      <c r="G20" s="1">
        <v>63.359959773745331</v>
      </c>
      <c r="H20" s="1">
        <v>63.302964862565723</v>
      </c>
      <c r="I20" s="1">
        <v>62.096238004320981</v>
      </c>
      <c r="J20" s="1">
        <v>61.973131057040113</v>
      </c>
      <c r="K20" s="1">
        <v>61.810486778480104</v>
      </c>
      <c r="L20" s="1">
        <v>61.921805294347358</v>
      </c>
      <c r="M20" s="1">
        <v>61.864328407170206</v>
      </c>
      <c r="N20" s="1">
        <v>62.403975241534134</v>
      </c>
      <c r="O20" s="1">
        <v>62.597253666842008</v>
      </c>
      <c r="P20" s="1">
        <v>62.474591112218988</v>
      </c>
      <c r="Q20" s="1">
        <v>62.532481016835334</v>
      </c>
      <c r="R20" s="1">
        <v>61.97185290134756</v>
      </c>
      <c r="S20" s="1">
        <v>61.967494252255477</v>
      </c>
      <c r="T20" s="1">
        <v>61.75996459232644</v>
      </c>
      <c r="U20" s="1">
        <v>61.631206147165663</v>
      </c>
      <c r="V20" s="1">
        <v>61.735221253649222</v>
      </c>
      <c r="W20" s="1">
        <v>61.720370603657834</v>
      </c>
      <c r="X20" s="1">
        <v>60.740032882251484</v>
      </c>
      <c r="Y20" s="1">
        <v>59.804574376422174</v>
      </c>
      <c r="Z20" s="1">
        <v>59.591770944258087</v>
      </c>
      <c r="AA20" s="1">
        <v>59.103501628927617</v>
      </c>
      <c r="AB20" s="1">
        <v>59.402587619085558</v>
      </c>
      <c r="AC20" s="1">
        <v>59.468746718008589</v>
      </c>
      <c r="AD20" s="1">
        <v>59.962335042770476</v>
      </c>
      <c r="AE20" s="1">
        <v>60.216360884621075</v>
      </c>
      <c r="AF20" s="1">
        <v>60.410749107343243</v>
      </c>
      <c r="AG20" s="1">
        <v>60.251759749711404</v>
      </c>
      <c r="AH20" s="1">
        <v>61.625049436633887</v>
      </c>
      <c r="AI20" s="1">
        <v>61.865830845775974</v>
      </c>
      <c r="AJ20" s="1">
        <v>61.388968531855518</v>
      </c>
      <c r="AK20" s="1">
        <v>61.60646721158178</v>
      </c>
      <c r="AL20" s="1">
        <v>61.960732783436811</v>
      </c>
      <c r="AM20" s="1">
        <v>61.870599927884612</v>
      </c>
      <c r="AN20" s="1">
        <v>60.905621100578848</v>
      </c>
      <c r="AO20" s="1">
        <v>61.011571658018063</v>
      </c>
      <c r="AP20" s="1">
        <v>60.612152958016537</v>
      </c>
      <c r="AQ20" s="1">
        <v>60.862295279902057</v>
      </c>
      <c r="AR20" s="1">
        <v>61.24528442215238</v>
      </c>
      <c r="AS20" s="1">
        <v>61.407734956078109</v>
      </c>
      <c r="AT20" s="1">
        <v>61.417736728455424</v>
      </c>
      <c r="AU20" s="1">
        <v>61.849474829959725</v>
      </c>
      <c r="AV20" s="1">
        <v>62.141251019962283</v>
      </c>
      <c r="AW20" s="1">
        <v>62.426433246711447</v>
      </c>
      <c r="AX20" s="1">
        <v>63.323930168328523</v>
      </c>
      <c r="AY20" s="1"/>
      <c r="AZ20" s="1"/>
      <c r="BA20" s="1"/>
      <c r="BB20" s="1"/>
      <c r="BC20" s="1"/>
      <c r="BD20" s="1"/>
      <c r="BE20" s="1"/>
      <c r="BF20" s="1"/>
      <c r="BG20" s="1"/>
      <c r="BH20" s="1"/>
      <c r="BI20" s="1"/>
      <c r="BJ20" s="1"/>
    </row>
    <row r="21" spans="1:62" x14ac:dyDescent="0.2">
      <c r="A21" t="s">
        <v>7</v>
      </c>
      <c r="B21" s="1">
        <v>72.77847030580152</v>
      </c>
      <c r="C21" s="1">
        <v>73.088493739334723</v>
      </c>
      <c r="D21" s="1">
        <v>72.538020950824901</v>
      </c>
      <c r="E21" s="1">
        <v>72.70530792824178</v>
      </c>
      <c r="F21" s="1">
        <v>72.285261760750757</v>
      </c>
      <c r="G21" s="1">
        <v>72.202771157378336</v>
      </c>
      <c r="H21" s="1">
        <v>71.519814540048813</v>
      </c>
      <c r="I21" s="1">
        <v>71.317902595195193</v>
      </c>
      <c r="J21" s="1">
        <v>71.121676561605426</v>
      </c>
      <c r="K21" s="1">
        <v>70.989676002400046</v>
      </c>
      <c r="L21" s="1">
        <v>70.997770260294828</v>
      </c>
      <c r="M21" s="1">
        <v>70.572692187599458</v>
      </c>
      <c r="N21" s="1">
        <v>70.840845794242682</v>
      </c>
      <c r="O21" s="1">
        <v>70.414453187636056</v>
      </c>
      <c r="P21" s="1">
        <v>69.978802502515322</v>
      </c>
      <c r="Q21" s="1">
        <v>69.84955328656487</v>
      </c>
      <c r="R21" s="1">
        <v>69.864425862167622</v>
      </c>
      <c r="S21" s="1">
        <v>69.823177307284269</v>
      </c>
      <c r="T21" s="1">
        <v>70.242034816804036</v>
      </c>
      <c r="U21" s="1">
        <v>70.204138943670117</v>
      </c>
      <c r="V21" s="1">
        <v>70.609213080191438</v>
      </c>
      <c r="W21" s="1">
        <v>71.141935499718969</v>
      </c>
      <c r="X21" s="1">
        <v>71.170560526054658</v>
      </c>
      <c r="Y21" s="1">
        <v>71.416185986928497</v>
      </c>
      <c r="Z21" s="1">
        <v>71.160573894518237</v>
      </c>
      <c r="AA21" s="1">
        <v>71.061781293570903</v>
      </c>
      <c r="AB21" s="1">
        <v>70.886906571015246</v>
      </c>
      <c r="AC21" s="1">
        <v>70.557242721918584</v>
      </c>
      <c r="AD21" s="1">
        <v>70.151450094249782</v>
      </c>
      <c r="AE21" s="1">
        <v>70.334149083534385</v>
      </c>
      <c r="AF21" s="1">
        <v>70.05512726920432</v>
      </c>
      <c r="AG21" s="1">
        <v>69.745956547238066</v>
      </c>
      <c r="AH21" s="1">
        <v>69.77118210163043</v>
      </c>
      <c r="AI21" s="1">
        <v>69.736059309482471</v>
      </c>
      <c r="AJ21" s="1">
        <v>69.535484300635972</v>
      </c>
      <c r="AK21" s="1">
        <v>69.40116573653242</v>
      </c>
      <c r="AL21" s="1">
        <v>69.412522716363526</v>
      </c>
      <c r="AM21" s="1">
        <v>69.467082524706612</v>
      </c>
      <c r="AN21" s="1">
        <v>69.594759113071802</v>
      </c>
      <c r="AO21" s="1">
        <v>69.723898790227011</v>
      </c>
      <c r="AP21" s="1">
        <v>70.058702581115639</v>
      </c>
      <c r="AQ21" s="1">
        <v>69.403787000485622</v>
      </c>
      <c r="AR21" s="1">
        <v>69.23480448766017</v>
      </c>
      <c r="AS21" s="1">
        <v>69.249705209008795</v>
      </c>
      <c r="AT21" s="1">
        <v>69.286763310879337</v>
      </c>
      <c r="AU21" s="1">
        <v>69.417374757098784</v>
      </c>
      <c r="AV21" s="1">
        <v>70.088888826693747</v>
      </c>
      <c r="AW21" s="1">
        <v>70.616050282014541</v>
      </c>
      <c r="AX21" s="1">
        <v>70.772033504523762</v>
      </c>
      <c r="AY21" s="1"/>
      <c r="AZ21" s="1"/>
      <c r="BA21" s="1"/>
      <c r="BB21" s="1"/>
      <c r="BC21" s="1"/>
      <c r="BD21" s="1"/>
      <c r="BE21" s="1"/>
      <c r="BF21" s="1"/>
      <c r="BG21" s="1"/>
      <c r="BH21" s="1"/>
      <c r="BI21" s="1"/>
      <c r="BJ21" s="1"/>
    </row>
    <row r="22" spans="1:62" x14ac:dyDescent="0.2">
      <c r="A22" t="s">
        <v>19</v>
      </c>
      <c r="B22" s="1">
        <v>65.717335497560526</v>
      </c>
      <c r="C22" s="1">
        <v>65.425654878529571</v>
      </c>
      <c r="D22" s="1">
        <v>66.371284951476042</v>
      </c>
      <c r="E22" s="1">
        <v>65.97767650779673</v>
      </c>
      <c r="F22" s="1">
        <v>65.658715948940795</v>
      </c>
      <c r="G22" s="1">
        <v>66.162668483360704</v>
      </c>
      <c r="H22" s="1">
        <v>67.72149436228797</v>
      </c>
      <c r="I22" s="1">
        <v>68.334800492805073</v>
      </c>
      <c r="J22" s="1">
        <v>68.489144419659013</v>
      </c>
      <c r="K22" s="1">
        <v>67.840710774410439</v>
      </c>
      <c r="L22" s="1">
        <v>68.374487481633309</v>
      </c>
      <c r="M22" s="1">
        <v>67.502568032112947</v>
      </c>
      <c r="N22" s="1">
        <v>66.06871095173419</v>
      </c>
      <c r="O22" s="1">
        <v>65.923325092251005</v>
      </c>
      <c r="P22" s="1">
        <v>66.328896794821802</v>
      </c>
      <c r="Q22" s="1">
        <v>66.334745256503666</v>
      </c>
      <c r="R22" s="1">
        <v>66.423425777869937</v>
      </c>
      <c r="S22" s="1">
        <v>66.012953322704291</v>
      </c>
      <c r="T22" s="1">
        <v>67.111116514522408</v>
      </c>
      <c r="U22" s="1">
        <v>67.972823571801186</v>
      </c>
      <c r="V22" s="1">
        <v>69.943587103726188</v>
      </c>
      <c r="W22" s="1">
        <v>70.580373396184328</v>
      </c>
      <c r="X22" s="1">
        <v>71.746896935135752</v>
      </c>
      <c r="Y22" s="1">
        <v>70.617209559397708</v>
      </c>
      <c r="Z22" s="1">
        <v>70.928120910536194</v>
      </c>
      <c r="AA22" s="1">
        <v>70.510633538094439</v>
      </c>
      <c r="AB22" s="1">
        <v>69.581061418528222</v>
      </c>
      <c r="AC22" s="1">
        <v>69.549341120585623</v>
      </c>
      <c r="AD22" s="1">
        <v>68.669137387269657</v>
      </c>
      <c r="AE22" s="1">
        <v>67.655021733591781</v>
      </c>
      <c r="AF22" s="1">
        <v>67.008200414303502</v>
      </c>
      <c r="AG22" s="1">
        <v>67.403898697792471</v>
      </c>
      <c r="AH22" s="1">
        <v>68.043507226301017</v>
      </c>
      <c r="AI22" s="1">
        <v>68.501555800658537</v>
      </c>
      <c r="AJ22" s="1">
        <v>69.766372421519932</v>
      </c>
      <c r="AK22" s="1">
        <v>70.219638648544546</v>
      </c>
      <c r="AL22" s="1">
        <v>70.938080422188193</v>
      </c>
      <c r="AM22" s="1">
        <v>71.025275525037543</v>
      </c>
      <c r="AN22" s="1">
        <v>70.202818913067318</v>
      </c>
      <c r="AO22" s="1">
        <v>70.162913278785709</v>
      </c>
      <c r="AP22" s="1">
        <v>71.039141294456769</v>
      </c>
      <c r="AQ22" s="1">
        <v>71.419166137871699</v>
      </c>
      <c r="AR22" s="1">
        <v>71.704264906405655</v>
      </c>
      <c r="AS22" s="1">
        <v>72.074303838365893</v>
      </c>
      <c r="AT22" s="1">
        <v>73.294890365177494</v>
      </c>
      <c r="AU22" s="1">
        <v>72.355431643902577</v>
      </c>
      <c r="AV22" s="1">
        <v>72.078238630533377</v>
      </c>
      <c r="AW22" s="1">
        <v>72.926392512264272</v>
      </c>
      <c r="AX22" s="1">
        <v>72.337410511223993</v>
      </c>
      <c r="AY22" s="1"/>
      <c r="AZ22" s="1"/>
      <c r="BA22" s="1"/>
      <c r="BB22" s="1"/>
      <c r="BC22" s="1"/>
      <c r="BD22" s="1"/>
      <c r="BE22" s="1"/>
      <c r="BF22" s="1"/>
      <c r="BG22" s="1"/>
      <c r="BH22" s="1"/>
      <c r="BI22" s="1"/>
      <c r="BJ22" s="1"/>
    </row>
    <row r="23" spans="1:62" x14ac:dyDescent="0.2">
      <c r="A23" s="15" t="s">
        <v>104</v>
      </c>
      <c r="B23" s="1" t="s">
        <v>66</v>
      </c>
      <c r="C23" s="1" t="s">
        <v>66</v>
      </c>
      <c r="D23" s="1" t="s">
        <v>66</v>
      </c>
      <c r="E23" s="1" t="s">
        <v>66</v>
      </c>
      <c r="F23" s="1" t="s">
        <v>66</v>
      </c>
      <c r="G23" s="1" t="s">
        <v>66</v>
      </c>
      <c r="H23" s="1" t="s">
        <v>66</v>
      </c>
      <c r="I23" s="1" t="s">
        <v>66</v>
      </c>
      <c r="J23" s="1" t="s">
        <v>66</v>
      </c>
      <c r="K23" s="1" t="s">
        <v>66</v>
      </c>
      <c r="L23" s="1" t="s">
        <v>66</v>
      </c>
      <c r="M23" s="1" t="s">
        <v>66</v>
      </c>
      <c r="N23" s="1" t="s">
        <v>66</v>
      </c>
      <c r="O23" s="1" t="s">
        <v>66</v>
      </c>
      <c r="P23" s="1" t="s">
        <v>66</v>
      </c>
      <c r="Q23" s="1" t="s">
        <v>66</v>
      </c>
      <c r="R23" s="1" t="s">
        <v>66</v>
      </c>
      <c r="S23" s="1" t="s">
        <v>66</v>
      </c>
      <c r="T23" s="1" t="s">
        <v>66</v>
      </c>
      <c r="U23" s="1" t="s">
        <v>66</v>
      </c>
      <c r="V23" s="1" t="s">
        <v>66</v>
      </c>
      <c r="W23" s="1" t="s">
        <v>66</v>
      </c>
      <c r="X23" s="1" t="s">
        <v>66</v>
      </c>
      <c r="Y23" s="1" t="s">
        <v>66</v>
      </c>
      <c r="Z23" s="9">
        <v>63.194589861597827</v>
      </c>
      <c r="AA23" s="9">
        <v>62.793802010736883</v>
      </c>
      <c r="AB23" s="9">
        <v>62.411331853091966</v>
      </c>
      <c r="AC23" s="9">
        <v>62.772955826511136</v>
      </c>
      <c r="AD23" s="9">
        <v>63.475031972198103</v>
      </c>
      <c r="AE23" s="9">
        <v>62.999369276320657</v>
      </c>
      <c r="AF23" s="9">
        <v>62.225630277645905</v>
      </c>
      <c r="AG23" s="1">
        <v>63.620992955018444</v>
      </c>
      <c r="AH23" s="1">
        <v>62.594439795538712</v>
      </c>
      <c r="AI23" s="1">
        <v>61.760565362189411</v>
      </c>
      <c r="AJ23" s="1">
        <v>63.772860654338885</v>
      </c>
      <c r="AK23" s="1">
        <v>64.134650226832349</v>
      </c>
      <c r="AL23" s="1">
        <v>62.045307461152099</v>
      </c>
      <c r="AM23" s="1">
        <v>64.258507276147924</v>
      </c>
      <c r="AN23" s="1">
        <v>64.531407898705652</v>
      </c>
      <c r="AO23" s="1">
        <v>63.750937079982144</v>
      </c>
      <c r="AP23" s="1">
        <v>64.473370234317201</v>
      </c>
      <c r="AQ23" s="1">
        <v>65.170688471061183</v>
      </c>
      <c r="AR23" s="1">
        <v>65.080556624262798</v>
      </c>
      <c r="AS23" s="1">
        <v>64.397427912926332</v>
      </c>
      <c r="AT23" s="1">
        <v>63.41817652338387</v>
      </c>
      <c r="AU23" s="1">
        <v>61.860427259344902</v>
      </c>
      <c r="AV23" s="1">
        <v>61.960120629073174</v>
      </c>
      <c r="AW23" s="1">
        <v>63.413245250618338</v>
      </c>
      <c r="AX23" s="1">
        <v>65.730193185188099</v>
      </c>
      <c r="AY23" s="1"/>
      <c r="AZ23" s="1"/>
      <c r="BA23" s="1"/>
      <c r="BB23" s="1"/>
      <c r="BC23" s="1"/>
      <c r="BD23" s="1"/>
      <c r="BE23" s="1"/>
      <c r="BF23" s="1"/>
      <c r="BG23" s="1"/>
      <c r="BH23" s="1"/>
      <c r="BI23" s="1"/>
      <c r="BJ23" s="1"/>
    </row>
    <row r="24" spans="1:62" x14ac:dyDescent="0.2">
      <c r="A24" s="15" t="s">
        <v>105</v>
      </c>
      <c r="B24" s="1" t="s">
        <v>66</v>
      </c>
      <c r="C24" s="1" t="s">
        <v>66</v>
      </c>
      <c r="D24" s="1" t="s">
        <v>66</v>
      </c>
      <c r="E24" s="1" t="s">
        <v>66</v>
      </c>
      <c r="F24" s="1" t="s">
        <v>66</v>
      </c>
      <c r="G24" s="1" t="s">
        <v>66</v>
      </c>
      <c r="H24" s="1" t="s">
        <v>66</v>
      </c>
      <c r="I24" s="1" t="s">
        <v>66</v>
      </c>
      <c r="J24" s="1" t="s">
        <v>66</v>
      </c>
      <c r="K24" s="1" t="s">
        <v>66</v>
      </c>
      <c r="L24" s="1" t="s">
        <v>66</v>
      </c>
      <c r="M24" s="1" t="s">
        <v>66</v>
      </c>
      <c r="N24" s="1" t="s">
        <v>66</v>
      </c>
      <c r="O24" s="1" t="s">
        <v>66</v>
      </c>
      <c r="P24" s="1" t="s">
        <v>66</v>
      </c>
      <c r="Q24" s="1" t="s">
        <v>66</v>
      </c>
      <c r="R24" s="1" t="s">
        <v>66</v>
      </c>
      <c r="S24" s="1" t="s">
        <v>66</v>
      </c>
      <c r="T24" s="1" t="s">
        <v>66</v>
      </c>
      <c r="U24" s="1" t="s">
        <v>66</v>
      </c>
      <c r="V24" s="1" t="s">
        <v>66</v>
      </c>
      <c r="W24" s="1" t="s">
        <v>66</v>
      </c>
      <c r="X24" s="1" t="s">
        <v>66</v>
      </c>
      <c r="Y24" s="1" t="s">
        <v>66</v>
      </c>
      <c r="Z24" s="1">
        <v>63.075744597061295</v>
      </c>
      <c r="AA24" s="1">
        <v>62.76657965272522</v>
      </c>
      <c r="AB24" s="1">
        <v>62.468295315177215</v>
      </c>
      <c r="AC24" s="1">
        <v>62.180571964271273</v>
      </c>
      <c r="AD24" s="1">
        <v>62.785959261283658</v>
      </c>
      <c r="AE24" s="1">
        <v>62.018392330396125</v>
      </c>
      <c r="AF24" s="1">
        <v>62.061133311527612</v>
      </c>
      <c r="AG24" s="1">
        <v>62.085503878178315</v>
      </c>
      <c r="AH24" s="1">
        <v>62.98426692377312</v>
      </c>
      <c r="AI24" s="1">
        <v>63.996893341753676</v>
      </c>
      <c r="AJ24" s="1">
        <v>64.609021868426481</v>
      </c>
      <c r="AK24" s="1">
        <v>63.907795003519276</v>
      </c>
      <c r="AL24" s="1">
        <v>62.925354019827395</v>
      </c>
      <c r="AM24" s="1">
        <v>61.30113855901179</v>
      </c>
      <c r="AN24" s="1">
        <v>62.199326092988869</v>
      </c>
      <c r="AO24" s="1">
        <v>61.346790662825711</v>
      </c>
      <c r="AP24" s="1">
        <v>62.191282683396551</v>
      </c>
      <c r="AQ24" s="1">
        <v>63.517976010842823</v>
      </c>
      <c r="AR24" s="1">
        <v>64.226111505956112</v>
      </c>
      <c r="AS24" s="1">
        <v>64.056548252958819</v>
      </c>
      <c r="AT24" s="1">
        <v>64.015744304224086</v>
      </c>
      <c r="AU24" s="1">
        <v>63.076199388065028</v>
      </c>
      <c r="AV24" s="1">
        <v>62.354523649866906</v>
      </c>
      <c r="AW24" s="1">
        <v>62.979615195647177</v>
      </c>
      <c r="AX24" s="1">
        <v>64.327009910024543</v>
      </c>
      <c r="AY24" s="1"/>
      <c r="AZ24" s="1"/>
      <c r="BA24" s="1"/>
      <c r="BB24" s="1"/>
      <c r="BC24" s="1"/>
      <c r="BD24" s="1"/>
      <c r="BE24" s="1"/>
      <c r="BF24" s="1"/>
      <c r="BG24" s="1"/>
      <c r="BH24" s="1"/>
      <c r="BI24" s="1"/>
      <c r="BJ24" s="1"/>
    </row>
    <row r="25" spans="1:62" x14ac:dyDescent="0.2">
      <c r="A25" t="s">
        <v>20</v>
      </c>
      <c r="B25" s="9">
        <v>65.257539002543865</v>
      </c>
      <c r="C25" s="9">
        <v>64.639360206146932</v>
      </c>
      <c r="D25" s="9">
        <v>63.829531002933173</v>
      </c>
      <c r="E25" s="9">
        <v>63.091416874023928</v>
      </c>
      <c r="F25" s="9">
        <v>62.424063445096742</v>
      </c>
      <c r="G25" s="9">
        <v>61.824547998504883</v>
      </c>
      <c r="H25" s="9">
        <v>61.607755945948675</v>
      </c>
      <c r="I25" s="9">
        <v>61.395904558551756</v>
      </c>
      <c r="J25" s="9">
        <v>61.188972497324649</v>
      </c>
      <c r="K25" s="9">
        <v>60.986932151817882</v>
      </c>
      <c r="L25" s="9">
        <v>60.789750017515047</v>
      </c>
      <c r="M25" s="9">
        <v>60.597387072847134</v>
      </c>
      <c r="N25" s="9">
        <v>60.336992643251016</v>
      </c>
      <c r="O25" s="9">
        <v>60.063872088006917</v>
      </c>
      <c r="P25" s="9">
        <v>60.188356353954823</v>
      </c>
      <c r="Q25" s="9">
        <v>59.828864607472873</v>
      </c>
      <c r="R25" s="9">
        <v>60.329447808073198</v>
      </c>
      <c r="S25" s="9">
        <v>60.572839340117675</v>
      </c>
      <c r="T25" s="1">
        <v>59.646174288017576</v>
      </c>
      <c r="U25" s="1">
        <v>59.47205902748243</v>
      </c>
      <c r="V25" s="1">
        <v>60.289203000821509</v>
      </c>
      <c r="W25" s="1">
        <v>58.694639184757612</v>
      </c>
      <c r="X25" s="1">
        <v>58.129146645905088</v>
      </c>
      <c r="Y25" s="1">
        <v>58.79586759090062</v>
      </c>
      <c r="Z25" s="1">
        <v>59.203504283504529</v>
      </c>
      <c r="AA25" s="1">
        <v>59.275210732456372</v>
      </c>
      <c r="AB25" s="1">
        <v>58.049422867449714</v>
      </c>
      <c r="AC25" s="1">
        <v>58.344776646512599</v>
      </c>
      <c r="AD25" s="1">
        <v>58.844195754561142</v>
      </c>
      <c r="AE25" s="1">
        <v>58.354695110088592</v>
      </c>
      <c r="AF25" s="1">
        <v>59.691139517634426</v>
      </c>
      <c r="AG25" s="1">
        <v>59.132700263190756</v>
      </c>
      <c r="AH25" s="1">
        <v>59.811271623922615</v>
      </c>
      <c r="AI25" s="1">
        <v>58.257960836669369</v>
      </c>
      <c r="AJ25" s="1">
        <v>58.729435988917878</v>
      </c>
      <c r="AK25" s="1">
        <v>59.185143181101139</v>
      </c>
      <c r="AL25" s="1">
        <v>58.873587823668736</v>
      </c>
      <c r="AM25" s="1">
        <v>59.108899535725115</v>
      </c>
      <c r="AN25" s="1">
        <v>59.258503233667142</v>
      </c>
      <c r="AO25" s="1">
        <v>57.307144831923097</v>
      </c>
      <c r="AP25" s="1">
        <v>57.731322759168151</v>
      </c>
      <c r="AQ25" s="1">
        <v>58.007634283159042</v>
      </c>
      <c r="AR25" s="1">
        <v>57.599623124336986</v>
      </c>
      <c r="AS25" s="1">
        <v>59.497173544784189</v>
      </c>
      <c r="AT25" s="1">
        <v>61.976016780721942</v>
      </c>
      <c r="AU25" s="1">
        <v>60.333340198434009</v>
      </c>
      <c r="AV25" s="1">
        <v>61.158894129487258</v>
      </c>
      <c r="AW25" s="1">
        <v>59.672304560212837</v>
      </c>
      <c r="AX25" s="1">
        <v>60.547399811697275</v>
      </c>
      <c r="AY25" s="1"/>
      <c r="AZ25" s="1"/>
      <c r="BA25" s="1"/>
      <c r="BB25" s="1"/>
      <c r="BC25" s="1"/>
      <c r="BD25" s="1"/>
      <c r="BE25" s="1"/>
      <c r="BF25" s="1"/>
      <c r="BG25" s="1"/>
      <c r="BH25" s="1"/>
      <c r="BI25" s="1"/>
      <c r="BJ25" s="1"/>
    </row>
    <row r="26" spans="1:62" x14ac:dyDescent="0.2">
      <c r="A26" t="s">
        <v>21</v>
      </c>
      <c r="B26" s="1" t="s">
        <v>66</v>
      </c>
      <c r="C26" s="1" t="s">
        <v>66</v>
      </c>
      <c r="D26" s="1" t="s">
        <v>66</v>
      </c>
      <c r="E26" s="1" t="s">
        <v>66</v>
      </c>
      <c r="F26" s="1" t="s">
        <v>66</v>
      </c>
      <c r="G26" s="9">
        <v>79.30620571238633</v>
      </c>
      <c r="H26" s="9">
        <v>79.161344366918939</v>
      </c>
      <c r="I26" s="9">
        <v>79.01708999010917</v>
      </c>
      <c r="J26" s="9">
        <v>78.873444913388298</v>
      </c>
      <c r="K26" s="9">
        <v>78.730411375952471</v>
      </c>
      <c r="L26" s="9">
        <v>78.587991525463991</v>
      </c>
      <c r="M26" s="9">
        <v>78.526921578584748</v>
      </c>
      <c r="N26" s="9">
        <v>78.47678936205898</v>
      </c>
      <c r="O26" s="9">
        <v>78.47852553505183</v>
      </c>
      <c r="P26" s="9">
        <v>78.476767000742512</v>
      </c>
      <c r="Q26" s="9">
        <v>78.472215695889773</v>
      </c>
      <c r="R26" s="9">
        <v>78.044867339166885</v>
      </c>
      <c r="S26" s="9">
        <v>77.628690024543303</v>
      </c>
      <c r="T26" s="9">
        <v>77.223976518690804</v>
      </c>
      <c r="U26" s="9">
        <v>76.830909580355524</v>
      </c>
      <c r="V26" s="9">
        <v>76.449571813824093</v>
      </c>
      <c r="W26" s="9">
        <v>76.079956058932211</v>
      </c>
      <c r="X26" s="9">
        <v>75.572189822791344</v>
      </c>
      <c r="Y26" s="9">
        <v>75.035687017532794</v>
      </c>
      <c r="Z26" s="9">
        <v>73.352573123615343</v>
      </c>
      <c r="AA26" s="9">
        <v>71.208071657749045</v>
      </c>
      <c r="AB26" s="1">
        <v>71.174783571916706</v>
      </c>
      <c r="AC26" s="1">
        <v>73.117816922409133</v>
      </c>
      <c r="AD26" s="1">
        <v>73.675843095991127</v>
      </c>
      <c r="AE26" s="1">
        <v>73.786396179038135</v>
      </c>
      <c r="AF26" s="1">
        <v>74.482759410359321</v>
      </c>
      <c r="AG26" s="1">
        <v>73.952623570139636</v>
      </c>
      <c r="AH26" s="1">
        <v>72.780893156473013</v>
      </c>
      <c r="AI26" s="1">
        <v>73.008979978987881</v>
      </c>
      <c r="AJ26" s="1">
        <v>72.97752723334834</v>
      </c>
      <c r="AK26" s="1">
        <v>73.157404512109196</v>
      </c>
      <c r="AL26" s="1">
        <v>73.986189984164596</v>
      </c>
      <c r="AM26" s="1">
        <v>72.938975907644277</v>
      </c>
      <c r="AN26" s="1">
        <v>72.953656567318077</v>
      </c>
      <c r="AO26" s="1">
        <v>72.12834851333642</v>
      </c>
      <c r="AP26" s="1">
        <v>71.384074036599571</v>
      </c>
      <c r="AQ26" s="1">
        <v>71.221485157099821</v>
      </c>
      <c r="AR26" s="1">
        <v>71.810564116650909</v>
      </c>
      <c r="AS26" s="1">
        <v>71.881210409230974</v>
      </c>
      <c r="AT26" s="1">
        <v>71.694577408830824</v>
      </c>
      <c r="AU26" s="1">
        <v>71.868807381922707</v>
      </c>
      <c r="AV26" s="1">
        <v>71.650386840621536</v>
      </c>
      <c r="AW26" s="1">
        <v>71.838828673604624</v>
      </c>
      <c r="AX26" s="1">
        <v>71.308126192920867</v>
      </c>
      <c r="AY26" s="1"/>
      <c r="AZ26" s="1"/>
      <c r="BA26" s="1"/>
      <c r="BB26" s="1"/>
      <c r="BC26" s="1"/>
      <c r="BD26" s="1"/>
      <c r="BE26" s="1"/>
      <c r="BF26" s="1"/>
      <c r="BG26" s="1"/>
      <c r="BH26" s="1"/>
      <c r="BI26" s="1"/>
      <c r="BJ26" s="1"/>
    </row>
    <row r="27" spans="1:62" x14ac:dyDescent="0.2">
      <c r="A27" t="s">
        <v>11</v>
      </c>
      <c r="B27" s="9">
        <v>66.553248234603402</v>
      </c>
      <c r="C27" s="9">
        <v>66.182829786168327</v>
      </c>
      <c r="D27" s="9">
        <v>65.667158174224255</v>
      </c>
      <c r="E27" s="9">
        <v>65.228615538239708</v>
      </c>
      <c r="F27" s="9">
        <v>64.635433278005365</v>
      </c>
      <c r="G27" s="9">
        <v>64.078422880812724</v>
      </c>
      <c r="H27" s="1">
        <v>63.790276739887688</v>
      </c>
      <c r="I27" s="1">
        <v>63.697275147919001</v>
      </c>
      <c r="J27" s="1">
        <v>63.393842827991023</v>
      </c>
      <c r="K27" s="1">
        <v>62.907804753615352</v>
      </c>
      <c r="L27" s="1">
        <v>62.977444352026332</v>
      </c>
      <c r="M27" s="1">
        <v>62.394559533095006</v>
      </c>
      <c r="N27" s="1">
        <v>61.976094595658026</v>
      </c>
      <c r="O27" s="1">
        <v>61.806376859181363</v>
      </c>
      <c r="P27" s="1">
        <v>61.566084254522671</v>
      </c>
      <c r="Q27" s="1">
        <v>60.900072291451103</v>
      </c>
      <c r="R27" s="1">
        <v>60.090125503049755</v>
      </c>
      <c r="S27" s="1">
        <v>60.121505748012574</v>
      </c>
      <c r="T27" s="1">
        <v>60.374518683040407</v>
      </c>
      <c r="U27" s="1">
        <v>60.085282231834682</v>
      </c>
      <c r="V27" s="1">
        <v>59.749386667284135</v>
      </c>
      <c r="W27" s="1">
        <v>60.516494761352895</v>
      </c>
      <c r="X27" s="1">
        <v>60.566343899407343</v>
      </c>
      <c r="Y27" s="1">
        <v>60.359083388883263</v>
      </c>
      <c r="Z27" s="1">
        <v>60.4223399425493</v>
      </c>
      <c r="AA27" s="1">
        <v>61.07758401724012</v>
      </c>
      <c r="AB27" s="1">
        <v>60.182837720511195</v>
      </c>
      <c r="AC27" s="1">
        <v>60.952337691082562</v>
      </c>
      <c r="AD27" s="1">
        <v>60.996780046623968</v>
      </c>
      <c r="AE27" s="1">
        <v>61.067218556047628</v>
      </c>
      <c r="AF27" s="1">
        <v>60.59353236834621</v>
      </c>
      <c r="AG27" s="1">
        <v>61.032974735515211</v>
      </c>
      <c r="AH27" s="1">
        <v>60.526573823729528</v>
      </c>
      <c r="AI27" s="1">
        <v>60.75617020379272</v>
      </c>
      <c r="AJ27" s="1">
        <v>60.463060888940042</v>
      </c>
      <c r="AK27" s="1">
        <v>61.233215338493451</v>
      </c>
      <c r="AL27" s="1">
        <v>60.902683523844296</v>
      </c>
      <c r="AM27" s="1">
        <v>61.849648933937068</v>
      </c>
      <c r="AN27" s="1">
        <v>62.875937023576533</v>
      </c>
      <c r="AO27" s="1">
        <v>63.096793120840076</v>
      </c>
      <c r="AP27" s="1">
        <v>62.929469107351466</v>
      </c>
      <c r="AQ27" s="1">
        <v>63.557230810932168</v>
      </c>
      <c r="AR27" s="1">
        <v>63.561852503498926</v>
      </c>
      <c r="AS27" s="1">
        <v>63.232224097290938</v>
      </c>
      <c r="AT27" s="1">
        <v>63.248072890215767</v>
      </c>
      <c r="AU27" s="1">
        <v>63.670290304758403</v>
      </c>
      <c r="AV27" s="1">
        <v>63.486094317700719</v>
      </c>
      <c r="AW27" s="1">
        <v>63.846830387846708</v>
      </c>
      <c r="AX27" s="1">
        <v>65.236745437550425</v>
      </c>
      <c r="AY27" s="1"/>
      <c r="AZ27" s="1"/>
      <c r="BA27" s="1"/>
      <c r="BB27" s="1"/>
      <c r="BC27" s="1"/>
      <c r="BD27" s="1"/>
      <c r="BE27" s="1"/>
      <c r="BF27" s="1"/>
      <c r="BG27" s="1"/>
      <c r="BH27" s="1"/>
      <c r="BI27" s="1"/>
      <c r="BJ27" s="1"/>
    </row>
    <row r="28" spans="1:62" x14ac:dyDescent="0.2">
      <c r="A28" t="s">
        <v>14</v>
      </c>
      <c r="B28" s="9">
        <v>69.557247785304114</v>
      </c>
      <c r="C28" s="9">
        <v>69.397536259106417</v>
      </c>
      <c r="D28" s="9">
        <v>68.954143426425091</v>
      </c>
      <c r="E28" s="9">
        <v>68.55958166376594</v>
      </c>
      <c r="F28" s="9">
        <v>68.204807128823731</v>
      </c>
      <c r="G28" s="9">
        <v>67.882876833909663</v>
      </c>
      <c r="H28" s="9">
        <v>67.588373549236891</v>
      </c>
      <c r="I28" s="9">
        <v>67.243251626861536</v>
      </c>
      <c r="J28" s="9">
        <v>66.913334670760179</v>
      </c>
      <c r="K28" s="9">
        <v>66.59755803425395</v>
      </c>
      <c r="L28" s="9">
        <v>66.294974185594882</v>
      </c>
      <c r="M28" s="9">
        <v>66.004736651468477</v>
      </c>
      <c r="N28" s="9">
        <v>65.577487956896405</v>
      </c>
      <c r="O28" s="9">
        <v>65.145142803777745</v>
      </c>
      <c r="P28" s="9">
        <v>64.709581522084761</v>
      </c>
      <c r="Q28" s="9">
        <v>64.272685446807628</v>
      </c>
      <c r="R28" s="9">
        <v>63.836306810260957</v>
      </c>
      <c r="S28" s="9">
        <v>63.449160430266964</v>
      </c>
      <c r="T28" s="9">
        <v>63.288066667752076</v>
      </c>
      <c r="U28" s="9">
        <v>63.00142749468408</v>
      </c>
      <c r="V28" s="9">
        <v>63.022617027303028</v>
      </c>
      <c r="W28" s="1">
        <v>63.376721187681348</v>
      </c>
      <c r="X28" s="1">
        <v>63.470119991094229</v>
      </c>
      <c r="Y28" s="1">
        <v>63.106531459101475</v>
      </c>
      <c r="Z28" s="1">
        <v>62.815933486735851</v>
      </c>
      <c r="AA28" s="1">
        <v>63.109156470117384</v>
      </c>
      <c r="AB28" s="1">
        <v>62.391143293632723</v>
      </c>
      <c r="AC28" s="1">
        <v>62.196632980569909</v>
      </c>
      <c r="AD28" s="1">
        <v>63.270505370773662</v>
      </c>
      <c r="AE28" s="1">
        <v>64.236428244745937</v>
      </c>
      <c r="AF28" s="1">
        <v>64.311559747032064</v>
      </c>
      <c r="AG28" s="1">
        <v>64.293574814399562</v>
      </c>
      <c r="AH28" s="1">
        <v>64.208067841735939</v>
      </c>
      <c r="AI28" s="1">
        <v>63.615678808622938</v>
      </c>
      <c r="AJ28" s="1">
        <v>64.499369843522203</v>
      </c>
      <c r="AK28" s="1">
        <v>65.782990333411561</v>
      </c>
      <c r="AL28" s="1">
        <v>67.014602034969741</v>
      </c>
      <c r="AM28" s="1">
        <v>66.560992421017204</v>
      </c>
      <c r="AN28" s="1">
        <v>66.709583559332572</v>
      </c>
      <c r="AO28" s="1">
        <v>67.126280532779418</v>
      </c>
      <c r="AP28" s="1">
        <v>65.857687531898208</v>
      </c>
      <c r="AQ28" s="1">
        <v>65.962182148473744</v>
      </c>
      <c r="AR28" s="1">
        <v>66.785395352688383</v>
      </c>
      <c r="AS28" s="1">
        <v>67.112097694608437</v>
      </c>
      <c r="AT28" s="1">
        <v>67.237297343536525</v>
      </c>
      <c r="AU28" s="1">
        <v>67.350635655942639</v>
      </c>
      <c r="AV28" s="1">
        <v>68.376990538255342</v>
      </c>
      <c r="AW28" s="1">
        <v>69.942232642805692</v>
      </c>
      <c r="AX28" s="1">
        <v>69.806088451436651</v>
      </c>
      <c r="AY28" s="1"/>
      <c r="AZ28" s="1"/>
      <c r="BA28" s="1"/>
      <c r="BB28" s="1"/>
      <c r="BC28" s="1"/>
      <c r="BD28" s="1"/>
      <c r="BE28" s="1"/>
      <c r="BF28" s="1"/>
      <c r="BG28" s="1"/>
      <c r="BH28" s="1"/>
      <c r="BI28" s="1"/>
      <c r="BJ28" s="1"/>
    </row>
    <row r="29" spans="1:62" x14ac:dyDescent="0.2">
      <c r="A29" t="s">
        <v>12</v>
      </c>
      <c r="B29" s="9">
        <v>67.565158706487267</v>
      </c>
      <c r="C29" s="9">
        <v>67.410923072027202</v>
      </c>
      <c r="D29" s="9">
        <v>67.259039616041122</v>
      </c>
      <c r="E29" s="9">
        <v>67.641381460637419</v>
      </c>
      <c r="F29" s="9">
        <v>67.192339005111208</v>
      </c>
      <c r="G29" s="9">
        <v>66.793772391443255</v>
      </c>
      <c r="H29" s="9">
        <v>67.393125439455574</v>
      </c>
      <c r="I29" s="1">
        <v>67.513789285503677</v>
      </c>
      <c r="J29" s="1">
        <v>67.032162860804704</v>
      </c>
      <c r="K29" s="1">
        <v>66.883771240617406</v>
      </c>
      <c r="L29" s="1">
        <v>67.199705230192123</v>
      </c>
      <c r="M29" s="1">
        <v>66.738299800105011</v>
      </c>
      <c r="N29" s="1">
        <v>67.427884903785582</v>
      </c>
      <c r="O29" s="1">
        <v>67.16110582384016</v>
      </c>
      <c r="P29" s="1">
        <v>67.042889606966739</v>
      </c>
      <c r="Q29" s="1">
        <v>66.863654269811079</v>
      </c>
      <c r="R29" s="1">
        <v>65.707759463335123</v>
      </c>
      <c r="S29" s="1">
        <v>64.405867683532435</v>
      </c>
      <c r="T29" s="1">
        <v>63.787554699359973</v>
      </c>
      <c r="U29" s="1">
        <v>63.349612905584209</v>
      </c>
      <c r="V29" s="1">
        <v>63.298172430303921</v>
      </c>
      <c r="W29" s="1">
        <v>63.716085377718279</v>
      </c>
      <c r="X29" s="1">
        <v>63.346721415239358</v>
      </c>
      <c r="Y29" s="1">
        <v>63.892052337592432</v>
      </c>
      <c r="Z29" s="1">
        <v>64.096000457085168</v>
      </c>
      <c r="AA29" s="1">
        <v>64.596085946154247</v>
      </c>
      <c r="AB29" s="1">
        <v>64.580387915636379</v>
      </c>
      <c r="AC29" s="1">
        <v>64.907285011298057</v>
      </c>
      <c r="AD29" s="1">
        <v>65.274344870828955</v>
      </c>
      <c r="AE29" s="1">
        <v>64.557061749379045</v>
      </c>
      <c r="AF29" s="1">
        <v>63.967291030239274</v>
      </c>
      <c r="AG29" s="1">
        <v>63.827996919176108</v>
      </c>
      <c r="AH29" s="1">
        <v>63.035076678482859</v>
      </c>
      <c r="AI29" s="1">
        <v>62.766101567190134</v>
      </c>
      <c r="AJ29" s="1">
        <v>62.656510195340722</v>
      </c>
      <c r="AK29" s="1">
        <v>63.313169739142722</v>
      </c>
      <c r="AL29" s="1">
        <v>63.852663571415903</v>
      </c>
      <c r="AM29" s="1">
        <v>64.192522795070488</v>
      </c>
      <c r="AN29" s="1">
        <v>65.26165829651633</v>
      </c>
      <c r="AO29" s="1">
        <v>64.765366301050392</v>
      </c>
      <c r="AP29" s="1">
        <v>64.123997337025642</v>
      </c>
      <c r="AQ29" s="1">
        <v>64.175286578185009</v>
      </c>
      <c r="AR29" s="1">
        <v>64.774228367252832</v>
      </c>
      <c r="AS29" s="1">
        <v>64.050751197875996</v>
      </c>
      <c r="AT29" s="1">
        <v>65.158960093760825</v>
      </c>
      <c r="AU29" s="1">
        <v>65.398405288157079</v>
      </c>
      <c r="AV29" s="1">
        <v>66.245856275874587</v>
      </c>
      <c r="AW29" s="1">
        <v>65.302888188184298</v>
      </c>
      <c r="AX29" s="1">
        <v>66.051709782185782</v>
      </c>
      <c r="AY29" s="1"/>
      <c r="AZ29" s="1"/>
      <c r="BA29" s="1"/>
      <c r="BB29" s="1"/>
      <c r="BC29" s="1"/>
      <c r="BD29" s="1"/>
      <c r="BE29" s="1"/>
      <c r="BF29" s="1"/>
      <c r="BG29" s="1"/>
      <c r="BH29" s="1"/>
      <c r="BI29" s="1"/>
      <c r="BJ29" s="1"/>
    </row>
    <row r="30" spans="1:62" x14ac:dyDescent="0.2">
      <c r="A30" t="s">
        <v>22</v>
      </c>
      <c r="B30" s="9">
        <v>73.588448133023263</v>
      </c>
      <c r="C30" s="9">
        <v>72.569811335970456</v>
      </c>
      <c r="D30" s="9">
        <v>71.752419808256064</v>
      </c>
      <c r="E30" s="9">
        <v>71.102973114413317</v>
      </c>
      <c r="F30" s="9">
        <v>70.668783963067014</v>
      </c>
      <c r="G30" s="9">
        <v>70.311919300111811</v>
      </c>
      <c r="H30" s="9">
        <v>69.839964526990514</v>
      </c>
      <c r="I30" s="9">
        <v>69.37489057814453</v>
      </c>
      <c r="J30" s="9">
        <v>68.917186955469333</v>
      </c>
      <c r="K30" s="9">
        <v>68.485278619496142</v>
      </c>
      <c r="L30" s="9">
        <v>68.014718751744681</v>
      </c>
      <c r="M30" s="9">
        <v>67.4995869468069</v>
      </c>
      <c r="N30" s="9">
        <v>67.018916737895054</v>
      </c>
      <c r="O30" s="9">
        <v>66.610282961317196</v>
      </c>
      <c r="P30" s="9">
        <v>66.569812438653045</v>
      </c>
      <c r="Q30" s="9">
        <v>66.531643509088426</v>
      </c>
      <c r="R30" s="9">
        <v>66.495747873768778</v>
      </c>
      <c r="S30" s="9">
        <v>66.462097327249424</v>
      </c>
      <c r="T30" s="9">
        <v>66.430663759843981</v>
      </c>
      <c r="U30" s="9">
        <v>66.16953277923146</v>
      </c>
      <c r="V30" s="9">
        <v>66.233007189761892</v>
      </c>
      <c r="W30" s="9">
        <v>66.172459023904963</v>
      </c>
      <c r="X30" s="9">
        <v>66.055539049752738</v>
      </c>
      <c r="Y30" s="9">
        <v>66.263359131271329</v>
      </c>
      <c r="Z30" s="9">
        <v>65.011435678299009</v>
      </c>
      <c r="AA30" s="9">
        <v>63.869593209482133</v>
      </c>
      <c r="AB30" s="9">
        <v>63.071554705301601</v>
      </c>
      <c r="AC30" s="1">
        <v>62.179260864361197</v>
      </c>
      <c r="AD30" s="1">
        <v>62.140614357332424</v>
      </c>
      <c r="AE30" s="1">
        <v>62.41367473350531</v>
      </c>
      <c r="AF30" s="1">
        <v>61.596714154142191</v>
      </c>
      <c r="AG30" s="1">
        <v>61.290927728529851</v>
      </c>
      <c r="AH30" s="1">
        <v>61.163113843730812</v>
      </c>
      <c r="AI30" s="1">
        <v>61.41249447652315</v>
      </c>
      <c r="AJ30" s="1">
        <v>61.050757254266983</v>
      </c>
      <c r="AK30" s="1">
        <v>61.45613709263214</v>
      </c>
      <c r="AL30" s="1">
        <v>61.308632328676588</v>
      </c>
      <c r="AM30" s="1">
        <v>61.306706040424288</v>
      </c>
      <c r="AN30" s="1">
        <v>61.207258962652531</v>
      </c>
      <c r="AO30" s="1">
        <v>61.661090099000113</v>
      </c>
      <c r="AP30" s="1">
        <v>61.453377055686907</v>
      </c>
      <c r="AQ30" s="1">
        <v>61.546765422877129</v>
      </c>
      <c r="AR30" s="1">
        <v>62.107736879668131</v>
      </c>
      <c r="AS30" s="1">
        <v>62.000385188192418</v>
      </c>
      <c r="AT30" s="1">
        <v>62.176915831831217</v>
      </c>
      <c r="AU30" s="1">
        <v>62.422959883550014</v>
      </c>
      <c r="AV30" s="1">
        <v>62.624406782234558</v>
      </c>
      <c r="AW30" s="1">
        <v>62.699730755605131</v>
      </c>
      <c r="AX30" s="1">
        <v>62.849059637795868</v>
      </c>
      <c r="AY30" s="1"/>
      <c r="AZ30" s="1"/>
      <c r="BA30" s="1"/>
      <c r="BB30" s="1"/>
      <c r="BC30" s="1"/>
      <c r="BD30" s="1"/>
      <c r="BE30" s="1"/>
      <c r="BF30" s="1"/>
      <c r="BG30" s="1"/>
      <c r="BH30" s="1"/>
      <c r="BI30" s="1"/>
      <c r="BJ30" s="1"/>
    </row>
    <row r="31" spans="1:62" x14ac:dyDescent="0.2">
      <c r="A31" t="s">
        <v>23</v>
      </c>
      <c r="B31" s="9">
        <v>73.147188736556203</v>
      </c>
      <c r="C31" s="9">
        <v>73.026316570216039</v>
      </c>
      <c r="D31" s="9">
        <v>72.906015239367349</v>
      </c>
      <c r="E31" s="9">
        <v>72.786063278462223</v>
      </c>
      <c r="F31" s="9">
        <v>72.666398963871288</v>
      </c>
      <c r="G31" s="9">
        <v>71.510663598301818</v>
      </c>
      <c r="H31" s="9">
        <v>71.077320135581019</v>
      </c>
      <c r="I31" s="9">
        <v>70.25926811380063</v>
      </c>
      <c r="J31" s="9">
        <v>69.039723274672085</v>
      </c>
      <c r="K31" s="1">
        <v>68.698866756452077</v>
      </c>
      <c r="L31" s="1">
        <v>68.458187941286141</v>
      </c>
      <c r="M31" s="1">
        <v>67.532625122787024</v>
      </c>
      <c r="N31" s="1">
        <v>67.505116687051796</v>
      </c>
      <c r="O31" s="1">
        <v>67.335094765156697</v>
      </c>
      <c r="P31" s="1">
        <v>66.270150897318587</v>
      </c>
      <c r="Q31" s="1">
        <v>66.398086313472902</v>
      </c>
      <c r="R31" s="1">
        <v>65.904228270932933</v>
      </c>
      <c r="S31" s="1">
        <v>65.352069829797088</v>
      </c>
      <c r="T31" s="1">
        <v>66.75228762195583</v>
      </c>
      <c r="U31" s="1">
        <v>66.361492754188475</v>
      </c>
      <c r="V31" s="1">
        <v>65.757777626245712</v>
      </c>
      <c r="W31" s="1">
        <v>64.000379559988673</v>
      </c>
      <c r="X31" s="1">
        <v>64.561560249621067</v>
      </c>
      <c r="Y31" s="1">
        <v>64.545002974431753</v>
      </c>
      <c r="Z31" s="1">
        <v>63.946273384577005</v>
      </c>
      <c r="AA31" s="1">
        <v>63.639016097952933</v>
      </c>
      <c r="AB31" s="1">
        <v>64.338282118364347</v>
      </c>
      <c r="AC31" s="1">
        <v>62.933013172621514</v>
      </c>
      <c r="AD31" s="1">
        <v>63.841169298520633</v>
      </c>
      <c r="AE31" s="1">
        <v>63.657463883154414</v>
      </c>
      <c r="AF31" s="1">
        <v>63.460743359544217</v>
      </c>
      <c r="AG31" s="1">
        <v>63.835872880322803</v>
      </c>
      <c r="AH31" s="1">
        <v>64.467611611485253</v>
      </c>
      <c r="AI31" s="1">
        <v>64.310889213783085</v>
      </c>
      <c r="AJ31" s="1">
        <v>65.346568107171848</v>
      </c>
      <c r="AK31" s="1">
        <v>66.27925552400923</v>
      </c>
      <c r="AL31" s="1">
        <v>66.315894670995746</v>
      </c>
      <c r="AM31" s="1">
        <v>67.008327032925081</v>
      </c>
      <c r="AN31" s="1">
        <v>66.627790619414654</v>
      </c>
      <c r="AO31" s="1">
        <v>67.07655598238955</v>
      </c>
      <c r="AP31" s="1">
        <v>66.524017826160133</v>
      </c>
      <c r="AQ31" s="1">
        <v>66.195622244879274</v>
      </c>
      <c r="AR31" s="1">
        <v>66.376631873775281</v>
      </c>
      <c r="AS31" s="1">
        <v>66.89701072347016</v>
      </c>
      <c r="AT31" s="1">
        <v>66.983179466453421</v>
      </c>
      <c r="AU31" s="1">
        <v>67.697811743542189</v>
      </c>
      <c r="AV31" s="1">
        <v>69.034367223106628</v>
      </c>
      <c r="AW31" s="1">
        <v>69.571602995372245</v>
      </c>
      <c r="AX31" s="1">
        <v>68.509125236589881</v>
      </c>
      <c r="AY31" s="1"/>
      <c r="AZ31" s="1"/>
      <c r="BA31" s="1"/>
      <c r="BB31" s="1"/>
      <c r="BC31" s="1"/>
      <c r="BD31" s="1"/>
      <c r="BE31" s="1"/>
      <c r="BF31" s="1"/>
      <c r="BG31" s="1"/>
      <c r="BH31" s="1"/>
      <c r="BI31" s="1"/>
      <c r="BJ31" s="1"/>
    </row>
    <row r="32" spans="1:62" x14ac:dyDescent="0.2">
      <c r="A32" t="s">
        <v>24</v>
      </c>
      <c r="B32" s="1" t="s">
        <v>66</v>
      </c>
      <c r="C32" s="1" t="s">
        <v>66</v>
      </c>
      <c r="D32" s="1" t="s">
        <v>66</v>
      </c>
      <c r="E32" s="1" t="s">
        <v>66</v>
      </c>
      <c r="F32" s="1" t="s">
        <v>66</v>
      </c>
      <c r="G32" s="1" t="s">
        <v>66</v>
      </c>
      <c r="H32" s="1" t="s">
        <v>66</v>
      </c>
      <c r="I32" s="1" t="s">
        <v>66</v>
      </c>
      <c r="J32" s="1" t="s">
        <v>66</v>
      </c>
      <c r="K32" s="1" t="s">
        <v>66</v>
      </c>
      <c r="L32" s="1" t="s">
        <v>66</v>
      </c>
      <c r="M32" s="1" t="s">
        <v>66</v>
      </c>
      <c r="N32" s="1" t="s">
        <v>66</v>
      </c>
      <c r="O32" s="1" t="s">
        <v>66</v>
      </c>
      <c r="P32" s="1" t="s">
        <v>66</v>
      </c>
      <c r="Q32" s="1" t="s">
        <v>66</v>
      </c>
      <c r="R32" s="1" t="s">
        <v>66</v>
      </c>
      <c r="S32" s="1" t="s">
        <v>66</v>
      </c>
      <c r="T32" s="1" t="s">
        <v>66</v>
      </c>
      <c r="U32" s="1" t="s">
        <v>66</v>
      </c>
      <c r="V32" s="1" t="s">
        <v>66</v>
      </c>
      <c r="W32" s="1" t="s">
        <v>66</v>
      </c>
      <c r="X32" s="1" t="s">
        <v>66</v>
      </c>
      <c r="Y32" s="1" t="s">
        <v>66</v>
      </c>
      <c r="Z32" s="1" t="s">
        <v>66</v>
      </c>
      <c r="AA32" s="1" t="s">
        <v>66</v>
      </c>
      <c r="AB32" s="9">
        <v>60.310061294954572</v>
      </c>
      <c r="AC32" s="9">
        <v>59.852382061072717</v>
      </c>
      <c r="AD32" s="1">
        <v>59.658253081169384</v>
      </c>
      <c r="AE32" s="1">
        <v>59.411605772379353</v>
      </c>
      <c r="AF32" s="1">
        <v>59.34409230525177</v>
      </c>
      <c r="AG32" s="1">
        <v>59.735793577988225</v>
      </c>
      <c r="AH32" s="1">
        <v>59.388745418700751</v>
      </c>
      <c r="AI32" s="1">
        <v>59.824015498609548</v>
      </c>
      <c r="AJ32" s="1">
        <v>59.738555493071246</v>
      </c>
      <c r="AK32" s="1">
        <v>59.251895258172127</v>
      </c>
      <c r="AL32" s="1">
        <v>59.212701894550904</v>
      </c>
      <c r="AM32" s="1">
        <v>59.33982075380613</v>
      </c>
      <c r="AN32" s="1">
        <v>59.212473074295957</v>
      </c>
      <c r="AO32" s="1">
        <v>59.839548055922194</v>
      </c>
      <c r="AP32" s="1">
        <v>59.972694464838</v>
      </c>
      <c r="AQ32" s="1">
        <v>60.451201224726404</v>
      </c>
      <c r="AR32" s="1">
        <v>60.869101204463043</v>
      </c>
      <c r="AS32" s="1">
        <v>61.2697665325325</v>
      </c>
      <c r="AT32" s="1">
        <v>61.111750366948506</v>
      </c>
      <c r="AU32" s="1">
        <v>60.875322141577314</v>
      </c>
      <c r="AV32" s="1">
        <v>60.81093352459056</v>
      </c>
      <c r="AW32" s="1">
        <v>60.675963473623206</v>
      </c>
      <c r="AX32" s="1">
        <v>61.081822357191115</v>
      </c>
      <c r="AY32" s="1"/>
      <c r="AZ32" s="1"/>
      <c r="BA32" s="1"/>
      <c r="BB32" s="1"/>
      <c r="BC32" s="1"/>
      <c r="BD32" s="1"/>
      <c r="BE32" s="1"/>
      <c r="BF32" s="1"/>
      <c r="BG32" s="1"/>
      <c r="BH32" s="1"/>
      <c r="BI32" s="1"/>
      <c r="BJ32" s="1"/>
    </row>
    <row r="33" spans="1:62" x14ac:dyDescent="0.2">
      <c r="A33" t="s">
        <v>78</v>
      </c>
      <c r="B33" s="1" t="s">
        <v>66</v>
      </c>
      <c r="C33" s="1" t="s">
        <v>66</v>
      </c>
      <c r="D33" s="1" t="s">
        <v>66</v>
      </c>
      <c r="E33" s="1" t="s">
        <v>66</v>
      </c>
      <c r="F33" s="1" t="s">
        <v>66</v>
      </c>
      <c r="G33" s="1" t="s">
        <v>66</v>
      </c>
      <c r="H33" s="1" t="s">
        <v>66</v>
      </c>
      <c r="I33" s="1" t="s">
        <v>66</v>
      </c>
      <c r="J33" s="1" t="s">
        <v>66</v>
      </c>
      <c r="K33" s="1" t="s">
        <v>66</v>
      </c>
      <c r="L33" s="1" t="s">
        <v>66</v>
      </c>
      <c r="M33" s="1" t="s">
        <v>66</v>
      </c>
      <c r="N33" s="1" t="s">
        <v>66</v>
      </c>
      <c r="O33" s="1" t="s">
        <v>66</v>
      </c>
      <c r="P33" s="1" t="s">
        <v>66</v>
      </c>
      <c r="Q33" s="1" t="s">
        <v>66</v>
      </c>
      <c r="R33" s="1" t="s">
        <v>66</v>
      </c>
      <c r="S33" s="1" t="s">
        <v>66</v>
      </c>
      <c r="T33" s="1" t="s">
        <v>66</v>
      </c>
      <c r="U33" s="1" t="s">
        <v>66</v>
      </c>
      <c r="V33" s="1" t="s">
        <v>66</v>
      </c>
      <c r="W33" s="1" t="s">
        <v>66</v>
      </c>
      <c r="X33" s="1" t="s">
        <v>66</v>
      </c>
      <c r="Y33" s="1" t="s">
        <v>66</v>
      </c>
      <c r="Z33" s="1" t="s">
        <v>66</v>
      </c>
      <c r="AA33" s="1" t="s">
        <v>66</v>
      </c>
      <c r="AB33" s="9">
        <v>60.565477390116783</v>
      </c>
      <c r="AC33" s="9">
        <v>58.444635154506528</v>
      </c>
      <c r="AD33" s="1">
        <v>58.876631877445256</v>
      </c>
      <c r="AE33" s="1">
        <v>60.085128586205123</v>
      </c>
      <c r="AF33" s="1">
        <v>61.078206668972356</v>
      </c>
      <c r="AG33" s="1">
        <v>60.460339721366864</v>
      </c>
      <c r="AH33" s="1">
        <v>62.541106051539309</v>
      </c>
      <c r="AI33" s="1">
        <v>61.758512230683266</v>
      </c>
      <c r="AJ33" s="1">
        <v>61.113654430112227</v>
      </c>
      <c r="AK33" s="1">
        <v>61.168152873853046</v>
      </c>
      <c r="AL33" s="1">
        <v>60.974406752465399</v>
      </c>
      <c r="AM33" s="1">
        <v>60.456767276015839</v>
      </c>
      <c r="AN33" s="1">
        <v>61.221269592007104</v>
      </c>
      <c r="AO33" s="1">
        <v>61.979350759791231</v>
      </c>
      <c r="AP33" s="1">
        <v>61.413897398151775</v>
      </c>
      <c r="AQ33" s="1">
        <v>61.692702336862602</v>
      </c>
      <c r="AR33" s="1">
        <v>62.903980908202534</v>
      </c>
      <c r="AS33" s="1">
        <v>61.437415262531928</v>
      </c>
      <c r="AT33" s="1">
        <v>62.334627655184185</v>
      </c>
      <c r="AU33" s="1">
        <v>62.768622209947893</v>
      </c>
      <c r="AV33" s="1">
        <v>62.297980747960828</v>
      </c>
      <c r="AW33" s="1">
        <v>62.252491475290689</v>
      </c>
      <c r="AX33" s="1">
        <v>63.093079524244416</v>
      </c>
      <c r="AY33" s="1"/>
      <c r="AZ33" s="1"/>
      <c r="BA33" s="1"/>
      <c r="BB33" s="1"/>
      <c r="BC33" s="1"/>
      <c r="BD33" s="1"/>
      <c r="BE33" s="1"/>
      <c r="BF33" s="1"/>
      <c r="BG33" s="1"/>
      <c r="BH33" s="1"/>
      <c r="BI33" s="1"/>
      <c r="BJ33" s="1"/>
    </row>
    <row r="34" spans="1:62" x14ac:dyDescent="0.2">
      <c r="A34" t="s">
        <v>25</v>
      </c>
      <c r="B34" s="9">
        <v>69.352941643488336</v>
      </c>
      <c r="C34" s="9">
        <v>68.784726178959005</v>
      </c>
      <c r="D34" s="9">
        <v>68.214499559592667</v>
      </c>
      <c r="E34" s="9">
        <v>67.654050146401815</v>
      </c>
      <c r="F34" s="9">
        <v>67.318778397408693</v>
      </c>
      <c r="G34" s="9">
        <v>66.792498657649432</v>
      </c>
      <c r="H34" s="9">
        <v>66.541855126603195</v>
      </c>
      <c r="I34" s="1">
        <v>66.549365227553096</v>
      </c>
      <c r="J34" s="1">
        <v>66.415759774292951</v>
      </c>
      <c r="K34" s="1">
        <v>64.35916447455854</v>
      </c>
      <c r="L34" s="1">
        <v>64.799012337745125</v>
      </c>
      <c r="M34" s="1">
        <v>65.383659131574561</v>
      </c>
      <c r="N34" s="1">
        <v>64.87431743773864</v>
      </c>
      <c r="O34" s="1">
        <v>64.183367771266802</v>
      </c>
      <c r="P34" s="1">
        <v>63.545047796893193</v>
      </c>
      <c r="Q34" s="1">
        <v>63.51762626723928</v>
      </c>
      <c r="R34" s="1">
        <v>63.229908151939156</v>
      </c>
      <c r="S34" s="1">
        <v>63.202312931733474</v>
      </c>
      <c r="T34" s="1">
        <v>63.197584587880101</v>
      </c>
      <c r="U34" s="1">
        <v>63.463134636424094</v>
      </c>
      <c r="V34" s="1">
        <v>63.268440123807416</v>
      </c>
      <c r="W34" s="1">
        <v>62.691915879274141</v>
      </c>
      <c r="X34" s="1">
        <v>61.523436530636147</v>
      </c>
      <c r="Y34" s="1">
        <v>61.341529681750096</v>
      </c>
      <c r="Z34" s="1">
        <v>61.188137698125679</v>
      </c>
      <c r="AA34" s="1">
        <v>60.789548787525945</v>
      </c>
      <c r="AB34" s="1">
        <v>60.941588630681935</v>
      </c>
      <c r="AC34" s="1">
        <v>61.351985622059907</v>
      </c>
      <c r="AD34" s="1">
        <v>61.389870129923814</v>
      </c>
      <c r="AE34" s="1">
        <v>61.406997992641301</v>
      </c>
      <c r="AF34" s="1">
        <v>61.591624427834375</v>
      </c>
      <c r="AG34" s="1">
        <v>61.73279482321562</v>
      </c>
      <c r="AH34" s="1">
        <v>61.279450182427333</v>
      </c>
      <c r="AI34" s="1">
        <v>61.259537953587994</v>
      </c>
      <c r="AJ34" s="1">
        <v>61.085020433988127</v>
      </c>
      <c r="AK34" s="1">
        <v>60.905030586423116</v>
      </c>
      <c r="AL34" s="1">
        <v>61.235881078359846</v>
      </c>
      <c r="AM34" s="1">
        <v>61.425771093569466</v>
      </c>
      <c r="AN34" s="1">
        <v>61.620208413373824</v>
      </c>
      <c r="AO34" s="1">
        <v>61.718650704083366</v>
      </c>
      <c r="AP34" s="1">
        <v>62.314619027480532</v>
      </c>
      <c r="AQ34" s="1">
        <v>62.323692899149428</v>
      </c>
      <c r="AR34" s="1">
        <v>62.344125682614283</v>
      </c>
      <c r="AS34" s="1">
        <v>62.222749386563429</v>
      </c>
      <c r="AT34" s="1">
        <v>62.219047829483777</v>
      </c>
      <c r="AU34" s="1">
        <v>62.186256754445743</v>
      </c>
      <c r="AV34" s="1">
        <v>62.236919653866003</v>
      </c>
      <c r="AW34" s="1">
        <v>62.173537234881636</v>
      </c>
      <c r="AX34" s="1">
        <v>62.097396878784309</v>
      </c>
      <c r="AY34" s="1"/>
      <c r="AZ34" s="1"/>
      <c r="BA34" s="1"/>
      <c r="BB34" s="1"/>
      <c r="BC34" s="1"/>
      <c r="BD34" s="1"/>
      <c r="BE34" s="1"/>
      <c r="BF34" s="1"/>
      <c r="BG34" s="1"/>
      <c r="BH34" s="1"/>
      <c r="BI34" s="1"/>
      <c r="BJ34" s="1"/>
    </row>
    <row r="35" spans="1:62" x14ac:dyDescent="0.2">
      <c r="A35" t="s">
        <v>26</v>
      </c>
      <c r="B35" s="1">
        <v>67.883230046206037</v>
      </c>
      <c r="C35" s="1">
        <v>67.132847010353956</v>
      </c>
      <c r="D35" s="1">
        <v>66.777059113512067</v>
      </c>
      <c r="E35" s="1">
        <v>66.765624856950723</v>
      </c>
      <c r="F35" s="1">
        <v>66.600249769508579</v>
      </c>
      <c r="G35" s="1">
        <v>66.123535684827601</v>
      </c>
      <c r="H35" s="1">
        <v>66.230204764957278</v>
      </c>
      <c r="I35" s="1">
        <v>66.204712375335561</v>
      </c>
      <c r="J35" s="1">
        <v>65.711414493619984</v>
      </c>
      <c r="K35" s="1">
        <v>65.800953773413426</v>
      </c>
      <c r="L35" s="1">
        <v>65.291784301605247</v>
      </c>
      <c r="M35" s="1">
        <v>64.167862122843445</v>
      </c>
      <c r="N35" s="1">
        <v>63.880378637298136</v>
      </c>
      <c r="O35" s="1">
        <v>64.541117912090613</v>
      </c>
      <c r="P35" s="1">
        <v>64.032155615338169</v>
      </c>
      <c r="Q35" s="1">
        <v>64.224172499290788</v>
      </c>
      <c r="R35" s="1">
        <v>64.60855154168776</v>
      </c>
      <c r="S35" s="1">
        <v>64.430597192766271</v>
      </c>
      <c r="T35" s="1">
        <v>63.442626590648473</v>
      </c>
      <c r="U35" s="1">
        <v>63.657148148693629</v>
      </c>
      <c r="V35" s="1">
        <v>64.309238687148692</v>
      </c>
      <c r="W35" s="1">
        <v>63.987502667546494</v>
      </c>
      <c r="X35" s="1">
        <v>63.576922902581586</v>
      </c>
      <c r="Y35" s="1">
        <v>63.889452076285941</v>
      </c>
      <c r="Z35" s="1">
        <v>63.362758142790071</v>
      </c>
      <c r="AA35" s="1">
        <v>62.757518892189701</v>
      </c>
      <c r="AB35" s="1">
        <v>63.82587253087587</v>
      </c>
      <c r="AC35" s="1">
        <v>63.672297008372219</v>
      </c>
      <c r="AD35" s="1">
        <v>63.968687452223044</v>
      </c>
      <c r="AE35" s="1">
        <v>64.511636502310822</v>
      </c>
      <c r="AF35" s="1">
        <v>63.742538102219086</v>
      </c>
      <c r="AG35" s="1">
        <v>63.535360743538263</v>
      </c>
      <c r="AH35" s="1">
        <v>63.60812500240219</v>
      </c>
      <c r="AI35" s="1">
        <v>63.961254392056595</v>
      </c>
      <c r="AJ35" s="1">
        <v>63.576163745570547</v>
      </c>
      <c r="AK35" s="1">
        <v>65.122703730130354</v>
      </c>
      <c r="AL35" s="1">
        <v>64.64996116445721</v>
      </c>
      <c r="AM35" s="1">
        <v>65.464105993918366</v>
      </c>
      <c r="AN35" s="1">
        <v>65.770130629686236</v>
      </c>
      <c r="AO35" s="1">
        <v>66.051026869390199</v>
      </c>
      <c r="AP35" s="1">
        <v>65.443268939100335</v>
      </c>
      <c r="AQ35" s="1">
        <v>66.073679102070557</v>
      </c>
      <c r="AR35" s="1">
        <v>66.11828646429889</v>
      </c>
      <c r="AS35" s="1">
        <v>65.934916900619911</v>
      </c>
      <c r="AT35" s="1">
        <v>65.188430921558904</v>
      </c>
      <c r="AU35" s="1">
        <v>65.734581549612628</v>
      </c>
      <c r="AV35" s="1">
        <v>65.774672467311419</v>
      </c>
      <c r="AW35" s="1">
        <v>66.020438904117171</v>
      </c>
      <c r="AX35" s="1">
        <v>66.414889750575384</v>
      </c>
      <c r="AY35" s="1"/>
      <c r="AZ35" s="1"/>
      <c r="BA35" s="1"/>
      <c r="BB35" s="1"/>
      <c r="BC35" s="1"/>
      <c r="BD35" s="1"/>
      <c r="BE35" s="1"/>
      <c r="BF35" s="1"/>
      <c r="BG35" s="1"/>
      <c r="BH35" s="1"/>
      <c r="BI35" s="1"/>
      <c r="BJ35" s="1"/>
    </row>
    <row r="36" spans="1:62" x14ac:dyDescent="0.2">
      <c r="A36" t="s">
        <v>27</v>
      </c>
      <c r="B36" s="9">
        <v>71.916807651822808</v>
      </c>
      <c r="C36" s="9">
        <v>71.61742476359386</v>
      </c>
      <c r="D36" s="9">
        <v>71.342437506027622</v>
      </c>
      <c r="E36" s="9">
        <v>71.088575810948285</v>
      </c>
      <c r="F36" s="9">
        <v>70.85312821834124</v>
      </c>
      <c r="G36" s="9">
        <v>70.633827828708192</v>
      </c>
      <c r="H36" s="9">
        <v>70.376015042904513</v>
      </c>
      <c r="I36" s="9">
        <v>70.123821110952463</v>
      </c>
      <c r="J36" s="9">
        <v>69.877276751677769</v>
      </c>
      <c r="K36" s="9">
        <v>69.636399215743154</v>
      </c>
      <c r="L36" s="9">
        <v>69.401192955514333</v>
      </c>
      <c r="M36" s="9">
        <v>69.097350513801089</v>
      </c>
      <c r="N36" s="9">
        <v>68.790869125386266</v>
      </c>
      <c r="O36" s="9">
        <v>68.48254937332247</v>
      </c>
      <c r="P36" s="9">
        <v>68.173197169029379</v>
      </c>
      <c r="Q36" s="9">
        <v>67.863615923374866</v>
      </c>
      <c r="R36" s="9">
        <v>67.750702619986441</v>
      </c>
      <c r="S36" s="9">
        <v>67.639237003932664</v>
      </c>
      <c r="T36" s="9">
        <v>67.529204452216732</v>
      </c>
      <c r="U36" s="9">
        <v>67.420590315616494</v>
      </c>
      <c r="V36" s="9">
        <v>67.313379926482824</v>
      </c>
      <c r="W36" s="9">
        <v>67.20755860626322</v>
      </c>
      <c r="X36" s="9">
        <v>67.069297263892508</v>
      </c>
      <c r="Y36" s="9">
        <v>66.803931557093833</v>
      </c>
      <c r="Z36" s="9">
        <v>66.432891936713332</v>
      </c>
      <c r="AA36" s="9">
        <v>66.743332110916228</v>
      </c>
      <c r="AB36" s="1">
        <v>66.861382523018719</v>
      </c>
      <c r="AC36" s="1">
        <v>65.880615717281117</v>
      </c>
      <c r="AD36" s="1">
        <v>66.273371680484914</v>
      </c>
      <c r="AE36" s="1">
        <v>65.934664307742054</v>
      </c>
      <c r="AF36" s="1">
        <v>65.556068345505039</v>
      </c>
      <c r="AG36" s="1">
        <v>65.624580757029804</v>
      </c>
      <c r="AH36" s="1">
        <v>66.360426434952927</v>
      </c>
      <c r="AI36" s="1">
        <v>64.34999917675205</v>
      </c>
      <c r="AJ36" s="1">
        <v>65.683523990410706</v>
      </c>
      <c r="AK36" s="1">
        <v>64.962466087141209</v>
      </c>
      <c r="AL36" s="1">
        <v>64.516680330133326</v>
      </c>
      <c r="AM36" s="1">
        <v>64.779795040372562</v>
      </c>
      <c r="AN36" s="1">
        <v>66.466238368878763</v>
      </c>
      <c r="AO36" s="1">
        <v>65.456786776859516</v>
      </c>
      <c r="AP36" s="1">
        <v>65.148399359954695</v>
      </c>
      <c r="AQ36" s="1">
        <v>65.704679462512289</v>
      </c>
      <c r="AR36" s="1">
        <v>66.078255370391119</v>
      </c>
      <c r="AS36" s="1">
        <v>65.795759249440778</v>
      </c>
      <c r="AT36" s="1">
        <v>65.896490140659466</v>
      </c>
      <c r="AU36" s="1">
        <v>65.730945948650046</v>
      </c>
      <c r="AV36" s="1">
        <v>65.989245124100947</v>
      </c>
      <c r="AW36" s="1">
        <v>65.749507565448937</v>
      </c>
      <c r="AX36" s="1">
        <v>66.407414197350533</v>
      </c>
      <c r="AY36" s="1"/>
      <c r="AZ36" s="1"/>
      <c r="BA36" s="1"/>
      <c r="BB36" s="1"/>
      <c r="BC36" s="1"/>
      <c r="BD36" s="1"/>
      <c r="BE36" s="1"/>
      <c r="BF36" s="1"/>
      <c r="BG36" s="1"/>
      <c r="BH36" s="1"/>
      <c r="BI36" s="1"/>
      <c r="BJ36" s="1"/>
    </row>
    <row r="37" spans="1:62" x14ac:dyDescent="0.2">
      <c r="A37" t="s">
        <v>28</v>
      </c>
      <c r="B37" s="9">
        <v>68.611515056008088</v>
      </c>
      <c r="C37" s="9">
        <v>68.702065856129821</v>
      </c>
      <c r="D37" s="9">
        <v>68.816483106748038</v>
      </c>
      <c r="E37" s="9">
        <v>68.961923764737108</v>
      </c>
      <c r="F37" s="9">
        <v>69.144067432442583</v>
      </c>
      <c r="G37" s="9">
        <v>69.223727679856069</v>
      </c>
      <c r="H37" s="9">
        <v>69.038698717294295</v>
      </c>
      <c r="I37" s="9">
        <v>68.82130751995652</v>
      </c>
      <c r="J37" s="9">
        <v>68.628846691418047</v>
      </c>
      <c r="K37" s="9">
        <v>68.466346561724308</v>
      </c>
      <c r="L37" s="9">
        <v>68.324200142336068</v>
      </c>
      <c r="M37" s="9">
        <v>67.444325294673547</v>
      </c>
      <c r="N37" s="9">
        <v>66.493735946312782</v>
      </c>
      <c r="O37" s="9">
        <v>65.470030924798181</v>
      </c>
      <c r="P37" s="9">
        <v>64.371526814025813</v>
      </c>
      <c r="Q37" s="9">
        <v>63.197411810087175</v>
      </c>
      <c r="R37" s="9">
        <v>63.161762815443758</v>
      </c>
      <c r="S37" s="9">
        <v>63.188020211236456</v>
      </c>
      <c r="T37" s="9">
        <v>63.269990154191788</v>
      </c>
      <c r="U37" s="9">
        <v>63.299820675753011</v>
      </c>
      <c r="V37" s="9">
        <v>63.798660155799489</v>
      </c>
      <c r="W37" s="9">
        <v>64.844478573766892</v>
      </c>
      <c r="X37" s="9">
        <v>64.465315293217657</v>
      </c>
      <c r="Y37" s="1">
        <v>65.082144079309359</v>
      </c>
      <c r="Z37" s="1">
        <v>64.813286360807268</v>
      </c>
      <c r="AA37" s="1">
        <v>63.598692147053484</v>
      </c>
      <c r="AB37" s="1">
        <v>61.735469921152969</v>
      </c>
      <c r="AC37" s="1">
        <v>63.468708833795368</v>
      </c>
      <c r="AD37" s="1">
        <v>60.082737742734309</v>
      </c>
      <c r="AE37" s="1">
        <v>61.297146293589101</v>
      </c>
      <c r="AF37" s="1">
        <v>61.643097138939808</v>
      </c>
      <c r="AG37" s="1">
        <v>61.733385397729485</v>
      </c>
      <c r="AH37" s="1">
        <v>61.630813818166558</v>
      </c>
      <c r="AI37" s="1">
        <v>63.186506490082813</v>
      </c>
      <c r="AJ37" s="1">
        <v>63.374375170324882</v>
      </c>
      <c r="AK37" s="1">
        <v>63.853945286416021</v>
      </c>
      <c r="AL37" s="1">
        <v>64.241405919649267</v>
      </c>
      <c r="AM37" s="1">
        <v>62.982043431242921</v>
      </c>
      <c r="AN37" s="1">
        <v>62.578321220108982</v>
      </c>
      <c r="AO37" s="1">
        <v>62.977196460003199</v>
      </c>
      <c r="AP37" s="1">
        <v>63.268840789856043</v>
      </c>
      <c r="AQ37" s="1">
        <v>63.155479825317443</v>
      </c>
      <c r="AR37" s="1">
        <v>63.062327477893902</v>
      </c>
      <c r="AS37" s="1">
        <v>63.961805956396454</v>
      </c>
      <c r="AT37" s="1">
        <v>65.169558756050762</v>
      </c>
      <c r="AU37" s="1">
        <v>65.120656734193503</v>
      </c>
      <c r="AV37" s="1">
        <v>66.082627818063315</v>
      </c>
      <c r="AW37" s="1">
        <v>66.491205752895723</v>
      </c>
      <c r="AX37" s="1">
        <v>66.255711048079405</v>
      </c>
      <c r="AY37" s="1"/>
      <c r="AZ37" s="1"/>
      <c r="BA37" s="1"/>
      <c r="BB37" s="1"/>
      <c r="BC37" s="1"/>
      <c r="BD37" s="1"/>
      <c r="BE37" s="1"/>
      <c r="BF37" s="1"/>
      <c r="BG37" s="1"/>
      <c r="BH37" s="1"/>
      <c r="BI37" s="1"/>
      <c r="BJ37" s="1"/>
    </row>
    <row r="38" spans="1:62" x14ac:dyDescent="0.2">
      <c r="A38" t="s">
        <v>29</v>
      </c>
      <c r="B38" s="9">
        <v>67.710572936736909</v>
      </c>
      <c r="C38" s="9">
        <v>67.796985187118395</v>
      </c>
      <c r="D38" s="9">
        <v>67.773951888355057</v>
      </c>
      <c r="E38" s="9">
        <v>67.612901105904882</v>
      </c>
      <c r="F38" s="9">
        <v>66.831673627476405</v>
      </c>
      <c r="G38" s="9">
        <v>67.35287326834262</v>
      </c>
      <c r="H38" s="9">
        <v>66.791206180563677</v>
      </c>
      <c r="I38" s="9">
        <v>66.512286755512577</v>
      </c>
      <c r="J38" s="9">
        <v>66.10036120542334</v>
      </c>
      <c r="K38" s="9">
        <v>66.281591991734274</v>
      </c>
      <c r="L38" s="9">
        <v>65.966186764761616</v>
      </c>
      <c r="M38" s="9">
        <v>65.175362258332129</v>
      </c>
      <c r="N38" s="9">
        <v>64.432207440525602</v>
      </c>
      <c r="O38" s="9">
        <v>63.899856693514856</v>
      </c>
      <c r="P38" s="9">
        <v>63.177016791902737</v>
      </c>
      <c r="Q38" s="9">
        <v>62.844084411897562</v>
      </c>
      <c r="R38" s="9">
        <v>63.078987566896608</v>
      </c>
      <c r="S38" s="9">
        <v>62.738880828785412</v>
      </c>
      <c r="T38" s="9">
        <v>62.505920673894323</v>
      </c>
      <c r="U38" s="1">
        <v>62.689619992274999</v>
      </c>
      <c r="V38" s="1">
        <v>62.829587362181215</v>
      </c>
      <c r="W38" s="1">
        <v>62.659793418934782</v>
      </c>
      <c r="X38" s="1">
        <v>62.541943061623371</v>
      </c>
      <c r="Y38" s="1">
        <v>62.461122112378526</v>
      </c>
      <c r="Z38" s="1">
        <v>62.492354865892281</v>
      </c>
      <c r="AA38" s="1">
        <v>62.034015669503589</v>
      </c>
      <c r="AB38" s="1">
        <v>61.970014895236538</v>
      </c>
      <c r="AC38" s="1">
        <v>62.335683128631565</v>
      </c>
      <c r="AD38" s="1">
        <v>61.674123307563676</v>
      </c>
      <c r="AE38" s="1">
        <v>62.358463635767166</v>
      </c>
      <c r="AF38" s="1">
        <v>62.469875225561999</v>
      </c>
      <c r="AG38" s="1">
        <v>62.603838214752798</v>
      </c>
      <c r="AH38" s="1">
        <v>63.136255852902138</v>
      </c>
      <c r="AI38" s="1">
        <v>63.580176982705702</v>
      </c>
      <c r="AJ38" s="1">
        <v>62.966532137177829</v>
      </c>
      <c r="AK38" s="1">
        <v>63.130567709483287</v>
      </c>
      <c r="AL38" s="1">
        <v>63.673762138609391</v>
      </c>
      <c r="AM38" s="1">
        <v>63.418366392446529</v>
      </c>
      <c r="AN38" s="1">
        <v>63.738958620115724</v>
      </c>
      <c r="AO38" s="1">
        <v>64.418099747814793</v>
      </c>
      <c r="AP38" s="1">
        <v>64.123246214012326</v>
      </c>
      <c r="AQ38" s="1">
        <v>63.633897335780532</v>
      </c>
      <c r="AR38" s="1">
        <v>63.727318172110714</v>
      </c>
      <c r="AS38" s="1">
        <v>64.283573069961079</v>
      </c>
      <c r="AT38" s="1">
        <v>63.744386972830227</v>
      </c>
      <c r="AU38" s="1">
        <v>64.102094845086512</v>
      </c>
      <c r="AV38" s="1">
        <v>64.626928918768499</v>
      </c>
      <c r="AW38" s="1">
        <v>64.544242654233386</v>
      </c>
      <c r="AX38" s="1">
        <v>64.694866996891037</v>
      </c>
      <c r="AY38" s="1"/>
      <c r="AZ38" s="1"/>
      <c r="BA38" s="1"/>
      <c r="BB38" s="1"/>
      <c r="BC38" s="1"/>
      <c r="BD38" s="1"/>
      <c r="BE38" s="1"/>
      <c r="BF38" s="1"/>
      <c r="BG38" s="1"/>
      <c r="BH38" s="1"/>
      <c r="BI38" s="1"/>
      <c r="BJ38" s="1"/>
    </row>
    <row r="39" spans="1:62" ht="13.5" thickBot="1" x14ac:dyDescent="0.25">
      <c r="A39" s="5" t="s">
        <v>8</v>
      </c>
      <c r="B39" s="6">
        <v>68.39521496467043</v>
      </c>
      <c r="C39" s="6">
        <v>67.81809914438216</v>
      </c>
      <c r="D39" s="6">
        <v>67.208296109938672</v>
      </c>
      <c r="E39" s="6">
        <v>67.14813000974479</v>
      </c>
      <c r="F39" s="6">
        <v>67.08706445119779</v>
      </c>
      <c r="G39" s="6">
        <v>66.783287237236692</v>
      </c>
      <c r="H39" s="6">
        <v>66.473224919351239</v>
      </c>
      <c r="I39" s="6">
        <v>66.428666051429701</v>
      </c>
      <c r="J39" s="6">
        <v>66.142919249116531</v>
      </c>
      <c r="K39" s="6">
        <v>66.46838022169409</v>
      </c>
      <c r="L39" s="6">
        <v>66.378413105970324</v>
      </c>
      <c r="M39" s="6">
        <v>66.063434607264142</v>
      </c>
      <c r="N39" s="6">
        <v>66.071246454163727</v>
      </c>
      <c r="O39" s="6">
        <v>66.163839027930734</v>
      </c>
      <c r="P39" s="6">
        <v>65.892463656078547</v>
      </c>
      <c r="Q39" s="6">
        <v>65.877141244573778</v>
      </c>
      <c r="R39" s="6">
        <v>65.763844881172872</v>
      </c>
      <c r="S39" s="6">
        <v>65.507839659599625</v>
      </c>
      <c r="T39" s="6">
        <v>65.291380848681456</v>
      </c>
      <c r="U39" s="6">
        <v>64.939528169843896</v>
      </c>
      <c r="V39" s="6">
        <v>64.672620410564548</v>
      </c>
      <c r="W39" s="6">
        <v>64.57755430021632</v>
      </c>
      <c r="X39" s="6">
        <v>64.791677687808104</v>
      </c>
      <c r="Y39" s="6">
        <v>64.781829478303365</v>
      </c>
      <c r="Z39" s="6">
        <v>64.040694679918602</v>
      </c>
      <c r="AA39" s="6">
        <v>64.274773144754761</v>
      </c>
      <c r="AB39" s="6">
        <v>64.498502588709172</v>
      </c>
      <c r="AC39" s="6">
        <v>64.86966530035204</v>
      </c>
      <c r="AD39" s="6">
        <v>64.910194934601307</v>
      </c>
      <c r="AE39" s="6">
        <v>65.160049061837952</v>
      </c>
      <c r="AF39" s="6">
        <v>64.803907633823243</v>
      </c>
      <c r="AG39" s="6">
        <v>64.682866884725968</v>
      </c>
      <c r="AH39" s="6">
        <v>65.078227493013074</v>
      </c>
      <c r="AI39" s="6">
        <v>64.195610234231864</v>
      </c>
      <c r="AJ39" s="6">
        <v>64.324971609841143</v>
      </c>
      <c r="AK39" s="6">
        <v>64.646313976815179</v>
      </c>
      <c r="AL39" s="6">
        <v>64.843405701519472</v>
      </c>
      <c r="AM39" s="6">
        <v>64.647583221891082</v>
      </c>
      <c r="AN39" s="6">
        <v>65.390057253603757</v>
      </c>
      <c r="AO39" s="6">
        <v>65.576869786468066</v>
      </c>
      <c r="AP39" s="6">
        <v>65.565900136436113</v>
      </c>
      <c r="AQ39" s="6">
        <v>65.278784894065325</v>
      </c>
      <c r="AR39" s="6">
        <v>65.038773263473743</v>
      </c>
      <c r="AS39" s="6">
        <v>65.275083718135264</v>
      </c>
      <c r="AT39" s="6">
        <v>65.860368661592645</v>
      </c>
      <c r="AU39" s="6">
        <v>66.142133258907762</v>
      </c>
      <c r="AV39" s="6">
        <v>66.781834026689822</v>
      </c>
      <c r="AW39" s="6">
        <v>67.557903892186857</v>
      </c>
      <c r="AX39" s="6">
        <v>67.858234375280205</v>
      </c>
      <c r="AY39" s="6"/>
      <c r="AZ39" s="6"/>
      <c r="BA39" s="6"/>
      <c r="BB39" s="6"/>
      <c r="BC39" s="6"/>
      <c r="BD39" s="6"/>
      <c r="BE39" s="6"/>
      <c r="BF39" s="6"/>
      <c r="BG39" s="6"/>
      <c r="BH39" s="6"/>
      <c r="BI39" s="6"/>
      <c r="BJ39" s="6"/>
    </row>
    <row r="40" spans="1:62" x14ac:dyDescent="0.2">
      <c r="A40" s="12" t="s">
        <v>73</v>
      </c>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R40" s="19"/>
    </row>
    <row r="41" spans="1:62" x14ac:dyDescent="0.2">
      <c r="A41" s="12"/>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X41" s="8"/>
    </row>
    <row r="42" spans="1:62" x14ac:dyDescent="0.2">
      <c r="A42" s="16" t="s">
        <v>108</v>
      </c>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row>
    <row r="43" spans="1:62" x14ac:dyDescent="0.2">
      <c r="A43" s="15" t="s">
        <v>109</v>
      </c>
      <c r="B43" s="9">
        <v>72.096531280424728</v>
      </c>
      <c r="C43" s="9">
        <v>71.810018284883512</v>
      </c>
      <c r="D43" s="9">
        <v>71.53016850074863</v>
      </c>
      <c r="E43" s="9">
        <v>71.257388178796134</v>
      </c>
      <c r="F43" s="9">
        <v>70.992040508660779</v>
      </c>
      <c r="G43" s="9">
        <v>70.734445163880167</v>
      </c>
      <c r="H43" s="9">
        <v>70.517609110164926</v>
      </c>
      <c r="I43" s="9">
        <v>70.303151324851584</v>
      </c>
      <c r="J43" s="9">
        <v>70.091065002365212</v>
      </c>
      <c r="K43" s="9">
        <v>69.881342324641466</v>
      </c>
      <c r="L43" s="9">
        <v>69.673974504137107</v>
      </c>
      <c r="M43" s="9">
        <v>69.468951826305926</v>
      </c>
      <c r="N43" s="9">
        <v>69.266263691488348</v>
      </c>
      <c r="O43" s="9">
        <v>69.06589865616688</v>
      </c>
      <c r="P43" s="9">
        <v>68.867844473543343</v>
      </c>
      <c r="Q43" s="9">
        <v>68.672088133398802</v>
      </c>
      <c r="R43" s="9">
        <v>68.503529539384402</v>
      </c>
      <c r="S43" s="9">
        <v>69.391818528101865</v>
      </c>
      <c r="T43" s="9">
        <v>69.397456397282568</v>
      </c>
      <c r="U43" s="9">
        <v>68.547188786871402</v>
      </c>
      <c r="V43" s="9">
        <v>68.750368694041512</v>
      </c>
      <c r="W43" s="9">
        <v>68.418553245523754</v>
      </c>
      <c r="X43" s="9">
        <v>67.988001554335739</v>
      </c>
      <c r="Y43" s="9">
        <v>67.856031708165858</v>
      </c>
      <c r="Z43" s="9">
        <v>68.002072505780546</v>
      </c>
      <c r="AA43" s="9">
        <v>68.135839105823592</v>
      </c>
      <c r="AB43" s="9">
        <v>67.42077510214807</v>
      </c>
      <c r="AC43" s="1">
        <v>67.275824498453119</v>
      </c>
      <c r="AD43" s="1">
        <v>66.871439244480101</v>
      </c>
      <c r="AE43" s="9">
        <v>66.781891533892235</v>
      </c>
      <c r="AF43" s="9">
        <v>66.65538521974608</v>
      </c>
      <c r="AG43" s="1">
        <v>66.839404992054128</v>
      </c>
      <c r="AH43" s="1">
        <v>67.266500693389531</v>
      </c>
      <c r="AI43" s="1">
        <v>67.47633031414837</v>
      </c>
      <c r="AJ43" s="1">
        <v>68.055800505419668</v>
      </c>
      <c r="AK43" s="9">
        <v>67.625049332849699</v>
      </c>
      <c r="AL43" s="1">
        <v>67.396148986508891</v>
      </c>
      <c r="AM43" s="1">
        <v>67.512078460057936</v>
      </c>
      <c r="AN43" s="1">
        <v>68.240330545471181</v>
      </c>
      <c r="AO43" s="1">
        <v>67.692387827192462</v>
      </c>
      <c r="AP43" s="9">
        <v>68.283532357573606</v>
      </c>
      <c r="AQ43" s="1">
        <v>68.411450391812238</v>
      </c>
      <c r="AR43" s="1">
        <v>67.363828453011067</v>
      </c>
      <c r="AS43" s="1">
        <v>67.629924189268522</v>
      </c>
      <c r="AT43" s="1">
        <v>67.129323206098164</v>
      </c>
      <c r="AU43" s="1">
        <v>67.197992728135745</v>
      </c>
      <c r="AV43" s="1">
        <v>67.695056544775909</v>
      </c>
      <c r="AW43" s="1">
        <v>66.644531965524209</v>
      </c>
      <c r="AX43" s="1">
        <v>66.597041660527182</v>
      </c>
    </row>
    <row r="44" spans="1:62" x14ac:dyDescent="0.2">
      <c r="A44" s="15" t="s">
        <v>114</v>
      </c>
      <c r="B44" s="18" t="s">
        <v>66</v>
      </c>
      <c r="C44" s="18" t="s">
        <v>66</v>
      </c>
      <c r="D44" s="18" t="s">
        <v>66</v>
      </c>
      <c r="E44" s="18" t="s">
        <v>66</v>
      </c>
      <c r="F44" s="18" t="s">
        <v>66</v>
      </c>
      <c r="G44" s="18" t="s">
        <v>66</v>
      </c>
      <c r="H44" s="18" t="s">
        <v>66</v>
      </c>
      <c r="I44" s="18" t="s">
        <v>66</v>
      </c>
      <c r="J44" s="18" t="s">
        <v>66</v>
      </c>
      <c r="K44" s="18" t="s">
        <v>66</v>
      </c>
      <c r="L44" s="18" t="s">
        <v>66</v>
      </c>
      <c r="M44" s="18" t="s">
        <v>66</v>
      </c>
      <c r="N44" s="18" t="s">
        <v>66</v>
      </c>
      <c r="O44" s="18" t="s">
        <v>66</v>
      </c>
      <c r="P44" s="18" t="s">
        <v>66</v>
      </c>
      <c r="Q44" s="18" t="s">
        <v>66</v>
      </c>
      <c r="R44" s="18" t="s">
        <v>66</v>
      </c>
      <c r="S44" s="9">
        <v>66.667173712581715</v>
      </c>
      <c r="T44" s="9">
        <v>66.749220600150181</v>
      </c>
      <c r="U44" s="9">
        <v>66.831267433270668</v>
      </c>
      <c r="V44" s="9">
        <v>66.913314211943131</v>
      </c>
      <c r="W44" s="9">
        <v>66.819063285140032</v>
      </c>
      <c r="X44" s="9">
        <v>66.728477564338746</v>
      </c>
      <c r="Y44" s="9">
        <v>66.641347329906878</v>
      </c>
      <c r="Z44" s="9">
        <v>66.557478562702457</v>
      </c>
      <c r="AA44" s="9">
        <v>66.476691501811842</v>
      </c>
      <c r="AB44" s="9">
        <v>66.485360154985926</v>
      </c>
      <c r="AC44" s="2">
        <v>66.494049848837761</v>
      </c>
      <c r="AD44" s="2">
        <v>66.502760660065761</v>
      </c>
      <c r="AE44" s="2">
        <v>66.511492665741571</v>
      </c>
      <c r="AF44" s="2">
        <v>66.520245943312375</v>
      </c>
      <c r="AG44" s="2">
        <v>66.643880256664531</v>
      </c>
      <c r="AH44" s="2">
        <v>66.764633676465422</v>
      </c>
      <c r="AI44" s="2">
        <v>66.882605737756748</v>
      </c>
      <c r="AJ44" s="2">
        <v>66.997891442530715</v>
      </c>
      <c r="AK44" s="2">
        <v>67.110581514881304</v>
      </c>
      <c r="AL44" s="2">
        <v>67.051629244876921</v>
      </c>
      <c r="AM44" s="2">
        <v>66.99257226785754</v>
      </c>
      <c r="AN44" s="2">
        <v>66.933410304615052</v>
      </c>
      <c r="AO44" s="2">
        <v>66.874143074947668</v>
      </c>
      <c r="AP44" s="2">
        <v>66.814770297655613</v>
      </c>
      <c r="AQ44" s="1">
        <v>0</v>
      </c>
    </row>
    <row r="45" spans="1:62" x14ac:dyDescent="0.2">
      <c r="A45" s="15" t="s">
        <v>128</v>
      </c>
      <c r="B45" s="18"/>
      <c r="C45" s="18"/>
      <c r="D45" s="18"/>
      <c r="E45" s="18"/>
      <c r="F45" s="18"/>
      <c r="G45" s="18"/>
      <c r="H45" s="18"/>
      <c r="I45" s="18"/>
      <c r="J45" s="18"/>
      <c r="K45" s="18"/>
      <c r="L45" s="18"/>
      <c r="M45" s="18"/>
      <c r="N45" s="18"/>
      <c r="O45" s="18"/>
      <c r="P45" s="18"/>
      <c r="Q45" s="18"/>
      <c r="R45" s="18"/>
      <c r="S45" s="9"/>
      <c r="T45" s="9"/>
      <c r="U45" s="9"/>
      <c r="V45" s="9"/>
      <c r="W45" s="9"/>
      <c r="X45" s="9"/>
      <c r="Y45" s="9"/>
      <c r="Z45" s="1" t="s">
        <v>66</v>
      </c>
      <c r="AA45" s="1">
        <v>73.523382158177952</v>
      </c>
      <c r="AB45" s="1">
        <v>73.750916485000531</v>
      </c>
      <c r="AC45" s="1">
        <v>73.845625130238346</v>
      </c>
      <c r="AD45" s="1">
        <v>73.977668029546408</v>
      </c>
      <c r="AE45" s="1">
        <v>73.855124183801351</v>
      </c>
      <c r="AF45" s="1">
        <v>73.694227489768068</v>
      </c>
      <c r="AG45" s="1">
        <v>74.779517561976888</v>
      </c>
      <c r="AH45" s="1">
        <v>74.307759362453695</v>
      </c>
      <c r="AI45" s="1">
        <v>74.546982889257421</v>
      </c>
      <c r="AJ45" s="1">
        <v>73.600419118059165</v>
      </c>
      <c r="AK45" s="1">
        <v>72.830961374728417</v>
      </c>
      <c r="AL45" s="1">
        <v>71.203884850425865</v>
      </c>
      <c r="AM45" s="1">
        <v>71.461078135193716</v>
      </c>
      <c r="AN45" s="1">
        <v>71.49543500413985</v>
      </c>
      <c r="AO45" s="1">
        <v>73.031698491343505</v>
      </c>
      <c r="AP45" s="1">
        <v>73.699818490577584</v>
      </c>
      <c r="AQ45" s="1">
        <v>73.342957609130721</v>
      </c>
      <c r="AR45" s="1">
        <v>73.368913256839178</v>
      </c>
      <c r="AS45" s="1">
        <v>72.586289779096262</v>
      </c>
      <c r="AT45" s="1">
        <v>72.086642377088069</v>
      </c>
      <c r="AU45" s="1">
        <v>72.691324676819391</v>
      </c>
      <c r="AV45" s="1">
        <v>73.235464141404776</v>
      </c>
      <c r="AW45" s="1">
        <v>72.525975718459989</v>
      </c>
      <c r="AX45" s="1">
        <v>72.654517564543625</v>
      </c>
    </row>
    <row r="46" spans="1:62" x14ac:dyDescent="0.2">
      <c r="A46" s="15" t="s">
        <v>129</v>
      </c>
      <c r="B46" s="18"/>
      <c r="C46" s="18"/>
      <c r="D46" s="18"/>
      <c r="E46" s="18"/>
      <c r="F46" s="18"/>
      <c r="G46" s="18"/>
      <c r="H46" s="18"/>
      <c r="I46" s="18"/>
      <c r="J46" s="18"/>
      <c r="K46" s="18"/>
      <c r="L46" s="18"/>
      <c r="M46" s="18"/>
      <c r="N46" s="18"/>
      <c r="O46" s="18"/>
      <c r="P46" s="18"/>
      <c r="Q46" s="1">
        <v>68.328651321230126</v>
      </c>
      <c r="R46" s="1">
        <v>69.282893408092164</v>
      </c>
      <c r="S46" s="1">
        <v>70.45126348370151</v>
      </c>
      <c r="T46" s="1">
        <v>69.496141208534752</v>
      </c>
      <c r="U46" s="1">
        <v>70.494329345723969</v>
      </c>
      <c r="V46" s="1">
        <v>68.432582631896864</v>
      </c>
      <c r="W46" s="1">
        <v>66.857404279026241</v>
      </c>
      <c r="X46" s="1">
        <v>68.632743080801049</v>
      </c>
      <c r="Y46" s="1">
        <v>69.817113514973855</v>
      </c>
      <c r="Z46" s="1">
        <v>71.179902488739813</v>
      </c>
      <c r="AA46" s="1">
        <v>71.426210578981738</v>
      </c>
      <c r="AB46" s="1">
        <v>70.035758275434574</v>
      </c>
      <c r="AC46" s="1">
        <v>71.879107481206233</v>
      </c>
      <c r="AD46" s="1">
        <v>71.253357510933995</v>
      </c>
      <c r="AE46" s="1">
        <v>70.258192211017061</v>
      </c>
      <c r="AF46" s="1">
        <v>70.808067597583815</v>
      </c>
      <c r="AG46" s="1">
        <v>72.506251075157849</v>
      </c>
      <c r="AH46" s="1">
        <v>69.975277228320635</v>
      </c>
      <c r="AI46" s="1">
        <v>69.310952315526052</v>
      </c>
      <c r="AJ46" s="1">
        <v>71.321369056353078</v>
      </c>
      <c r="AK46" s="1">
        <v>69.900393475695225</v>
      </c>
      <c r="AL46" s="1">
        <v>70.095884822180423</v>
      </c>
      <c r="AM46" s="1">
        <v>71.209744699708509</v>
      </c>
      <c r="AN46" s="1">
        <v>70.544965009558382</v>
      </c>
      <c r="AO46" s="1">
        <v>71.417735498067785</v>
      </c>
      <c r="AP46" s="1">
        <v>71.339543829277261</v>
      </c>
      <c r="AQ46" s="1">
        <v>69.44954269218718</v>
      </c>
      <c r="AR46" s="1">
        <v>69.348457645242377</v>
      </c>
      <c r="AS46" s="1">
        <v>70.49551485998802</v>
      </c>
      <c r="AT46" s="1">
        <v>67.945385754162672</v>
      </c>
      <c r="AU46" s="1">
        <v>67.932680985325874</v>
      </c>
      <c r="AV46" s="1">
        <v>67.560357895526167</v>
      </c>
      <c r="AW46" s="1">
        <v>69.752525179261724</v>
      </c>
      <c r="AX46" s="1">
        <v>69.288500580622312</v>
      </c>
    </row>
    <row r="47" spans="1:62" x14ac:dyDescent="0.2">
      <c r="A47" s="15" t="s">
        <v>130</v>
      </c>
      <c r="B47" s="1" t="s">
        <v>66</v>
      </c>
      <c r="C47" s="1" t="s">
        <v>66</v>
      </c>
      <c r="D47" s="1" t="s">
        <v>66</v>
      </c>
      <c r="E47" s="1" t="s">
        <v>66</v>
      </c>
      <c r="F47" s="1" t="s">
        <v>66</v>
      </c>
      <c r="G47" s="1" t="s">
        <v>66</v>
      </c>
      <c r="H47" s="1" t="s">
        <v>66</v>
      </c>
      <c r="I47" s="1" t="s">
        <v>66</v>
      </c>
      <c r="J47" s="1" t="s">
        <v>66</v>
      </c>
      <c r="K47" s="1" t="s">
        <v>66</v>
      </c>
      <c r="L47" s="1" t="s">
        <v>66</v>
      </c>
      <c r="M47" s="1" t="s">
        <v>66</v>
      </c>
      <c r="N47" s="1" t="s">
        <v>66</v>
      </c>
      <c r="O47" s="1" t="s">
        <v>66</v>
      </c>
      <c r="P47" s="1" t="s">
        <v>66</v>
      </c>
      <c r="Q47" s="1" t="s">
        <v>66</v>
      </c>
      <c r="R47" s="1" t="s">
        <v>66</v>
      </c>
      <c r="S47" s="1" t="s">
        <v>66</v>
      </c>
      <c r="T47" s="1">
        <v>73.268726353443782</v>
      </c>
      <c r="U47" s="1">
        <v>73.319370844536124</v>
      </c>
      <c r="V47" s="1">
        <v>73.371230004549631</v>
      </c>
      <c r="W47" s="1">
        <v>73.424371928532608</v>
      </c>
      <c r="X47" s="1">
        <v>73.448372811632041</v>
      </c>
      <c r="Y47" s="1">
        <v>73.471856333117429</v>
      </c>
      <c r="Z47" s="1">
        <v>73.544590656864159</v>
      </c>
      <c r="AA47" s="1">
        <v>74.12252170124215</v>
      </c>
      <c r="AB47" s="1">
        <v>74.469424603253884</v>
      </c>
      <c r="AC47" s="1">
        <v>73.503731162592132</v>
      </c>
      <c r="AD47" s="1">
        <v>73.579486567873644</v>
      </c>
      <c r="AE47" s="1">
        <v>72.392855713444504</v>
      </c>
      <c r="AF47" s="1">
        <v>71.958099838248756</v>
      </c>
      <c r="AG47" s="1">
        <v>72.340189691123342</v>
      </c>
      <c r="AH47" s="1">
        <v>72.214249871836358</v>
      </c>
      <c r="AI47" s="1">
        <v>71.7361467877639</v>
      </c>
      <c r="AJ47" s="1">
        <v>70.696418085376834</v>
      </c>
      <c r="AK47" s="1">
        <v>71.375875291051301</v>
      </c>
      <c r="AL47" s="1">
        <v>72.05627846636736</v>
      </c>
      <c r="AM47" s="1">
        <v>71.797227667651228</v>
      </c>
      <c r="AN47" s="1">
        <v>72.696565596775542</v>
      </c>
      <c r="AO47" s="1">
        <v>73.087178483143163</v>
      </c>
      <c r="AP47" s="1">
        <v>72.350433473677995</v>
      </c>
      <c r="AQ47" s="1">
        <v>71.246956234789636</v>
      </c>
      <c r="AR47" s="1">
        <v>71.079891134814048</v>
      </c>
      <c r="AS47" s="1">
        <v>70.85519901247217</v>
      </c>
      <c r="AT47" s="1">
        <v>70.261945861055139</v>
      </c>
      <c r="AU47" s="1">
        <v>69.700893374797076</v>
      </c>
      <c r="AV47" s="1">
        <v>69.897883092611963</v>
      </c>
      <c r="AW47" s="1">
        <v>70.092264388910252</v>
      </c>
      <c r="AX47" s="1">
        <v>69.845310197262663</v>
      </c>
    </row>
    <row r="48" spans="1:62" x14ac:dyDescent="0.2">
      <c r="A48" s="15" t="s">
        <v>131</v>
      </c>
      <c r="B48" s="1" t="s">
        <v>66</v>
      </c>
      <c r="C48" s="1" t="s">
        <v>66</v>
      </c>
      <c r="D48" s="1" t="s">
        <v>66</v>
      </c>
      <c r="E48" s="1" t="s">
        <v>66</v>
      </c>
      <c r="F48" s="1" t="s">
        <v>66</v>
      </c>
      <c r="G48" s="1" t="s">
        <v>66</v>
      </c>
      <c r="H48" s="1" t="s">
        <v>66</v>
      </c>
      <c r="I48" s="1" t="s">
        <v>66</v>
      </c>
      <c r="J48" s="1" t="s">
        <v>66</v>
      </c>
      <c r="K48" s="1" t="s">
        <v>66</v>
      </c>
      <c r="L48" s="1" t="s">
        <v>66</v>
      </c>
      <c r="M48" s="1" t="s">
        <v>66</v>
      </c>
      <c r="N48" s="1" t="s">
        <v>66</v>
      </c>
      <c r="O48" s="1" t="s">
        <v>66</v>
      </c>
      <c r="P48" s="1" t="s">
        <v>66</v>
      </c>
      <c r="Q48" s="1" t="s">
        <v>66</v>
      </c>
      <c r="R48" s="1" t="s">
        <v>66</v>
      </c>
      <c r="S48" s="1">
        <v>74.974413714258745</v>
      </c>
      <c r="T48" s="1">
        <v>75.217877509080196</v>
      </c>
      <c r="U48" s="1">
        <v>74.642290151467051</v>
      </c>
      <c r="V48" s="1">
        <v>74.455850492914735</v>
      </c>
      <c r="W48" s="1">
        <v>74.385500173971593</v>
      </c>
      <c r="X48" s="1">
        <v>74.136520515461626</v>
      </c>
      <c r="Y48" s="1">
        <v>73.980809797337969</v>
      </c>
      <c r="Z48" s="1">
        <v>74.324803162846877</v>
      </c>
      <c r="AA48" s="1">
        <v>74.512629350203213</v>
      </c>
      <c r="AB48" s="1">
        <v>74.703286628795695</v>
      </c>
      <c r="AC48" s="1">
        <v>74.896839493957145</v>
      </c>
      <c r="AD48" s="1">
        <v>76.011600230973386</v>
      </c>
      <c r="AE48" s="1">
        <v>74.512072599931372</v>
      </c>
      <c r="AF48" s="1">
        <v>75.116819330330941</v>
      </c>
      <c r="AG48" s="1">
        <v>75.253703061246128</v>
      </c>
      <c r="AH48" s="1">
        <v>75.520892318762847</v>
      </c>
      <c r="AI48" s="1">
        <v>74.405443066342485</v>
      </c>
      <c r="AJ48" s="1">
        <v>75.633289613991522</v>
      </c>
      <c r="AK48" s="1">
        <v>75.301573306259911</v>
      </c>
      <c r="AL48" s="1">
        <v>74.830787010050841</v>
      </c>
      <c r="AM48" s="1">
        <v>71.742351111115582</v>
      </c>
      <c r="AN48" s="1">
        <v>72.218360596974577</v>
      </c>
      <c r="AO48" s="1">
        <v>73.058722571092545</v>
      </c>
      <c r="AP48" s="1">
        <v>72.77209503331467</v>
      </c>
      <c r="AQ48" s="1">
        <v>73.419711371559231</v>
      </c>
      <c r="AR48" s="1">
        <v>75.690297636077545</v>
      </c>
      <c r="AS48" s="1">
        <v>76.860526016033901</v>
      </c>
      <c r="AT48" s="1">
        <v>76.022211433571684</v>
      </c>
      <c r="AU48" s="1">
        <v>75.289739704038226</v>
      </c>
      <c r="AV48" s="1">
        <v>73.305306445317001</v>
      </c>
      <c r="AW48" s="1">
        <v>73.034079717491181</v>
      </c>
      <c r="AX48" s="1">
        <v>72.95077740427898</v>
      </c>
    </row>
    <row r="49" spans="1:62" x14ac:dyDescent="0.2">
      <c r="A49" s="15" t="s">
        <v>110</v>
      </c>
      <c r="B49" s="1" t="s">
        <v>66</v>
      </c>
      <c r="C49" s="1" t="s">
        <v>66</v>
      </c>
      <c r="D49" s="1" t="s">
        <v>66</v>
      </c>
      <c r="E49" s="1" t="s">
        <v>66</v>
      </c>
      <c r="F49" s="1" t="s">
        <v>66</v>
      </c>
      <c r="G49" s="1" t="s">
        <v>66</v>
      </c>
      <c r="H49" s="1" t="s">
        <v>66</v>
      </c>
      <c r="I49" s="1" t="s">
        <v>66</v>
      </c>
      <c r="J49" s="1" t="s">
        <v>66</v>
      </c>
      <c r="K49" s="1" t="s">
        <v>66</v>
      </c>
      <c r="L49" s="1" t="s">
        <v>66</v>
      </c>
      <c r="M49" s="1" t="s">
        <v>66</v>
      </c>
      <c r="N49" s="1" t="s">
        <v>66</v>
      </c>
      <c r="O49" s="1" t="s">
        <v>66</v>
      </c>
      <c r="P49" s="1" t="s">
        <v>66</v>
      </c>
      <c r="Q49" s="1" t="s">
        <v>66</v>
      </c>
      <c r="R49" s="1" t="s">
        <v>66</v>
      </c>
      <c r="S49" s="1" t="s">
        <v>66</v>
      </c>
      <c r="T49" s="1" t="s">
        <v>66</v>
      </c>
      <c r="U49" s="1" t="s">
        <v>66</v>
      </c>
      <c r="V49" s="1" t="s">
        <v>66</v>
      </c>
      <c r="W49" s="1" t="s">
        <v>66</v>
      </c>
      <c r="X49" s="1" t="s">
        <v>66</v>
      </c>
      <c r="Y49" s="1" t="s">
        <v>66</v>
      </c>
      <c r="Z49" s="1">
        <v>61.900948087846267</v>
      </c>
      <c r="AA49" s="1">
        <v>61.69235712691264</v>
      </c>
      <c r="AB49" s="1">
        <v>61.667467230090956</v>
      </c>
      <c r="AC49" s="1">
        <v>61.469448156923228</v>
      </c>
      <c r="AD49" s="1">
        <v>61.089194513544903</v>
      </c>
      <c r="AE49" s="1">
        <v>60.256075393087507</v>
      </c>
      <c r="AF49" s="1">
        <v>60.841257422717177</v>
      </c>
      <c r="AG49" s="1">
        <v>60.493817198568145</v>
      </c>
      <c r="AH49" s="1">
        <v>60.718235446317721</v>
      </c>
      <c r="AI49" s="1">
        <v>61.03703064431479</v>
      </c>
      <c r="AJ49" s="1">
        <v>62.530103662958517</v>
      </c>
      <c r="AK49" s="1">
        <v>62.343017635158546</v>
      </c>
      <c r="AL49" s="1">
        <v>62.088503629315639</v>
      </c>
      <c r="AM49" s="1">
        <v>63.094232187133798</v>
      </c>
      <c r="AN49" s="1">
        <v>63.329670222377395</v>
      </c>
      <c r="AO49" s="1">
        <v>63.270803744808767</v>
      </c>
      <c r="AP49" s="1">
        <v>63.512422033452587</v>
      </c>
      <c r="AQ49" s="1">
        <v>63.329876733891808</v>
      </c>
      <c r="AR49" s="1">
        <v>63.402501661857968</v>
      </c>
      <c r="AS49" s="1">
        <v>62.961132588007366</v>
      </c>
      <c r="AT49" s="1">
        <v>63.126692518815382</v>
      </c>
      <c r="AU49" s="1">
        <v>62.871887432322957</v>
      </c>
      <c r="AV49" s="1">
        <v>63.20113281651247</v>
      </c>
      <c r="AW49" s="1">
        <v>62.857795445743371</v>
      </c>
      <c r="AX49" s="1">
        <v>63.235068621555449</v>
      </c>
    </row>
    <row r="50" spans="1:62" x14ac:dyDescent="0.2">
      <c r="A50" s="15" t="s">
        <v>111</v>
      </c>
      <c r="B50" s="1" t="s">
        <v>66</v>
      </c>
      <c r="C50" s="1" t="s">
        <v>66</v>
      </c>
      <c r="D50" s="1" t="s">
        <v>66</v>
      </c>
      <c r="E50" s="1" t="s">
        <v>66</v>
      </c>
      <c r="F50" s="1" t="s">
        <v>66</v>
      </c>
      <c r="G50" s="9">
        <v>70.677900174955184</v>
      </c>
      <c r="H50" s="9">
        <v>70.649534702302773</v>
      </c>
      <c r="I50" s="9">
        <v>70.621227912288717</v>
      </c>
      <c r="J50" s="9">
        <v>70.592978645886262</v>
      </c>
      <c r="K50" s="9">
        <v>70.564785728650264</v>
      </c>
      <c r="L50" s="9">
        <v>70.536647970347474</v>
      </c>
      <c r="M50" s="9">
        <v>70.926279814343175</v>
      </c>
      <c r="N50" s="9">
        <v>71.31904577189448</v>
      </c>
      <c r="O50" s="9">
        <v>71.715615818389296</v>
      </c>
      <c r="P50" s="9">
        <v>71.912742027474891</v>
      </c>
      <c r="Q50" s="9">
        <v>72.128582595772684</v>
      </c>
      <c r="R50" s="9">
        <v>71.844378315293994</v>
      </c>
      <c r="S50" s="9">
        <v>71.564698993036416</v>
      </c>
      <c r="T50" s="9">
        <v>71.289536899717206</v>
      </c>
      <c r="U50" s="9">
        <v>71.018880204579077</v>
      </c>
      <c r="V50" s="9">
        <v>70.752713170341252</v>
      </c>
      <c r="W50" s="9">
        <v>70.491016347987284</v>
      </c>
      <c r="X50" s="9">
        <v>69.175680434744322</v>
      </c>
      <c r="Y50" s="9">
        <v>67.81759713116665</v>
      </c>
      <c r="Z50" s="9">
        <v>66.74640510151859</v>
      </c>
      <c r="AA50" s="9">
        <v>65.856062766818596</v>
      </c>
      <c r="AB50" s="9">
        <v>65.099455649156909</v>
      </c>
      <c r="AC50" s="9">
        <v>65.231945692691014</v>
      </c>
      <c r="AD50" s="9">
        <v>65.39922305684378</v>
      </c>
      <c r="AE50" s="9">
        <v>65.615020499367873</v>
      </c>
      <c r="AF50" s="9">
        <v>66.057624210736748</v>
      </c>
      <c r="AG50" s="9">
        <v>66.246460216216562</v>
      </c>
      <c r="AH50" s="9">
        <v>66.052554986171728</v>
      </c>
      <c r="AI50" s="9">
        <v>66.45152945035359</v>
      </c>
      <c r="AJ50" s="9">
        <v>67.033744976300824</v>
      </c>
      <c r="AK50" s="9">
        <v>68.354725458816262</v>
      </c>
      <c r="AL50" s="1">
        <v>68.01952304521258</v>
      </c>
      <c r="AM50" s="1">
        <v>66.026933954478864</v>
      </c>
      <c r="AN50" s="1">
        <v>66.509279382405893</v>
      </c>
      <c r="AO50" s="1">
        <v>67.235369886816216</v>
      </c>
      <c r="AP50" s="1">
        <v>66.082048760506567</v>
      </c>
      <c r="AQ50" s="1">
        <v>64.383968861240533</v>
      </c>
      <c r="AR50" s="1">
        <v>66.894947087351142</v>
      </c>
      <c r="AS50" s="1">
        <v>64.14389337426276</v>
      </c>
      <c r="AT50" s="1">
        <v>61.868574161173278</v>
      </c>
      <c r="AU50" s="1">
        <v>63.049750057482839</v>
      </c>
      <c r="AV50" s="1">
        <v>62.354171615671255</v>
      </c>
      <c r="AW50" s="1">
        <v>62.606250910375991</v>
      </c>
      <c r="AX50" s="1">
        <v>63.109417866245224</v>
      </c>
    </row>
    <row r="51" spans="1:62" x14ac:dyDescent="0.2">
      <c r="A51" s="12"/>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8"/>
      <c r="AN51" s="8"/>
      <c r="AO51" s="8"/>
      <c r="AP51" s="8"/>
      <c r="AQ51" s="8"/>
      <c r="AR51" s="8"/>
      <c r="AS51" s="8"/>
      <c r="AT51" s="8"/>
      <c r="AU51" s="8"/>
      <c r="AV51" s="8"/>
      <c r="AW51" s="8"/>
      <c r="AX51" s="8"/>
    </row>
    <row r="52" spans="1:62" x14ac:dyDescent="0.2">
      <c r="A52" s="17" t="s">
        <v>134</v>
      </c>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8"/>
      <c r="AN52" s="8"/>
      <c r="AO52" s="8"/>
      <c r="AP52" s="8"/>
      <c r="AQ52" s="8"/>
      <c r="AR52" s="8"/>
      <c r="AS52" s="8"/>
      <c r="AT52" s="8"/>
      <c r="AU52" s="8"/>
      <c r="AV52" s="8"/>
      <c r="AW52" s="8"/>
      <c r="AX52" s="8"/>
    </row>
    <row r="53" spans="1:62" x14ac:dyDescent="0.2">
      <c r="A53" s="15" t="s">
        <v>135</v>
      </c>
      <c r="B53" s="1" t="s">
        <v>66</v>
      </c>
      <c r="C53" s="1" t="s">
        <v>66</v>
      </c>
      <c r="D53" s="1" t="s">
        <v>66</v>
      </c>
      <c r="E53" s="1" t="s">
        <v>66</v>
      </c>
      <c r="F53" s="1" t="s">
        <v>66</v>
      </c>
      <c r="G53" s="1" t="s">
        <v>66</v>
      </c>
      <c r="H53" s="1" t="s">
        <v>66</v>
      </c>
      <c r="I53" s="1" t="s">
        <v>66</v>
      </c>
      <c r="J53" s="1" t="s">
        <v>66</v>
      </c>
      <c r="K53" s="1" t="s">
        <v>66</v>
      </c>
      <c r="L53" s="1" t="s">
        <v>66</v>
      </c>
      <c r="M53" s="1" t="s">
        <v>66</v>
      </c>
      <c r="N53" s="1">
        <v>66.614792030887585</v>
      </c>
      <c r="O53" s="1">
        <v>66.419246108122607</v>
      </c>
      <c r="P53" s="1">
        <v>66.234642892005368</v>
      </c>
      <c r="Q53" s="1">
        <v>65.836134017076134</v>
      </c>
      <c r="R53" s="1">
        <v>66.595640329403963</v>
      </c>
      <c r="S53" s="1">
        <v>67.271665408682551</v>
      </c>
      <c r="T53" s="1">
        <v>67.699713739055696</v>
      </c>
      <c r="U53" s="1">
        <v>67.462722323583321</v>
      </c>
      <c r="V53" s="1">
        <v>67.309443556752967</v>
      </c>
      <c r="W53" s="1">
        <v>68.256167722284729</v>
      </c>
      <c r="X53" s="1">
        <v>69.556613198128886</v>
      </c>
      <c r="Y53" s="1">
        <v>68.438558202071064</v>
      </c>
      <c r="Z53" s="1">
        <v>67.082542083734424</v>
      </c>
      <c r="AA53" s="1">
        <v>67.269440570609589</v>
      </c>
      <c r="AB53" s="1">
        <v>68.097212126710502</v>
      </c>
      <c r="AC53" s="1">
        <v>68.69105265588064</v>
      </c>
      <c r="AD53" s="1">
        <v>69.183895285550747</v>
      </c>
      <c r="AE53" s="1">
        <v>69.625974487932069</v>
      </c>
      <c r="AF53" s="1">
        <v>70.111303165348559</v>
      </c>
      <c r="AG53" s="1">
        <v>70.118780601553311</v>
      </c>
      <c r="AH53" s="1">
        <v>70.215467791900679</v>
      </c>
      <c r="AI53" s="1">
        <v>70.27604420938323</v>
      </c>
      <c r="AJ53" s="1">
        <v>69.351382312901052</v>
      </c>
      <c r="AK53" s="1">
        <v>68.622876162952196</v>
      </c>
      <c r="AL53" s="1">
        <v>68.950157529232769</v>
      </c>
      <c r="AM53" s="1">
        <v>68.773817523632459</v>
      </c>
      <c r="AN53" s="1">
        <v>69.613972652090737</v>
      </c>
      <c r="AO53" s="1">
        <v>67.946413657326431</v>
      </c>
      <c r="AP53" s="1">
        <v>68.215898067305957</v>
      </c>
      <c r="AQ53" s="1">
        <v>68.71318687727792</v>
      </c>
      <c r="AR53" s="1">
        <v>68.713298761032149</v>
      </c>
      <c r="AS53" s="1">
        <v>67.479260984628695</v>
      </c>
      <c r="AT53" s="1">
        <v>67.10552367530417</v>
      </c>
      <c r="AU53" s="1">
        <v>67.053847239922518</v>
      </c>
      <c r="AV53" s="1">
        <v>67.336067382824012</v>
      </c>
      <c r="AW53" s="1">
        <v>66.532797720934965</v>
      </c>
      <c r="AX53" s="1">
        <v>66.554734710181691</v>
      </c>
    </row>
    <row r="54" spans="1:62" x14ac:dyDescent="0.2">
      <c r="A54" s="15" t="s">
        <v>136</v>
      </c>
      <c r="B54" s="1" t="s">
        <v>66</v>
      </c>
      <c r="C54" s="1" t="s">
        <v>66</v>
      </c>
      <c r="D54" s="1" t="s">
        <v>66</v>
      </c>
      <c r="E54" s="1" t="s">
        <v>66</v>
      </c>
      <c r="F54" s="1" t="s">
        <v>66</v>
      </c>
      <c r="G54" s="1" t="s">
        <v>66</v>
      </c>
      <c r="H54" s="1" t="s">
        <v>66</v>
      </c>
      <c r="I54" s="1" t="s">
        <v>66</v>
      </c>
      <c r="J54" s="1" t="s">
        <v>66</v>
      </c>
      <c r="K54" s="1" t="s">
        <v>66</v>
      </c>
      <c r="L54" s="1" t="s">
        <v>66</v>
      </c>
      <c r="M54" s="1" t="s">
        <v>66</v>
      </c>
      <c r="N54" s="1" t="s">
        <v>66</v>
      </c>
      <c r="O54" s="1" t="s">
        <v>66</v>
      </c>
      <c r="P54" s="1" t="s">
        <v>66</v>
      </c>
      <c r="Q54" s="1" t="s">
        <v>66</v>
      </c>
      <c r="R54" s="1" t="s">
        <v>66</v>
      </c>
      <c r="S54" s="1" t="s">
        <v>66</v>
      </c>
      <c r="T54" s="1" t="s">
        <v>66</v>
      </c>
      <c r="U54" s="1" t="s">
        <v>66</v>
      </c>
      <c r="V54" s="1" t="s">
        <v>66</v>
      </c>
      <c r="W54" s="1" t="s">
        <v>66</v>
      </c>
      <c r="X54" s="1" t="s">
        <v>66</v>
      </c>
      <c r="Y54" s="1" t="s">
        <v>66</v>
      </c>
      <c r="Z54" s="1" t="s">
        <v>66</v>
      </c>
      <c r="AA54" s="1" t="s">
        <v>66</v>
      </c>
      <c r="AB54" s="1" t="s">
        <v>66</v>
      </c>
      <c r="AC54" s="1">
        <v>67.280237156629411</v>
      </c>
      <c r="AD54" s="1">
        <v>67.218627723008268</v>
      </c>
      <c r="AE54" s="1">
        <v>67.157562395516138</v>
      </c>
      <c r="AF54" s="1">
        <v>73.976883998277884</v>
      </c>
      <c r="AG54" s="1">
        <v>72.647718963408636</v>
      </c>
      <c r="AH54" s="1">
        <v>70.683970553553038</v>
      </c>
      <c r="AI54" s="1">
        <v>68.937903122271834</v>
      </c>
      <c r="AJ54" s="1">
        <v>68.008023719003418</v>
      </c>
      <c r="AK54" s="1">
        <v>67.620259423126072</v>
      </c>
      <c r="AL54" s="1">
        <v>67.170960265257804</v>
      </c>
      <c r="AM54" s="1">
        <v>66.257085748785414</v>
      </c>
      <c r="AN54" s="1">
        <v>66.523142825147815</v>
      </c>
      <c r="AO54" s="1">
        <v>67.183850371964581</v>
      </c>
      <c r="AP54" s="1">
        <v>67.150690040777334</v>
      </c>
      <c r="AQ54" s="1">
        <v>67.690184287728144</v>
      </c>
      <c r="AR54" s="1">
        <v>69.321901870568425</v>
      </c>
      <c r="AS54" s="1">
        <v>71.772610323571115</v>
      </c>
      <c r="AT54" s="1">
        <v>68.67126283496782</v>
      </c>
      <c r="AU54" s="1">
        <v>69.925975998893719</v>
      </c>
      <c r="AV54" s="1">
        <v>68.612300240973255</v>
      </c>
      <c r="AW54" s="1">
        <v>67.560958145582092</v>
      </c>
      <c r="AX54" s="1">
        <v>0</v>
      </c>
    </row>
    <row r="55" spans="1:62" x14ac:dyDescent="0.2">
      <c r="A55" s="12"/>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8"/>
      <c r="AN55" s="8"/>
      <c r="AO55" s="8"/>
      <c r="AP55" s="8"/>
      <c r="AQ55" s="8"/>
      <c r="AR55" s="8"/>
      <c r="AS55" s="8"/>
      <c r="AT55" s="8"/>
      <c r="AU55" s="8"/>
      <c r="AV55" s="8"/>
      <c r="AW55" s="8"/>
      <c r="AX55" s="8"/>
    </row>
    <row r="56" spans="1:62" x14ac:dyDescent="0.2">
      <c r="A56" s="17" t="s">
        <v>112</v>
      </c>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row>
    <row r="57" spans="1:62" x14ac:dyDescent="0.2">
      <c r="A57" s="15" t="s">
        <v>102</v>
      </c>
      <c r="B57" s="9">
        <v>66.542569803174118</v>
      </c>
      <c r="C57" s="9">
        <v>66.172829993347378</v>
      </c>
      <c r="D57" s="9">
        <v>65.815628684503039</v>
      </c>
      <c r="E57" s="9">
        <v>65.471291559249678</v>
      </c>
      <c r="F57" s="9">
        <v>65.140047853423425</v>
      </c>
      <c r="G57" s="9">
        <v>64.82203584965589</v>
      </c>
      <c r="H57" s="9">
        <v>64.385822727440015</v>
      </c>
      <c r="I57" s="9">
        <v>63.929459006716826</v>
      </c>
      <c r="J57" s="9">
        <v>63.451471438022182</v>
      </c>
      <c r="K57" s="9">
        <v>62.950050116258211</v>
      </c>
      <c r="L57" s="9">
        <v>62.422962173255158</v>
      </c>
      <c r="M57" s="9">
        <v>62.450949581046579</v>
      </c>
      <c r="N57" s="9">
        <v>62.482681182403255</v>
      </c>
      <c r="O57" s="9">
        <v>62.518354070165621</v>
      </c>
      <c r="P57" s="9">
        <v>62.55818239539262</v>
      </c>
      <c r="Q57" s="9">
        <v>62.602399104121147</v>
      </c>
      <c r="R57" s="9">
        <v>62.550665038754865</v>
      </c>
      <c r="S57" s="9">
        <v>62.504955839192839</v>
      </c>
      <c r="T57" s="9">
        <v>62.464299299218517</v>
      </c>
      <c r="U57" s="9">
        <v>62.428397090636125</v>
      </c>
      <c r="V57" s="9">
        <v>62.397197923782592</v>
      </c>
      <c r="W57" s="9">
        <v>61.752515797549044</v>
      </c>
      <c r="X57" s="9">
        <v>61.139629616092705</v>
      </c>
      <c r="Y57" s="9">
        <v>60.532812131090509</v>
      </c>
      <c r="Z57" s="9">
        <v>59.914256489942531</v>
      </c>
      <c r="AA57" s="9">
        <v>59.284941046124906</v>
      </c>
      <c r="AB57" s="9">
        <v>58.644969997484914</v>
      </c>
      <c r="AC57" s="9">
        <v>57.993466108608828</v>
      </c>
      <c r="AD57" s="9">
        <v>58.059090153238429</v>
      </c>
      <c r="AE57" s="9">
        <v>58.129812924488277</v>
      </c>
      <c r="AF57" s="9">
        <v>58.205812998242145</v>
      </c>
      <c r="AG57" s="9">
        <v>58.064675810075123</v>
      </c>
      <c r="AH57" s="9">
        <v>57.741261544293586</v>
      </c>
      <c r="AI57" s="9">
        <v>57.035263466891585</v>
      </c>
      <c r="AJ57" s="9">
        <v>57.57647161184584</v>
      </c>
      <c r="AK57" s="1">
        <v>58.879579429949807</v>
      </c>
      <c r="AL57" s="1">
        <v>59.830902255545496</v>
      </c>
      <c r="AM57" s="1">
        <v>62.724703688153987</v>
      </c>
      <c r="AN57" s="1">
        <v>65.743812586321468</v>
      </c>
      <c r="AO57" s="1">
        <v>64.446993126104047</v>
      </c>
      <c r="AP57" s="1">
        <v>62.896114139127576</v>
      </c>
      <c r="AQ57" s="1">
        <v>61.914019794591439</v>
      </c>
      <c r="AR57" s="1">
        <v>61.018145651727373</v>
      </c>
      <c r="AS57" s="1">
        <v>61.685726935442815</v>
      </c>
      <c r="AT57" s="1">
        <v>61.783407791133612</v>
      </c>
      <c r="AU57" s="1">
        <v>62.54884136250385</v>
      </c>
      <c r="AV57" s="1">
        <v>63.103943820508086</v>
      </c>
      <c r="AW57" s="1">
        <v>64.051922685173807</v>
      </c>
      <c r="AX57" s="1">
        <v>64.741945660897102</v>
      </c>
      <c r="AY57" s="1"/>
      <c r="AZ57" s="1"/>
      <c r="BA57" s="1"/>
      <c r="BB57" s="1"/>
      <c r="BC57" s="1"/>
      <c r="BD57" s="1"/>
      <c r="BE57" s="1"/>
      <c r="BF57" s="1"/>
      <c r="BG57" s="1"/>
      <c r="BH57" s="1"/>
      <c r="BI57" s="1"/>
      <c r="BJ57" s="1"/>
    </row>
    <row r="58" spans="1:62" x14ac:dyDescent="0.2">
      <c r="A58" s="15" t="s">
        <v>121</v>
      </c>
      <c r="B58" s="1" t="s">
        <v>66</v>
      </c>
      <c r="C58" s="1" t="s">
        <v>66</v>
      </c>
      <c r="D58" s="1" t="s">
        <v>66</v>
      </c>
      <c r="E58" s="1" t="s">
        <v>66</v>
      </c>
      <c r="F58" s="1" t="s">
        <v>66</v>
      </c>
      <c r="G58" s="1" t="s">
        <v>66</v>
      </c>
      <c r="H58" s="1" t="s">
        <v>66</v>
      </c>
      <c r="I58" s="1" t="s">
        <v>66</v>
      </c>
      <c r="J58" s="1" t="s">
        <v>66</v>
      </c>
      <c r="K58" s="1" t="s">
        <v>66</v>
      </c>
      <c r="L58" s="1" t="s">
        <v>66</v>
      </c>
      <c r="M58" s="1" t="s">
        <v>66</v>
      </c>
      <c r="N58" s="1" t="s">
        <v>66</v>
      </c>
      <c r="O58" s="1" t="s">
        <v>66</v>
      </c>
      <c r="P58" s="1" t="s">
        <v>66</v>
      </c>
      <c r="Q58" s="1" t="s">
        <v>66</v>
      </c>
      <c r="R58" s="1" t="s">
        <v>66</v>
      </c>
      <c r="S58" s="1" t="s">
        <v>66</v>
      </c>
      <c r="T58" s="1" t="s">
        <v>66</v>
      </c>
      <c r="U58" s="1" t="s">
        <v>66</v>
      </c>
      <c r="V58" s="1" t="s">
        <v>66</v>
      </c>
      <c r="W58" s="1" t="s">
        <v>66</v>
      </c>
      <c r="X58" s="1" t="s">
        <v>66</v>
      </c>
      <c r="Y58" s="1" t="s">
        <v>66</v>
      </c>
      <c r="Z58" s="1" t="s">
        <v>66</v>
      </c>
      <c r="AA58" s="1">
        <v>61.371485593666158</v>
      </c>
      <c r="AB58" s="9">
        <v>61.175099486785363</v>
      </c>
      <c r="AC58" s="9">
        <v>60.98774286836256</v>
      </c>
      <c r="AD58" s="9">
        <v>60.809341873887185</v>
      </c>
      <c r="AE58" s="9">
        <v>61.053695597213974</v>
      </c>
      <c r="AF58" s="9">
        <v>61.280907485252108</v>
      </c>
      <c r="AG58" s="9">
        <v>61.499177550729179</v>
      </c>
      <c r="AH58" s="9">
        <v>61.715602783922243</v>
      </c>
      <c r="AI58" s="9">
        <v>62.554124763871101</v>
      </c>
      <c r="AJ58" s="9">
        <v>62.799466239619633</v>
      </c>
      <c r="AK58" s="9">
        <v>61.802425879848414</v>
      </c>
      <c r="AL58" s="9">
        <v>61.322564337018832</v>
      </c>
      <c r="AM58" s="1">
        <v>62.494333844336111</v>
      </c>
      <c r="AN58" s="1">
        <v>61.541521669821527</v>
      </c>
      <c r="AO58" s="1">
        <v>60.219282374053513</v>
      </c>
      <c r="AP58" s="1">
        <v>61.268071687241644</v>
      </c>
      <c r="AQ58" s="1">
        <v>61.157863387693247</v>
      </c>
      <c r="AR58" s="1">
        <v>60.213880987907643</v>
      </c>
      <c r="AS58" s="1">
        <v>60.75698284515844</v>
      </c>
      <c r="AT58" s="1">
        <v>62.848145783542023</v>
      </c>
      <c r="AU58" s="1">
        <v>62.763026411906012</v>
      </c>
      <c r="AV58" s="1">
        <v>62.171108593989835</v>
      </c>
      <c r="AW58" s="1">
        <v>63.16296134154048</v>
      </c>
      <c r="AX58" s="1">
        <v>61.724387710185709</v>
      </c>
      <c r="AY58" s="1"/>
      <c r="AZ58" s="1"/>
      <c r="BA58" s="1"/>
      <c r="BB58" s="1"/>
      <c r="BC58" s="1"/>
      <c r="BD58" s="1"/>
      <c r="BE58" s="1"/>
      <c r="BF58" s="1"/>
      <c r="BG58" s="1"/>
      <c r="BH58" s="1"/>
      <c r="BI58" s="1"/>
      <c r="BJ58" s="1"/>
    </row>
    <row r="59" spans="1:62" x14ac:dyDescent="0.2">
      <c r="A59" s="15" t="s">
        <v>103</v>
      </c>
      <c r="B59" s="1" t="s">
        <v>66</v>
      </c>
      <c r="C59" s="1" t="s">
        <v>66</v>
      </c>
      <c r="D59" s="1" t="s">
        <v>66</v>
      </c>
      <c r="E59" s="1" t="s">
        <v>66</v>
      </c>
      <c r="F59" s="1" t="s">
        <v>66</v>
      </c>
      <c r="G59" s="1" t="s">
        <v>66</v>
      </c>
      <c r="H59" s="1" t="s">
        <v>66</v>
      </c>
      <c r="I59" s="1" t="s">
        <v>66</v>
      </c>
      <c r="J59" s="1" t="s">
        <v>66</v>
      </c>
      <c r="K59" s="1" t="s">
        <v>66</v>
      </c>
      <c r="L59" s="1" t="s">
        <v>66</v>
      </c>
      <c r="M59" s="9">
        <v>69.376339773782817</v>
      </c>
      <c r="N59" s="9">
        <v>69.505866451760269</v>
      </c>
      <c r="O59" s="9">
        <v>69.640444704133813</v>
      </c>
      <c r="P59" s="9">
        <v>69.780277937843351</v>
      </c>
      <c r="Q59" s="9">
        <v>69.92557946521687</v>
      </c>
      <c r="R59" s="9">
        <v>70.076573087509445</v>
      </c>
      <c r="S59" s="9">
        <v>70.233493719633813</v>
      </c>
      <c r="T59" s="9">
        <v>70.396588059502164</v>
      </c>
      <c r="U59" s="9">
        <v>69.461711846198227</v>
      </c>
      <c r="V59" s="9">
        <v>69.429957241485482</v>
      </c>
      <c r="W59" s="9">
        <v>69.476410975562587</v>
      </c>
      <c r="X59" s="9">
        <v>66.069059426828957</v>
      </c>
      <c r="Y59" s="9">
        <v>66.443591916893226</v>
      </c>
      <c r="Z59" s="9">
        <v>65.583615436289818</v>
      </c>
      <c r="AA59" s="9">
        <v>66.709646937003953</v>
      </c>
      <c r="AB59" s="9">
        <v>67.60102787421917</v>
      </c>
      <c r="AC59" s="9">
        <v>67.768693018273837</v>
      </c>
      <c r="AD59" s="9">
        <v>66.429317265526464</v>
      </c>
      <c r="AE59" s="9">
        <v>64.602397220543594</v>
      </c>
      <c r="AF59" s="9">
        <v>63.949141271715447</v>
      </c>
      <c r="AG59" s="9">
        <v>64.030914158969523</v>
      </c>
      <c r="AH59" s="9">
        <v>63.756663798861034</v>
      </c>
      <c r="AI59" s="9">
        <v>65.178919399294514</v>
      </c>
      <c r="AJ59" s="1">
        <v>66.091148234402297</v>
      </c>
      <c r="AK59" s="1">
        <v>66.046750091797648</v>
      </c>
      <c r="AL59" s="1">
        <v>66.873628414591622</v>
      </c>
      <c r="AM59" s="1">
        <v>67.895289051701781</v>
      </c>
      <c r="AN59" s="1">
        <v>67.236023439980386</v>
      </c>
      <c r="AO59" s="1">
        <v>66.976801311232919</v>
      </c>
      <c r="AP59" s="1">
        <v>66.477753064593387</v>
      </c>
      <c r="AQ59" s="1">
        <v>65.25921150263845</v>
      </c>
      <c r="AR59" s="1">
        <v>64.920962259383785</v>
      </c>
      <c r="AS59" s="1">
        <v>66.363307926731835</v>
      </c>
      <c r="AT59" s="1">
        <v>65.710213105624575</v>
      </c>
      <c r="AU59" s="1">
        <v>66.293941764613905</v>
      </c>
      <c r="AV59" s="1">
        <v>66.566015638803151</v>
      </c>
      <c r="AW59" s="1">
        <v>65.50085063056315</v>
      </c>
      <c r="AX59" s="1">
        <v>64.944652956042646</v>
      </c>
      <c r="AY59" s="1"/>
      <c r="AZ59" s="1"/>
      <c r="BA59" s="1"/>
      <c r="BB59" s="1"/>
      <c r="BC59" s="1"/>
      <c r="BD59" s="1"/>
      <c r="BE59" s="1"/>
      <c r="BF59" s="1"/>
      <c r="BG59" s="1"/>
      <c r="BH59" s="1"/>
      <c r="BI59" s="1"/>
      <c r="BJ59" s="1"/>
    </row>
    <row r="60" spans="1:62" x14ac:dyDescent="0.2">
      <c r="A60" s="15" t="s">
        <v>106</v>
      </c>
      <c r="B60" s="1" t="s">
        <v>66</v>
      </c>
      <c r="C60" s="1" t="s">
        <v>66</v>
      </c>
      <c r="D60" s="1" t="s">
        <v>66</v>
      </c>
      <c r="E60" s="1" t="s">
        <v>66</v>
      </c>
      <c r="F60" s="1" t="s">
        <v>66</v>
      </c>
      <c r="G60" s="1" t="s">
        <v>66</v>
      </c>
      <c r="H60" s="1" t="s">
        <v>66</v>
      </c>
      <c r="I60" s="1" t="s">
        <v>66</v>
      </c>
      <c r="J60" s="1" t="s">
        <v>66</v>
      </c>
      <c r="K60" s="1" t="s">
        <v>66</v>
      </c>
      <c r="L60" s="1" t="s">
        <v>66</v>
      </c>
      <c r="M60" s="1" t="s">
        <v>66</v>
      </c>
      <c r="N60" s="1" t="s">
        <v>66</v>
      </c>
      <c r="O60" s="1" t="s">
        <v>66</v>
      </c>
      <c r="P60" s="1" t="s">
        <v>66</v>
      </c>
      <c r="Q60" s="1" t="s">
        <v>66</v>
      </c>
      <c r="R60" s="1" t="s">
        <v>66</v>
      </c>
      <c r="S60" s="1" t="s">
        <v>66</v>
      </c>
      <c r="T60" s="1" t="s">
        <v>66</v>
      </c>
      <c r="U60" s="1" t="s">
        <v>66</v>
      </c>
      <c r="V60" s="9">
        <v>60.647148964243783</v>
      </c>
      <c r="W60" s="9">
        <v>60.734155821179826</v>
      </c>
      <c r="X60" s="9">
        <v>60.824988664753768</v>
      </c>
      <c r="Y60" s="9">
        <v>60.920297432941361</v>
      </c>
      <c r="Z60" s="9">
        <v>61.020879115462371</v>
      </c>
      <c r="AA60" s="9">
        <v>60.890966563536793</v>
      </c>
      <c r="AB60" s="9">
        <v>61.129205850177811</v>
      </c>
      <c r="AC60" s="9">
        <v>61.791459738851231</v>
      </c>
      <c r="AD60" s="9">
        <v>62.047292167550253</v>
      </c>
      <c r="AE60" s="1">
        <v>62.284570139022634</v>
      </c>
      <c r="AF60" s="1">
        <v>62.358923960273941</v>
      </c>
      <c r="AG60" s="1">
        <v>61.489752801388022</v>
      </c>
      <c r="AH60" s="1">
        <v>60.618114180600635</v>
      </c>
      <c r="AI60" s="1">
        <v>60.792837713790114</v>
      </c>
      <c r="AJ60" s="1">
        <v>60.304530582445942</v>
      </c>
      <c r="AK60" s="1">
        <v>59.70801091734667</v>
      </c>
      <c r="AL60" s="1">
        <v>59.840321674856547</v>
      </c>
      <c r="AM60" s="1">
        <v>61.524322796719488</v>
      </c>
      <c r="AN60" s="1">
        <v>60.944944574045373</v>
      </c>
      <c r="AO60" s="1">
        <v>60.736077532777898</v>
      </c>
      <c r="AP60" s="1">
        <v>61.390154858451922</v>
      </c>
      <c r="AQ60" s="1">
        <v>61.154755951209232</v>
      </c>
      <c r="AR60" s="1">
        <v>60.048376084852222</v>
      </c>
      <c r="AS60" s="1">
        <v>59.52790994400749</v>
      </c>
      <c r="AT60" s="1">
        <v>60.338706564406223</v>
      </c>
      <c r="AU60" s="1">
        <v>62.024402953914233</v>
      </c>
      <c r="AV60" s="1">
        <v>62.401873521239899</v>
      </c>
      <c r="AW60" s="1">
        <v>63.267867927611491</v>
      </c>
      <c r="AX60" s="1">
        <v>64.150484072555997</v>
      </c>
      <c r="AY60" s="1"/>
      <c r="AZ60" s="1"/>
      <c r="BA60" s="1"/>
      <c r="BB60" s="1"/>
      <c r="BC60" s="1"/>
      <c r="BD60" s="1"/>
      <c r="BE60" s="1"/>
      <c r="BF60" s="1"/>
      <c r="BG60" s="1"/>
      <c r="BH60" s="1"/>
      <c r="BI60" s="1"/>
      <c r="BJ60" s="1"/>
    </row>
    <row r="61" spans="1:62" x14ac:dyDescent="0.2">
      <c r="A61" s="15" t="s">
        <v>107</v>
      </c>
      <c r="B61" s="9">
        <v>69.100199284882436</v>
      </c>
      <c r="C61" s="9">
        <v>68.750257763117858</v>
      </c>
      <c r="D61" s="9">
        <v>68.415801745530302</v>
      </c>
      <c r="E61" s="9">
        <v>68.087924799868773</v>
      </c>
      <c r="F61" s="9">
        <v>67.766758195758555</v>
      </c>
      <c r="G61" s="9">
        <v>67.452409702451078</v>
      </c>
      <c r="H61" s="9">
        <v>67.14496443087576</v>
      </c>
      <c r="I61" s="9">
        <v>66.844485769900274</v>
      </c>
      <c r="J61" s="9">
        <v>66.292345878832791</v>
      </c>
      <c r="K61" s="9">
        <v>65.730053362696665</v>
      </c>
      <c r="L61" s="9">
        <v>65.158680869252535</v>
      </c>
      <c r="M61" s="9">
        <v>64.57934212050904</v>
      </c>
      <c r="N61" s="9">
        <v>63.993182443710182</v>
      </c>
      <c r="O61" s="9">
        <v>63.843592740699968</v>
      </c>
      <c r="P61" s="9">
        <v>63.696216746856159</v>
      </c>
      <c r="Q61" s="9">
        <v>63.551038544939608</v>
      </c>
      <c r="R61" s="9">
        <v>63.408041618355981</v>
      </c>
      <c r="S61" s="9">
        <v>63.267208885593604</v>
      </c>
      <c r="T61" s="9">
        <v>63.128522733981583</v>
      </c>
      <c r="U61" s="9">
        <v>62.991965052740625</v>
      </c>
      <c r="V61" s="9">
        <v>62.857517265302903</v>
      </c>
      <c r="W61" s="9">
        <v>62.725160360880132</v>
      </c>
      <c r="X61" s="9">
        <v>62.594874925261095</v>
      </c>
      <c r="Y61" s="9">
        <v>61.322581948749558</v>
      </c>
      <c r="Z61" s="9">
        <v>61.057255873879654</v>
      </c>
      <c r="AA61" s="9">
        <v>61.285449364404165</v>
      </c>
      <c r="AB61" s="9">
        <v>60.703041269539106</v>
      </c>
      <c r="AC61" s="9">
        <v>61.244229116458712</v>
      </c>
      <c r="AD61" s="9">
        <v>62.525024545650155</v>
      </c>
      <c r="AE61" s="9">
        <v>64.205453298811676</v>
      </c>
      <c r="AF61" s="1">
        <v>66.66684260454619</v>
      </c>
      <c r="AG61" s="1">
        <v>64.796461030260161</v>
      </c>
      <c r="AH61" s="1">
        <v>66.058222685235364</v>
      </c>
      <c r="AI61" s="1">
        <v>66.911227426973909</v>
      </c>
      <c r="AJ61" s="1">
        <v>67.877740330392299</v>
      </c>
      <c r="AK61" s="1">
        <v>68.418390406272906</v>
      </c>
      <c r="AL61" s="1">
        <v>70.02492988417319</v>
      </c>
      <c r="AM61" s="1">
        <v>68.293778181190504</v>
      </c>
      <c r="AN61" s="1">
        <v>69.407743546839072</v>
      </c>
      <c r="AO61" s="1">
        <v>67.89272605578951</v>
      </c>
      <c r="AP61" s="1">
        <v>67.528470515250788</v>
      </c>
      <c r="AQ61" s="1">
        <v>64.84285696821189</v>
      </c>
      <c r="AR61" s="1">
        <v>68.204808216491656</v>
      </c>
      <c r="AS61" s="1">
        <v>68.206406648770084</v>
      </c>
      <c r="AT61" s="1">
        <v>67.867951589879397</v>
      </c>
      <c r="AU61" s="1">
        <v>66.508748912363785</v>
      </c>
      <c r="AV61" s="1">
        <v>68.104695575498042</v>
      </c>
      <c r="AW61" s="1">
        <v>68.192486083829976</v>
      </c>
      <c r="AX61" s="1">
        <v>68.768212890735754</v>
      </c>
      <c r="AY61" s="1"/>
      <c r="AZ61" s="1"/>
      <c r="BA61" s="1"/>
      <c r="BB61" s="1"/>
      <c r="BC61" s="1"/>
      <c r="BD61" s="1"/>
      <c r="BE61" s="1"/>
      <c r="BF61" s="1"/>
      <c r="BG61" s="1"/>
      <c r="BH61" s="1"/>
      <c r="BI61" s="1"/>
      <c r="BJ61" s="1"/>
    </row>
    <row r="62" spans="1:62" x14ac:dyDescent="0.2">
      <c r="A62" s="15"/>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row>
    <row r="63" spans="1:62" x14ac:dyDescent="0.2">
      <c r="A63" s="16"/>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row>
    <row r="64" spans="1:62" x14ac:dyDescent="0.2">
      <c r="AE64" s="8"/>
      <c r="AF64" s="8"/>
      <c r="AG64" s="8"/>
      <c r="AH64" s="8"/>
      <c r="AI64" s="8"/>
      <c r="AJ64" s="8"/>
      <c r="AK64" s="8"/>
      <c r="AL64" s="8"/>
      <c r="AM64" s="8"/>
    </row>
    <row r="65" spans="1:50" x14ac:dyDescent="0.2">
      <c r="A65" s="10" t="s">
        <v>72</v>
      </c>
    </row>
    <row r="66" spans="1:50" x14ac:dyDescent="0.2">
      <c r="A66" t="s">
        <v>3</v>
      </c>
      <c r="B66" s="8">
        <v>63.95916681801905</v>
      </c>
      <c r="C66" s="8">
        <v>63.664101751005212</v>
      </c>
      <c r="D66" s="8">
        <v>62.986870613820123</v>
      </c>
      <c r="E66" s="8">
        <v>63.113169323950196</v>
      </c>
      <c r="F66" s="8">
        <v>63.261570478396393</v>
      </c>
      <c r="G66" s="8">
        <v>63.561987951835292</v>
      </c>
      <c r="H66" s="8">
        <v>63.538296701160185</v>
      </c>
      <c r="I66" s="8">
        <v>63.140737089192228</v>
      </c>
      <c r="J66" s="8">
        <v>62.670084329290205</v>
      </c>
      <c r="K66" s="8">
        <v>62.475390016413577</v>
      </c>
      <c r="L66" s="8">
        <v>62.089802420936792</v>
      </c>
      <c r="M66" s="8">
        <v>61.149597306554163</v>
      </c>
      <c r="N66" s="8">
        <v>60.744049952947876</v>
      </c>
      <c r="O66" s="8">
        <v>60.59987123401163</v>
      </c>
      <c r="P66" s="8">
        <v>60.494930913376898</v>
      </c>
      <c r="Q66" s="8">
        <v>59.824687625233615</v>
      </c>
      <c r="R66" s="8">
        <v>59.621199740546857</v>
      </c>
      <c r="S66" s="8">
        <v>59.771840366684501</v>
      </c>
      <c r="T66" s="8">
        <v>59.841127475281411</v>
      </c>
      <c r="U66" s="8">
        <v>59.967318075067517</v>
      </c>
      <c r="V66" s="8">
        <v>60.090401285686212</v>
      </c>
      <c r="W66" s="8">
        <v>59.875732278090823</v>
      </c>
      <c r="X66" s="8">
        <v>59.447565129981122</v>
      </c>
      <c r="Y66" s="8">
        <v>59.30487561416529</v>
      </c>
      <c r="Z66" s="8">
        <v>58.960210294507739</v>
      </c>
      <c r="AA66" s="8">
        <v>58.363236116273924</v>
      </c>
      <c r="AB66" s="8">
        <v>58.268187449394347</v>
      </c>
      <c r="AC66" s="8">
        <v>58.243032151929924</v>
      </c>
      <c r="AD66" s="8">
        <v>58.398322352997013</v>
      </c>
      <c r="AE66" s="8">
        <v>58.468193577596743</v>
      </c>
      <c r="AF66" s="8">
        <v>58.86505713805974</v>
      </c>
      <c r="AG66" s="8">
        <v>58.460487907367991</v>
      </c>
      <c r="AH66" s="8">
        <v>58.477317359581463</v>
      </c>
      <c r="AI66" s="8">
        <v>58.492055115269054</v>
      </c>
      <c r="AJ66" s="1" t="s">
        <v>66</v>
      </c>
      <c r="AK66" s="1" t="s">
        <v>66</v>
      </c>
      <c r="AL66" s="1" t="s">
        <v>66</v>
      </c>
      <c r="AM66" s="1" t="s">
        <v>66</v>
      </c>
      <c r="AN66" s="1" t="s">
        <v>66</v>
      </c>
      <c r="AO66" s="1" t="s">
        <v>66</v>
      </c>
      <c r="AP66" s="1" t="s">
        <v>66</v>
      </c>
      <c r="AQ66" s="1" t="s">
        <v>66</v>
      </c>
      <c r="AR66" s="1" t="s">
        <v>66</v>
      </c>
      <c r="AS66" s="1" t="s">
        <v>66</v>
      </c>
      <c r="AT66" s="1" t="s">
        <v>66</v>
      </c>
      <c r="AU66" s="1" t="s">
        <v>66</v>
      </c>
      <c r="AV66" s="1" t="s">
        <v>66</v>
      </c>
    </row>
    <row r="67" spans="1:50" x14ac:dyDescent="0.2">
      <c r="A67" t="s">
        <v>132</v>
      </c>
      <c r="B67" s="8">
        <v>66.666124662034989</v>
      </c>
      <c r="C67" s="8">
        <v>66.02967701688614</v>
      </c>
      <c r="D67" s="8">
        <v>65.583932774439106</v>
      </c>
      <c r="E67" s="8">
        <v>65.53255349836148</v>
      </c>
      <c r="F67" s="8">
        <v>65.227208588427828</v>
      </c>
      <c r="G67" s="8">
        <v>64.9708367551181</v>
      </c>
      <c r="H67" s="8">
        <v>64.962865543973678</v>
      </c>
      <c r="I67" s="8">
        <v>64.649633232277438</v>
      </c>
      <c r="J67" s="8">
        <v>64.068423120876332</v>
      </c>
      <c r="K67" s="8">
        <v>63.727128075515616</v>
      </c>
      <c r="L67" s="8">
        <v>63.333001739797389</v>
      </c>
      <c r="M67" s="8">
        <v>63.176633808980064</v>
      </c>
      <c r="N67" s="8">
        <v>63.037630553785455</v>
      </c>
      <c r="O67" s="8">
        <v>62.703203222065198</v>
      </c>
      <c r="P67" s="8">
        <v>62.755978807200705</v>
      </c>
      <c r="Q67" s="8">
        <v>62.598595007874657</v>
      </c>
      <c r="R67" s="8">
        <v>62.343397670165864</v>
      </c>
      <c r="S67" s="8">
        <v>61.729460669873824</v>
      </c>
      <c r="T67" s="8">
        <v>61.19343928258408</v>
      </c>
      <c r="U67" s="8">
        <v>61.570246256016752</v>
      </c>
      <c r="V67" s="8">
        <v>62.355953908757698</v>
      </c>
      <c r="W67" s="8">
        <v>61.869582842154458</v>
      </c>
      <c r="X67" s="8">
        <v>62.12692027592918</v>
      </c>
      <c r="Y67" s="8">
        <v>62.085682307660008</v>
      </c>
      <c r="Z67" s="8">
        <v>61.420123833636417</v>
      </c>
      <c r="AA67" s="8">
        <v>60.728562183279514</v>
      </c>
      <c r="AB67" s="8">
        <v>60.487418792704943</v>
      </c>
      <c r="AC67" s="8">
        <v>60.609918575910775</v>
      </c>
      <c r="AD67" s="8">
        <v>60.642694575995321</v>
      </c>
      <c r="AE67" s="1" t="s">
        <v>66</v>
      </c>
      <c r="AF67" s="1" t="s">
        <v>66</v>
      </c>
      <c r="AG67" s="1" t="s">
        <v>66</v>
      </c>
      <c r="AH67" s="1" t="s">
        <v>66</v>
      </c>
      <c r="AI67" s="1" t="s">
        <v>66</v>
      </c>
      <c r="AJ67" s="1" t="s">
        <v>66</v>
      </c>
      <c r="AK67" s="1" t="s">
        <v>66</v>
      </c>
      <c r="AL67" s="1" t="s">
        <v>66</v>
      </c>
      <c r="AM67" s="1" t="s">
        <v>66</v>
      </c>
      <c r="AN67" s="1" t="s">
        <v>66</v>
      </c>
      <c r="AO67" s="1" t="s">
        <v>66</v>
      </c>
      <c r="AP67" s="1" t="s">
        <v>66</v>
      </c>
      <c r="AQ67" s="1" t="s">
        <v>66</v>
      </c>
      <c r="AR67" s="1" t="s">
        <v>66</v>
      </c>
      <c r="AS67" s="1" t="s">
        <v>66</v>
      </c>
      <c r="AT67" s="1" t="s">
        <v>66</v>
      </c>
      <c r="AU67" s="1" t="s">
        <v>66</v>
      </c>
      <c r="AV67" s="1" t="s">
        <v>66</v>
      </c>
    </row>
    <row r="68" spans="1:50" x14ac:dyDescent="0.2">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row>
    <row r="70" spans="1:50" x14ac:dyDescent="0.2">
      <c r="A70" s="10" t="s">
        <v>124</v>
      </c>
    </row>
    <row r="71" spans="1:50" x14ac:dyDescent="0.2">
      <c r="A71" t="s">
        <v>123</v>
      </c>
      <c r="B71" s="20">
        <f t="shared" ref="B71:Z71" si="2">B72*$AB71/$AB72</f>
        <v>68.761343107277625</v>
      </c>
      <c r="C71" s="20">
        <f t="shared" si="2"/>
        <v>68.460371513647701</v>
      </c>
      <c r="D71" s="20">
        <f t="shared" si="2"/>
        <v>68.168647895675932</v>
      </c>
      <c r="E71" s="20">
        <f t="shared" si="2"/>
        <v>67.888975871883559</v>
      </c>
      <c r="F71" s="20">
        <f t="shared" si="2"/>
        <v>67.594521988110401</v>
      </c>
      <c r="G71" s="20">
        <f t="shared" si="2"/>
        <v>67.356450685203626</v>
      </c>
      <c r="H71" s="20">
        <f t="shared" si="2"/>
        <v>67.143841907234744</v>
      </c>
      <c r="I71" s="20">
        <f t="shared" si="2"/>
        <v>66.936812833356839</v>
      </c>
      <c r="J71" s="20">
        <f t="shared" si="2"/>
        <v>66.622065287547883</v>
      </c>
      <c r="K71" s="20">
        <f t="shared" si="2"/>
        <v>66.332890864943565</v>
      </c>
      <c r="L71" s="20">
        <f t="shared" si="2"/>
        <v>66.184274779079956</v>
      </c>
      <c r="M71" s="20">
        <f t="shared" si="2"/>
        <v>65.798662804184701</v>
      </c>
      <c r="N71" s="20">
        <f t="shared" si="2"/>
        <v>65.438287769467848</v>
      </c>
      <c r="O71" s="20">
        <f t="shared" si="2"/>
        <v>65.191328690683292</v>
      </c>
      <c r="P71" s="20">
        <f t="shared" si="2"/>
        <v>64.901708114692937</v>
      </c>
      <c r="Q71" s="20">
        <f t="shared" si="2"/>
        <v>64.74136057852624</v>
      </c>
      <c r="R71" s="20">
        <f t="shared" si="2"/>
        <v>64.542224678683795</v>
      </c>
      <c r="S71" s="20">
        <f t="shared" si="2"/>
        <v>64.396090805212097</v>
      </c>
      <c r="T71" s="20">
        <f t="shared" si="2"/>
        <v>64.235338563178004</v>
      </c>
      <c r="U71" s="20">
        <f t="shared" si="2"/>
        <v>64.257621729015995</v>
      </c>
      <c r="V71" s="20">
        <f t="shared" si="2"/>
        <v>64.24248065522427</v>
      </c>
      <c r="W71" s="20">
        <f t="shared" si="2"/>
        <v>64.176257107873099</v>
      </c>
      <c r="X71" s="20">
        <f t="shared" si="2"/>
        <v>63.921999284303439</v>
      </c>
      <c r="Y71" s="20">
        <f t="shared" si="2"/>
        <v>63.848228669773462</v>
      </c>
      <c r="Z71" s="20">
        <f t="shared" si="2"/>
        <v>63.632482615616475</v>
      </c>
      <c r="AA71" s="20">
        <f>AA72*$AB71/$AB72</f>
        <v>63.424546342580818</v>
      </c>
      <c r="AB71" s="8">
        <f t="shared" ref="AB71:AW71" si="3">AVERAGE(AB4:AB39)</f>
        <v>63.187302698529507</v>
      </c>
      <c r="AC71" s="8">
        <f t="shared" si="3"/>
        <v>63.2264020391004</v>
      </c>
      <c r="AD71" s="8">
        <f t="shared" si="3"/>
        <v>63.165424682357099</v>
      </c>
      <c r="AE71" s="8">
        <f t="shared" si="3"/>
        <v>63.243303815562093</v>
      </c>
      <c r="AF71" s="8">
        <f t="shared" si="3"/>
        <v>63.107694554823553</v>
      </c>
      <c r="AG71" s="8">
        <f t="shared" si="3"/>
        <v>63.092705047906684</v>
      </c>
      <c r="AH71" s="8">
        <f t="shared" si="3"/>
        <v>63.172074421378753</v>
      </c>
      <c r="AI71" s="8">
        <f t="shared" si="3"/>
        <v>63.092416618810574</v>
      </c>
      <c r="AJ71" s="8">
        <f t="shared" si="3"/>
        <v>63.086173897712797</v>
      </c>
      <c r="AK71" s="8">
        <f t="shared" si="3"/>
        <v>63.452258198553146</v>
      </c>
      <c r="AL71" s="8">
        <f t="shared" si="3"/>
        <v>63.580191933917632</v>
      </c>
      <c r="AM71" s="8">
        <f t="shared" si="3"/>
        <v>63.655405470433919</v>
      </c>
      <c r="AN71" s="8">
        <f t="shared" si="3"/>
        <v>63.86916596192394</v>
      </c>
      <c r="AO71" s="8">
        <f t="shared" si="3"/>
        <v>63.919073040425474</v>
      </c>
      <c r="AP71" s="8">
        <f t="shared" si="3"/>
        <v>63.857480838872043</v>
      </c>
      <c r="AQ71" s="8">
        <f t="shared" si="3"/>
        <v>63.921628383399401</v>
      </c>
      <c r="AR71" s="8">
        <f t="shared" si="3"/>
        <v>64.184435524989979</v>
      </c>
      <c r="AS71" s="8">
        <f t="shared" si="3"/>
        <v>64.342051195973056</v>
      </c>
      <c r="AT71" s="8">
        <f t="shared" si="3"/>
        <v>64.55252423401592</v>
      </c>
      <c r="AU71" s="8">
        <f t="shared" si="3"/>
        <v>64.667802253553589</v>
      </c>
      <c r="AV71" s="8">
        <f t="shared" si="3"/>
        <v>64.979922783459202</v>
      </c>
      <c r="AW71" s="8">
        <f t="shared" si="3"/>
        <v>65.251934613525705</v>
      </c>
      <c r="AX71" s="8">
        <f>AVERAGE(AX4:AX39)</f>
        <v>65.436204277913262</v>
      </c>
    </row>
    <row r="72" spans="1:50" x14ac:dyDescent="0.2">
      <c r="A72" t="s">
        <v>133</v>
      </c>
      <c r="B72" s="8">
        <f t="shared" ref="B72:AW72" si="4">AVERAGE(B4:B8,B10:B16,B18,B20:B22,B25,B27:B31,B34:B39)</f>
        <v>68.375770154294401</v>
      </c>
      <c r="C72" s="8">
        <f t="shared" si="4"/>
        <v>68.076486231394512</v>
      </c>
      <c r="D72" s="8">
        <f t="shared" si="4"/>
        <v>67.78639842697369</v>
      </c>
      <c r="E72" s="8">
        <f t="shared" si="4"/>
        <v>67.508294638518322</v>
      </c>
      <c r="F72" s="8">
        <f t="shared" si="4"/>
        <v>67.215491878012287</v>
      </c>
      <c r="G72" s="8">
        <f t="shared" si="4"/>
        <v>66.978755538198641</v>
      </c>
      <c r="H72" s="8">
        <f t="shared" si="4"/>
        <v>66.767338944539262</v>
      </c>
      <c r="I72" s="8">
        <f t="shared" si="4"/>
        <v>66.56147076728962</v>
      </c>
      <c r="J72" s="8">
        <f t="shared" si="4"/>
        <v>66.248488139604675</v>
      </c>
      <c r="K72" s="8">
        <f t="shared" si="4"/>
        <v>65.960935236171039</v>
      </c>
      <c r="L72" s="8">
        <f t="shared" si="4"/>
        <v>65.813152501439021</v>
      </c>
      <c r="M72" s="8">
        <f t="shared" si="4"/>
        <v>65.429702810483363</v>
      </c>
      <c r="N72" s="8">
        <f t="shared" si="4"/>
        <v>65.071348545868403</v>
      </c>
      <c r="O72" s="8">
        <f t="shared" si="4"/>
        <v>64.825774267568676</v>
      </c>
      <c r="P72" s="8">
        <f t="shared" si="4"/>
        <v>64.537777712513389</v>
      </c>
      <c r="Q72" s="8">
        <f t="shared" si="4"/>
        <v>64.378329310514658</v>
      </c>
      <c r="R72" s="8">
        <f t="shared" si="4"/>
        <v>64.180310047047797</v>
      </c>
      <c r="S72" s="8">
        <f t="shared" si="4"/>
        <v>64.034995605928344</v>
      </c>
      <c r="T72" s="8">
        <f t="shared" si="4"/>
        <v>63.875144767413417</v>
      </c>
      <c r="U72" s="8">
        <f t="shared" si="4"/>
        <v>63.897302982433601</v>
      </c>
      <c r="V72" s="8">
        <f t="shared" si="4"/>
        <v>63.882246810830665</v>
      </c>
      <c r="W72" s="8">
        <f t="shared" si="4"/>
        <v>63.816394605974502</v>
      </c>
      <c r="X72" s="8">
        <f t="shared" si="4"/>
        <v>63.563562509934613</v>
      </c>
      <c r="Y72" s="8">
        <f t="shared" si="4"/>
        <v>63.490205557389743</v>
      </c>
      <c r="Z72" s="8">
        <f t="shared" si="4"/>
        <v>63.275669279532003</v>
      </c>
      <c r="AA72" s="8">
        <f t="shared" si="4"/>
        <v>63.068898990161053</v>
      </c>
      <c r="AB72" s="8">
        <f t="shared" si="4"/>
        <v>62.832985668181415</v>
      </c>
      <c r="AC72" s="8">
        <f t="shared" si="4"/>
        <v>62.896286398999628</v>
      </c>
      <c r="AD72" s="8">
        <f t="shared" si="4"/>
        <v>62.754012345540261</v>
      </c>
      <c r="AE72" s="8">
        <f t="shared" si="4"/>
        <v>62.85050022371265</v>
      </c>
      <c r="AF72" s="8">
        <f t="shared" si="4"/>
        <v>62.659533093225811</v>
      </c>
      <c r="AG72" s="8">
        <f t="shared" si="4"/>
        <v>62.635179797676578</v>
      </c>
      <c r="AH72" s="8">
        <f t="shared" si="4"/>
        <v>62.750770770293933</v>
      </c>
      <c r="AI72" s="8">
        <f t="shared" si="4"/>
        <v>62.683169396036831</v>
      </c>
      <c r="AJ72" s="8">
        <f t="shared" si="4"/>
        <v>62.661168333110986</v>
      </c>
      <c r="AK72" s="8">
        <f t="shared" si="4"/>
        <v>63.099654090221797</v>
      </c>
      <c r="AL72" s="8">
        <f t="shared" si="4"/>
        <v>63.305490525177653</v>
      </c>
      <c r="AM72" s="8">
        <f t="shared" si="4"/>
        <v>63.405041762914081</v>
      </c>
      <c r="AN72" s="8">
        <f t="shared" si="4"/>
        <v>63.619385868803896</v>
      </c>
      <c r="AO72" s="8">
        <f t="shared" si="4"/>
        <v>63.699222816129868</v>
      </c>
      <c r="AP72" s="8">
        <f t="shared" si="4"/>
        <v>63.611703575284359</v>
      </c>
      <c r="AQ72" s="8">
        <f t="shared" si="4"/>
        <v>63.623828847625454</v>
      </c>
      <c r="AR72" s="8">
        <f t="shared" si="4"/>
        <v>63.839843414085195</v>
      </c>
      <c r="AS72" s="8">
        <f t="shared" si="4"/>
        <v>64.020169100912582</v>
      </c>
      <c r="AT72" s="8">
        <f t="shared" si="4"/>
        <v>64.312330857164085</v>
      </c>
      <c r="AU72" s="8">
        <f t="shared" si="4"/>
        <v>64.507526481141795</v>
      </c>
      <c r="AV72" s="8">
        <f t="shared" si="4"/>
        <v>64.953401894252323</v>
      </c>
      <c r="AW72" s="8">
        <f t="shared" si="4"/>
        <v>65.197160596257376</v>
      </c>
      <c r="AX72" s="8">
        <f>AVERAGE(AX4:AX8,AX10:AX16,AX18,AX20:AX22,AX25,AX27:AX31,AX34:AX39)</f>
        <v>65.337234304763541</v>
      </c>
    </row>
    <row r="74" spans="1:50" x14ac:dyDescent="0.2">
      <c r="A74" t="s">
        <v>119</v>
      </c>
      <c r="B74" s="8">
        <f t="shared" ref="B74:AW74" si="5">MIN(B4:B39)</f>
        <v>64.148702925410262</v>
      </c>
      <c r="C74" s="8">
        <f t="shared" si="5"/>
        <v>64.188975470851943</v>
      </c>
      <c r="D74" s="8">
        <f t="shared" si="5"/>
        <v>63.829531002933173</v>
      </c>
      <c r="E74" s="8">
        <f t="shared" si="5"/>
        <v>63.091416874023928</v>
      </c>
      <c r="F74" s="8">
        <f t="shared" si="5"/>
        <v>62.424063445096742</v>
      </c>
      <c r="G74" s="8">
        <f t="shared" si="5"/>
        <v>61.824547998504883</v>
      </c>
      <c r="H74" s="8">
        <f t="shared" si="5"/>
        <v>61.607755945948675</v>
      </c>
      <c r="I74" s="8">
        <f t="shared" si="5"/>
        <v>61.395904558551756</v>
      </c>
      <c r="J74" s="8">
        <f t="shared" si="5"/>
        <v>61.188972497324649</v>
      </c>
      <c r="K74" s="8">
        <f t="shared" si="5"/>
        <v>60.986932151817882</v>
      </c>
      <c r="L74" s="8">
        <f t="shared" si="5"/>
        <v>60.789750017515047</v>
      </c>
      <c r="M74" s="8">
        <f t="shared" si="5"/>
        <v>60.597387072847134</v>
      </c>
      <c r="N74" s="8">
        <f t="shared" si="5"/>
        <v>60.336992643251016</v>
      </c>
      <c r="O74" s="8">
        <f t="shared" si="5"/>
        <v>60.063872088006917</v>
      </c>
      <c r="P74" s="8">
        <f t="shared" si="5"/>
        <v>60.188356353954823</v>
      </c>
      <c r="Q74" s="8">
        <f t="shared" si="5"/>
        <v>59.828864607472873</v>
      </c>
      <c r="R74" s="8">
        <f t="shared" si="5"/>
        <v>60.090125503049755</v>
      </c>
      <c r="S74" s="8">
        <f t="shared" si="5"/>
        <v>59.438774457575811</v>
      </c>
      <c r="T74" s="8">
        <f t="shared" si="5"/>
        <v>58.7759260537619</v>
      </c>
      <c r="U74" s="8">
        <f t="shared" si="5"/>
        <v>58.711316334907529</v>
      </c>
      <c r="V74" s="8">
        <f t="shared" si="5"/>
        <v>58.477078855228079</v>
      </c>
      <c r="W74" s="8">
        <f t="shared" si="5"/>
        <v>58.694639184757612</v>
      </c>
      <c r="X74" s="8">
        <f t="shared" si="5"/>
        <v>58.043237243875218</v>
      </c>
      <c r="Y74" s="8">
        <f t="shared" si="5"/>
        <v>57.938902400900652</v>
      </c>
      <c r="Z74" s="8">
        <f t="shared" si="5"/>
        <v>58.012721379185045</v>
      </c>
      <c r="AA74" s="8">
        <f t="shared" si="5"/>
        <v>58.289812460589815</v>
      </c>
      <c r="AB74" s="8">
        <f t="shared" si="5"/>
        <v>57.937812648966215</v>
      </c>
      <c r="AC74" s="8">
        <f t="shared" si="5"/>
        <v>58.344776646512599</v>
      </c>
      <c r="AD74" s="8">
        <f t="shared" si="5"/>
        <v>58.466456965824655</v>
      </c>
      <c r="AE74" s="8">
        <f t="shared" si="5"/>
        <v>58.070139506028667</v>
      </c>
      <c r="AF74" s="8">
        <f t="shared" si="5"/>
        <v>58.27484291542013</v>
      </c>
      <c r="AG74" s="8">
        <f t="shared" si="5"/>
        <v>57.769726683966454</v>
      </c>
      <c r="AH74" s="8">
        <f t="shared" si="5"/>
        <v>57.771617785277513</v>
      </c>
      <c r="AI74" s="8">
        <f t="shared" si="5"/>
        <v>57.59093882855268</v>
      </c>
      <c r="AJ74" s="8">
        <f t="shared" si="5"/>
        <v>57.834335851113089</v>
      </c>
      <c r="AK74" s="8">
        <f t="shared" si="5"/>
        <v>58.609301134732441</v>
      </c>
      <c r="AL74" s="8">
        <f t="shared" si="5"/>
        <v>58.722331256969625</v>
      </c>
      <c r="AM74" s="8">
        <f t="shared" si="5"/>
        <v>58.35539353158368</v>
      </c>
      <c r="AN74" s="8">
        <f t="shared" si="5"/>
        <v>57.931338203752262</v>
      </c>
      <c r="AO74" s="8">
        <f t="shared" si="5"/>
        <v>57.307144831923097</v>
      </c>
      <c r="AP74" s="8">
        <f t="shared" si="5"/>
        <v>57.731322759168151</v>
      </c>
      <c r="AQ74" s="8">
        <f t="shared" si="5"/>
        <v>58.007634283159042</v>
      </c>
      <c r="AR74" s="8">
        <f t="shared" si="5"/>
        <v>57.599623124336986</v>
      </c>
      <c r="AS74" s="8">
        <f t="shared" si="5"/>
        <v>59.497173544784189</v>
      </c>
      <c r="AT74" s="8">
        <f t="shared" si="5"/>
        <v>59.371806974664558</v>
      </c>
      <c r="AU74" s="8">
        <f t="shared" si="5"/>
        <v>59.476761457870488</v>
      </c>
      <c r="AV74" s="8">
        <f t="shared" si="5"/>
        <v>60.048765672856028</v>
      </c>
      <c r="AW74" s="8">
        <f t="shared" si="5"/>
        <v>59.672304560212837</v>
      </c>
      <c r="AX74" s="8">
        <f>MIN(AX4:AX39)</f>
        <v>60.547399811697275</v>
      </c>
    </row>
    <row r="75" spans="1:50" x14ac:dyDescent="0.2">
      <c r="A75" t="s">
        <v>120</v>
      </c>
      <c r="B75" s="8">
        <f t="shared" ref="B75:AW75" si="6">MAX(B4:B39)</f>
        <v>73.588448133023263</v>
      </c>
      <c r="C75" s="8">
        <f t="shared" si="6"/>
        <v>73.088493739334723</v>
      </c>
      <c r="D75" s="8">
        <f t="shared" si="6"/>
        <v>72.906015239367349</v>
      </c>
      <c r="E75" s="8">
        <f t="shared" si="6"/>
        <v>72.786063278462223</v>
      </c>
      <c r="F75" s="8">
        <f t="shared" si="6"/>
        <v>72.666398963871288</v>
      </c>
      <c r="G75" s="8">
        <f t="shared" si="6"/>
        <v>79.30620571238633</v>
      </c>
      <c r="H75" s="8">
        <f t="shared" si="6"/>
        <v>79.161344366918939</v>
      </c>
      <c r="I75" s="8">
        <f t="shared" si="6"/>
        <v>79.01708999010917</v>
      </c>
      <c r="J75" s="8">
        <f t="shared" si="6"/>
        <v>78.873444913388298</v>
      </c>
      <c r="K75" s="8">
        <f t="shared" si="6"/>
        <v>78.730411375952471</v>
      </c>
      <c r="L75" s="8">
        <f t="shared" si="6"/>
        <v>78.587991525463991</v>
      </c>
      <c r="M75" s="8">
        <f t="shared" si="6"/>
        <v>78.526921578584748</v>
      </c>
      <c r="N75" s="8">
        <f t="shared" si="6"/>
        <v>78.47678936205898</v>
      </c>
      <c r="O75" s="8">
        <f t="shared" si="6"/>
        <v>78.47852553505183</v>
      </c>
      <c r="P75" s="8">
        <f t="shared" si="6"/>
        <v>78.476767000742512</v>
      </c>
      <c r="Q75" s="8">
        <f t="shared" si="6"/>
        <v>78.472215695889773</v>
      </c>
      <c r="R75" s="8">
        <f t="shared" si="6"/>
        <v>78.044867339166885</v>
      </c>
      <c r="S75" s="8">
        <f t="shared" si="6"/>
        <v>77.628690024543303</v>
      </c>
      <c r="T75" s="8">
        <f t="shared" si="6"/>
        <v>77.223976518690804</v>
      </c>
      <c r="U75" s="8">
        <f t="shared" si="6"/>
        <v>76.830909580355524</v>
      </c>
      <c r="V75" s="8">
        <f t="shared" si="6"/>
        <v>76.449571813824093</v>
      </c>
      <c r="W75" s="8">
        <f t="shared" si="6"/>
        <v>76.079956058932211</v>
      </c>
      <c r="X75" s="8">
        <f t="shared" si="6"/>
        <v>75.572189822791344</v>
      </c>
      <c r="Y75" s="8">
        <f t="shared" si="6"/>
        <v>75.035687017532794</v>
      </c>
      <c r="Z75" s="8">
        <f t="shared" si="6"/>
        <v>73.352573123615343</v>
      </c>
      <c r="AA75" s="8">
        <f t="shared" si="6"/>
        <v>71.208071657749045</v>
      </c>
      <c r="AB75" s="8">
        <f t="shared" si="6"/>
        <v>71.174783571916706</v>
      </c>
      <c r="AC75" s="8">
        <f t="shared" si="6"/>
        <v>73.117816922409133</v>
      </c>
      <c r="AD75" s="8">
        <f t="shared" si="6"/>
        <v>73.675843095991127</v>
      </c>
      <c r="AE75" s="8">
        <f t="shared" si="6"/>
        <v>73.786396179038135</v>
      </c>
      <c r="AF75" s="8">
        <f t="shared" si="6"/>
        <v>74.482759410359321</v>
      </c>
      <c r="AG75" s="8">
        <f t="shared" si="6"/>
        <v>73.952623570139636</v>
      </c>
      <c r="AH75" s="8">
        <f t="shared" si="6"/>
        <v>72.780893156473013</v>
      </c>
      <c r="AI75" s="8">
        <f t="shared" si="6"/>
        <v>73.008979978987881</v>
      </c>
      <c r="AJ75" s="8">
        <f t="shared" si="6"/>
        <v>72.97752723334834</v>
      </c>
      <c r="AK75" s="8">
        <f t="shared" si="6"/>
        <v>73.157404512109196</v>
      </c>
      <c r="AL75" s="8">
        <f t="shared" si="6"/>
        <v>73.986189984164596</v>
      </c>
      <c r="AM75" s="8">
        <f t="shared" si="6"/>
        <v>72.938975907644277</v>
      </c>
      <c r="AN75" s="8">
        <f t="shared" si="6"/>
        <v>72.953656567318077</v>
      </c>
      <c r="AO75" s="8">
        <f t="shared" si="6"/>
        <v>72.12834851333642</v>
      </c>
      <c r="AP75" s="8">
        <f t="shared" si="6"/>
        <v>71.384074036599571</v>
      </c>
      <c r="AQ75" s="8">
        <f t="shared" si="6"/>
        <v>71.419166137871699</v>
      </c>
      <c r="AR75" s="8">
        <f t="shared" si="6"/>
        <v>71.810564116650909</v>
      </c>
      <c r="AS75" s="8">
        <f t="shared" si="6"/>
        <v>72.074303838365893</v>
      </c>
      <c r="AT75" s="8">
        <f t="shared" si="6"/>
        <v>73.294890365177494</v>
      </c>
      <c r="AU75" s="8">
        <f t="shared" si="6"/>
        <v>72.355431643902577</v>
      </c>
      <c r="AV75" s="8">
        <f t="shared" si="6"/>
        <v>72.078238630533377</v>
      </c>
      <c r="AW75" s="8">
        <f t="shared" si="6"/>
        <v>72.926392512264272</v>
      </c>
      <c r="AX75" s="8">
        <f>MAX(AX4:AX39)</f>
        <v>72.337410511223993</v>
      </c>
    </row>
    <row r="78" spans="1:50" x14ac:dyDescent="0.2">
      <c r="A78" t="s">
        <v>115</v>
      </c>
      <c r="B78" s="20">
        <f t="shared" ref="B78:Z78" si="7">B79*$AB78/$AB79</f>
        <v>68.037095401613826</v>
      </c>
      <c r="C78" s="20">
        <f t="shared" si="7"/>
        <v>67.668555101280759</v>
      </c>
      <c r="D78" s="20">
        <f t="shared" si="7"/>
        <v>67.264442723890269</v>
      </c>
      <c r="E78" s="20">
        <f t="shared" si="7"/>
        <v>66.908851299594943</v>
      </c>
      <c r="F78" s="20">
        <f t="shared" si="7"/>
        <v>66.548156191405383</v>
      </c>
      <c r="G78" s="20">
        <f t="shared" si="7"/>
        <v>66.240660068675197</v>
      </c>
      <c r="H78" s="20">
        <f t="shared" si="7"/>
        <v>65.90825843246877</v>
      </c>
      <c r="I78" s="20">
        <f t="shared" si="7"/>
        <v>65.641704348672917</v>
      </c>
      <c r="J78" s="20">
        <f t="shared" si="7"/>
        <v>65.293819866071729</v>
      </c>
      <c r="K78" s="20">
        <f t="shared" si="7"/>
        <v>64.9892526563019</v>
      </c>
      <c r="L78" s="20">
        <f t="shared" si="7"/>
        <v>64.810782982480461</v>
      </c>
      <c r="M78" s="20">
        <f t="shared" si="7"/>
        <v>64.479627061064889</v>
      </c>
      <c r="N78" s="20">
        <f t="shared" si="7"/>
        <v>64.172329329709655</v>
      </c>
      <c r="O78" s="20">
        <f t="shared" si="7"/>
        <v>63.917998207650299</v>
      </c>
      <c r="P78" s="20">
        <f t="shared" si="7"/>
        <v>63.621869041469104</v>
      </c>
      <c r="Q78" s="20">
        <f t="shared" si="7"/>
        <v>63.462526701963242</v>
      </c>
      <c r="R78" s="20">
        <f t="shared" si="7"/>
        <v>63.272925019953753</v>
      </c>
      <c r="S78" s="20">
        <f t="shared" si="7"/>
        <v>63.065625558627929</v>
      </c>
      <c r="T78" s="20">
        <f t="shared" si="7"/>
        <v>62.90889412519838</v>
      </c>
      <c r="U78" s="20">
        <f t="shared" si="7"/>
        <v>62.868959100050695</v>
      </c>
      <c r="V78" s="20">
        <f t="shared" si="7"/>
        <v>62.830836967421348</v>
      </c>
      <c r="W78" s="20">
        <f t="shared" si="7"/>
        <v>62.594105635890912</v>
      </c>
      <c r="X78" s="20">
        <f t="shared" si="7"/>
        <v>62.1210224924884</v>
      </c>
      <c r="Y78" s="20">
        <f t="shared" si="7"/>
        <v>62.005765456340505</v>
      </c>
      <c r="Z78" s="20">
        <f t="shared" si="7"/>
        <v>61.794324020451725</v>
      </c>
      <c r="AA78" s="20">
        <f>AA79*$AB78/$AB79</f>
        <v>61.523981823260065</v>
      </c>
      <c r="AB78" s="8">
        <f t="shared" ref="AB78:AV78" si="8">AVERAGE(AB5,AB6,AB9,AB10,AB11,AB12,AB13,AB14,AB15,AB16,AB18,AB20,AB25,AB27,AB30,AB31,AB32,AB33,AB34,AB35,AB38)</f>
        <v>61.388349275496694</v>
      </c>
      <c r="AC78" s="8">
        <f t="shared" si="8"/>
        <v>61.266020105752446</v>
      </c>
      <c r="AD78" s="8">
        <f t="shared" si="8"/>
        <v>61.218641034383424</v>
      </c>
      <c r="AE78" s="8">
        <f t="shared" si="8"/>
        <v>61.282566762988097</v>
      </c>
      <c r="AF78" s="8">
        <f t="shared" si="8"/>
        <v>61.172495188353707</v>
      </c>
      <c r="AG78" s="8">
        <f t="shared" si="8"/>
        <v>61.17294894052489</v>
      </c>
      <c r="AH78" s="8">
        <f t="shared" si="8"/>
        <v>61.327980645730435</v>
      </c>
      <c r="AI78" s="8">
        <f t="shared" si="8"/>
        <v>61.301759004364385</v>
      </c>
      <c r="AJ78" s="8">
        <f t="shared" si="8"/>
        <v>61.101800761720078</v>
      </c>
      <c r="AK78" s="8">
        <f t="shared" si="8"/>
        <v>61.497081029496883</v>
      </c>
      <c r="AL78" s="8">
        <f t="shared" si="8"/>
        <v>61.622203112516424</v>
      </c>
      <c r="AM78" s="8">
        <f t="shared" si="8"/>
        <v>61.79861466333265</v>
      </c>
      <c r="AN78" s="8">
        <f t="shared" si="8"/>
        <v>61.966835030742544</v>
      </c>
      <c r="AO78" s="8">
        <f t="shared" si="8"/>
        <v>62.116645047529154</v>
      </c>
      <c r="AP78" s="8">
        <f t="shared" si="8"/>
        <v>62.03561043713016</v>
      </c>
      <c r="AQ78" s="8">
        <f t="shared" si="8"/>
        <v>62.046814808603727</v>
      </c>
      <c r="AR78" s="8">
        <f t="shared" si="8"/>
        <v>62.345664591304569</v>
      </c>
      <c r="AS78" s="8">
        <f t="shared" si="8"/>
        <v>62.507938626320417</v>
      </c>
      <c r="AT78" s="8">
        <f t="shared" si="8"/>
        <v>62.682812936001106</v>
      </c>
      <c r="AU78" s="8">
        <f t="shared" si="8"/>
        <v>62.857098524922243</v>
      </c>
      <c r="AV78" s="8">
        <f t="shared" si="8"/>
        <v>63.186332703211335</v>
      </c>
      <c r="AW78" s="8">
        <f>AVERAGE(AW5,AW6,AW9,AW10,AW11,AW12,AW13,AW14,AW15,AW16,AW18,AW20,AW25,AW27,AW30,AW31,AW32,AW33,AW34,AW35,AW38)</f>
        <v>63.36694500244041</v>
      </c>
      <c r="AX78" s="8">
        <f>AVERAGE(AX5,AX6,AX9,AX10,AX11,AX12,AX13,AX14,AX15,AX16,AX18,AX20,AX25,AX27,AX30,AX31,AX32,AX33,AX34,AX35,AX38)</f>
        <v>63.647386247352934</v>
      </c>
    </row>
    <row r="79" spans="1:50" x14ac:dyDescent="0.2">
      <c r="A79" t="s">
        <v>118</v>
      </c>
      <c r="B79" s="8">
        <f t="shared" ref="B79:AV79" si="9">AVERAGE(B5,B6,B10,B11,B12,B13,B15,B16,B18,B20,B25,B27,B30,B31,B34,B35,B38)</f>
        <v>68.193438036518657</v>
      </c>
      <c r="C79" s="8">
        <f t="shared" si="9"/>
        <v>67.824050866381953</v>
      </c>
      <c r="D79" s="8">
        <f t="shared" si="9"/>
        <v>67.41900987801084</v>
      </c>
      <c r="E79" s="8">
        <f t="shared" si="9"/>
        <v>67.062601339170939</v>
      </c>
      <c r="F79" s="8">
        <f t="shared" si="9"/>
        <v>66.701077388667073</v>
      </c>
      <c r="G79" s="8">
        <f t="shared" si="9"/>
        <v>66.392874669722474</v>
      </c>
      <c r="H79" s="8">
        <f t="shared" si="9"/>
        <v>66.059709206851423</v>
      </c>
      <c r="I79" s="8">
        <f t="shared" si="9"/>
        <v>65.792542607668793</v>
      </c>
      <c r="J79" s="8">
        <f t="shared" si="9"/>
        <v>65.443858720326233</v>
      </c>
      <c r="K79" s="8">
        <f t="shared" si="9"/>
        <v>65.138591644699403</v>
      </c>
      <c r="L79" s="8">
        <f t="shared" si="9"/>
        <v>64.959711864907234</v>
      </c>
      <c r="M79" s="8">
        <f t="shared" si="9"/>
        <v>64.627794979358598</v>
      </c>
      <c r="N79" s="8">
        <f t="shared" si="9"/>
        <v>64.319791107673055</v>
      </c>
      <c r="O79" s="8">
        <f t="shared" si="9"/>
        <v>64.064875557405429</v>
      </c>
      <c r="P79" s="8">
        <f t="shared" si="9"/>
        <v>63.768065915171583</v>
      </c>
      <c r="Q79" s="8">
        <f t="shared" si="9"/>
        <v>63.608357422450865</v>
      </c>
      <c r="R79" s="8">
        <f t="shared" si="9"/>
        <v>63.418320054197387</v>
      </c>
      <c r="S79" s="8">
        <f t="shared" si="9"/>
        <v>63.210544238850176</v>
      </c>
      <c r="T79" s="8">
        <f t="shared" si="9"/>
        <v>63.053452651814268</v>
      </c>
      <c r="U79" s="8">
        <f t="shared" si="9"/>
        <v>63.013425859858792</v>
      </c>
      <c r="V79" s="8">
        <f t="shared" si="9"/>
        <v>62.975216126272528</v>
      </c>
      <c r="W79" s="8">
        <f t="shared" si="9"/>
        <v>62.737940809142508</v>
      </c>
      <c r="X79" s="8">
        <f t="shared" si="9"/>
        <v>62.263770566640126</v>
      </c>
      <c r="Y79" s="8">
        <f t="shared" si="9"/>
        <v>62.148248681021279</v>
      </c>
      <c r="Z79" s="8">
        <f t="shared" si="9"/>
        <v>61.936321373255986</v>
      </c>
      <c r="AA79" s="8">
        <f t="shared" si="9"/>
        <v>61.665357955961007</v>
      </c>
      <c r="AB79" s="8">
        <f t="shared" si="9"/>
        <v>61.529413737780622</v>
      </c>
      <c r="AC79" s="8">
        <f t="shared" si="9"/>
        <v>61.503276016192103</v>
      </c>
      <c r="AD79" s="8">
        <f t="shared" si="9"/>
        <v>61.409557939905824</v>
      </c>
      <c r="AE79" s="8">
        <f t="shared" si="9"/>
        <v>61.43725230460803</v>
      </c>
      <c r="AF79" s="8">
        <f t="shared" si="9"/>
        <v>61.270763015538449</v>
      </c>
      <c r="AG79" s="8">
        <f t="shared" si="9"/>
        <v>61.25865414827279</v>
      </c>
      <c r="AH79" s="8">
        <f t="shared" si="9"/>
        <v>61.355286770822737</v>
      </c>
      <c r="AI79" s="8">
        <f t="shared" si="9"/>
        <v>61.34238779056124</v>
      </c>
      <c r="AJ79" s="8">
        <f t="shared" si="9"/>
        <v>61.14875471197967</v>
      </c>
      <c r="AK79" s="8">
        <f t="shared" si="9"/>
        <v>61.631343286960103</v>
      </c>
      <c r="AL79" s="8">
        <f t="shared" si="9"/>
        <v>61.789691537310894</v>
      </c>
      <c r="AM79" s="8">
        <f t="shared" si="9"/>
        <v>61.992988721771191</v>
      </c>
      <c r="AN79" s="8">
        <f t="shared" si="9"/>
        <v>62.189519756634461</v>
      </c>
      <c r="AO79" s="8">
        <f t="shared" si="9"/>
        <v>62.283971529829508</v>
      </c>
      <c r="AP79" s="8">
        <f t="shared" si="9"/>
        <v>62.180434776628708</v>
      </c>
      <c r="AQ79" s="8">
        <f t="shared" si="9"/>
        <v>62.135556791362795</v>
      </c>
      <c r="AR79" s="8">
        <f t="shared" si="9"/>
        <v>62.365921845431302</v>
      </c>
      <c r="AS79" s="8">
        <f t="shared" si="9"/>
        <v>62.59538536593962</v>
      </c>
      <c r="AT79" s="8">
        <f t="shared" si="9"/>
        <v>62.754326404637141</v>
      </c>
      <c r="AU79" s="8">
        <f t="shared" si="9"/>
        <v>62.967956560303584</v>
      </c>
      <c r="AV79" s="8">
        <f t="shared" si="9"/>
        <v>63.410393148355389</v>
      </c>
      <c r="AW79" s="8">
        <f>AVERAGE(AW5,AW6,AW10,AW11,AW12,AW13,AW15,AW16,AW18,AW20,AW25,AW27,AW30,AW31,AW34,AW35,AW38)</f>
        <v>63.612257701005881</v>
      </c>
      <c r="AX79" s="8">
        <f>AVERAGE(AX5,AX6,AX10,AX11,AX12,AX13,AX15,AX16,AX18,AX20,AX25,AX27,AX30,AX31,AX34,AX35,AX38)</f>
        <v>63.833852104591351</v>
      </c>
    </row>
    <row r="81" spans="1:50" x14ac:dyDescent="0.2">
      <c r="A81" t="s">
        <v>122</v>
      </c>
      <c r="B81" s="20">
        <f t="shared" ref="B81:Z81" si="10">B83*$AB81/$AB83</f>
        <v>68.38974084071468</v>
      </c>
      <c r="C81" s="20">
        <f t="shared" si="10"/>
        <v>68.020085841165184</v>
      </c>
      <c r="D81" s="20">
        <f t="shared" si="10"/>
        <v>67.619899886238443</v>
      </c>
      <c r="E81" s="20">
        <f t="shared" si="10"/>
        <v>67.264404374357611</v>
      </c>
      <c r="F81" s="20">
        <f t="shared" si="10"/>
        <v>66.905362006559528</v>
      </c>
      <c r="G81" s="20">
        <f t="shared" si="10"/>
        <v>66.595251836291936</v>
      </c>
      <c r="H81" s="20">
        <f t="shared" si="10"/>
        <v>66.256851391714193</v>
      </c>
      <c r="I81" s="20">
        <f t="shared" si="10"/>
        <v>65.977010288113206</v>
      </c>
      <c r="J81" s="20">
        <f t="shared" si="10"/>
        <v>65.609547556521477</v>
      </c>
      <c r="K81" s="20">
        <f t="shared" si="10"/>
        <v>65.279291845844952</v>
      </c>
      <c r="L81" s="20">
        <f t="shared" si="10"/>
        <v>65.060675110511141</v>
      </c>
      <c r="M81" s="20">
        <f t="shared" si="10"/>
        <v>64.73355206606081</v>
      </c>
      <c r="N81" s="20">
        <f t="shared" si="10"/>
        <v>64.427736303838856</v>
      </c>
      <c r="O81" s="20">
        <f t="shared" si="10"/>
        <v>64.192849631167277</v>
      </c>
      <c r="P81" s="20">
        <f t="shared" si="10"/>
        <v>63.920685643147614</v>
      </c>
      <c r="Q81" s="20">
        <f t="shared" si="10"/>
        <v>63.771962754023697</v>
      </c>
      <c r="R81" s="20">
        <f t="shared" si="10"/>
        <v>63.591057461576739</v>
      </c>
      <c r="S81" s="20">
        <f t="shared" si="10"/>
        <v>63.394658585621038</v>
      </c>
      <c r="T81" s="20">
        <f t="shared" si="10"/>
        <v>63.24414564904896</v>
      </c>
      <c r="U81" s="20">
        <f t="shared" si="10"/>
        <v>63.199100275790776</v>
      </c>
      <c r="V81" s="20">
        <f t="shared" si="10"/>
        <v>63.156046122939131</v>
      </c>
      <c r="W81" s="20">
        <f t="shared" si="10"/>
        <v>62.901975597394838</v>
      </c>
      <c r="X81" s="20">
        <f t="shared" si="10"/>
        <v>62.437002811989132</v>
      </c>
      <c r="Y81" s="20">
        <f t="shared" si="10"/>
        <v>62.234041778069276</v>
      </c>
      <c r="Z81" s="20">
        <f t="shared" si="10"/>
        <v>61.997086679676897</v>
      </c>
      <c r="AA81" s="20">
        <f>AA83*$AB81/$AB83</f>
        <v>61.732623497122624</v>
      </c>
      <c r="AB81" s="8">
        <f t="shared" ref="AB81:AV81" si="11">AVERAGE(AB5,AB6,AB9,AB10,AB11,AB12,AB13,AB14,AB15,AB16,AB18,AB20,AB23,AB25,AB27,AB30,AB31,AB32,AB33,AB34,AB35,AB38,AB57,AB58,AB59,AB24,AB60,AB61)</f>
        <v>61.546010943996649</v>
      </c>
      <c r="AC81" s="8">
        <f t="shared" si="11"/>
        <v>61.475912173647821</v>
      </c>
      <c r="AD81" s="8">
        <f t="shared" si="11"/>
        <v>61.490089962906644</v>
      </c>
      <c r="AE81" s="8">
        <f t="shared" si="11"/>
        <v>61.508128314626674</v>
      </c>
      <c r="AF81" s="8">
        <f t="shared" si="11"/>
        <v>61.477528245165395</v>
      </c>
      <c r="AG81" s="8">
        <f t="shared" si="11"/>
        <v>61.436407354844334</v>
      </c>
      <c r="AH81" s="8">
        <f t="shared" si="11"/>
        <v>61.548434474020141</v>
      </c>
      <c r="AI81" s="8">
        <f t="shared" si="11"/>
        <v>61.627384663086296</v>
      </c>
      <c r="AJ81" s="8">
        <f t="shared" si="11"/>
        <v>61.648894839914036</v>
      </c>
      <c r="AK81" s="8">
        <f t="shared" si="11"/>
        <v>61.940582270535764</v>
      </c>
      <c r="AL81" s="8">
        <f t="shared" si="11"/>
        <v>62.033188336071795</v>
      </c>
      <c r="AM81" s="8">
        <f t="shared" si="11"/>
        <v>62.36653504740169</v>
      </c>
      <c r="AN81" s="8">
        <f t="shared" si="11"/>
        <v>62.603868409081997</v>
      </c>
      <c r="AO81" s="8">
        <f t="shared" si="11"/>
        <v>62.493541219317073</v>
      </c>
      <c r="AP81" s="8">
        <f t="shared" si="11"/>
        <v>62.463322727218305</v>
      </c>
      <c r="AQ81" s="8">
        <f t="shared" si="11"/>
        <v>62.357160109533091</v>
      </c>
      <c r="AR81" s="8">
        <f t="shared" si="11"/>
        <v>62.60613563385634</v>
      </c>
      <c r="AS81" s="8">
        <f t="shared" si="11"/>
        <v>62.773607914954439</v>
      </c>
      <c r="AT81" s="8">
        <f t="shared" si="11"/>
        <v>62.940050618507755</v>
      </c>
      <c r="AU81" s="8">
        <f t="shared" si="11"/>
        <v>63.038380609859963</v>
      </c>
      <c r="AV81" s="8">
        <f t="shared" si="11"/>
        <v>63.341973864157744</v>
      </c>
      <c r="AW81" s="8">
        <f>AVERAGE(AW5,AW6,AW9,AW10,AW11,AW12,AW13,AW14,AW15,AW16,AW18,AW20,AW23,AW25,AW27,AW30,AW31,AW32,AW33,AW34,AW35,AW38,AW57,AW58,AW59,AW24,AW60,AW61)</f>
        <v>63.61695693450833</v>
      </c>
      <c r="AX81" s="8">
        <f>AVERAGE(AX5,AX6,AX9,AX10,AX11,AX12,AX13,AX14,AX15,AX16,AX18,AX20,AX23,AX25,AX27,AX30,AX31,AX32,AX33,AX34,AX35,AX38,AX57,AX58,AX59,AX24,AX60,AX61)</f>
        <v>63.963642770715765</v>
      </c>
    </row>
    <row r="82" spans="1:50" x14ac:dyDescent="0.2">
      <c r="A82" t="s">
        <v>116</v>
      </c>
      <c r="B82" s="20">
        <f t="shared" ref="B82:Z82" si="12">B83*$AB82/$AB83</f>
        <v>68.405005866165624</v>
      </c>
      <c r="C82" s="20">
        <f t="shared" si="12"/>
        <v>68.035268357267398</v>
      </c>
      <c r="D82" s="20">
        <f t="shared" si="12"/>
        <v>67.634993078288375</v>
      </c>
      <c r="E82" s="20">
        <f t="shared" si="12"/>
        <v>67.279418217546592</v>
      </c>
      <c r="F82" s="20">
        <f t="shared" si="12"/>
        <v>66.920295709206741</v>
      </c>
      <c r="G82" s="20">
        <f t="shared" si="12"/>
        <v>66.610116320375312</v>
      </c>
      <c r="H82" s="20">
        <f t="shared" si="12"/>
        <v>66.271640342664455</v>
      </c>
      <c r="I82" s="20">
        <f t="shared" si="12"/>
        <v>65.99173677674797</v>
      </c>
      <c r="J82" s="20">
        <f t="shared" si="12"/>
        <v>65.624192025135685</v>
      </c>
      <c r="K82" s="20">
        <f t="shared" si="12"/>
        <v>65.293862599282477</v>
      </c>
      <c r="L82" s="20">
        <f t="shared" si="12"/>
        <v>65.075197067301872</v>
      </c>
      <c r="M82" s="20">
        <f t="shared" si="12"/>
        <v>64.748001006905895</v>
      </c>
      <c r="N82" s="20">
        <f t="shared" si="12"/>
        <v>64.442116984659322</v>
      </c>
      <c r="O82" s="20">
        <f t="shared" si="12"/>
        <v>64.207177883787367</v>
      </c>
      <c r="P82" s="20">
        <f t="shared" si="12"/>
        <v>63.934953147033276</v>
      </c>
      <c r="Q82" s="20">
        <f t="shared" si="12"/>
        <v>63.786197062013898</v>
      </c>
      <c r="R82" s="20">
        <f t="shared" si="12"/>
        <v>63.605251390354226</v>
      </c>
      <c r="S82" s="20">
        <f t="shared" si="12"/>
        <v>63.408808676919342</v>
      </c>
      <c r="T82" s="20">
        <f t="shared" si="12"/>
        <v>63.258262144901821</v>
      </c>
      <c r="U82" s="20">
        <f t="shared" si="12"/>
        <v>63.213206717229617</v>
      </c>
      <c r="V82" s="20">
        <f t="shared" si="12"/>
        <v>63.170142954417017</v>
      </c>
      <c r="W82" s="20">
        <f t="shared" si="12"/>
        <v>62.916015718714284</v>
      </c>
      <c r="X82" s="20">
        <f t="shared" si="12"/>
        <v>62.450939148423366</v>
      </c>
      <c r="Y82" s="20">
        <f t="shared" si="12"/>
        <v>62.247932812308903</v>
      </c>
      <c r="Z82" s="20">
        <f t="shared" si="12"/>
        <v>62.010924824030369</v>
      </c>
      <c r="AA82" s="20">
        <f>AA83*$AB82/$AB83</f>
        <v>61.746402611610456</v>
      </c>
      <c r="AB82" s="8">
        <f t="shared" ref="AB82:AV82" si="13">AVERAGE(AB5,AB6,AB9,AB10,AB11,AB12,AB13,AB14,AB15,AB16,AB18,AB20,AB23,AB25,AB27,AB30,AB31,AB32,AB33,AB34,AB35,AB38,AB57,AB59,AB24,AB60,AB61)</f>
        <v>61.559748405374847</v>
      </c>
      <c r="AC82" s="8">
        <f t="shared" si="13"/>
        <v>61.49399251828801</v>
      </c>
      <c r="AD82" s="8">
        <f t="shared" si="13"/>
        <v>61.51530285509255</v>
      </c>
      <c r="AE82" s="8">
        <f t="shared" si="13"/>
        <v>61.524959156012336</v>
      </c>
      <c r="AF82" s="8">
        <f t="shared" si="13"/>
        <v>61.484810495532557</v>
      </c>
      <c r="AG82" s="8">
        <f t="shared" si="13"/>
        <v>61.434082532774525</v>
      </c>
      <c r="AH82" s="8">
        <f t="shared" si="13"/>
        <v>61.542243055134868</v>
      </c>
      <c r="AI82" s="8">
        <f t="shared" si="13"/>
        <v>61.593060955649825</v>
      </c>
      <c r="AJ82" s="8">
        <f t="shared" si="13"/>
        <v>61.606281084369385</v>
      </c>
      <c r="AK82" s="8">
        <f t="shared" si="13"/>
        <v>61.945699173894553</v>
      </c>
      <c r="AL82" s="8">
        <f t="shared" si="13"/>
        <v>62.059507743444129</v>
      </c>
      <c r="AM82" s="8">
        <f t="shared" si="13"/>
        <v>62.361801758626342</v>
      </c>
      <c r="AN82" s="8">
        <f t="shared" si="13"/>
        <v>62.643214584610163</v>
      </c>
      <c r="AO82" s="8">
        <f t="shared" si="13"/>
        <v>62.577773028400905</v>
      </c>
      <c r="AP82" s="8">
        <f t="shared" si="13"/>
        <v>62.507591284254474</v>
      </c>
      <c r="AQ82" s="8">
        <f t="shared" si="13"/>
        <v>62.401578506638273</v>
      </c>
      <c r="AR82" s="8">
        <f t="shared" si="13"/>
        <v>62.694737657780358</v>
      </c>
      <c r="AS82" s="8">
        <f t="shared" si="13"/>
        <v>62.84829773235429</v>
      </c>
      <c r="AT82" s="8">
        <f t="shared" si="13"/>
        <v>62.943454501284251</v>
      </c>
      <c r="AU82" s="8">
        <f t="shared" si="13"/>
        <v>63.04857891348788</v>
      </c>
      <c r="AV82" s="8">
        <f t="shared" si="13"/>
        <v>63.385339244534343</v>
      </c>
      <c r="AW82" s="8">
        <f>AVERAGE(AW5,AW6,AW9,AW10,AW11,AW12,AW13,AW14,AW15,AW16,AW18,AW20,AW23,AW25,AW27,AW30,AW31,AW32,AW33,AW34,AW35,AW38,AW57,AW59,AW24,AW60,AW61)</f>
        <v>63.633771586099726</v>
      </c>
      <c r="AX82" s="8">
        <f>AVERAGE(AX5,AX6,AX9,AX10,AX11,AX12,AX13,AX14,AX15,AX16,AX18,AX20,AX23,AX25,AX27,AX30,AX31,AX32,AX33,AX34,AX35,AX38,AX57,AX59,AX24,AX60,AX61)</f>
        <v>64.046578143328006</v>
      </c>
    </row>
    <row r="83" spans="1:50" x14ac:dyDescent="0.2">
      <c r="A83" t="s">
        <v>117</v>
      </c>
      <c r="B83" s="8">
        <f t="shared" ref="B83:AV83" si="14">AVERAGE(B5,B6,B10,B11,B12,B13,B15,B16,B18,B20,B25,B27,B30,B31,B34,B35,B38,B57,B61)</f>
        <v>68.154274510993346</v>
      </c>
      <c r="C83" s="8">
        <f t="shared" si="14"/>
        <v>67.785892236050444</v>
      </c>
      <c r="D83" s="8">
        <f t="shared" si="14"/>
        <v>67.387084124011452</v>
      </c>
      <c r="E83" s="8">
        <f t="shared" si="14"/>
        <v>67.032812585527594</v>
      </c>
      <c r="F83" s="8">
        <f t="shared" si="14"/>
        <v>66.675006402974859</v>
      </c>
      <c r="G83" s="8">
        <f t="shared" si="14"/>
        <v>66.365963944073101</v>
      </c>
      <c r="H83" s="8">
        <f t="shared" si="14"/>
        <v>66.028728614462622</v>
      </c>
      <c r="I83" s="8">
        <f t="shared" si="14"/>
        <v>65.749851005630873</v>
      </c>
      <c r="J83" s="8">
        <f t="shared" si="14"/>
        <v>65.383653450652687</v>
      </c>
      <c r="K83" s="8">
        <f t="shared" si="14"/>
        <v>65.054534812570765</v>
      </c>
      <c r="L83" s="8">
        <f t="shared" si="14"/>
        <v>64.836670776101613</v>
      </c>
      <c r="M83" s="8">
        <f t="shared" si="14"/>
        <v>64.510674018455362</v>
      </c>
      <c r="N83" s="8">
        <f t="shared" si="14"/>
        <v>64.205911181923966</v>
      </c>
      <c r="O83" s="8">
        <f t="shared" si="14"/>
        <v>63.97183322561883</v>
      </c>
      <c r="P83" s="8">
        <f t="shared" si="14"/>
        <v>63.700606300008722</v>
      </c>
      <c r="Q83" s="8">
        <f t="shared" si="14"/>
        <v>63.55239546477501</v>
      </c>
      <c r="R83" s="8">
        <f t="shared" si="14"/>
        <v>63.372113030445604</v>
      </c>
      <c r="S83" s="8">
        <f t="shared" si="14"/>
        <v>63.176390357117867</v>
      </c>
      <c r="T83" s="8">
        <f t="shared" si="14"/>
        <v>63.026395637581189</v>
      </c>
      <c r="U83" s="8">
        <f t="shared" si="14"/>
        <v>62.981505355840852</v>
      </c>
      <c r="V83" s="8">
        <f t="shared" si="14"/>
        <v>62.938599438722029</v>
      </c>
      <c r="W83" s="8">
        <f t="shared" si="14"/>
        <v>62.685403679676412</v>
      </c>
      <c r="X83" s="8">
        <f t="shared" si="14"/>
        <v>62.222031798643997</v>
      </c>
      <c r="Y83" s="8">
        <f t="shared" si="14"/>
        <v>62.019769560905353</v>
      </c>
      <c r="Z83" s="8">
        <f t="shared" si="14"/>
        <v>61.783630300482841</v>
      </c>
      <c r="AA83" s="8">
        <f t="shared" si="14"/>
        <v>61.520077666414011</v>
      </c>
      <c r="AB83" s="8">
        <f t="shared" si="14"/>
        <v>61.334107621541818</v>
      </c>
      <c r="AC83" s="8">
        <f t="shared" si="14"/>
        <v>61.304915131596488</v>
      </c>
      <c r="AD83" s="8">
        <f t="shared" si="14"/>
        <v>61.291926298804619</v>
      </c>
      <c r="AE83" s="8">
        <f t="shared" si="14"/>
        <v>61.408871336928243</v>
      </c>
      <c r="AF83" s="8">
        <f t="shared" si="14"/>
        <v>61.39345404562853</v>
      </c>
      <c r="AG83" s="8">
        <f t="shared" si="14"/>
        <v>61.276750387419618</v>
      </c>
      <c r="AH83" s="8">
        <f t="shared" si="14"/>
        <v>61.412597859658703</v>
      </c>
      <c r="AI83" s="8">
        <f t="shared" si="14"/>
        <v>61.408793859652981</v>
      </c>
      <c r="AJ83" s="8">
        <f t="shared" si="14"/>
        <v>61.314896949783815</v>
      </c>
      <c r="AK83" s="8">
        <f t="shared" si="14"/>
        <v>61.843726616554981</v>
      </c>
      <c r="AL83" s="8">
        <f t="shared" si="14"/>
        <v>62.120030961789674</v>
      </c>
      <c r="AM83" s="8">
        <f t="shared" si="14"/>
        <v>62.363120533655511</v>
      </c>
      <c r="AN83" s="8">
        <f t="shared" si="14"/>
        <v>62.756494315576127</v>
      </c>
      <c r="AO83" s="8">
        <f t="shared" si="14"/>
        <v>62.693012378368167</v>
      </c>
      <c r="AP83" s="8">
        <f t="shared" si="14"/>
        <v>62.4995776766877</v>
      </c>
      <c r="AQ83" s="8">
        <f t="shared" si="14"/>
        <v>62.266386432419516</v>
      </c>
      <c r="AR83" s="8">
        <f t="shared" si="14"/>
        <v>62.602296065292172</v>
      </c>
      <c r="AS83" s="8">
        <f t="shared" si="14"/>
        <v>62.84282551606244</v>
      </c>
      <c r="AT83" s="8">
        <f t="shared" si="14"/>
        <v>62.972363592623388</v>
      </c>
      <c r="AU83" s="8">
        <f t="shared" si="14"/>
        <v>63.132255357896248</v>
      </c>
      <c r="AV83" s="8">
        <f t="shared" si="14"/>
        <v>63.641332785160401</v>
      </c>
      <c r="AW83" s="8">
        <f>AVERAGE(AW5,AW6,AW10,AW11,AW12,AW13,AW15,AW16,AW18,AW20,AW25,AW27,AW30,AW31,AW34,AW35,AW38,AW57,AW61)</f>
        <v>63.876462615058102</v>
      </c>
      <c r="AX83" s="8">
        <f>AVERAGE(AX5,AX6,AX10,AX11,AX12,AX13,AX15,AX16,AX18,AX20,AX25,AX27,AX30,AX31,AX34,AX35,AX38,AX57,AX61)</f>
        <v>64.141349701562405</v>
      </c>
    </row>
  </sheetData>
  <phoneticPr fontId="1" type="noConversion"/>
  <pageMargins left="0.74803149606299213" right="0.74803149606299213" top="0.98425196850393704" bottom="0.98425196850393704" header="0.51181102362204722" footer="0.51181102362204722"/>
  <pageSetup paperSize="9" scale="2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J83"/>
  <sheetViews>
    <sheetView showZeros="0" zoomScaleNormal="100" workbookViewId="0">
      <pane xSplit="1" ySplit="3" topLeftCell="Y47" activePane="bottomRight" state="frozen"/>
      <selection activeCell="A69" sqref="A69"/>
      <selection pane="topRight" activeCell="A69" sqref="A69"/>
      <selection pane="bottomLeft" activeCell="A69" sqref="A69"/>
      <selection pane="bottomRight" sqref="A1:AX83"/>
    </sheetView>
  </sheetViews>
  <sheetFormatPr defaultRowHeight="12.75" x14ac:dyDescent="0.2"/>
  <cols>
    <col min="1" max="1" width="16" customWidth="1"/>
  </cols>
  <sheetData>
    <row r="1" spans="1:62" ht="15.75" x14ac:dyDescent="0.25">
      <c r="A1" s="7" t="s">
        <v>68</v>
      </c>
    </row>
    <row r="2" spans="1:62" ht="13.5" thickBot="1" x14ac:dyDescent="0.25">
      <c r="B2">
        <v>1970</v>
      </c>
      <c r="C2">
        <v>1971</v>
      </c>
      <c r="D2">
        <v>1972</v>
      </c>
      <c r="E2">
        <v>1973</v>
      </c>
      <c r="F2">
        <v>1974</v>
      </c>
      <c r="G2">
        <v>1975</v>
      </c>
      <c r="H2">
        <v>1976</v>
      </c>
      <c r="I2">
        <v>1977</v>
      </c>
      <c r="J2">
        <v>1978</v>
      </c>
      <c r="K2">
        <v>1979</v>
      </c>
      <c r="L2">
        <v>1980</v>
      </c>
      <c r="M2">
        <v>1981</v>
      </c>
      <c r="N2">
        <v>1982</v>
      </c>
      <c r="O2">
        <v>1983</v>
      </c>
      <c r="P2">
        <v>1984</v>
      </c>
      <c r="Q2">
        <v>1985</v>
      </c>
      <c r="R2">
        <v>1986</v>
      </c>
      <c r="S2">
        <v>1987</v>
      </c>
      <c r="T2">
        <v>1988</v>
      </c>
      <c r="U2">
        <v>1989</v>
      </c>
      <c r="V2">
        <v>1990</v>
      </c>
      <c r="W2">
        <v>1991</v>
      </c>
      <c r="X2">
        <v>1992</v>
      </c>
      <c r="Y2">
        <v>1993</v>
      </c>
      <c r="Z2">
        <v>1994</v>
      </c>
      <c r="AA2">
        <v>1995</v>
      </c>
      <c r="AB2">
        <v>1996</v>
      </c>
      <c r="AC2">
        <v>1997</v>
      </c>
      <c r="AD2">
        <v>1998</v>
      </c>
      <c r="AE2">
        <v>1999</v>
      </c>
      <c r="AF2">
        <v>2000</v>
      </c>
      <c r="AG2">
        <v>2001</v>
      </c>
      <c r="AH2">
        <v>2002</v>
      </c>
      <c r="AI2">
        <v>2003</v>
      </c>
      <c r="AJ2">
        <v>2004</v>
      </c>
      <c r="AK2">
        <v>2005</v>
      </c>
      <c r="AL2">
        <v>2006</v>
      </c>
      <c r="AM2">
        <v>2007</v>
      </c>
      <c r="AN2">
        <v>2008</v>
      </c>
      <c r="AO2">
        <v>2009</v>
      </c>
      <c r="AP2">
        <v>2010</v>
      </c>
      <c r="AQ2">
        <v>2011</v>
      </c>
      <c r="AR2">
        <v>2012</v>
      </c>
      <c r="AS2">
        <v>2013</v>
      </c>
      <c r="AT2">
        <v>2014</v>
      </c>
      <c r="AU2">
        <v>2015</v>
      </c>
      <c r="AV2">
        <v>2016</v>
      </c>
      <c r="AW2">
        <v>2017</v>
      </c>
      <c r="AX2">
        <v>2018</v>
      </c>
      <c r="AY2">
        <v>2019</v>
      </c>
      <c r="AZ2">
        <v>2020</v>
      </c>
      <c r="BA2">
        <v>2021</v>
      </c>
      <c r="BB2">
        <v>2022</v>
      </c>
      <c r="BC2">
        <v>2023</v>
      </c>
      <c r="BD2">
        <v>2024</v>
      </c>
      <c r="BE2">
        <v>2025</v>
      </c>
      <c r="BF2">
        <v>2026</v>
      </c>
      <c r="BG2">
        <v>2027</v>
      </c>
      <c r="BH2">
        <v>2028</v>
      </c>
      <c r="BI2">
        <v>2029</v>
      </c>
      <c r="BJ2">
        <v>2030</v>
      </c>
    </row>
    <row r="3" spans="1:62" x14ac:dyDescent="0.2">
      <c r="A3" s="3"/>
      <c r="B3" s="4" t="s">
        <v>30</v>
      </c>
      <c r="C3" s="4" t="s">
        <v>31</v>
      </c>
      <c r="D3" s="4" t="s">
        <v>32</v>
      </c>
      <c r="E3" s="4" t="s">
        <v>33</v>
      </c>
      <c r="F3" s="4" t="s">
        <v>34</v>
      </c>
      <c r="G3" s="4" t="s">
        <v>35</v>
      </c>
      <c r="H3" s="4" t="s">
        <v>36</v>
      </c>
      <c r="I3" s="4" t="s">
        <v>37</v>
      </c>
      <c r="J3" s="4" t="s">
        <v>38</v>
      </c>
      <c r="K3" s="4" t="s">
        <v>39</v>
      </c>
      <c r="L3" s="4" t="s">
        <v>40</v>
      </c>
      <c r="M3" s="4" t="s">
        <v>41</v>
      </c>
      <c r="N3" s="4" t="s">
        <v>42</v>
      </c>
      <c r="O3" s="4" t="s">
        <v>43</v>
      </c>
      <c r="P3" s="4" t="s">
        <v>44</v>
      </c>
      <c r="Q3" s="4" t="s">
        <v>45</v>
      </c>
      <c r="R3" s="4" t="s">
        <v>46</v>
      </c>
      <c r="S3" s="4" t="s">
        <v>47</v>
      </c>
      <c r="T3" s="4" t="s">
        <v>48</v>
      </c>
      <c r="U3" s="4" t="s">
        <v>49</v>
      </c>
      <c r="V3" s="4" t="s">
        <v>50</v>
      </c>
      <c r="W3" s="4" t="s">
        <v>51</v>
      </c>
      <c r="X3" s="4" t="s">
        <v>52</v>
      </c>
      <c r="Y3" s="4" t="s">
        <v>53</v>
      </c>
      <c r="Z3" s="4" t="s">
        <v>54</v>
      </c>
      <c r="AA3" s="4" t="s">
        <v>55</v>
      </c>
      <c r="AB3" s="4" t="s">
        <v>56</v>
      </c>
      <c r="AC3" s="4" t="s">
        <v>57</v>
      </c>
      <c r="AD3" s="4" t="s">
        <v>58</v>
      </c>
      <c r="AE3" s="4" t="s">
        <v>59</v>
      </c>
      <c r="AF3" s="4" t="s">
        <v>60</v>
      </c>
      <c r="AG3" s="4" t="s">
        <v>61</v>
      </c>
      <c r="AH3" s="4" t="s">
        <v>62</v>
      </c>
      <c r="AI3" s="4" t="s">
        <v>63</v>
      </c>
      <c r="AJ3" s="4" t="s">
        <v>64</v>
      </c>
      <c r="AK3" s="4" t="s">
        <v>65</v>
      </c>
      <c r="AL3" s="4" t="s">
        <v>70</v>
      </c>
      <c r="AM3" s="4" t="s">
        <v>71</v>
      </c>
      <c r="AN3" s="4" t="s">
        <v>79</v>
      </c>
      <c r="AO3" s="4" t="s">
        <v>80</v>
      </c>
      <c r="AP3" s="14" t="s">
        <v>81</v>
      </c>
      <c r="AQ3" s="14" t="s">
        <v>82</v>
      </c>
      <c r="AR3" s="14" t="s">
        <v>83</v>
      </c>
      <c r="AS3" s="14" t="s">
        <v>84</v>
      </c>
      <c r="AT3" s="14" t="s">
        <v>85</v>
      </c>
      <c r="AU3" s="14" t="s">
        <v>86</v>
      </c>
      <c r="AV3" s="14" t="s">
        <v>87</v>
      </c>
      <c r="AW3" s="14" t="s">
        <v>88</v>
      </c>
      <c r="AX3" s="14" t="s">
        <v>89</v>
      </c>
      <c r="AY3" s="14" t="s">
        <v>90</v>
      </c>
      <c r="AZ3" s="14" t="s">
        <v>91</v>
      </c>
      <c r="BA3" s="14" t="s">
        <v>92</v>
      </c>
      <c r="BB3" s="14" t="s">
        <v>93</v>
      </c>
      <c r="BC3" s="14" t="s">
        <v>94</v>
      </c>
      <c r="BD3" s="14" t="s">
        <v>95</v>
      </c>
      <c r="BE3" s="14" t="s">
        <v>96</v>
      </c>
      <c r="BF3" s="14" t="s">
        <v>97</v>
      </c>
      <c r="BG3" s="14" t="s">
        <v>98</v>
      </c>
      <c r="BH3" s="14" t="s">
        <v>99</v>
      </c>
      <c r="BI3" s="14" t="s">
        <v>100</v>
      </c>
      <c r="BJ3" s="14" t="s">
        <v>101</v>
      </c>
    </row>
    <row r="4" spans="1:62" x14ac:dyDescent="0.2">
      <c r="A4" t="s">
        <v>13</v>
      </c>
      <c r="B4" s="1">
        <v>65.20443145277784</v>
      </c>
      <c r="C4" s="1">
        <v>64.85809659862656</v>
      </c>
      <c r="D4" s="1">
        <v>64.440704363819634</v>
      </c>
      <c r="E4" s="1">
        <v>63.59093189728096</v>
      </c>
      <c r="F4" s="1">
        <v>63.543258776031472</v>
      </c>
      <c r="G4" s="1">
        <v>61.713221498912922</v>
      </c>
      <c r="H4" s="1">
        <v>62.566637401896102</v>
      </c>
      <c r="I4" s="1">
        <v>60.870186071686717</v>
      </c>
      <c r="J4" s="1">
        <v>60.257453687897424</v>
      </c>
      <c r="K4" s="1">
        <v>60.163994674221989</v>
      </c>
      <c r="L4" s="1">
        <v>60.030706015258822</v>
      </c>
      <c r="M4" s="1">
        <v>59.518407956246861</v>
      </c>
      <c r="N4" s="1">
        <v>59.535158696870482</v>
      </c>
      <c r="O4" s="1">
        <v>58.715641390830164</v>
      </c>
      <c r="P4" s="1">
        <v>58.696659020442503</v>
      </c>
      <c r="Q4" s="1">
        <v>58.857851478651881</v>
      </c>
      <c r="R4" s="1">
        <v>59.270934041324743</v>
      </c>
      <c r="S4" s="1">
        <v>59.042737587995923</v>
      </c>
      <c r="T4" s="1">
        <v>60.119767633050913</v>
      </c>
      <c r="U4" s="1">
        <v>60.043509551221</v>
      </c>
      <c r="V4" s="1">
        <v>60.370352338022691</v>
      </c>
      <c r="W4" s="1">
        <v>60.04937784442982</v>
      </c>
      <c r="X4" s="1">
        <v>60.117850156220491</v>
      </c>
      <c r="Y4" s="1">
        <v>60.490467326925831</v>
      </c>
      <c r="Z4" s="1">
        <v>59.223949798951466</v>
      </c>
      <c r="AA4" s="1">
        <v>59.370113950981562</v>
      </c>
      <c r="AB4" s="1">
        <v>59.034055734846604</v>
      </c>
      <c r="AC4" s="1">
        <v>58.960610049302922</v>
      </c>
      <c r="AD4" s="1">
        <v>59.002341698946047</v>
      </c>
      <c r="AE4" s="1">
        <v>59.508131417380675</v>
      </c>
      <c r="AF4" s="1">
        <v>59.641611963213762</v>
      </c>
      <c r="AG4" s="1">
        <v>60.129620939756123</v>
      </c>
      <c r="AH4" s="1">
        <v>60.501920378702103</v>
      </c>
      <c r="AI4" s="1">
        <v>61.005516332560333</v>
      </c>
      <c r="AJ4" s="1">
        <v>60.598406540517999</v>
      </c>
      <c r="AK4" s="1">
        <v>61.270313279874593</v>
      </c>
      <c r="AL4" s="1">
        <v>62.084734107140491</v>
      </c>
      <c r="AM4" s="1">
        <v>61.7605573356119</v>
      </c>
      <c r="AN4" s="1">
        <v>61.404928328843397</v>
      </c>
      <c r="AO4" s="1">
        <v>62.490007956299237</v>
      </c>
      <c r="AP4" s="1">
        <v>62.682709538564026</v>
      </c>
      <c r="AQ4" s="1">
        <v>62.663017480331966</v>
      </c>
      <c r="AR4" s="1">
        <v>62.722432762283574</v>
      </c>
      <c r="AS4" s="1">
        <v>62.901567634415557</v>
      </c>
      <c r="AT4" s="1">
        <v>62.68678701064394</v>
      </c>
      <c r="AU4" s="1">
        <v>63.207004623897106</v>
      </c>
      <c r="AV4" s="1">
        <v>63.55180258454044</v>
      </c>
      <c r="AW4" s="1">
        <v>64.183302743407779</v>
      </c>
      <c r="AX4" s="1">
        <v>64.29826323430909</v>
      </c>
      <c r="AY4" s="1"/>
      <c r="AZ4" s="1"/>
      <c r="BA4" s="1"/>
      <c r="BB4" s="1"/>
      <c r="BC4" s="1"/>
      <c r="BD4" s="1"/>
      <c r="BE4" s="1"/>
      <c r="BF4" s="1"/>
      <c r="BG4" s="1"/>
      <c r="BH4" s="1"/>
      <c r="BI4" s="1"/>
      <c r="BJ4" s="1"/>
    </row>
    <row r="5" spans="1:62" x14ac:dyDescent="0.2">
      <c r="A5" t="s">
        <v>3</v>
      </c>
      <c r="B5" s="9">
        <f t="shared" ref="B5:AD5" si="0">ROUND($AE5/$AE66*B66,1)</f>
        <v>64.2</v>
      </c>
      <c r="C5" s="9">
        <f t="shared" si="0"/>
        <v>64.3</v>
      </c>
      <c r="D5" s="9">
        <f t="shared" si="0"/>
        <v>64.3</v>
      </c>
      <c r="E5" s="9">
        <f t="shared" si="0"/>
        <v>65</v>
      </c>
      <c r="F5" s="9">
        <f t="shared" si="0"/>
        <v>65.400000000000006</v>
      </c>
      <c r="G5" s="9">
        <f t="shared" si="0"/>
        <v>65.2</v>
      </c>
      <c r="H5" s="9">
        <f t="shared" si="0"/>
        <v>64.8</v>
      </c>
      <c r="I5" s="9">
        <f t="shared" si="0"/>
        <v>64.7</v>
      </c>
      <c r="J5" s="9">
        <f t="shared" si="0"/>
        <v>64</v>
      </c>
      <c r="K5" s="9">
        <f t="shared" si="0"/>
        <v>63</v>
      </c>
      <c r="L5" s="9">
        <f t="shared" si="0"/>
        <v>62.6</v>
      </c>
      <c r="M5" s="9">
        <f t="shared" si="0"/>
        <v>62.1</v>
      </c>
      <c r="N5" s="9">
        <f t="shared" si="0"/>
        <v>61.7</v>
      </c>
      <c r="O5" s="9">
        <f t="shared" si="0"/>
        <v>61.4</v>
      </c>
      <c r="P5" s="9">
        <f t="shared" si="0"/>
        <v>61.7</v>
      </c>
      <c r="Q5" s="9">
        <f t="shared" si="0"/>
        <v>61.4</v>
      </c>
      <c r="R5" s="9">
        <f t="shared" si="0"/>
        <v>60.9</v>
      </c>
      <c r="S5" s="9">
        <f t="shared" si="0"/>
        <v>61</v>
      </c>
      <c r="T5" s="9">
        <f t="shared" si="0"/>
        <v>60.8</v>
      </c>
      <c r="U5" s="9">
        <f t="shared" si="0"/>
        <v>60.7</v>
      </c>
      <c r="V5" s="9">
        <f t="shared" si="0"/>
        <v>60.8</v>
      </c>
      <c r="W5" s="9">
        <f t="shared" si="0"/>
        <v>60.7</v>
      </c>
      <c r="X5" s="9">
        <f t="shared" si="0"/>
        <v>60.4</v>
      </c>
      <c r="Y5" s="9">
        <f t="shared" si="0"/>
        <v>60</v>
      </c>
      <c r="Z5" s="9">
        <f t="shared" si="0"/>
        <v>59.8</v>
      </c>
      <c r="AA5" s="9">
        <f t="shared" si="0"/>
        <v>59.6</v>
      </c>
      <c r="AB5" s="9">
        <f t="shared" si="0"/>
        <v>59.5</v>
      </c>
      <c r="AC5" s="9">
        <f t="shared" si="0"/>
        <v>59.8</v>
      </c>
      <c r="AD5" s="9">
        <f t="shared" si="0"/>
        <v>59.9</v>
      </c>
      <c r="AE5" s="1">
        <v>59.142883935086047</v>
      </c>
      <c r="AF5" s="1">
        <v>58.870393258981807</v>
      </c>
      <c r="AG5" s="1">
        <v>58.300404608722268</v>
      </c>
      <c r="AH5" s="1">
        <v>59.093636328071504</v>
      </c>
      <c r="AI5" s="1">
        <v>59.023194430609031</v>
      </c>
      <c r="AJ5" s="1">
        <v>58.178306643905138</v>
      </c>
      <c r="AK5" s="1">
        <v>57.885679801110157</v>
      </c>
      <c r="AL5" s="1">
        <v>58.773113535436366</v>
      </c>
      <c r="AM5" s="1">
        <v>57.740757151257199</v>
      </c>
      <c r="AN5" s="1">
        <v>57.512149778690272</v>
      </c>
      <c r="AO5" s="1">
        <v>57.313510476936969</v>
      </c>
      <c r="AP5" s="1">
        <v>57.804777239636785</v>
      </c>
      <c r="AQ5" s="1">
        <v>58.313738041602598</v>
      </c>
      <c r="AR5" s="1">
        <v>59.253730160972118</v>
      </c>
      <c r="AS5" s="1">
        <v>60.05070377361767</v>
      </c>
      <c r="AT5" s="1">
        <v>60.173630399012076</v>
      </c>
      <c r="AU5" s="1">
        <v>60.260396532871027</v>
      </c>
      <c r="AV5" s="1">
        <v>60.593561149898179</v>
      </c>
      <c r="AW5" s="1">
        <v>61.069788383219851</v>
      </c>
      <c r="AX5" s="1">
        <v>60.811568949202382</v>
      </c>
      <c r="AY5" s="1"/>
      <c r="AZ5" s="1"/>
      <c r="BA5" s="1"/>
      <c r="BB5" s="1"/>
      <c r="BC5" s="1"/>
      <c r="BD5" s="1"/>
      <c r="BE5" s="1"/>
      <c r="BF5" s="1"/>
      <c r="BG5" s="1"/>
      <c r="BH5" s="1"/>
      <c r="BI5" s="1"/>
      <c r="BJ5" s="1"/>
    </row>
    <row r="6" spans="1:62" x14ac:dyDescent="0.2">
      <c r="A6" t="s">
        <v>0</v>
      </c>
      <c r="B6" s="9">
        <v>62.677376929230455</v>
      </c>
      <c r="C6" s="9">
        <v>62.902294286061412</v>
      </c>
      <c r="D6" s="9">
        <v>63.113436499210707</v>
      </c>
      <c r="E6" s="9">
        <v>63.091326433276848</v>
      </c>
      <c r="F6" s="9">
        <v>63.033074427583699</v>
      </c>
      <c r="G6" s="9">
        <v>62.964418841748142</v>
      </c>
      <c r="H6" s="9">
        <v>61.751668052476411</v>
      </c>
      <c r="I6" s="9">
        <v>60.155737019653969</v>
      </c>
      <c r="J6" s="9">
        <v>59.934572865794422</v>
      </c>
      <c r="K6" s="9">
        <v>59.763753221774969</v>
      </c>
      <c r="L6" s="9">
        <v>59.023284596534189</v>
      </c>
      <c r="M6" s="9">
        <v>58.946438826208784</v>
      </c>
      <c r="N6" s="9">
        <v>59.150608646328486</v>
      </c>
      <c r="O6" s="9">
        <v>58.085403606159737</v>
      </c>
      <c r="P6" s="9">
        <v>57.426178623006614</v>
      </c>
      <c r="Q6" s="9">
        <v>57.451775252054588</v>
      </c>
      <c r="R6" s="9">
        <v>57.159739529457923</v>
      </c>
      <c r="S6" s="9">
        <v>56.312457313649873</v>
      </c>
      <c r="T6" s="1">
        <v>55.862482112142878</v>
      </c>
      <c r="U6" s="1">
        <v>55.938964249396804</v>
      </c>
      <c r="V6" s="1">
        <v>56.074276561656234</v>
      </c>
      <c r="W6" s="1">
        <v>56.507585187063526</v>
      </c>
      <c r="X6" s="1">
        <v>55.351671807515885</v>
      </c>
      <c r="Y6" s="1">
        <v>56.807120015016892</v>
      </c>
      <c r="Z6" s="1">
        <v>56.776622368612429</v>
      </c>
      <c r="AA6" s="1">
        <v>56.35869228279887</v>
      </c>
      <c r="AB6" s="1">
        <v>55.466125028600231</v>
      </c>
      <c r="AC6" s="1">
        <v>56.790674138017771</v>
      </c>
      <c r="AD6" s="1">
        <v>56.835277400702999</v>
      </c>
      <c r="AE6" s="1">
        <v>57.585509849028803</v>
      </c>
      <c r="AF6" s="1">
        <v>57.072901767581719</v>
      </c>
      <c r="AG6" s="1">
        <v>57.04817914866576</v>
      </c>
      <c r="AH6" s="1">
        <v>56.846716566395145</v>
      </c>
      <c r="AI6" s="1">
        <v>56.360617830882447</v>
      </c>
      <c r="AJ6" s="1">
        <v>56.993864863075878</v>
      </c>
      <c r="AK6" s="1">
        <v>57.618110751080025</v>
      </c>
      <c r="AL6" s="1">
        <v>57.942544569370021</v>
      </c>
      <c r="AM6" s="1">
        <v>58.959146235994183</v>
      </c>
      <c r="AN6" s="1">
        <v>59.329629727587893</v>
      </c>
      <c r="AO6" s="1">
        <v>59.817405746750048</v>
      </c>
      <c r="AP6" s="1">
        <v>58.953303329282676</v>
      </c>
      <c r="AQ6" s="1">
        <v>59.034190631252756</v>
      </c>
      <c r="AR6" s="1">
        <v>58.675142983879766</v>
      </c>
      <c r="AS6" s="1">
        <v>58.979264203543565</v>
      </c>
      <c r="AT6" s="1">
        <v>59.200296993083512</v>
      </c>
      <c r="AU6" s="1">
        <v>59.571403502333439</v>
      </c>
      <c r="AV6" s="1">
        <v>59.733613645154648</v>
      </c>
      <c r="AW6" s="1">
        <v>60.081063787479991</v>
      </c>
      <c r="AX6" s="1">
        <v>60.528629365316867</v>
      </c>
      <c r="AY6" s="1"/>
      <c r="AZ6" s="1"/>
      <c r="BA6" s="1"/>
      <c r="BB6" s="1"/>
      <c r="BC6" s="1"/>
      <c r="BD6" s="1"/>
      <c r="BE6" s="1"/>
      <c r="BF6" s="1"/>
      <c r="BG6" s="1"/>
      <c r="BH6" s="1"/>
      <c r="BI6" s="1"/>
      <c r="BJ6" s="1"/>
    </row>
    <row r="7" spans="1:62" x14ac:dyDescent="0.2">
      <c r="A7" t="s">
        <v>15</v>
      </c>
      <c r="B7" s="9">
        <v>66.309573767660225</v>
      </c>
      <c r="C7" s="9">
        <v>66.297098558089772</v>
      </c>
      <c r="D7" s="9">
        <v>66.085189221515748</v>
      </c>
      <c r="E7" s="9">
        <v>65.6216873171511</v>
      </c>
      <c r="F7" s="9">
        <v>65.248741447340066</v>
      </c>
      <c r="G7" s="9">
        <v>64.941503557365266</v>
      </c>
      <c r="H7" s="9">
        <v>64.683528735009304</v>
      </c>
      <c r="I7" s="9">
        <v>64.091558086907682</v>
      </c>
      <c r="J7" s="9">
        <v>63.664715638316238</v>
      </c>
      <c r="K7" s="9">
        <v>64.257965909159921</v>
      </c>
      <c r="L7" s="9">
        <v>63.905098329454049</v>
      </c>
      <c r="M7" s="1">
        <v>63.489052994375292</v>
      </c>
      <c r="N7" s="1">
        <v>63.522386386882651</v>
      </c>
      <c r="O7" s="1">
        <v>63.509120035992318</v>
      </c>
      <c r="P7" s="1">
        <v>62.429473208931505</v>
      </c>
      <c r="Q7" s="1">
        <v>62.85679897174316</v>
      </c>
      <c r="R7" s="1">
        <v>62.451315008977502</v>
      </c>
      <c r="S7" s="1">
        <v>62.486170880895621</v>
      </c>
      <c r="T7" s="1">
        <v>62.51017820893599</v>
      </c>
      <c r="U7" s="1">
        <v>62.945014170327269</v>
      </c>
      <c r="V7" s="1">
        <v>61.822574553184879</v>
      </c>
      <c r="W7" s="1">
        <v>62.184830085033468</v>
      </c>
      <c r="X7" s="1">
        <v>61.766774962129972</v>
      </c>
      <c r="Y7" s="1">
        <v>61.302422683336999</v>
      </c>
      <c r="Z7" s="1">
        <v>60.768408668024279</v>
      </c>
      <c r="AA7" s="1">
        <v>60.138896783731845</v>
      </c>
      <c r="AB7" s="1">
        <v>59.513948584811992</v>
      </c>
      <c r="AC7" s="1">
        <v>59.791272034385749</v>
      </c>
      <c r="AD7" s="1">
        <v>60.24326572384193</v>
      </c>
      <c r="AE7" s="1">
        <v>60.595320854177913</v>
      </c>
      <c r="AF7" s="1">
        <v>60.761508792402267</v>
      </c>
      <c r="AG7" s="1">
        <v>61.108160444395047</v>
      </c>
      <c r="AH7" s="1">
        <v>61.549296553112406</v>
      </c>
      <c r="AI7" s="1">
        <v>62.249063611051518</v>
      </c>
      <c r="AJ7" s="1">
        <v>62.004670451065287</v>
      </c>
      <c r="AK7" s="1">
        <v>61.619583490633175</v>
      </c>
      <c r="AL7" s="1">
        <v>61.856000557519039</v>
      </c>
      <c r="AM7" s="1">
        <v>61.950213201159166</v>
      </c>
      <c r="AN7" s="1">
        <v>61.553971083630906</v>
      </c>
      <c r="AO7" s="1">
        <v>62.111866252750964</v>
      </c>
      <c r="AP7" s="1">
        <v>62.325516722951917</v>
      </c>
      <c r="AQ7" s="1">
        <v>62.574313729865032</v>
      </c>
      <c r="AR7" s="1">
        <v>62.664055942206012</v>
      </c>
      <c r="AS7" s="1">
        <v>63.150866763882142</v>
      </c>
      <c r="AT7" s="1">
        <v>62.45631568546969</v>
      </c>
      <c r="AU7" s="1">
        <v>63.158327350905239</v>
      </c>
      <c r="AV7" s="1">
        <v>63.137517538135796</v>
      </c>
      <c r="AW7" s="1">
        <v>63.598374055815739</v>
      </c>
      <c r="AX7" s="1">
        <v>64.017637982568189</v>
      </c>
      <c r="AY7" s="1"/>
      <c r="AZ7" s="1"/>
      <c r="BA7" s="1"/>
      <c r="BB7" s="1"/>
      <c r="BC7" s="1"/>
      <c r="BD7" s="1"/>
      <c r="BE7" s="1"/>
      <c r="BF7" s="1"/>
      <c r="BG7" s="1"/>
      <c r="BH7" s="1"/>
      <c r="BI7" s="1"/>
      <c r="BJ7" s="1"/>
    </row>
    <row r="8" spans="1:62" x14ac:dyDescent="0.2">
      <c r="A8" t="s">
        <v>75</v>
      </c>
      <c r="B8" s="9">
        <v>65.919670136625882</v>
      </c>
      <c r="C8" s="9">
        <v>66.54652167422239</v>
      </c>
      <c r="D8" s="9">
        <v>67.281902989309756</v>
      </c>
      <c r="E8" s="9">
        <v>68.153630324674381</v>
      </c>
      <c r="F8" s="9">
        <v>69.030488034451366</v>
      </c>
      <c r="G8" s="9">
        <v>69.965651236083431</v>
      </c>
      <c r="H8" s="9">
        <v>69.702554095919467</v>
      </c>
      <c r="I8" s="9">
        <v>69.076712249942659</v>
      </c>
      <c r="J8" s="9">
        <v>68.340451372862972</v>
      </c>
      <c r="K8" s="9">
        <v>67.61611220211195</v>
      </c>
      <c r="L8" s="9">
        <v>66.9546414124096</v>
      </c>
      <c r="M8" s="9">
        <v>65.852659072094369</v>
      </c>
      <c r="N8" s="9">
        <v>65.0694577573326</v>
      </c>
      <c r="O8" s="9">
        <v>66.013333181575817</v>
      </c>
      <c r="P8" s="9">
        <v>65.635799086811943</v>
      </c>
      <c r="Q8" s="1">
        <v>65.73477300274115</v>
      </c>
      <c r="R8" s="1">
        <v>64.973404539162004</v>
      </c>
      <c r="S8" s="9">
        <v>69.666437927664077</v>
      </c>
      <c r="T8" s="1">
        <v>67.386760883052361</v>
      </c>
      <c r="U8" s="1">
        <v>69.402241873880016</v>
      </c>
      <c r="V8" s="1">
        <v>71.323741296791766</v>
      </c>
      <c r="W8" s="1">
        <v>64.067182946975166</v>
      </c>
      <c r="X8" s="9">
        <v>63.598900642069289</v>
      </c>
      <c r="Y8" s="1">
        <v>66.656502439695601</v>
      </c>
      <c r="Z8" s="1">
        <v>67.327710014371263</v>
      </c>
      <c r="AA8" s="1">
        <v>63.234634479665054</v>
      </c>
      <c r="AB8" s="1">
        <v>65.415193715553769</v>
      </c>
      <c r="AC8" s="1">
        <v>66.000286174117804</v>
      </c>
      <c r="AD8" s="1">
        <v>66.011673037158104</v>
      </c>
      <c r="AE8" s="1">
        <v>65.208835690913887</v>
      </c>
      <c r="AF8" s="1">
        <v>67.399290566242911</v>
      </c>
      <c r="AG8" s="1">
        <v>66.200212697042986</v>
      </c>
      <c r="AH8" s="1">
        <v>63.937417056562126</v>
      </c>
      <c r="AI8" s="1">
        <v>65.394605647331971</v>
      </c>
      <c r="AJ8" s="1">
        <v>65.019599083624769</v>
      </c>
      <c r="AK8" s="1">
        <v>66.610761337583796</v>
      </c>
      <c r="AL8" s="1">
        <v>67.977495578409432</v>
      </c>
      <c r="AM8" s="1">
        <v>70.402409013337675</v>
      </c>
      <c r="AN8" s="1">
        <v>67.926802204731274</v>
      </c>
      <c r="AO8" s="1">
        <v>68.534532693822499</v>
      </c>
      <c r="AP8" s="1">
        <v>67.85665002269441</v>
      </c>
      <c r="AQ8" s="1">
        <v>68.411553989304252</v>
      </c>
      <c r="AR8" s="1">
        <v>68.904523158922217</v>
      </c>
      <c r="AS8" s="1">
        <v>68.106903603473185</v>
      </c>
      <c r="AT8" s="1">
        <v>68.178352929455784</v>
      </c>
      <c r="AU8" s="1">
        <v>67.546489483062714</v>
      </c>
      <c r="AV8" s="1">
        <v>67.060644953095334</v>
      </c>
      <c r="AW8" s="1">
        <v>66.101132612125937</v>
      </c>
      <c r="AX8" s="1">
        <v>66.725180976694205</v>
      </c>
      <c r="AY8" s="1"/>
      <c r="AZ8" s="1"/>
      <c r="BA8" s="1"/>
      <c r="BB8" s="1"/>
      <c r="BC8" s="1"/>
      <c r="BD8" s="1"/>
      <c r="BE8" s="1"/>
      <c r="BF8" s="1"/>
      <c r="BG8" s="1"/>
      <c r="BH8" s="1"/>
      <c r="BI8" s="1"/>
      <c r="BJ8" s="1"/>
    </row>
    <row r="9" spans="1:62" x14ac:dyDescent="0.2">
      <c r="A9" t="s">
        <v>16</v>
      </c>
      <c r="B9" s="1" t="s">
        <v>66</v>
      </c>
      <c r="C9" s="1" t="s">
        <v>66</v>
      </c>
      <c r="D9" s="1" t="s">
        <v>66</v>
      </c>
      <c r="E9" s="1" t="s">
        <v>66</v>
      </c>
      <c r="F9" s="1" t="s">
        <v>66</v>
      </c>
      <c r="G9" s="1" t="s">
        <v>66</v>
      </c>
      <c r="H9" s="1" t="s">
        <v>66</v>
      </c>
      <c r="I9" s="1" t="s">
        <v>66</v>
      </c>
      <c r="J9" s="1" t="s">
        <v>66</v>
      </c>
      <c r="K9" s="1" t="s">
        <v>66</v>
      </c>
      <c r="L9" s="1" t="s">
        <v>66</v>
      </c>
      <c r="M9" s="1" t="s">
        <v>66</v>
      </c>
      <c r="N9" s="1" t="s">
        <v>66</v>
      </c>
      <c r="O9" s="1" t="s">
        <v>66</v>
      </c>
      <c r="P9" s="1" t="s">
        <v>66</v>
      </c>
      <c r="Q9" s="1" t="s">
        <v>66</v>
      </c>
      <c r="R9" s="1" t="s">
        <v>66</v>
      </c>
      <c r="S9" s="1" t="s">
        <v>66</v>
      </c>
      <c r="T9" s="1" t="s">
        <v>66</v>
      </c>
      <c r="U9" s="1" t="s">
        <v>66</v>
      </c>
      <c r="V9" s="1" t="s">
        <v>66</v>
      </c>
      <c r="W9" s="1" t="s">
        <v>66</v>
      </c>
      <c r="X9" s="1" t="s">
        <v>66</v>
      </c>
      <c r="Y9" s="1" t="s">
        <v>66</v>
      </c>
      <c r="Z9" s="1" t="s">
        <v>66</v>
      </c>
      <c r="AA9" s="1" t="s">
        <v>66</v>
      </c>
      <c r="AB9" s="9">
        <v>57.777329957217567</v>
      </c>
      <c r="AC9" s="9">
        <v>58.035336637265438</v>
      </c>
      <c r="AD9" s="1">
        <v>57.951497395275986</v>
      </c>
      <c r="AE9" s="1">
        <v>57.725231742000361</v>
      </c>
      <c r="AF9" s="1">
        <v>58.048282819823122</v>
      </c>
      <c r="AG9" s="1">
        <v>58.234146386469256</v>
      </c>
      <c r="AH9" s="1">
        <v>58.116506584957712</v>
      </c>
      <c r="AI9" s="1">
        <v>58.349217182176595</v>
      </c>
      <c r="AJ9" s="1">
        <v>58.2949036236014</v>
      </c>
      <c r="AK9" s="1">
        <v>58.440091415617275</v>
      </c>
      <c r="AL9" s="1">
        <v>58.416572735463802</v>
      </c>
      <c r="AM9" s="1">
        <v>58.530915829886858</v>
      </c>
      <c r="AN9" s="1">
        <v>58.801954330205412</v>
      </c>
      <c r="AO9" s="1">
        <v>58.992449657514754</v>
      </c>
      <c r="AP9" s="1">
        <v>58.92836771447751</v>
      </c>
      <c r="AQ9" s="1">
        <v>59.099998758613168</v>
      </c>
      <c r="AR9" s="1">
        <v>59.814497608836049</v>
      </c>
      <c r="AS9" s="1">
        <v>59.903993701474711</v>
      </c>
      <c r="AT9" s="1">
        <v>60.515258382932295</v>
      </c>
      <c r="AU9" s="1">
        <v>60.661158281995064</v>
      </c>
      <c r="AV9" s="1">
        <v>60.833769452873973</v>
      </c>
      <c r="AW9" s="1">
        <v>60.93181594177527</v>
      </c>
      <c r="AX9" s="1">
        <v>61.30121561606137</v>
      </c>
      <c r="AY9" s="1"/>
      <c r="AZ9" s="1"/>
      <c r="BA9" s="1"/>
      <c r="BB9" s="1"/>
      <c r="BC9" s="1"/>
      <c r="BD9" s="1"/>
      <c r="BE9" s="1"/>
      <c r="BF9" s="1"/>
      <c r="BG9" s="1"/>
      <c r="BH9" s="1"/>
      <c r="BI9" s="1"/>
      <c r="BJ9" s="1"/>
    </row>
    <row r="10" spans="1:62" x14ac:dyDescent="0.2">
      <c r="A10" t="s">
        <v>1</v>
      </c>
      <c r="B10" s="9">
        <v>65.962101154141081</v>
      </c>
      <c r="C10" s="9">
        <v>65.718321976222285</v>
      </c>
      <c r="D10" s="9">
        <v>65.483353631211102</v>
      </c>
      <c r="E10" s="9">
        <v>65.257284800204715</v>
      </c>
      <c r="F10" s="9">
        <v>65.040149912484665</v>
      </c>
      <c r="G10" s="9">
        <v>64.83193520385592</v>
      </c>
      <c r="H10" s="9">
        <v>64.749578473453582</v>
      </c>
      <c r="I10" s="9">
        <v>64.583037141306917</v>
      </c>
      <c r="J10" s="9">
        <v>64.433583779696093</v>
      </c>
      <c r="K10" s="9">
        <v>64.363366083076116</v>
      </c>
      <c r="L10" s="9">
        <v>64.290299827993806</v>
      </c>
      <c r="M10" s="9">
        <v>64.213676634664196</v>
      </c>
      <c r="N10" s="9">
        <v>64.354255608482589</v>
      </c>
      <c r="O10" s="9">
        <v>64.016819935340393</v>
      </c>
      <c r="P10" s="9">
        <v>63.167328541871122</v>
      </c>
      <c r="Q10" s="9">
        <v>63.829933880741748</v>
      </c>
      <c r="R10" s="9">
        <v>64.388659699040019</v>
      </c>
      <c r="S10" s="9">
        <v>62.047009300255091</v>
      </c>
      <c r="T10" s="1">
        <v>61.34224873493239</v>
      </c>
      <c r="U10" s="1">
        <v>61.978999728322854</v>
      </c>
      <c r="V10" s="1">
        <v>61.903424137898121</v>
      </c>
      <c r="W10" s="1">
        <v>61.542482903514937</v>
      </c>
      <c r="X10" s="1">
        <v>61.499995836839808</v>
      </c>
      <c r="Y10" s="1">
        <v>60.538840061190683</v>
      </c>
      <c r="Z10" s="1">
        <v>59.437425384854301</v>
      </c>
      <c r="AA10" s="1">
        <v>59.296743672817747</v>
      </c>
      <c r="AB10" s="1">
        <v>58.735352208449498</v>
      </c>
      <c r="AC10" s="1">
        <v>58.846259209859646</v>
      </c>
      <c r="AD10" s="1">
        <v>59.51003128904614</v>
      </c>
      <c r="AE10" s="1">
        <v>60.574016929011194</v>
      </c>
      <c r="AF10" s="1">
        <v>59.762384435537463</v>
      </c>
      <c r="AG10" s="1">
        <v>61.030718193808497</v>
      </c>
      <c r="AH10" s="1">
        <v>62.154272812693172</v>
      </c>
      <c r="AI10" s="1">
        <v>62.329708528037663</v>
      </c>
      <c r="AJ10" s="1">
        <v>61.112457772797605</v>
      </c>
      <c r="AK10" s="1">
        <v>61.874555015033302</v>
      </c>
      <c r="AL10" s="1">
        <v>62.306209814308957</v>
      </c>
      <c r="AM10" s="1">
        <v>61.996398705294148</v>
      </c>
      <c r="AN10" s="1">
        <v>62.316407831125765</v>
      </c>
      <c r="AO10" s="1">
        <v>62.153252088491143</v>
      </c>
      <c r="AP10" s="1">
        <v>61.799534240910702</v>
      </c>
      <c r="AQ10" s="1">
        <v>61.335373218466735</v>
      </c>
      <c r="AR10" s="1">
        <v>61.945891611457931</v>
      </c>
      <c r="AS10" s="1">
        <v>61.409738426593563</v>
      </c>
      <c r="AT10" s="1">
        <v>60.643585705199044</v>
      </c>
      <c r="AU10" s="1">
        <v>61.659737448798303</v>
      </c>
      <c r="AV10" s="1">
        <v>63.018080448885286</v>
      </c>
      <c r="AW10" s="1">
        <v>62.689845679261914</v>
      </c>
      <c r="AX10" s="1">
        <v>62.518900343809008</v>
      </c>
      <c r="AY10" s="1"/>
      <c r="AZ10" s="1"/>
      <c r="BA10" s="1"/>
      <c r="BB10" s="1"/>
      <c r="BC10" s="1"/>
      <c r="BD10" s="1"/>
      <c r="BE10" s="1"/>
      <c r="BF10" s="1"/>
      <c r="BG10" s="1"/>
      <c r="BH10" s="1"/>
      <c r="BI10" s="1"/>
      <c r="BJ10" s="1"/>
    </row>
    <row r="11" spans="1:62" x14ac:dyDescent="0.2">
      <c r="A11" t="s">
        <v>76</v>
      </c>
      <c r="B11" s="9">
        <v>64.044451112110565</v>
      </c>
      <c r="C11" s="9">
        <v>63.471048323967132</v>
      </c>
      <c r="D11" s="9">
        <v>62.851486535402621</v>
      </c>
      <c r="E11" s="9">
        <v>62.185653316883013</v>
      </c>
      <c r="F11" s="9">
        <v>61.474318376717854</v>
      </c>
      <c r="G11" s="9">
        <v>60.71926618725638</v>
      </c>
      <c r="H11" s="9">
        <v>60.722655746796413</v>
      </c>
      <c r="I11" s="9">
        <v>60.726062898093708</v>
      </c>
      <c r="J11" s="9">
        <v>60.729487657653323</v>
      </c>
      <c r="K11" s="9">
        <v>60.732930042039484</v>
      </c>
      <c r="L11" s="9">
        <v>60.621240571792406</v>
      </c>
      <c r="M11" s="9">
        <v>60.494623409928224</v>
      </c>
      <c r="N11" s="9">
        <v>60.350077563766249</v>
      </c>
      <c r="O11" s="9">
        <v>60.183750195388399</v>
      </c>
      <c r="P11" s="9">
        <v>59.99061106057011</v>
      </c>
      <c r="Q11" s="9">
        <v>60.23633389126514</v>
      </c>
      <c r="R11" s="9">
        <v>60.497479542650005</v>
      </c>
      <c r="S11" s="9">
        <v>60.775470682335964</v>
      </c>
      <c r="T11" s="9">
        <v>61.071907935427873</v>
      </c>
      <c r="U11" s="9">
        <v>61.388598592197923</v>
      </c>
      <c r="V11" s="9">
        <v>62.065494697774653</v>
      </c>
      <c r="W11" s="9">
        <v>62.074267254655304</v>
      </c>
      <c r="X11" s="9">
        <v>61.633408504243917</v>
      </c>
      <c r="Y11" s="9">
        <v>62.122809029836574</v>
      </c>
      <c r="Z11" s="1">
        <v>62.357506933384691</v>
      </c>
      <c r="AA11" s="1">
        <v>62.453872624239231</v>
      </c>
      <c r="AB11" s="1">
        <v>62.367002239574646</v>
      </c>
      <c r="AC11" s="1">
        <v>62.655841303152755</v>
      </c>
      <c r="AD11" s="1">
        <v>61.536030302464411</v>
      </c>
      <c r="AE11" s="1">
        <v>60.51389802626894</v>
      </c>
      <c r="AF11" s="1">
        <v>58.902380519111468</v>
      </c>
      <c r="AG11" s="1">
        <v>58.93833065072495</v>
      </c>
      <c r="AH11" s="1">
        <v>57.50394160299269</v>
      </c>
      <c r="AI11" s="1">
        <v>58.277967346938482</v>
      </c>
      <c r="AJ11" s="1">
        <v>60.646110836855733</v>
      </c>
      <c r="AK11" s="1">
        <v>62.982407549140866</v>
      </c>
      <c r="AL11" s="1">
        <v>64.98129345474635</v>
      </c>
      <c r="AM11" s="1">
        <v>64.775996261549125</v>
      </c>
      <c r="AN11" s="1">
        <v>64.60440733904376</v>
      </c>
      <c r="AO11" s="1">
        <v>63.826165582282854</v>
      </c>
      <c r="AP11" s="1">
        <v>63.647852800334078</v>
      </c>
      <c r="AQ11" s="1">
        <v>62.717374496984462</v>
      </c>
      <c r="AR11" s="1">
        <v>62.762643529486844</v>
      </c>
      <c r="AS11" s="1">
        <v>62.829013954888694</v>
      </c>
      <c r="AT11" s="1">
        <v>62.918366403663676</v>
      </c>
      <c r="AU11" s="1">
        <v>64.229147231769787</v>
      </c>
      <c r="AV11" s="1">
        <v>65.298190879645745</v>
      </c>
      <c r="AW11" s="1">
        <v>65.154427648332586</v>
      </c>
      <c r="AX11" s="1">
        <v>65.653339045695517</v>
      </c>
      <c r="AY11" s="1"/>
      <c r="AZ11" s="1"/>
      <c r="BA11" s="1"/>
      <c r="BB11" s="1"/>
      <c r="BC11" s="1"/>
      <c r="BD11" s="1"/>
      <c r="BE11" s="1"/>
      <c r="BF11" s="1"/>
      <c r="BG11" s="1"/>
      <c r="BH11" s="1"/>
      <c r="BI11" s="1"/>
      <c r="BJ11" s="1"/>
    </row>
    <row r="12" spans="1:62" x14ac:dyDescent="0.2">
      <c r="A12" t="s">
        <v>2</v>
      </c>
      <c r="B12" s="1">
        <v>61.975373275155746</v>
      </c>
      <c r="C12" s="1">
        <v>60.834039556558487</v>
      </c>
      <c r="D12" s="1">
        <v>61.22402618408848</v>
      </c>
      <c r="E12" s="1">
        <v>62.393002735147746</v>
      </c>
      <c r="F12" s="1">
        <v>62.623738643876372</v>
      </c>
      <c r="G12" s="1">
        <v>63.264117669127664</v>
      </c>
      <c r="H12" s="1">
        <v>63.454796976206005</v>
      </c>
      <c r="I12" s="1">
        <v>63.402140005412448</v>
      </c>
      <c r="J12" s="1">
        <v>62.577730271593737</v>
      </c>
      <c r="K12" s="1">
        <v>61.526421564145615</v>
      </c>
      <c r="L12" s="1">
        <v>62.66423544581329</v>
      </c>
      <c r="M12" s="1">
        <v>63.016744919538752</v>
      </c>
      <c r="N12" s="1">
        <v>62.747165026034146</v>
      </c>
      <c r="O12" s="1">
        <v>62.621661316374521</v>
      </c>
      <c r="P12" s="1">
        <v>62.65432915016482</v>
      </c>
      <c r="Q12" s="1">
        <v>61.983168410083422</v>
      </c>
      <c r="R12" s="1">
        <v>61.302943627796544</v>
      </c>
      <c r="S12" s="1">
        <v>60.581333193250771</v>
      </c>
      <c r="T12" s="1">
        <v>60.200964602707501</v>
      </c>
      <c r="U12" s="1">
        <v>60.626015982883935</v>
      </c>
      <c r="V12" s="1">
        <v>59.57981600184597</v>
      </c>
      <c r="W12" s="1">
        <v>59.073282332643963</v>
      </c>
      <c r="X12" s="1">
        <v>58.829781362975147</v>
      </c>
      <c r="Y12" s="1">
        <v>60.230694088035222</v>
      </c>
      <c r="Z12" s="1">
        <v>59.928067626191236</v>
      </c>
      <c r="AA12" s="1">
        <v>60.173492392417387</v>
      </c>
      <c r="AB12" s="1">
        <v>60.553061753590455</v>
      </c>
      <c r="AC12" s="1">
        <v>59.514625294828306</v>
      </c>
      <c r="AD12" s="1">
        <v>59.457964171241493</v>
      </c>
      <c r="AE12" s="1">
        <v>59.262656572308799</v>
      </c>
      <c r="AF12" s="1">
        <v>59.839706917975093</v>
      </c>
      <c r="AG12" s="1">
        <v>59.919211820844559</v>
      </c>
      <c r="AH12" s="1">
        <v>60.036088274234878</v>
      </c>
      <c r="AI12" s="1">
        <v>59.837690550896596</v>
      </c>
      <c r="AJ12" s="1">
        <v>60.327373459264237</v>
      </c>
      <c r="AK12" s="1">
        <v>60.006082760261329</v>
      </c>
      <c r="AL12" s="1">
        <v>60.226895395912372</v>
      </c>
      <c r="AM12" s="1">
        <v>60.771902340556451</v>
      </c>
      <c r="AN12" s="1">
        <v>60.7462339429038</v>
      </c>
      <c r="AO12" s="1">
        <v>61.38852224773683</v>
      </c>
      <c r="AP12" s="1">
        <v>61.663323080353813</v>
      </c>
      <c r="AQ12" s="1">
        <v>61.755437584465938</v>
      </c>
      <c r="AR12" s="1">
        <v>61.955468018487849</v>
      </c>
      <c r="AS12" s="1">
        <v>62.223331698294487</v>
      </c>
      <c r="AT12" s="1">
        <v>62.354843389085737</v>
      </c>
      <c r="AU12" s="1">
        <v>62.62209413463416</v>
      </c>
      <c r="AV12" s="1">
        <v>62.579222732922609</v>
      </c>
      <c r="AW12" s="1">
        <v>63.132982469241341</v>
      </c>
      <c r="AX12" s="1">
        <v>63.416954545969404</v>
      </c>
      <c r="AY12" s="1"/>
      <c r="AZ12" s="1"/>
      <c r="BA12" s="1"/>
      <c r="BB12" s="1"/>
      <c r="BC12" s="1"/>
      <c r="BD12" s="1"/>
      <c r="BE12" s="1"/>
      <c r="BF12" s="1"/>
      <c r="BG12" s="1"/>
      <c r="BH12" s="1"/>
      <c r="BI12" s="1"/>
      <c r="BJ12" s="1"/>
    </row>
    <row r="13" spans="1:62" x14ac:dyDescent="0.2">
      <c r="A13" t="s">
        <v>4</v>
      </c>
      <c r="B13" s="1">
        <v>68.828610415857412</v>
      </c>
      <c r="C13" s="1">
        <v>66.713046163345552</v>
      </c>
      <c r="D13" s="1">
        <v>66.428849255907409</v>
      </c>
      <c r="E13" s="1">
        <v>65.547856976745109</v>
      </c>
      <c r="F13" s="1">
        <v>65.624812041884724</v>
      </c>
      <c r="G13" s="1">
        <v>65.33618054421774</v>
      </c>
      <c r="H13" s="1">
        <v>65.083978788296918</v>
      </c>
      <c r="I13" s="1">
        <v>64.850852189305627</v>
      </c>
      <c r="J13" s="1">
        <v>64.202689562748489</v>
      </c>
      <c r="K13" s="1">
        <v>63.749172262011228</v>
      </c>
      <c r="L13" s="1">
        <v>63.930506682291359</v>
      </c>
      <c r="M13" s="1">
        <v>63.761561827140845</v>
      </c>
      <c r="N13" s="1">
        <v>62.981984383516412</v>
      </c>
      <c r="O13" s="1">
        <v>62.190336861955316</v>
      </c>
      <c r="P13" s="1">
        <v>61.779815762450788</v>
      </c>
      <c r="Q13" s="1">
        <v>61.226406747952119</v>
      </c>
      <c r="R13" s="1">
        <v>61.173436476285673</v>
      </c>
      <c r="S13" s="1">
        <v>60.564414198921419</v>
      </c>
      <c r="T13" s="1">
        <v>60.284265907915589</v>
      </c>
      <c r="U13" s="1">
        <v>59.881877654408832</v>
      </c>
      <c r="V13" s="1">
        <v>59.876185874236839</v>
      </c>
      <c r="W13" s="1">
        <v>59.843150211747222</v>
      </c>
      <c r="X13" s="1">
        <v>60.015764193560834</v>
      </c>
      <c r="Y13" s="1">
        <v>60.062152692673386</v>
      </c>
      <c r="Z13" s="1">
        <v>60.107715163632513</v>
      </c>
      <c r="AA13" s="1">
        <v>60.046680931954462</v>
      </c>
      <c r="AB13" s="1">
        <v>59.930177335588958</v>
      </c>
      <c r="AC13" s="1">
        <v>59.405180924978708</v>
      </c>
      <c r="AD13" s="1">
        <v>59.297928601975208</v>
      </c>
      <c r="AE13" s="1">
        <v>59.045313216756256</v>
      </c>
      <c r="AF13" s="1">
        <v>58.558568093505571</v>
      </c>
      <c r="AG13" s="1">
        <v>58.402210266194729</v>
      </c>
      <c r="AH13" s="1">
        <v>58.363077459318511</v>
      </c>
      <c r="AI13" s="1">
        <v>58.716958094302569</v>
      </c>
      <c r="AJ13" s="1">
        <v>58.975268891774455</v>
      </c>
      <c r="AK13" s="1">
        <v>59.280672417914737</v>
      </c>
      <c r="AL13" s="1">
        <v>59.294497147060788</v>
      </c>
      <c r="AM13" s="1">
        <v>59.453054324475204</v>
      </c>
      <c r="AN13" s="1">
        <v>59.444678603650665</v>
      </c>
      <c r="AO13" s="1">
        <v>59.596516198350358</v>
      </c>
      <c r="AP13" s="1">
        <v>59.500732025454347</v>
      </c>
      <c r="AQ13" s="1">
        <v>59.411055955689399</v>
      </c>
      <c r="AR13" s="1">
        <v>59.89937189311474</v>
      </c>
      <c r="AS13" s="1">
        <v>59.810149043081488</v>
      </c>
      <c r="AT13" s="1">
        <v>59.878044022389112</v>
      </c>
      <c r="AU13" s="1">
        <v>59.896215615195842</v>
      </c>
      <c r="AV13" s="1">
        <v>60.270002453540712</v>
      </c>
      <c r="AW13" s="1">
        <v>60.620154642461117</v>
      </c>
      <c r="AX13" s="1">
        <v>60.799347001006261</v>
      </c>
      <c r="AY13" s="1"/>
      <c r="AZ13" s="1"/>
      <c r="BA13" s="1"/>
      <c r="BB13" s="1"/>
      <c r="BC13" s="1"/>
      <c r="BD13" s="1"/>
      <c r="BE13" s="1"/>
      <c r="BF13" s="1"/>
      <c r="BG13" s="1"/>
      <c r="BH13" s="1"/>
      <c r="BI13" s="1"/>
      <c r="BJ13" s="1"/>
    </row>
    <row r="14" spans="1:62" x14ac:dyDescent="0.2">
      <c r="A14" t="s">
        <v>5</v>
      </c>
      <c r="B14" s="9">
        <f t="shared" ref="B14:Z14" si="1">ROUND($AB14/$AB67*B67,1)</f>
        <v>64.2</v>
      </c>
      <c r="C14" s="9">
        <f t="shared" si="1"/>
        <v>64</v>
      </c>
      <c r="D14" s="9">
        <f t="shared" si="1"/>
        <v>63.8</v>
      </c>
      <c r="E14" s="9">
        <f t="shared" si="1"/>
        <v>63.6</v>
      </c>
      <c r="F14" s="9">
        <f t="shared" si="1"/>
        <v>63.6</v>
      </c>
      <c r="G14" s="9">
        <f t="shared" si="1"/>
        <v>63.6</v>
      </c>
      <c r="H14" s="9">
        <f t="shared" si="1"/>
        <v>63.2</v>
      </c>
      <c r="I14" s="9">
        <f t="shared" si="1"/>
        <v>62.5</v>
      </c>
      <c r="J14" s="9">
        <f t="shared" si="1"/>
        <v>61.8</v>
      </c>
      <c r="K14" s="9">
        <f t="shared" si="1"/>
        <v>61.3</v>
      </c>
      <c r="L14" s="9">
        <f t="shared" si="1"/>
        <v>60.9</v>
      </c>
      <c r="M14" s="9">
        <f t="shared" si="1"/>
        <v>60.9</v>
      </c>
      <c r="N14" s="9">
        <f t="shared" si="1"/>
        <v>60.6</v>
      </c>
      <c r="O14" s="9">
        <f t="shared" si="1"/>
        <v>60.4</v>
      </c>
      <c r="P14" s="9">
        <f t="shared" si="1"/>
        <v>60.5</v>
      </c>
      <c r="Q14" s="9">
        <f t="shared" si="1"/>
        <v>60.2</v>
      </c>
      <c r="R14" s="9">
        <f t="shared" si="1"/>
        <v>60</v>
      </c>
      <c r="S14" s="9">
        <f t="shared" si="1"/>
        <v>60.4</v>
      </c>
      <c r="T14" s="9">
        <f t="shared" si="1"/>
        <v>60.9</v>
      </c>
      <c r="U14" s="9">
        <f t="shared" si="1"/>
        <v>60.7</v>
      </c>
      <c r="V14" s="9">
        <f t="shared" si="1"/>
        <v>60.8</v>
      </c>
      <c r="W14" s="9">
        <f t="shared" si="1"/>
        <v>60.7</v>
      </c>
      <c r="X14" s="9">
        <f t="shared" si="1"/>
        <v>60.7</v>
      </c>
      <c r="Y14" s="9">
        <f t="shared" si="1"/>
        <v>60.3</v>
      </c>
      <c r="Z14" s="9">
        <f t="shared" si="1"/>
        <v>60</v>
      </c>
      <c r="AA14" s="9">
        <f>ROUND($AB14/$AB67*AA67,1)</f>
        <v>59.2</v>
      </c>
      <c r="AB14" s="1">
        <v>59.042527005678359</v>
      </c>
      <c r="AC14" s="1">
        <v>59.57670668839701</v>
      </c>
      <c r="AD14" s="1">
        <v>59.731874426287185</v>
      </c>
      <c r="AE14" s="1">
        <v>60.046332068421528</v>
      </c>
      <c r="AF14" s="1">
        <v>60.255917401278715</v>
      </c>
      <c r="AG14" s="1">
        <v>60.186629150048873</v>
      </c>
      <c r="AH14" s="1">
        <v>60.193142327170669</v>
      </c>
      <c r="AI14" s="1">
        <v>60.339631261084342</v>
      </c>
      <c r="AJ14" s="1">
        <v>60.568870909793567</v>
      </c>
      <c r="AK14" s="1">
        <v>60.658946839263457</v>
      </c>
      <c r="AL14" s="1">
        <v>60.84615693645349</v>
      </c>
      <c r="AM14" s="1">
        <v>60.819735591877937</v>
      </c>
      <c r="AN14" s="1">
        <v>60.28100018584859</v>
      </c>
      <c r="AO14" s="1">
        <v>60.486902887246487</v>
      </c>
      <c r="AP14" s="1">
        <v>61.180583870084668</v>
      </c>
      <c r="AQ14" s="1">
        <v>61.457235775901019</v>
      </c>
      <c r="AR14" s="1">
        <v>61.690109817462677</v>
      </c>
      <c r="AS14" s="1">
        <v>62.155741418741137</v>
      </c>
      <c r="AT14" s="1">
        <v>62.674767185299174</v>
      </c>
      <c r="AU14" s="1">
        <v>62.690238721862343</v>
      </c>
      <c r="AV14" s="1">
        <v>63.152061600618872</v>
      </c>
      <c r="AW14" s="1">
        <v>63.403357387702385</v>
      </c>
      <c r="AX14" s="1">
        <v>63.618520278616252</v>
      </c>
      <c r="AY14" s="1"/>
      <c r="AZ14" s="1"/>
      <c r="BA14" s="1"/>
      <c r="BB14" s="1"/>
      <c r="BC14" s="1"/>
      <c r="BD14" s="1"/>
      <c r="BE14" s="1"/>
      <c r="BF14" s="1"/>
      <c r="BG14" s="1"/>
      <c r="BH14" s="1"/>
      <c r="BI14" s="1"/>
      <c r="BJ14" s="1"/>
    </row>
    <row r="15" spans="1:62" x14ac:dyDescent="0.2">
      <c r="A15" t="s">
        <v>9</v>
      </c>
      <c r="B15" s="9">
        <v>64.604769034284772</v>
      </c>
      <c r="C15" s="9">
        <v>64.626717131971915</v>
      </c>
      <c r="D15" s="9">
        <v>64.546880413795719</v>
      </c>
      <c r="E15" s="9">
        <v>64.472286484670065</v>
      </c>
      <c r="F15" s="9">
        <v>64.402200295668933</v>
      </c>
      <c r="G15" s="9">
        <v>64.33602291843772</v>
      </c>
      <c r="H15" s="9">
        <v>64.273261471381673</v>
      </c>
      <c r="I15" s="9">
        <v>63.944858560787146</v>
      </c>
      <c r="J15" s="9">
        <v>63.621689373829994</v>
      </c>
      <c r="K15" s="9">
        <v>63.303804677040617</v>
      </c>
      <c r="L15" s="9">
        <v>62.991243295661818</v>
      </c>
      <c r="M15" s="9">
        <v>62.684032681447412</v>
      </c>
      <c r="N15" s="9">
        <v>62.598190246656401</v>
      </c>
      <c r="O15" s="9">
        <v>62.514889467879094</v>
      </c>
      <c r="P15" s="9">
        <v>63.402949728860179</v>
      </c>
      <c r="Q15" s="9">
        <v>65.134126234631481</v>
      </c>
      <c r="R15" s="9">
        <v>64.742620415457012</v>
      </c>
      <c r="S15" s="9">
        <v>64.461569391027737</v>
      </c>
      <c r="T15" s="1">
        <v>65.218185756262258</v>
      </c>
      <c r="U15" s="1">
        <v>63.592625222232463</v>
      </c>
      <c r="V15" s="1">
        <v>60.934500328891062</v>
      </c>
      <c r="W15" s="1">
        <v>60.313060245022214</v>
      </c>
      <c r="X15" s="1">
        <v>60.691412249167726</v>
      </c>
      <c r="Y15" s="1">
        <v>60.582830640406719</v>
      </c>
      <c r="Z15" s="1">
        <v>59.75371127075563</v>
      </c>
      <c r="AA15" s="1">
        <v>60.785161877263754</v>
      </c>
      <c r="AB15" s="1">
        <v>63.48726071282244</v>
      </c>
      <c r="AC15" s="1">
        <v>61.43058490568162</v>
      </c>
      <c r="AD15" s="1">
        <v>61.577221099483481</v>
      </c>
      <c r="AE15" s="1">
        <v>63.049472395697123</v>
      </c>
      <c r="AF15" s="1">
        <v>62.702193375954749</v>
      </c>
      <c r="AG15" s="1">
        <v>61.217233100705968</v>
      </c>
      <c r="AH15" s="1">
        <v>60.981544510135841</v>
      </c>
      <c r="AI15" s="1">
        <v>61.339009893536421</v>
      </c>
      <c r="AJ15" s="1">
        <v>61.283025405072038</v>
      </c>
      <c r="AK15" s="1">
        <v>61.209514747677858</v>
      </c>
      <c r="AL15" s="1">
        <v>61.556381455865541</v>
      </c>
      <c r="AM15" s="1">
        <v>61.164552445564482</v>
      </c>
      <c r="AN15" s="1">
        <v>60.416518494680055</v>
      </c>
      <c r="AO15" s="1">
        <v>59.598140884747977</v>
      </c>
      <c r="AP15" s="1">
        <v>60.329037974156336</v>
      </c>
      <c r="AQ15" s="1">
        <v>59.877812465528784</v>
      </c>
      <c r="AR15" s="1">
        <v>60.316625947638506</v>
      </c>
      <c r="AS15" s="1">
        <v>59.97755937442691</v>
      </c>
      <c r="AT15" s="1">
        <v>60.020285624017134</v>
      </c>
      <c r="AU15" s="1">
        <v>59.876904454182927</v>
      </c>
      <c r="AV15" s="1">
        <v>60.237590141677472</v>
      </c>
      <c r="AW15" s="1">
        <v>59.856177189797812</v>
      </c>
      <c r="AX15" s="1">
        <v>60.026502580052501</v>
      </c>
      <c r="AY15" s="1"/>
      <c r="AZ15" s="1"/>
      <c r="BA15" s="1"/>
      <c r="BB15" s="1"/>
      <c r="BC15" s="1"/>
      <c r="BD15" s="1"/>
      <c r="BE15" s="1"/>
      <c r="BF15" s="1"/>
      <c r="BG15" s="1"/>
      <c r="BH15" s="1"/>
      <c r="BI15" s="1"/>
      <c r="BJ15" s="1"/>
    </row>
    <row r="16" spans="1:62" x14ac:dyDescent="0.2">
      <c r="A16" t="s">
        <v>17</v>
      </c>
      <c r="B16" s="9">
        <v>68.184966151714406</v>
      </c>
      <c r="C16" s="9">
        <v>66.984164424170231</v>
      </c>
      <c r="D16" s="9">
        <v>65.819730933596048</v>
      </c>
      <c r="E16" s="9">
        <v>64.764092375353087</v>
      </c>
      <c r="F16" s="9">
        <v>63.819509085218726</v>
      </c>
      <c r="G16" s="9">
        <v>62.983010760477612</v>
      </c>
      <c r="H16" s="9">
        <v>62.734623345701436</v>
      </c>
      <c r="I16" s="9">
        <v>62.49252621759927</v>
      </c>
      <c r="J16" s="9">
        <v>62.256600301098295</v>
      </c>
      <c r="K16" s="9">
        <v>62.026726089282711</v>
      </c>
      <c r="L16" s="9">
        <v>61.802783839922782</v>
      </c>
      <c r="M16" s="9">
        <v>61.407684803023834</v>
      </c>
      <c r="N16" s="9">
        <v>61.004187094142949</v>
      </c>
      <c r="O16" s="9">
        <v>60.478104047722056</v>
      </c>
      <c r="P16" s="9">
        <v>59.986973501741694</v>
      </c>
      <c r="Q16" s="9">
        <v>59.527658890107411</v>
      </c>
      <c r="R16" s="9">
        <v>59.41771902806763</v>
      </c>
      <c r="S16" s="9">
        <v>59.309608184525224</v>
      </c>
      <c r="T16" s="9">
        <v>59.203301864760455</v>
      </c>
      <c r="U16" s="9">
        <v>59.098775707268175</v>
      </c>
      <c r="V16" s="9">
        <v>58.996005491625247</v>
      </c>
      <c r="W16" s="9">
        <v>58.69894713755415</v>
      </c>
      <c r="X16" s="9">
        <v>58.455702985547788</v>
      </c>
      <c r="Y16" s="9">
        <v>57.992882764079638</v>
      </c>
      <c r="Z16" s="9">
        <v>57.562237874670565</v>
      </c>
      <c r="AA16" s="9">
        <v>57.495417713355387</v>
      </c>
      <c r="AB16" s="9">
        <v>56.726021502687118</v>
      </c>
      <c r="AC16" s="1">
        <v>55.758206666467856</v>
      </c>
      <c r="AD16" s="1">
        <v>55.325907458221849</v>
      </c>
      <c r="AE16" s="1">
        <v>55.965095521680723</v>
      </c>
      <c r="AF16" s="1">
        <v>55.774378250767406</v>
      </c>
      <c r="AG16" s="1">
        <v>55.803435152888788</v>
      </c>
      <c r="AH16" s="1">
        <v>56.016945512371592</v>
      </c>
      <c r="AI16" s="1">
        <v>56.012366787285018</v>
      </c>
      <c r="AJ16" s="1">
        <v>55.625806524909336</v>
      </c>
      <c r="AK16" s="1">
        <v>57.268636545186503</v>
      </c>
      <c r="AL16" s="1">
        <v>57.813001526552661</v>
      </c>
      <c r="AM16" s="1">
        <v>58.138920170916577</v>
      </c>
      <c r="AN16" s="1">
        <v>58.444416349905381</v>
      </c>
      <c r="AO16" s="1">
        <v>58.901349330399562</v>
      </c>
      <c r="AP16" s="1">
        <v>58.883482062062043</v>
      </c>
      <c r="AQ16" s="1">
        <v>58.82744565795484</v>
      </c>
      <c r="AR16" s="1">
        <v>59.588855472286461</v>
      </c>
      <c r="AS16" s="1">
        <v>59.810035626228881</v>
      </c>
      <c r="AT16" s="1">
        <v>60.073793759985776</v>
      </c>
      <c r="AU16" s="1">
        <v>60.141016601204051</v>
      </c>
      <c r="AV16" s="1">
        <v>60.704920349072772</v>
      </c>
      <c r="AW16" s="1">
        <v>60.154224850958755</v>
      </c>
      <c r="AX16" s="1">
        <v>60.011627727666799</v>
      </c>
      <c r="AY16" s="1"/>
      <c r="AZ16" s="1"/>
      <c r="BA16" s="1"/>
      <c r="BB16" s="1"/>
      <c r="BC16" s="1"/>
      <c r="BD16" s="1"/>
      <c r="BE16" s="1"/>
      <c r="BF16" s="1"/>
      <c r="BG16" s="1"/>
      <c r="BH16" s="1"/>
      <c r="BI16" s="1"/>
      <c r="BJ16" s="1"/>
    </row>
    <row r="17" spans="1:62" x14ac:dyDescent="0.2">
      <c r="A17" t="s">
        <v>18</v>
      </c>
      <c r="B17" s="1" t="s">
        <v>66</v>
      </c>
      <c r="C17" s="1" t="s">
        <v>66</v>
      </c>
      <c r="D17" s="1" t="s">
        <v>66</v>
      </c>
      <c r="E17" s="1" t="s">
        <v>66</v>
      </c>
      <c r="F17" s="1" t="s">
        <v>66</v>
      </c>
      <c r="G17" s="1" t="s">
        <v>66</v>
      </c>
      <c r="H17" s="1" t="s">
        <v>66</v>
      </c>
      <c r="I17" s="1" t="s">
        <v>66</v>
      </c>
      <c r="J17" s="1" t="s">
        <v>66</v>
      </c>
      <c r="K17" s="1" t="s">
        <v>66</v>
      </c>
      <c r="L17" s="9">
        <v>70.729331985569289</v>
      </c>
      <c r="M17" s="9">
        <v>70.757802452427754</v>
      </c>
      <c r="N17" s="9">
        <v>71.065709115974755</v>
      </c>
      <c r="O17" s="9">
        <v>70.27220270169731</v>
      </c>
      <c r="P17" s="9">
        <v>68.324246125136284</v>
      </c>
      <c r="Q17" s="9">
        <v>69.264632825779486</v>
      </c>
      <c r="R17" s="9">
        <v>70.230791401619143</v>
      </c>
      <c r="S17" s="9">
        <v>70.337069570148785</v>
      </c>
      <c r="T17" s="9">
        <v>70.4675045083399</v>
      </c>
      <c r="U17" s="9">
        <v>70.624446274657046</v>
      </c>
      <c r="V17" s="9">
        <v>70.810721366750059</v>
      </c>
      <c r="W17" s="9">
        <v>71.029742977503105</v>
      </c>
      <c r="X17" s="9">
        <v>71.140259786635696</v>
      </c>
      <c r="Y17" s="9">
        <v>70.655423449628941</v>
      </c>
      <c r="Z17" s="9">
        <v>69.9796596145802</v>
      </c>
      <c r="AA17" s="9">
        <v>69.915481008993012</v>
      </c>
      <c r="AB17" s="1">
        <v>67.389198104381776</v>
      </c>
      <c r="AC17" s="1">
        <v>68.083011825013998</v>
      </c>
      <c r="AD17" s="1">
        <v>68.590976678700301</v>
      </c>
      <c r="AE17" s="1">
        <v>67.775099651943549</v>
      </c>
      <c r="AF17" s="1">
        <v>66.39073160452314</v>
      </c>
      <c r="AG17" s="1">
        <v>66.413780539535949</v>
      </c>
      <c r="AH17" s="1">
        <v>67.603676316155415</v>
      </c>
      <c r="AI17" s="1">
        <v>65.880526529755556</v>
      </c>
      <c r="AJ17" s="1">
        <v>64.954670146644972</v>
      </c>
      <c r="AK17" s="1">
        <v>64.596105925187217</v>
      </c>
      <c r="AL17" s="1">
        <v>66.229747553025874</v>
      </c>
      <c r="AM17" s="1">
        <v>65.473476883513783</v>
      </c>
      <c r="AN17" s="1">
        <v>65.454485741463614</v>
      </c>
      <c r="AO17" s="1">
        <v>65.401657196137535</v>
      </c>
      <c r="AP17" s="1">
        <v>66.381145357142515</v>
      </c>
      <c r="AQ17" s="1">
        <v>65.69839981745794</v>
      </c>
      <c r="AR17" s="1">
        <v>67.154153670173216</v>
      </c>
      <c r="AS17" s="1">
        <v>68.26543867734155</v>
      </c>
      <c r="AT17" s="1">
        <v>68.039449787281512</v>
      </c>
      <c r="AU17" s="1">
        <v>68.303614996226401</v>
      </c>
      <c r="AV17" s="1">
        <v>67.251939793857275</v>
      </c>
      <c r="AW17" s="1">
        <v>66.637629473480146</v>
      </c>
      <c r="AX17" s="1">
        <v>65.872370369574554</v>
      </c>
      <c r="AY17" s="1"/>
      <c r="AZ17" s="1"/>
      <c r="BA17" s="1"/>
      <c r="BB17" s="1"/>
      <c r="BC17" s="1"/>
      <c r="BD17" s="1"/>
      <c r="BE17" s="1"/>
      <c r="BF17" s="1"/>
      <c r="BG17" s="1"/>
      <c r="BH17" s="1"/>
      <c r="BI17" s="1"/>
      <c r="BJ17" s="1"/>
    </row>
    <row r="18" spans="1:62" x14ac:dyDescent="0.2">
      <c r="A18" t="s">
        <v>10</v>
      </c>
      <c r="B18" s="9">
        <v>74.635655548385998</v>
      </c>
      <c r="C18" s="9">
        <v>74.486679006896154</v>
      </c>
      <c r="D18" s="9">
        <v>73.934699991762997</v>
      </c>
      <c r="E18" s="9">
        <v>73.46220728485001</v>
      </c>
      <c r="F18" s="9">
        <v>73.086762572507894</v>
      </c>
      <c r="G18" s="9">
        <v>72.758786405885715</v>
      </c>
      <c r="H18" s="9">
        <v>72.466021255458159</v>
      </c>
      <c r="I18" s="9">
        <v>71.898112142976146</v>
      </c>
      <c r="J18" s="9">
        <v>71.257902213192182</v>
      </c>
      <c r="K18" s="9">
        <v>70.635263586558736</v>
      </c>
      <c r="L18" s="9">
        <v>70.032558133634055</v>
      </c>
      <c r="M18" s="9">
        <v>69.451618927051939</v>
      </c>
      <c r="N18" s="9">
        <v>69.240430114951579</v>
      </c>
      <c r="O18" s="9">
        <v>69.062016023517458</v>
      </c>
      <c r="P18" s="9">
        <v>67.73431572772202</v>
      </c>
      <c r="Q18" s="9">
        <v>67.466084419949141</v>
      </c>
      <c r="R18" s="9">
        <v>66.077936734118467</v>
      </c>
      <c r="S18" s="9">
        <v>65.902260800921553</v>
      </c>
      <c r="T18" s="1">
        <v>63.415240728636142</v>
      </c>
      <c r="U18" s="1">
        <v>62.94377880845672</v>
      </c>
      <c r="V18" s="1">
        <v>63.839765613227478</v>
      </c>
      <c r="W18" s="1">
        <v>64.93759749157266</v>
      </c>
      <c r="X18" s="1">
        <v>63.314015526834396</v>
      </c>
      <c r="Y18" s="1">
        <v>64.433452007181032</v>
      </c>
      <c r="Z18" s="1">
        <v>65.617676295005836</v>
      </c>
      <c r="AA18" s="1">
        <v>64.460019143251401</v>
      </c>
      <c r="AB18" s="1">
        <v>64.928077725611686</v>
      </c>
      <c r="AC18" s="1">
        <v>64.421939259722777</v>
      </c>
      <c r="AD18" s="1">
        <v>64.18448362395489</v>
      </c>
      <c r="AE18" s="1">
        <v>65.632863643247006</v>
      </c>
      <c r="AF18" s="1">
        <v>65.99371689923143</v>
      </c>
      <c r="AG18" s="1">
        <v>65.350520035836766</v>
      </c>
      <c r="AH18" s="1">
        <v>66.178729701423123</v>
      </c>
      <c r="AI18" s="1">
        <v>65.815054385219156</v>
      </c>
      <c r="AJ18" s="1">
        <v>64.681853894756529</v>
      </c>
      <c r="AK18" s="1">
        <v>65.377053208437076</v>
      </c>
      <c r="AL18" s="1">
        <v>65.607110989783436</v>
      </c>
      <c r="AM18" s="1">
        <v>64.84523234955445</v>
      </c>
      <c r="AN18" s="1">
        <v>64.699201218966579</v>
      </c>
      <c r="AO18" s="1">
        <v>64.089028704496641</v>
      </c>
      <c r="AP18" s="1">
        <v>63.981825442066778</v>
      </c>
      <c r="AQ18" s="1">
        <v>63.964979231030256</v>
      </c>
      <c r="AR18" s="1">
        <v>62.878775102574558</v>
      </c>
      <c r="AS18" s="1">
        <v>63.487495928585638</v>
      </c>
      <c r="AT18" s="1">
        <v>62.871025352747189</v>
      </c>
      <c r="AU18" s="1">
        <v>63.228517048226742</v>
      </c>
      <c r="AV18" s="1">
        <v>63.445624891406453</v>
      </c>
      <c r="AW18" s="1">
        <v>64.137077161224795</v>
      </c>
      <c r="AX18" s="1">
        <v>64.081319823267194</v>
      </c>
      <c r="AY18" s="1"/>
      <c r="AZ18" s="1"/>
      <c r="BA18" s="1"/>
      <c r="BB18" s="1"/>
      <c r="BC18" s="1"/>
      <c r="BD18" s="1"/>
      <c r="BE18" s="1"/>
      <c r="BF18" s="1"/>
      <c r="BG18" s="1"/>
      <c r="BH18" s="1"/>
      <c r="BI18" s="1"/>
      <c r="BJ18" s="1"/>
    </row>
    <row r="19" spans="1:62" x14ac:dyDescent="0.2">
      <c r="A19" t="s">
        <v>77</v>
      </c>
      <c r="B19" s="2" t="s">
        <v>66</v>
      </c>
      <c r="C19" s="2" t="s">
        <v>66</v>
      </c>
      <c r="D19" s="2" t="s">
        <v>66</v>
      </c>
      <c r="E19" s="2" t="s">
        <v>66</v>
      </c>
      <c r="F19" s="2" t="s">
        <v>66</v>
      </c>
      <c r="G19" s="2" t="s">
        <v>66</v>
      </c>
      <c r="H19" s="2" t="s">
        <v>66</v>
      </c>
      <c r="I19" s="2" t="s">
        <v>66</v>
      </c>
      <c r="J19" s="2" t="s">
        <v>66</v>
      </c>
      <c r="K19" s="2" t="s">
        <v>66</v>
      </c>
      <c r="L19" s="2" t="s">
        <v>66</v>
      </c>
      <c r="M19" s="2" t="s">
        <v>66</v>
      </c>
      <c r="N19" s="2" t="s">
        <v>66</v>
      </c>
      <c r="O19" s="2" t="s">
        <v>66</v>
      </c>
      <c r="P19" s="2" t="s">
        <v>66</v>
      </c>
      <c r="Q19" s="2" t="s">
        <v>66</v>
      </c>
      <c r="R19" s="2" t="s">
        <v>66</v>
      </c>
      <c r="S19" s="2" t="s">
        <v>66</v>
      </c>
      <c r="T19" s="1" t="s">
        <v>66</v>
      </c>
      <c r="U19" s="1" t="s">
        <v>66</v>
      </c>
      <c r="V19" s="1">
        <v>64.606766357358012</v>
      </c>
      <c r="W19" s="1">
        <v>66.989926677328555</v>
      </c>
      <c r="X19" s="1">
        <v>65.349767999263236</v>
      </c>
      <c r="Y19" s="1">
        <v>64.609786098511108</v>
      </c>
      <c r="Z19" s="1">
        <v>64.428842563548642</v>
      </c>
      <c r="AA19" s="1">
        <v>64.884071127511817</v>
      </c>
      <c r="AB19" s="1">
        <v>63.074674224868552</v>
      </c>
      <c r="AC19" s="1">
        <v>62.471404341346997</v>
      </c>
      <c r="AD19" s="1">
        <v>63.08496929827367</v>
      </c>
      <c r="AE19" s="1">
        <v>64.173912511540863</v>
      </c>
      <c r="AF19" s="1">
        <v>64.138667304211495</v>
      </c>
      <c r="AG19" s="1">
        <v>63.347249137476105</v>
      </c>
      <c r="AH19" s="1">
        <v>64.111898564181601</v>
      </c>
      <c r="AI19" s="1">
        <v>63.337039121643286</v>
      </c>
      <c r="AJ19" s="1">
        <v>62.23735173481866</v>
      </c>
      <c r="AK19" s="1">
        <v>61.839262564544882</v>
      </c>
      <c r="AL19" s="1">
        <v>62.520522817700993</v>
      </c>
      <c r="AM19" s="1">
        <v>62.778323741815804</v>
      </c>
      <c r="AN19" s="1">
        <v>63.309071678765235</v>
      </c>
      <c r="AO19" s="1">
        <v>64.134270091075336</v>
      </c>
      <c r="AP19" s="1">
        <v>64.96027049331056</v>
      </c>
      <c r="AQ19" s="1">
        <v>63.863209018997402</v>
      </c>
      <c r="AR19" s="1">
        <v>65.029110132280621</v>
      </c>
      <c r="AS19" s="1">
        <v>66.047031737227428</v>
      </c>
      <c r="AT19" s="1">
        <v>66.39881185728153</v>
      </c>
      <c r="AU19" s="1">
        <v>66.532632408726343</v>
      </c>
      <c r="AV19" s="1">
        <v>66.5484974994976</v>
      </c>
      <c r="AW19" s="1">
        <v>65.702749336303441</v>
      </c>
      <c r="AX19" s="1">
        <v>66.01803581968089</v>
      </c>
      <c r="AY19" s="1"/>
      <c r="AZ19" s="1"/>
      <c r="BA19" s="1"/>
      <c r="BB19" s="1"/>
      <c r="BC19" s="1"/>
      <c r="BD19" s="1"/>
      <c r="BE19" s="1"/>
      <c r="BF19" s="1"/>
      <c r="BG19" s="1"/>
      <c r="BH19" s="1"/>
      <c r="BI19" s="1"/>
      <c r="BJ19" s="1"/>
    </row>
    <row r="20" spans="1:62" x14ac:dyDescent="0.2">
      <c r="A20" t="s">
        <v>6</v>
      </c>
      <c r="B20" s="1">
        <v>61.769264226796047</v>
      </c>
      <c r="C20" s="1">
        <v>62.173413466591974</v>
      </c>
      <c r="D20" s="1">
        <v>61.677137232850775</v>
      </c>
      <c r="E20" s="1">
        <v>61.529379754825214</v>
      </c>
      <c r="F20" s="1">
        <v>61.261935258684758</v>
      </c>
      <c r="G20" s="1">
        <v>61.202377048215524</v>
      </c>
      <c r="H20" s="1">
        <v>61.172128704638652</v>
      </c>
      <c r="I20" s="1">
        <v>62.427159051147015</v>
      </c>
      <c r="J20" s="1">
        <v>62.279232895797371</v>
      </c>
      <c r="K20" s="1">
        <v>61.990261409704424</v>
      </c>
      <c r="L20" s="1">
        <v>61.862308498525508</v>
      </c>
      <c r="M20" s="1">
        <v>61.662110402771482</v>
      </c>
      <c r="N20" s="1">
        <v>63.064504529506138</v>
      </c>
      <c r="O20" s="1">
        <v>61.993382164016509</v>
      </c>
      <c r="P20" s="1">
        <v>62.018225257500703</v>
      </c>
      <c r="Q20" s="1">
        <v>61.520068800063235</v>
      </c>
      <c r="R20" s="1">
        <v>61.59824762534398</v>
      </c>
      <c r="S20" s="1">
        <v>61.633515620698525</v>
      </c>
      <c r="T20" s="1">
        <v>60.689335414441089</v>
      </c>
      <c r="U20" s="1">
        <v>59.517901322586148</v>
      </c>
      <c r="V20" s="1">
        <v>59.321370465791141</v>
      </c>
      <c r="W20" s="1">
        <v>59.198770470248036</v>
      </c>
      <c r="X20" s="1">
        <v>58.590837934850214</v>
      </c>
      <c r="Y20" s="1">
        <v>60.560274377359043</v>
      </c>
      <c r="Z20" s="1">
        <v>59.709763386218569</v>
      </c>
      <c r="AA20" s="1">
        <v>59.705187904739219</v>
      </c>
      <c r="AB20" s="1">
        <v>59.967338317157363</v>
      </c>
      <c r="AC20" s="1">
        <v>59.451354338263833</v>
      </c>
      <c r="AD20" s="1">
        <v>58.288341789252364</v>
      </c>
      <c r="AE20" s="1">
        <v>58.083326618710977</v>
      </c>
      <c r="AF20" s="1">
        <v>58.435996215000443</v>
      </c>
      <c r="AG20" s="1">
        <v>59.016735067757253</v>
      </c>
      <c r="AH20" s="1">
        <v>60.032121607276814</v>
      </c>
      <c r="AI20" s="1">
        <v>59.216379123395335</v>
      </c>
      <c r="AJ20" s="1">
        <v>59.406189502379796</v>
      </c>
      <c r="AK20" s="1">
        <v>58.942805353497299</v>
      </c>
      <c r="AL20" s="1">
        <v>58.723424008345148</v>
      </c>
      <c r="AM20" s="1">
        <v>58.749433302771962</v>
      </c>
      <c r="AN20" s="1">
        <v>58.568557187292974</v>
      </c>
      <c r="AO20" s="1">
        <v>58.489571412220727</v>
      </c>
      <c r="AP20" s="1">
        <v>59.010609798174585</v>
      </c>
      <c r="AQ20" s="1">
        <v>59.16824128362714</v>
      </c>
      <c r="AR20" s="1">
        <v>60.55440675046485</v>
      </c>
      <c r="AS20" s="1">
        <v>60.338733754420161</v>
      </c>
      <c r="AT20" s="1">
        <v>61.119439523831758</v>
      </c>
      <c r="AU20" s="1">
        <v>60.61614759335388</v>
      </c>
      <c r="AV20" s="1">
        <v>61.342446045639832</v>
      </c>
      <c r="AW20" s="1">
        <v>60.999397780754975</v>
      </c>
      <c r="AX20" s="1">
        <v>61.479504841370364</v>
      </c>
      <c r="AY20" s="1"/>
      <c r="AZ20" s="1"/>
      <c r="BA20" s="1"/>
      <c r="BB20" s="1"/>
      <c r="BC20" s="1"/>
      <c r="BD20" s="1"/>
      <c r="BE20" s="1"/>
      <c r="BF20" s="1"/>
      <c r="BG20" s="1"/>
      <c r="BH20" s="1"/>
      <c r="BI20" s="1"/>
      <c r="BJ20" s="1"/>
    </row>
    <row r="21" spans="1:62" x14ac:dyDescent="0.2">
      <c r="A21" t="s">
        <v>7</v>
      </c>
      <c r="B21" s="1">
        <v>68.406705117086489</v>
      </c>
      <c r="C21" s="1">
        <v>67.183374460819223</v>
      </c>
      <c r="D21" s="1">
        <v>67.089836366266269</v>
      </c>
      <c r="E21" s="1">
        <v>66.849119318157847</v>
      </c>
      <c r="F21" s="1">
        <v>66.475818998773832</v>
      </c>
      <c r="G21" s="1">
        <v>66.280062488217439</v>
      </c>
      <c r="H21" s="1">
        <v>66.504533596972635</v>
      </c>
      <c r="I21" s="1">
        <v>66.365986244261833</v>
      </c>
      <c r="J21" s="1">
        <v>66.602073135146313</v>
      </c>
      <c r="K21" s="1">
        <v>66.587580048973024</v>
      </c>
      <c r="L21" s="1">
        <v>66.597497375936058</v>
      </c>
      <c r="M21" s="1">
        <v>66.088516540567781</v>
      </c>
      <c r="N21" s="1">
        <v>65.967035853180661</v>
      </c>
      <c r="O21" s="1">
        <v>66.159165235230446</v>
      </c>
      <c r="P21" s="1">
        <v>65.999593088657591</v>
      </c>
      <c r="Q21" s="1">
        <v>66.042067101771323</v>
      </c>
      <c r="R21" s="1">
        <v>66.072118728183213</v>
      </c>
      <c r="S21" s="1">
        <v>66.009699457931134</v>
      </c>
      <c r="T21" s="1">
        <v>65.752613466797982</v>
      </c>
      <c r="U21" s="1">
        <v>66.305216590525006</v>
      </c>
      <c r="V21" s="1">
        <v>66.424787184839275</v>
      </c>
      <c r="W21" s="1">
        <v>67.105375275420741</v>
      </c>
      <c r="X21" s="1">
        <v>67.621732347715252</v>
      </c>
      <c r="Y21" s="1">
        <v>67.291446904011963</v>
      </c>
      <c r="Z21" s="1">
        <v>66.478051903444907</v>
      </c>
      <c r="AA21" s="1">
        <v>66.072656824671668</v>
      </c>
      <c r="AB21" s="1">
        <v>66.001069709275711</v>
      </c>
      <c r="AC21" s="1">
        <v>66.245371212206919</v>
      </c>
      <c r="AD21" s="1">
        <v>65.920685356963133</v>
      </c>
      <c r="AE21" s="1">
        <v>66.136608178486085</v>
      </c>
      <c r="AF21" s="1">
        <v>66.235135180717606</v>
      </c>
      <c r="AG21" s="1">
        <v>66.038197216612573</v>
      </c>
      <c r="AH21" s="1">
        <v>65.596866147266283</v>
      </c>
      <c r="AI21" s="1">
        <v>65.909594298136255</v>
      </c>
      <c r="AJ21" s="1">
        <v>66.146168552859592</v>
      </c>
      <c r="AK21" s="1">
        <v>66.223167067462541</v>
      </c>
      <c r="AL21" s="1">
        <v>66.271566604301015</v>
      </c>
      <c r="AM21" s="1">
        <v>66.530872131904161</v>
      </c>
      <c r="AN21" s="1">
        <v>66.937153939560801</v>
      </c>
      <c r="AO21" s="1">
        <v>67.334317718589602</v>
      </c>
      <c r="AP21" s="1">
        <v>67.0458627255952</v>
      </c>
      <c r="AQ21" s="1">
        <v>66.730037853080375</v>
      </c>
      <c r="AR21" s="1">
        <v>66.698211842239388</v>
      </c>
      <c r="AS21" s="1">
        <v>67.543281900588553</v>
      </c>
      <c r="AT21" s="1">
        <v>67.58264048466512</v>
      </c>
      <c r="AU21" s="1">
        <v>68.030011170990562</v>
      </c>
      <c r="AV21" s="1">
        <v>68.831916949915765</v>
      </c>
      <c r="AW21" s="1">
        <v>69.344203393056247</v>
      </c>
      <c r="AX21" s="1">
        <v>69.105019533573625</v>
      </c>
      <c r="AY21" s="1"/>
      <c r="AZ21" s="1"/>
      <c r="BA21" s="1"/>
      <c r="BB21" s="1"/>
      <c r="BC21" s="1"/>
      <c r="BD21" s="1"/>
      <c r="BE21" s="1"/>
      <c r="BF21" s="1"/>
      <c r="BG21" s="1"/>
      <c r="BH21" s="1"/>
      <c r="BI21" s="1"/>
      <c r="BJ21" s="1"/>
    </row>
    <row r="22" spans="1:62" x14ac:dyDescent="0.2">
      <c r="A22" t="s">
        <v>19</v>
      </c>
      <c r="B22" s="1">
        <v>63.128724099948435</v>
      </c>
      <c r="C22" s="1">
        <v>63.781118330580888</v>
      </c>
      <c r="D22" s="1">
        <v>63.773023510884194</v>
      </c>
      <c r="E22" s="1">
        <v>65.147674795895838</v>
      </c>
      <c r="F22" s="1">
        <v>65.587324225541067</v>
      </c>
      <c r="G22" s="1">
        <v>65.457762336271017</v>
      </c>
      <c r="H22" s="1">
        <v>66.171435760434903</v>
      </c>
      <c r="I22" s="1">
        <v>65.083427425985349</v>
      </c>
      <c r="J22" s="1">
        <v>64.209085875405634</v>
      </c>
      <c r="K22" s="1">
        <v>64.179086541198103</v>
      </c>
      <c r="L22" s="1">
        <v>64.383445074806929</v>
      </c>
      <c r="M22" s="1">
        <v>62.957298142058242</v>
      </c>
      <c r="N22" s="1">
        <v>65.497608390866603</v>
      </c>
      <c r="O22" s="1">
        <v>64.77949034162198</v>
      </c>
      <c r="P22" s="1">
        <v>62.546330666659323</v>
      </c>
      <c r="Q22" s="1">
        <v>63.613328868680789</v>
      </c>
      <c r="R22" s="1">
        <v>63.319308430374022</v>
      </c>
      <c r="S22" s="1">
        <v>62.88753746739458</v>
      </c>
      <c r="T22" s="1">
        <v>62.697619529760473</v>
      </c>
      <c r="U22" s="1">
        <v>69.48325853214547</v>
      </c>
      <c r="V22" s="1">
        <v>69.644346692495802</v>
      </c>
      <c r="W22" s="1">
        <v>68.93178630837518</v>
      </c>
      <c r="X22" s="1">
        <v>67.933151216017492</v>
      </c>
      <c r="Y22" s="1">
        <v>66.006767484592714</v>
      </c>
      <c r="Z22" s="1">
        <v>66.571451648980997</v>
      </c>
      <c r="AA22" s="1">
        <v>66.804951962176759</v>
      </c>
      <c r="AB22" s="1">
        <v>67.282412563680637</v>
      </c>
      <c r="AC22" s="1">
        <v>68.224674550453742</v>
      </c>
      <c r="AD22" s="1">
        <v>66.797789482968085</v>
      </c>
      <c r="AE22" s="1">
        <v>66.32808211702492</v>
      </c>
      <c r="AF22" s="1">
        <v>65.802769405329201</v>
      </c>
      <c r="AG22" s="1">
        <v>66.676118652714422</v>
      </c>
      <c r="AH22" s="1">
        <v>66.344037037220815</v>
      </c>
      <c r="AI22" s="1">
        <v>65.590154075802616</v>
      </c>
      <c r="AJ22" s="1">
        <v>67.065305635418099</v>
      </c>
      <c r="AK22" s="1">
        <v>67.754232646265251</v>
      </c>
      <c r="AL22" s="1">
        <v>67.542680373762792</v>
      </c>
      <c r="AM22" s="1">
        <v>67.648807045060252</v>
      </c>
      <c r="AN22" s="1">
        <v>69.505970309361516</v>
      </c>
      <c r="AO22" s="1">
        <v>69.16387892514301</v>
      </c>
      <c r="AP22" s="1">
        <v>69.418373450166897</v>
      </c>
      <c r="AQ22" s="1">
        <v>69.68756079669572</v>
      </c>
      <c r="AR22" s="1">
        <v>69.937002456921363</v>
      </c>
      <c r="AS22" s="1">
        <v>69.812093107758898</v>
      </c>
      <c r="AT22" s="1">
        <v>71.025089668564902</v>
      </c>
      <c r="AU22" s="1">
        <v>71.942001216156257</v>
      </c>
      <c r="AV22" s="1">
        <v>72.213713757620567</v>
      </c>
      <c r="AW22" s="1">
        <v>73.092348916705859</v>
      </c>
      <c r="AX22" s="1">
        <v>72.281515347432688</v>
      </c>
      <c r="AY22" s="1"/>
      <c r="AZ22" s="1"/>
      <c r="BA22" s="1"/>
      <c r="BB22" s="1"/>
      <c r="BC22" s="1"/>
      <c r="BD22" s="1"/>
      <c r="BE22" s="1"/>
      <c r="BF22" s="1"/>
      <c r="BG22" s="1"/>
      <c r="BH22" s="1"/>
      <c r="BI22" s="1"/>
      <c r="BJ22" s="1"/>
    </row>
    <row r="23" spans="1:62" x14ac:dyDescent="0.2">
      <c r="A23" s="15" t="s">
        <v>104</v>
      </c>
      <c r="B23" s="1" t="s">
        <v>66</v>
      </c>
      <c r="C23" s="1" t="s">
        <v>66</v>
      </c>
      <c r="D23" s="1" t="s">
        <v>66</v>
      </c>
      <c r="E23" s="1" t="s">
        <v>66</v>
      </c>
      <c r="F23" s="1" t="s">
        <v>66</v>
      </c>
      <c r="G23" s="1" t="s">
        <v>66</v>
      </c>
      <c r="H23" s="1" t="s">
        <v>66</v>
      </c>
      <c r="I23" s="1" t="s">
        <v>66</v>
      </c>
      <c r="J23" s="1" t="s">
        <v>66</v>
      </c>
      <c r="K23" s="1" t="s">
        <v>66</v>
      </c>
      <c r="L23" s="1" t="s">
        <v>66</v>
      </c>
      <c r="M23" s="1" t="s">
        <v>66</v>
      </c>
      <c r="N23" s="1" t="s">
        <v>66</v>
      </c>
      <c r="O23" s="1" t="s">
        <v>66</v>
      </c>
      <c r="P23" s="1" t="s">
        <v>66</v>
      </c>
      <c r="Q23" s="1" t="s">
        <v>66</v>
      </c>
      <c r="R23" s="1" t="s">
        <v>66</v>
      </c>
      <c r="S23" s="1" t="s">
        <v>66</v>
      </c>
      <c r="T23" s="1" t="s">
        <v>66</v>
      </c>
      <c r="U23" s="1" t="s">
        <v>66</v>
      </c>
      <c r="V23" s="1" t="s">
        <v>66</v>
      </c>
      <c r="W23" s="1" t="s">
        <v>66</v>
      </c>
      <c r="X23" s="1" t="s">
        <v>66</v>
      </c>
      <c r="Y23" s="1" t="s">
        <v>66</v>
      </c>
      <c r="Z23" s="9">
        <v>60.340336655290095</v>
      </c>
      <c r="AA23" s="9">
        <v>59.941874661337174</v>
      </c>
      <c r="AB23" s="9">
        <v>59.558297080143426</v>
      </c>
      <c r="AC23" s="9">
        <v>58.476426106832548</v>
      </c>
      <c r="AD23" s="9">
        <v>58.871878727518229</v>
      </c>
      <c r="AE23" s="9">
        <v>58.610599303411014</v>
      </c>
      <c r="AF23" s="9">
        <v>59.593180089336045</v>
      </c>
      <c r="AG23" s="1">
        <v>59.534827804287879</v>
      </c>
      <c r="AH23" s="1">
        <v>62.963372558096864</v>
      </c>
      <c r="AI23" s="1">
        <v>60.267420289019093</v>
      </c>
      <c r="AJ23" s="1">
        <v>59.864102134778207</v>
      </c>
      <c r="AK23" s="1">
        <v>59.544285161286439</v>
      </c>
      <c r="AL23" s="1">
        <v>60.830198317948174</v>
      </c>
      <c r="AM23" s="1">
        <v>62.362481874039496</v>
      </c>
      <c r="AN23" s="1">
        <v>62.371368875436275</v>
      </c>
      <c r="AO23" s="1">
        <v>63.258954268892204</v>
      </c>
      <c r="AP23" s="1">
        <v>63.62445041069472</v>
      </c>
      <c r="AQ23" s="1">
        <v>64.44887386073809</v>
      </c>
      <c r="AR23" s="1">
        <v>64.826933677088718</v>
      </c>
      <c r="AS23" s="1">
        <v>63.590688330417862</v>
      </c>
      <c r="AT23" s="1">
        <v>62.654170920480652</v>
      </c>
      <c r="AU23" s="1">
        <v>60.954097889514394</v>
      </c>
      <c r="AV23" s="1">
        <v>61.181890351839193</v>
      </c>
      <c r="AW23" s="1">
        <v>61.89291360085231</v>
      </c>
      <c r="AX23" s="1">
        <v>64.673180900386512</v>
      </c>
      <c r="AY23" s="1"/>
      <c r="AZ23" s="1"/>
      <c r="BA23" s="1"/>
      <c r="BB23" s="1"/>
      <c r="BC23" s="1"/>
      <c r="BD23" s="1"/>
      <c r="BE23" s="1"/>
      <c r="BF23" s="1"/>
      <c r="BG23" s="1"/>
      <c r="BH23" s="1"/>
      <c r="BI23" s="1"/>
      <c r="BJ23" s="1"/>
    </row>
    <row r="24" spans="1:62" x14ac:dyDescent="0.2">
      <c r="A24" s="15" t="s">
        <v>105</v>
      </c>
      <c r="B24" s="1" t="s">
        <v>66</v>
      </c>
      <c r="C24" s="1" t="s">
        <v>66</v>
      </c>
      <c r="D24" s="1" t="s">
        <v>66</v>
      </c>
      <c r="E24" s="1" t="s">
        <v>66</v>
      </c>
      <c r="F24" s="1" t="s">
        <v>66</v>
      </c>
      <c r="G24" s="1" t="s">
        <v>66</v>
      </c>
      <c r="H24" s="1" t="s">
        <v>66</v>
      </c>
      <c r="I24" s="1" t="s">
        <v>66</v>
      </c>
      <c r="J24" s="1" t="s">
        <v>66</v>
      </c>
      <c r="K24" s="1" t="s">
        <v>66</v>
      </c>
      <c r="L24" s="1" t="s">
        <v>66</v>
      </c>
      <c r="M24" s="1" t="s">
        <v>66</v>
      </c>
      <c r="N24" s="1" t="s">
        <v>66</v>
      </c>
      <c r="O24" s="1" t="s">
        <v>66</v>
      </c>
      <c r="P24" s="1" t="s">
        <v>66</v>
      </c>
      <c r="Q24" s="1" t="s">
        <v>66</v>
      </c>
      <c r="R24" s="1" t="s">
        <v>66</v>
      </c>
      <c r="S24" s="1" t="s">
        <v>66</v>
      </c>
      <c r="T24" s="1" t="s">
        <v>66</v>
      </c>
      <c r="U24" s="1" t="s">
        <v>66</v>
      </c>
      <c r="V24" s="1" t="s">
        <v>66</v>
      </c>
      <c r="W24" s="1" t="s">
        <v>66</v>
      </c>
      <c r="X24" s="1" t="s">
        <v>66</v>
      </c>
      <c r="Y24" s="1" t="s">
        <v>66</v>
      </c>
      <c r="Z24" s="1">
        <v>59.80295577741262</v>
      </c>
      <c r="AA24" s="1">
        <v>59.576265227663384</v>
      </c>
      <c r="AB24" s="1">
        <v>59.357686490022317</v>
      </c>
      <c r="AC24" s="1">
        <v>59.14695893691848</v>
      </c>
      <c r="AD24" s="1">
        <v>59.555253097333669</v>
      </c>
      <c r="AE24" s="1">
        <v>59.67954873691211</v>
      </c>
      <c r="AF24" s="1">
        <v>58.339444268587556</v>
      </c>
      <c r="AG24" s="1">
        <v>59.154391793927367</v>
      </c>
      <c r="AH24" s="1">
        <v>59.062763479667971</v>
      </c>
      <c r="AI24" s="1">
        <v>58.716436115289866</v>
      </c>
      <c r="AJ24" s="1">
        <v>60.643789537778311</v>
      </c>
      <c r="AK24" s="1">
        <v>61.431678264422992</v>
      </c>
      <c r="AL24" s="1">
        <v>58.688206047063169</v>
      </c>
      <c r="AM24" s="1">
        <v>58.756468860085839</v>
      </c>
      <c r="AN24" s="1">
        <v>59.38022527969828</v>
      </c>
      <c r="AO24" s="1">
        <v>59.208780567217822</v>
      </c>
      <c r="AP24" s="1">
        <v>60.397719571862822</v>
      </c>
      <c r="AQ24" s="1">
        <v>61.759314381944449</v>
      </c>
      <c r="AR24" s="1">
        <v>61.750430574765822</v>
      </c>
      <c r="AS24" s="1">
        <v>62.795850024639591</v>
      </c>
      <c r="AT24" s="1">
        <v>62.676691718030327</v>
      </c>
      <c r="AU24" s="1">
        <v>62.058239526721209</v>
      </c>
      <c r="AV24" s="1">
        <v>61.400804149935233</v>
      </c>
      <c r="AW24" s="1">
        <v>62.476560129415525</v>
      </c>
      <c r="AX24" s="1">
        <v>62.977670135938979</v>
      </c>
      <c r="AY24" s="1"/>
      <c r="AZ24" s="1"/>
      <c r="BA24" s="1"/>
      <c r="BB24" s="1"/>
      <c r="BC24" s="1"/>
      <c r="BD24" s="1"/>
      <c r="BE24" s="1"/>
      <c r="BF24" s="1"/>
      <c r="BG24" s="1"/>
      <c r="BH24" s="1"/>
      <c r="BI24" s="1"/>
      <c r="BJ24" s="1"/>
    </row>
    <row r="25" spans="1:62" x14ac:dyDescent="0.2">
      <c r="A25" t="s">
        <v>20</v>
      </c>
      <c r="B25" s="9">
        <v>63.21501290343911</v>
      </c>
      <c r="C25" s="9">
        <v>63.318208369679134</v>
      </c>
      <c r="D25" s="9">
        <v>63.883419981602742</v>
      </c>
      <c r="E25" s="9">
        <v>64.538218353354296</v>
      </c>
      <c r="F25" s="9">
        <v>64.888597259828543</v>
      </c>
      <c r="G25" s="9">
        <v>65.515231323514257</v>
      </c>
      <c r="H25" s="9">
        <v>65.188983972694629</v>
      </c>
      <c r="I25" s="9">
        <v>64.872506718789822</v>
      </c>
      <c r="J25" s="9">
        <v>64.56548589417541</v>
      </c>
      <c r="K25" s="9">
        <v>64.267610685312206</v>
      </c>
      <c r="L25" s="9">
        <v>63.978574344019194</v>
      </c>
      <c r="M25" s="9">
        <v>63.698075207146772</v>
      </c>
      <c r="N25" s="9">
        <v>61.829985095384188</v>
      </c>
      <c r="O25" s="9">
        <v>60.44447217588236</v>
      </c>
      <c r="P25" s="9">
        <v>59.886365244142723</v>
      </c>
      <c r="Q25" s="9">
        <v>60.929233746861492</v>
      </c>
      <c r="R25" s="9">
        <v>61.442852746376637</v>
      </c>
      <c r="S25" s="9">
        <v>62.987047558523152</v>
      </c>
      <c r="T25" s="1">
        <v>60.40054889129992</v>
      </c>
      <c r="U25" s="1">
        <v>61.217693873845135</v>
      </c>
      <c r="V25" s="1">
        <v>60.082984053494215</v>
      </c>
      <c r="W25" s="1">
        <v>57.773306162179651</v>
      </c>
      <c r="X25" s="1">
        <v>58.65398161879159</v>
      </c>
      <c r="Y25" s="1">
        <v>60.352032079318136</v>
      </c>
      <c r="Z25" s="1">
        <v>58.480662215769478</v>
      </c>
      <c r="AA25" s="1">
        <v>58.541725168056111</v>
      </c>
      <c r="AB25" s="1">
        <v>58.30881867345218</v>
      </c>
      <c r="AC25" s="1">
        <v>57.551915664314976</v>
      </c>
      <c r="AD25" s="1">
        <v>58.290251285483954</v>
      </c>
      <c r="AE25" s="1">
        <v>59.623747089429372</v>
      </c>
      <c r="AF25" s="1">
        <v>60.284303799270461</v>
      </c>
      <c r="AG25" s="1">
        <v>58.877286041854013</v>
      </c>
      <c r="AH25" s="1">
        <v>59.776338828983235</v>
      </c>
      <c r="AI25" s="1">
        <v>59.194780003255552</v>
      </c>
      <c r="AJ25" s="1">
        <v>59.122956761706249</v>
      </c>
      <c r="AK25" s="1">
        <v>61.382021991891698</v>
      </c>
      <c r="AL25" s="1">
        <v>60.953916834366261</v>
      </c>
      <c r="AM25" s="1">
        <v>60.686065856092874</v>
      </c>
      <c r="AN25" s="1">
        <v>61.892420314064061</v>
      </c>
      <c r="AO25" s="1">
        <v>57.786564852044414</v>
      </c>
      <c r="AP25" s="1">
        <v>58.56323943262084</v>
      </c>
      <c r="AQ25" s="1">
        <v>58.454824624804473</v>
      </c>
      <c r="AR25" s="1">
        <v>60.389947440016236</v>
      </c>
      <c r="AS25" s="1">
        <v>59.606253336829141</v>
      </c>
      <c r="AT25" s="1">
        <v>61.781874538000871</v>
      </c>
      <c r="AU25" s="1">
        <v>59.209328493774123</v>
      </c>
      <c r="AV25" s="1">
        <v>60.960797204951689</v>
      </c>
      <c r="AW25" s="1">
        <v>60.799771446832068</v>
      </c>
      <c r="AX25" s="1">
        <v>61.287731040352405</v>
      </c>
      <c r="AY25" s="1"/>
      <c r="AZ25" s="1"/>
      <c r="BA25" s="1"/>
      <c r="BB25" s="1"/>
      <c r="BC25" s="1"/>
      <c r="BD25" s="1"/>
      <c r="BE25" s="1"/>
      <c r="BF25" s="1"/>
      <c r="BG25" s="1"/>
      <c r="BH25" s="1"/>
      <c r="BI25" s="1"/>
      <c r="BJ25" s="1"/>
    </row>
    <row r="26" spans="1:62" x14ac:dyDescent="0.2">
      <c r="A26" t="s">
        <v>21</v>
      </c>
      <c r="B26" s="1" t="s">
        <v>66</v>
      </c>
      <c r="C26" s="1" t="s">
        <v>66</v>
      </c>
      <c r="D26" s="1" t="s">
        <v>66</v>
      </c>
      <c r="E26" s="1" t="s">
        <v>66</v>
      </c>
      <c r="F26" s="1" t="s">
        <v>66</v>
      </c>
      <c r="G26" s="9">
        <v>80.276827246320266</v>
      </c>
      <c r="H26" s="9">
        <v>79.96659656319919</v>
      </c>
      <c r="I26" s="9">
        <v>79.65815246032443</v>
      </c>
      <c r="J26" s="9">
        <v>79.351557391762469</v>
      </c>
      <c r="K26" s="9">
        <v>79.04687188977816</v>
      </c>
      <c r="L26" s="9">
        <v>78.744154533112194</v>
      </c>
      <c r="M26" s="9">
        <v>78.473605110235553</v>
      </c>
      <c r="N26" s="9">
        <v>78.120102838205227</v>
      </c>
      <c r="O26" s="9">
        <v>77.804629291186288</v>
      </c>
      <c r="P26" s="9">
        <v>77.507898592500439</v>
      </c>
      <c r="Q26" s="9">
        <v>77.224123702497735</v>
      </c>
      <c r="R26" s="9">
        <v>76.352344848523671</v>
      </c>
      <c r="S26" s="9">
        <v>75.494314467468072</v>
      </c>
      <c r="T26" s="9">
        <v>74.654010002638231</v>
      </c>
      <c r="U26" s="9">
        <v>73.834674554096139</v>
      </c>
      <c r="V26" s="9">
        <v>73.038836129073502</v>
      </c>
      <c r="W26" s="9">
        <v>72.268352984336715</v>
      </c>
      <c r="X26" s="9">
        <v>72.452794369875022</v>
      </c>
      <c r="Y26" s="9">
        <v>73.217162697831412</v>
      </c>
      <c r="Z26" s="9">
        <v>73.314825260945213</v>
      </c>
      <c r="AA26" s="9">
        <v>73.622405093015999</v>
      </c>
      <c r="AB26" s="1">
        <v>73.182524026910542</v>
      </c>
      <c r="AC26" s="1">
        <v>73.979767521688018</v>
      </c>
      <c r="AD26" s="1">
        <v>70.692723944889906</v>
      </c>
      <c r="AE26" s="1">
        <v>71.696377358054818</v>
      </c>
      <c r="AF26" s="1">
        <v>69.578409201174964</v>
      </c>
      <c r="AG26" s="1">
        <v>68.053983197011064</v>
      </c>
      <c r="AH26" s="1">
        <v>68.008262772939972</v>
      </c>
      <c r="AI26" s="1">
        <v>69.00665129186379</v>
      </c>
      <c r="AJ26" s="1">
        <v>73.009110922245171</v>
      </c>
      <c r="AK26" s="1">
        <v>72.803018368069019</v>
      </c>
      <c r="AL26" s="1">
        <v>74.05047021610558</v>
      </c>
      <c r="AM26" s="1">
        <v>74.744968077819024</v>
      </c>
      <c r="AN26" s="1">
        <v>73.610001813777401</v>
      </c>
      <c r="AO26" s="1">
        <v>69.533723428114158</v>
      </c>
      <c r="AP26" s="1">
        <v>69.828175790635257</v>
      </c>
      <c r="AQ26" s="1">
        <v>69.119264791419738</v>
      </c>
      <c r="AR26" s="1">
        <v>68.679492653826713</v>
      </c>
      <c r="AS26" s="1">
        <v>68.907953061455686</v>
      </c>
      <c r="AT26" s="1">
        <v>67.18478170892314</v>
      </c>
      <c r="AU26" s="1">
        <v>68.266553976091828</v>
      </c>
      <c r="AV26" s="1">
        <v>67.498640297264117</v>
      </c>
      <c r="AW26" s="1">
        <v>66.183976832810572</v>
      </c>
      <c r="AX26" s="1">
        <v>66.483198559642261</v>
      </c>
      <c r="AY26" s="1"/>
      <c r="AZ26" s="1"/>
      <c r="BA26" s="1"/>
      <c r="BB26" s="1"/>
      <c r="BC26" s="1"/>
      <c r="BD26" s="1"/>
      <c r="BE26" s="1"/>
      <c r="BF26" s="1"/>
      <c r="BG26" s="1"/>
      <c r="BH26" s="1"/>
      <c r="BI26" s="1"/>
      <c r="BJ26" s="1"/>
    </row>
    <row r="27" spans="1:62" x14ac:dyDescent="0.2">
      <c r="A27" t="s">
        <v>11</v>
      </c>
      <c r="B27" s="9">
        <v>66.741392228088017</v>
      </c>
      <c r="C27" s="9">
        <v>66.336386644845007</v>
      </c>
      <c r="D27" s="9">
        <v>66.289464086580608</v>
      </c>
      <c r="E27" s="9">
        <v>66.018259653670228</v>
      </c>
      <c r="F27" s="9">
        <v>65.761399527925803</v>
      </c>
      <c r="G27" s="9">
        <v>65.125075982791813</v>
      </c>
      <c r="H27" s="1">
        <v>65.008958711359938</v>
      </c>
      <c r="I27" s="1">
        <v>64.34890459249408</v>
      </c>
      <c r="J27" s="1">
        <v>64.254058293147736</v>
      </c>
      <c r="K27" s="1">
        <v>64.074050881002918</v>
      </c>
      <c r="L27" s="1">
        <v>64.059186190054817</v>
      </c>
      <c r="M27" s="1">
        <v>62.922135684255323</v>
      </c>
      <c r="N27" s="1">
        <v>62.527037311652336</v>
      </c>
      <c r="O27" s="1">
        <v>62.491855886199978</v>
      </c>
      <c r="P27" s="1">
        <v>62.206843267438948</v>
      </c>
      <c r="Q27" s="1">
        <v>61.569633628528692</v>
      </c>
      <c r="R27" s="1">
        <v>60.458967727568542</v>
      </c>
      <c r="S27" s="1">
        <v>59.92696193656414</v>
      </c>
      <c r="T27" s="1">
        <v>59.810502591847467</v>
      </c>
      <c r="U27" s="1">
        <v>59.117328693853381</v>
      </c>
      <c r="V27" s="1">
        <v>58.811170397262011</v>
      </c>
      <c r="W27" s="1">
        <v>58.619181848346003</v>
      </c>
      <c r="X27" s="1">
        <v>58.916387606483319</v>
      </c>
      <c r="Y27" s="1">
        <v>58.783138239531056</v>
      </c>
      <c r="Z27" s="1">
        <v>59.763616422070108</v>
      </c>
      <c r="AA27" s="1">
        <v>60.055291058864405</v>
      </c>
      <c r="AB27" s="1">
        <v>59.004375628173975</v>
      </c>
      <c r="AC27" s="1">
        <v>59.643028371277794</v>
      </c>
      <c r="AD27" s="1">
        <v>59.491114859171667</v>
      </c>
      <c r="AE27" s="1">
        <v>59.251750226591938</v>
      </c>
      <c r="AF27" s="1">
        <v>58.700916155796513</v>
      </c>
      <c r="AG27" s="1">
        <v>58.562746501097273</v>
      </c>
      <c r="AH27" s="1">
        <v>58.464377521289705</v>
      </c>
      <c r="AI27" s="1">
        <v>58.641378211886995</v>
      </c>
      <c r="AJ27" s="1">
        <v>58.974332194583269</v>
      </c>
      <c r="AK27" s="1">
        <v>60.188435023448932</v>
      </c>
      <c r="AL27" s="1">
        <v>60.974815503910335</v>
      </c>
      <c r="AM27" s="1">
        <v>60.900801433240709</v>
      </c>
      <c r="AN27" s="1">
        <v>61.088756080645432</v>
      </c>
      <c r="AO27" s="1">
        <v>61.318669507843104</v>
      </c>
      <c r="AP27" s="1">
        <v>61.429473157634256</v>
      </c>
      <c r="AQ27" s="1">
        <v>62.030641391504801</v>
      </c>
      <c r="AR27" s="1">
        <v>62.340808050443862</v>
      </c>
      <c r="AS27" s="1">
        <v>61.869954873228338</v>
      </c>
      <c r="AT27" s="1">
        <v>61.862843019379362</v>
      </c>
      <c r="AU27" s="1">
        <v>61.889164839925904</v>
      </c>
      <c r="AV27" s="1">
        <v>62.319354078585832</v>
      </c>
      <c r="AW27" s="1">
        <v>62.710436018459575</v>
      </c>
      <c r="AX27" s="1">
        <v>62.531239230169199</v>
      </c>
      <c r="AY27" s="1"/>
      <c r="AZ27" s="1"/>
      <c r="BA27" s="1"/>
      <c r="BB27" s="1"/>
      <c r="BC27" s="1"/>
      <c r="BD27" s="1"/>
      <c r="BE27" s="1"/>
      <c r="BF27" s="1"/>
      <c r="BG27" s="1"/>
      <c r="BH27" s="1"/>
      <c r="BI27" s="1"/>
      <c r="BJ27" s="1"/>
    </row>
    <row r="28" spans="1:62" x14ac:dyDescent="0.2">
      <c r="A28" t="s">
        <v>14</v>
      </c>
      <c r="B28" s="9">
        <v>68.963215173314239</v>
      </c>
      <c r="C28" s="9">
        <v>68.710613767172347</v>
      </c>
      <c r="D28" s="9">
        <v>68.129648579369942</v>
      </c>
      <c r="E28" s="9">
        <v>67.633572852199279</v>
      </c>
      <c r="F28" s="9">
        <v>67.117597147306441</v>
      </c>
      <c r="G28" s="9">
        <v>66.56412182208507</v>
      </c>
      <c r="H28" s="9">
        <v>66.070334615085173</v>
      </c>
      <c r="I28" s="9">
        <v>65.447885397084505</v>
      </c>
      <c r="J28" s="9">
        <v>64.862588814523122</v>
      </c>
      <c r="K28" s="9">
        <v>64.311112790925307</v>
      </c>
      <c r="L28" s="9">
        <v>63.79058312198736</v>
      </c>
      <c r="M28" s="9">
        <v>63.298502567165798</v>
      </c>
      <c r="N28" s="9">
        <v>63.00339077253058</v>
      </c>
      <c r="O28" s="9">
        <v>62.711169378385925</v>
      </c>
      <c r="P28" s="9">
        <v>62.422815324845843</v>
      </c>
      <c r="Q28" s="9">
        <v>62.139270606092794</v>
      </c>
      <c r="R28" s="9">
        <v>61.861430802612603</v>
      </c>
      <c r="S28" s="9">
        <v>62.437656379602501</v>
      </c>
      <c r="T28" s="9">
        <v>62.688340277902952</v>
      </c>
      <c r="U28" s="9">
        <v>61.618340739303264</v>
      </c>
      <c r="V28" s="9">
        <v>61.348487030636143</v>
      </c>
      <c r="W28" s="1">
        <v>60.580022249670108</v>
      </c>
      <c r="X28" s="1">
        <v>60.065096904308987</v>
      </c>
      <c r="Y28" s="1">
        <v>60.592227655749149</v>
      </c>
      <c r="Z28" s="1">
        <v>60.631669510638908</v>
      </c>
      <c r="AA28" s="1">
        <v>60.90671013276782</v>
      </c>
      <c r="AB28" s="1">
        <v>61.172282118570791</v>
      </c>
      <c r="AC28" s="1">
        <v>60.611506797986095</v>
      </c>
      <c r="AD28" s="1">
        <v>60.950125694630593</v>
      </c>
      <c r="AE28" s="1">
        <v>60.998133594645488</v>
      </c>
      <c r="AF28" s="1">
        <v>59.914899190475289</v>
      </c>
      <c r="AG28" s="1">
        <v>60.879191614411809</v>
      </c>
      <c r="AH28" s="1">
        <v>61.344545276354516</v>
      </c>
      <c r="AI28" s="1">
        <v>62.208386080536236</v>
      </c>
      <c r="AJ28" s="1">
        <v>63.214813975472637</v>
      </c>
      <c r="AK28" s="1">
        <v>63.777723596083653</v>
      </c>
      <c r="AL28" s="1">
        <v>63.562314283243062</v>
      </c>
      <c r="AM28" s="1">
        <v>63.92582494648935</v>
      </c>
      <c r="AN28" s="1">
        <v>64.337867361733501</v>
      </c>
      <c r="AO28" s="1">
        <v>65.024054372743038</v>
      </c>
      <c r="AP28" s="1">
        <v>65.488037746209528</v>
      </c>
      <c r="AQ28" s="1">
        <v>65.831757000739103</v>
      </c>
      <c r="AR28" s="1">
        <v>66.356798200017067</v>
      </c>
      <c r="AS28" s="1">
        <v>66.789771745436283</v>
      </c>
      <c r="AT28" s="1">
        <v>66.962367299941832</v>
      </c>
      <c r="AU28" s="1">
        <v>66.249022055434182</v>
      </c>
      <c r="AV28" s="1">
        <v>66.432018686292906</v>
      </c>
      <c r="AW28" s="1">
        <v>66.856517117953359</v>
      </c>
      <c r="AX28" s="1">
        <v>66.447621802993467</v>
      </c>
      <c r="AY28" s="1"/>
      <c r="AZ28" s="1"/>
      <c r="BA28" s="1"/>
      <c r="BB28" s="1"/>
      <c r="BC28" s="1"/>
      <c r="BD28" s="1"/>
      <c r="BE28" s="1"/>
      <c r="BF28" s="1"/>
      <c r="BG28" s="1"/>
      <c r="BH28" s="1"/>
      <c r="BI28" s="1"/>
      <c r="BJ28" s="1"/>
    </row>
    <row r="29" spans="1:62" x14ac:dyDescent="0.2">
      <c r="A29" t="s">
        <v>12</v>
      </c>
      <c r="B29" s="9">
        <v>68.003287753975187</v>
      </c>
      <c r="C29" s="9">
        <v>67.851115599512866</v>
      </c>
      <c r="D29" s="9">
        <v>67.703101185135168</v>
      </c>
      <c r="E29" s="9">
        <v>66.857839194355137</v>
      </c>
      <c r="F29" s="9">
        <v>66.700924827778948</v>
      </c>
      <c r="G29" s="9">
        <v>67.15037598595687</v>
      </c>
      <c r="H29" s="9">
        <v>67.19757114569596</v>
      </c>
      <c r="I29" s="1">
        <v>67.496884044312253</v>
      </c>
      <c r="J29" s="1">
        <v>67.475884912153035</v>
      </c>
      <c r="K29" s="1">
        <v>66.274464991874282</v>
      </c>
      <c r="L29" s="1">
        <v>65.838389421336473</v>
      </c>
      <c r="M29" s="1">
        <v>66.153578815204014</v>
      </c>
      <c r="N29" s="1">
        <v>65.810428780529719</v>
      </c>
      <c r="O29" s="1">
        <v>66.517257893588805</v>
      </c>
      <c r="P29" s="1">
        <v>65.181252452378004</v>
      </c>
      <c r="Q29" s="1">
        <v>63.011801536203272</v>
      </c>
      <c r="R29" s="1">
        <v>63.158913289506813</v>
      </c>
      <c r="S29" s="1">
        <v>63.482657143461743</v>
      </c>
      <c r="T29" s="1">
        <v>62.677800120384077</v>
      </c>
      <c r="U29" s="1">
        <v>63.387831482945515</v>
      </c>
      <c r="V29" s="1">
        <v>62.557514831967097</v>
      </c>
      <c r="W29" s="1">
        <v>61.611387946712412</v>
      </c>
      <c r="X29" s="1">
        <v>60.965438304932839</v>
      </c>
      <c r="Y29" s="1">
        <v>61.096188331808001</v>
      </c>
      <c r="Z29" s="1">
        <v>62.297313222749487</v>
      </c>
      <c r="AA29" s="1">
        <v>62.652065697290645</v>
      </c>
      <c r="AB29" s="1">
        <v>63.581795879793276</v>
      </c>
      <c r="AC29" s="1">
        <v>64.305676073246019</v>
      </c>
      <c r="AD29" s="1">
        <v>64.338196767322032</v>
      </c>
      <c r="AE29" s="1">
        <v>63.717432046023312</v>
      </c>
      <c r="AF29" s="1">
        <v>63.69151450760701</v>
      </c>
      <c r="AG29" s="1">
        <v>63.200131360535366</v>
      </c>
      <c r="AH29" s="1">
        <v>61.766581266048171</v>
      </c>
      <c r="AI29" s="1">
        <v>62.003468593902106</v>
      </c>
      <c r="AJ29" s="1">
        <v>61.77487056603605</v>
      </c>
      <c r="AK29" s="1">
        <v>61.769930368703513</v>
      </c>
      <c r="AL29" s="1">
        <v>62.311086128816548</v>
      </c>
      <c r="AM29" s="1">
        <v>63.236742311671662</v>
      </c>
      <c r="AN29" s="1">
        <v>64.253530267363558</v>
      </c>
      <c r="AO29" s="1">
        <v>64.486467302042385</v>
      </c>
      <c r="AP29" s="1">
        <v>63.762257144056704</v>
      </c>
      <c r="AQ29" s="1">
        <v>64.33770168375915</v>
      </c>
      <c r="AR29" s="1">
        <v>64.294498795550012</v>
      </c>
      <c r="AS29" s="1">
        <v>63.833374099586116</v>
      </c>
      <c r="AT29" s="1">
        <v>64.247603188948361</v>
      </c>
      <c r="AU29" s="1">
        <v>64.500884942238272</v>
      </c>
      <c r="AV29" s="1">
        <v>64.401805783555943</v>
      </c>
      <c r="AW29" s="1">
        <v>64.062060863192926</v>
      </c>
      <c r="AX29" s="1">
        <v>64.051922745641093</v>
      </c>
      <c r="AY29" s="1"/>
      <c r="AZ29" s="1"/>
      <c r="BA29" s="1"/>
      <c r="BB29" s="1"/>
      <c r="BC29" s="1"/>
      <c r="BD29" s="1"/>
      <c r="BE29" s="1"/>
      <c r="BF29" s="1"/>
      <c r="BG29" s="1"/>
      <c r="BH29" s="1"/>
      <c r="BI29" s="1"/>
      <c r="BJ29" s="1"/>
    </row>
    <row r="30" spans="1:62" x14ac:dyDescent="0.2">
      <c r="A30" t="s">
        <v>22</v>
      </c>
      <c r="B30" s="9">
        <v>72.168873534278561</v>
      </c>
      <c r="C30" s="9">
        <v>70.912908824254288</v>
      </c>
      <c r="D30" s="9">
        <v>69.871098143021996</v>
      </c>
      <c r="E30" s="9">
        <v>69.040776857567309</v>
      </c>
      <c r="F30" s="9">
        <v>68.405996091943507</v>
      </c>
      <c r="G30" s="9">
        <v>67.687931804246745</v>
      </c>
      <c r="H30" s="9">
        <v>67.162972527894041</v>
      </c>
      <c r="I30" s="9">
        <v>66.648139817438789</v>
      </c>
      <c r="J30" s="9">
        <v>66.143943966849037</v>
      </c>
      <c r="K30" s="9">
        <v>65.657118677830127</v>
      </c>
      <c r="L30" s="9">
        <v>65.129047948189964</v>
      </c>
      <c r="M30" s="9">
        <v>64.553060363591399</v>
      </c>
      <c r="N30" s="9">
        <v>63.921004393083194</v>
      </c>
      <c r="O30" s="9">
        <v>63.359159081317017</v>
      </c>
      <c r="P30" s="9">
        <v>63.357349779619248</v>
      </c>
      <c r="Q30" s="9">
        <v>63.359549461887006</v>
      </c>
      <c r="R30" s="9">
        <v>63.365747304509497</v>
      </c>
      <c r="S30" s="9">
        <v>63.375930706963949</v>
      </c>
      <c r="T30" s="9">
        <v>63.390085239939154</v>
      </c>
      <c r="U30" s="9">
        <v>63.194417561715689</v>
      </c>
      <c r="V30" s="9">
        <v>63.30651862656736</v>
      </c>
      <c r="W30" s="9">
        <v>63.29334480403547</v>
      </c>
      <c r="X30" s="9">
        <v>63.223079004598304</v>
      </c>
      <c r="Y30" s="9">
        <v>63.218724232136822</v>
      </c>
      <c r="Z30" s="9">
        <v>62.30027066969636</v>
      </c>
      <c r="AA30" s="9">
        <v>61.427209857739832</v>
      </c>
      <c r="AB30" s="9">
        <v>60.522842828823507</v>
      </c>
      <c r="AC30" s="1">
        <v>59.651525716912865</v>
      </c>
      <c r="AD30" s="1">
        <v>59.478816559304796</v>
      </c>
      <c r="AE30" s="1">
        <v>59.750666971735754</v>
      </c>
      <c r="AF30" s="1">
        <v>59.208191498808098</v>
      </c>
      <c r="AG30" s="1">
        <v>59.279618843748651</v>
      </c>
      <c r="AH30" s="1">
        <v>58.999562582146865</v>
      </c>
      <c r="AI30" s="1">
        <v>58.927417097574661</v>
      </c>
      <c r="AJ30" s="1">
        <v>58.186160554116334</v>
      </c>
      <c r="AK30" s="1">
        <v>57.960439704326298</v>
      </c>
      <c r="AL30" s="1">
        <v>57.55221094595948</v>
      </c>
      <c r="AM30" s="1">
        <v>57.646351263234926</v>
      </c>
      <c r="AN30" s="1">
        <v>57.988915297955081</v>
      </c>
      <c r="AO30" s="1">
        <v>58.488811886413565</v>
      </c>
      <c r="AP30" s="1">
        <v>59.02560049325642</v>
      </c>
      <c r="AQ30" s="1">
        <v>59.465624965491983</v>
      </c>
      <c r="AR30" s="1">
        <v>60.039220342971646</v>
      </c>
      <c r="AS30" s="1">
        <v>60.142896676812249</v>
      </c>
      <c r="AT30" s="1">
        <v>59.543863633537711</v>
      </c>
      <c r="AU30" s="1">
        <v>59.551456434378487</v>
      </c>
      <c r="AV30" s="1">
        <v>59.793540764959722</v>
      </c>
      <c r="AW30" s="1">
        <v>60.005846111373941</v>
      </c>
      <c r="AX30" s="1">
        <v>60.608350473692383</v>
      </c>
      <c r="AY30" s="1"/>
      <c r="AZ30" s="1"/>
      <c r="BA30" s="1"/>
      <c r="BB30" s="1"/>
      <c r="BC30" s="1"/>
      <c r="BD30" s="1"/>
      <c r="BE30" s="1"/>
      <c r="BF30" s="1"/>
      <c r="BG30" s="1"/>
      <c r="BH30" s="1"/>
      <c r="BI30" s="1"/>
      <c r="BJ30" s="1"/>
    </row>
    <row r="31" spans="1:62" x14ac:dyDescent="0.2">
      <c r="A31" t="s">
        <v>23</v>
      </c>
      <c r="B31" s="9">
        <v>71.854381506773976</v>
      </c>
      <c r="C31" s="9">
        <v>71.042033384821551</v>
      </c>
      <c r="D31" s="9">
        <v>70.425390448591003</v>
      </c>
      <c r="E31" s="9">
        <v>69.931399359792607</v>
      </c>
      <c r="F31" s="9">
        <v>69.518978995301524</v>
      </c>
      <c r="G31" s="9">
        <v>68.795583833066928</v>
      </c>
      <c r="H31" s="9">
        <v>67.383031486573572</v>
      </c>
      <c r="I31" s="9">
        <v>68.488366742156515</v>
      </c>
      <c r="J31" s="9">
        <v>68.01338594078895</v>
      </c>
      <c r="K31" s="1">
        <v>67.578582150433775</v>
      </c>
      <c r="L31" s="1">
        <v>67.522895652749781</v>
      </c>
      <c r="M31" s="1">
        <v>68.128703208539733</v>
      </c>
      <c r="N31" s="1">
        <v>66.275666941010982</v>
      </c>
      <c r="O31" s="1">
        <v>65.742502004919757</v>
      </c>
      <c r="P31" s="1">
        <v>67.603452621965687</v>
      </c>
      <c r="Q31" s="1">
        <v>66.720763545310632</v>
      </c>
      <c r="R31" s="1">
        <v>65.698233075985698</v>
      </c>
      <c r="S31" s="1">
        <v>65.270309580050636</v>
      </c>
      <c r="T31" s="1">
        <v>64.869787718544316</v>
      </c>
      <c r="U31" s="1">
        <v>64.237834671229081</v>
      </c>
      <c r="V31" s="1">
        <v>64.263169696584086</v>
      </c>
      <c r="W31" s="1">
        <v>66.568984584906431</v>
      </c>
      <c r="X31" s="1">
        <v>64.683696180637398</v>
      </c>
      <c r="Y31" s="1">
        <v>63.505602648517872</v>
      </c>
      <c r="Z31" s="1">
        <v>63.992283587822278</v>
      </c>
      <c r="AA31" s="1">
        <v>62.955731076639424</v>
      </c>
      <c r="AB31" s="1">
        <v>61.895263021154953</v>
      </c>
      <c r="AC31" s="1">
        <v>63.509928852291438</v>
      </c>
      <c r="AD31" s="1">
        <v>59.988691175504911</v>
      </c>
      <c r="AE31" s="1">
        <v>59.402083283921293</v>
      </c>
      <c r="AF31" s="1">
        <v>60.321229627348565</v>
      </c>
      <c r="AG31" s="1">
        <v>61.446993396923546</v>
      </c>
      <c r="AH31" s="1">
        <v>61.050400539577289</v>
      </c>
      <c r="AI31" s="1">
        <v>64.232040874501649</v>
      </c>
      <c r="AJ31" s="1">
        <v>65.564118995509446</v>
      </c>
      <c r="AK31" s="1">
        <v>66.236083220451164</v>
      </c>
      <c r="AL31" s="1">
        <v>66.250910090944743</v>
      </c>
      <c r="AM31" s="1">
        <v>65.851518245618976</v>
      </c>
      <c r="AN31" s="1">
        <v>65.290485294259199</v>
      </c>
      <c r="AO31" s="1">
        <v>63.732956178386594</v>
      </c>
      <c r="AP31" s="1">
        <v>64.734395739497586</v>
      </c>
      <c r="AQ31" s="1">
        <v>65.236150642768763</v>
      </c>
      <c r="AR31" s="1">
        <v>65.682214860285669</v>
      </c>
      <c r="AS31" s="1">
        <v>66.070723995662306</v>
      </c>
      <c r="AT31" s="1">
        <v>66.209726196637192</v>
      </c>
      <c r="AU31" s="1">
        <v>66.069522889757295</v>
      </c>
      <c r="AV31" s="1">
        <v>64.872564010184192</v>
      </c>
      <c r="AW31" s="1">
        <v>65.577081690352017</v>
      </c>
      <c r="AX31" s="1">
        <v>65.448207383527489</v>
      </c>
      <c r="AY31" s="1"/>
      <c r="AZ31" s="1"/>
      <c r="BA31" s="1"/>
      <c r="BB31" s="1"/>
      <c r="BC31" s="1"/>
      <c r="BD31" s="1"/>
      <c r="BE31" s="1"/>
      <c r="BF31" s="1"/>
      <c r="BG31" s="1"/>
      <c r="BH31" s="1"/>
      <c r="BI31" s="1"/>
      <c r="BJ31" s="1"/>
    </row>
    <row r="32" spans="1:62" x14ac:dyDescent="0.2">
      <c r="A32" t="s">
        <v>24</v>
      </c>
      <c r="B32" s="1" t="s">
        <v>66</v>
      </c>
      <c r="C32" s="1" t="s">
        <v>66</v>
      </c>
      <c r="D32" s="1" t="s">
        <v>66</v>
      </c>
      <c r="E32" s="1" t="s">
        <v>66</v>
      </c>
      <c r="F32" s="1" t="s">
        <v>66</v>
      </c>
      <c r="G32" s="1" t="s">
        <v>66</v>
      </c>
      <c r="H32" s="1" t="s">
        <v>66</v>
      </c>
      <c r="I32" s="1" t="s">
        <v>66</v>
      </c>
      <c r="J32" s="1" t="s">
        <v>66</v>
      </c>
      <c r="K32" s="1" t="s">
        <v>66</v>
      </c>
      <c r="L32" s="1" t="s">
        <v>66</v>
      </c>
      <c r="M32" s="1" t="s">
        <v>66</v>
      </c>
      <c r="N32" s="1" t="s">
        <v>66</v>
      </c>
      <c r="O32" s="1" t="s">
        <v>66</v>
      </c>
      <c r="P32" s="1" t="s">
        <v>66</v>
      </c>
      <c r="Q32" s="1" t="s">
        <v>66</v>
      </c>
      <c r="R32" s="1" t="s">
        <v>66</v>
      </c>
      <c r="S32" s="1" t="s">
        <v>66</v>
      </c>
      <c r="T32" s="1" t="s">
        <v>66</v>
      </c>
      <c r="U32" s="1" t="s">
        <v>66</v>
      </c>
      <c r="V32" s="1" t="s">
        <v>66</v>
      </c>
      <c r="W32" s="1" t="s">
        <v>66</v>
      </c>
      <c r="X32" s="1" t="s">
        <v>66</v>
      </c>
      <c r="Y32" s="1" t="s">
        <v>66</v>
      </c>
      <c r="Z32" s="1" t="s">
        <v>66</v>
      </c>
      <c r="AA32" s="1" t="s">
        <v>66</v>
      </c>
      <c r="AB32" s="9">
        <v>55.607928599190018</v>
      </c>
      <c r="AC32" s="9">
        <v>55.055610130832562</v>
      </c>
      <c r="AD32" s="1">
        <v>54.542985397930529</v>
      </c>
      <c r="AE32" s="1">
        <v>55.054027298448624</v>
      </c>
      <c r="AF32" s="1">
        <v>55.849825007554053</v>
      </c>
      <c r="AG32" s="1">
        <v>55.893177384467947</v>
      </c>
      <c r="AH32" s="1">
        <v>56.056812542365741</v>
      </c>
      <c r="AI32" s="1">
        <v>56.115093726285991</v>
      </c>
      <c r="AJ32" s="1">
        <v>56.006232982307765</v>
      </c>
      <c r="AK32" s="1">
        <v>55.686081794844455</v>
      </c>
      <c r="AL32" s="1">
        <v>55.139749846139622</v>
      </c>
      <c r="AM32" s="1">
        <v>54.589063765900761</v>
      </c>
      <c r="AN32" s="1">
        <v>55.409508033117973</v>
      </c>
      <c r="AO32" s="1">
        <v>56.121549658593835</v>
      </c>
      <c r="AP32" s="1">
        <v>56.765432268854546</v>
      </c>
      <c r="AQ32" s="1">
        <v>57.609497530975837</v>
      </c>
      <c r="AR32" s="1">
        <v>58.616693234595282</v>
      </c>
      <c r="AS32" s="1">
        <v>58.008632853480904</v>
      </c>
      <c r="AT32" s="1">
        <v>58.830878787118756</v>
      </c>
      <c r="AU32" s="1">
        <v>59.324112525812367</v>
      </c>
      <c r="AV32" s="1">
        <v>59.484555482979495</v>
      </c>
      <c r="AW32" s="1">
        <v>59.378773930515791</v>
      </c>
      <c r="AX32" s="1">
        <v>59.933570872073325</v>
      </c>
      <c r="AY32" s="1"/>
      <c r="AZ32" s="1"/>
      <c r="BA32" s="1"/>
      <c r="BB32" s="1"/>
      <c r="BC32" s="1"/>
      <c r="BD32" s="1"/>
      <c r="BE32" s="1"/>
      <c r="BF32" s="1"/>
      <c r="BG32" s="1"/>
      <c r="BH32" s="1"/>
      <c r="BI32" s="1"/>
      <c r="BJ32" s="1"/>
    </row>
    <row r="33" spans="1:62" x14ac:dyDescent="0.2">
      <c r="A33" t="s">
        <v>78</v>
      </c>
      <c r="B33" s="1" t="s">
        <v>66</v>
      </c>
      <c r="C33" s="1" t="s">
        <v>66</v>
      </c>
      <c r="D33" s="1" t="s">
        <v>66</v>
      </c>
      <c r="E33" s="1" t="s">
        <v>66</v>
      </c>
      <c r="F33" s="1" t="s">
        <v>66</v>
      </c>
      <c r="G33" s="1" t="s">
        <v>66</v>
      </c>
      <c r="H33" s="1" t="s">
        <v>66</v>
      </c>
      <c r="I33" s="1" t="s">
        <v>66</v>
      </c>
      <c r="J33" s="1" t="s">
        <v>66</v>
      </c>
      <c r="K33" s="1" t="s">
        <v>66</v>
      </c>
      <c r="L33" s="1" t="s">
        <v>66</v>
      </c>
      <c r="M33" s="1" t="s">
        <v>66</v>
      </c>
      <c r="N33" s="1" t="s">
        <v>66</v>
      </c>
      <c r="O33" s="1" t="s">
        <v>66</v>
      </c>
      <c r="P33" s="1" t="s">
        <v>66</v>
      </c>
      <c r="Q33" s="1" t="s">
        <v>66</v>
      </c>
      <c r="R33" s="1" t="s">
        <v>66</v>
      </c>
      <c r="S33" s="1" t="s">
        <v>66</v>
      </c>
      <c r="T33" s="1" t="s">
        <v>66</v>
      </c>
      <c r="U33" s="1" t="s">
        <v>66</v>
      </c>
      <c r="V33" s="1" t="s">
        <v>66</v>
      </c>
      <c r="W33" s="1" t="s">
        <v>66</v>
      </c>
      <c r="X33" s="1" t="s">
        <v>66</v>
      </c>
      <c r="Y33" s="1" t="s">
        <v>66</v>
      </c>
      <c r="Z33" s="1" t="s">
        <v>66</v>
      </c>
      <c r="AA33" s="1" t="s">
        <v>66</v>
      </c>
      <c r="AB33" s="9">
        <v>57.852500869298872</v>
      </c>
      <c r="AC33" s="9">
        <v>55.502614506145761</v>
      </c>
      <c r="AD33" s="1">
        <v>55.945537879668862</v>
      </c>
      <c r="AE33" s="1">
        <v>56.600957191274524</v>
      </c>
      <c r="AF33" s="1">
        <v>56.123661846319251</v>
      </c>
      <c r="AG33" s="1">
        <v>56.071126977341684</v>
      </c>
      <c r="AH33" s="1">
        <v>58.862531422503032</v>
      </c>
      <c r="AI33" s="1">
        <v>58.619892649601063</v>
      </c>
      <c r="AJ33" s="1">
        <v>57.126580226179676</v>
      </c>
      <c r="AK33" s="1">
        <v>58.343857134682381</v>
      </c>
      <c r="AL33" s="1">
        <v>58.788582901130688</v>
      </c>
      <c r="AM33" s="1">
        <v>56.879493989243528</v>
      </c>
      <c r="AN33" s="1">
        <v>57.180132622124297</v>
      </c>
      <c r="AO33" s="1">
        <v>59.242943970940985</v>
      </c>
      <c r="AP33" s="1">
        <v>58.029444078475713</v>
      </c>
      <c r="AQ33" s="1">
        <v>58.012583502427752</v>
      </c>
      <c r="AR33" s="1">
        <v>60.611806592835514</v>
      </c>
      <c r="AS33" s="1">
        <v>59.24054982990593</v>
      </c>
      <c r="AT33" s="1">
        <v>59.522094404472185</v>
      </c>
      <c r="AU33" s="1">
        <v>60.408893666186295</v>
      </c>
      <c r="AV33" s="1">
        <v>60.922028345465883</v>
      </c>
      <c r="AW33" s="1">
        <v>60.614165603828219</v>
      </c>
      <c r="AX33" s="1">
        <v>60.12690536128008</v>
      </c>
      <c r="AY33" s="1"/>
      <c r="AZ33" s="1"/>
      <c r="BA33" s="1"/>
      <c r="BB33" s="1"/>
      <c r="BC33" s="1"/>
      <c r="BD33" s="1"/>
      <c r="BE33" s="1"/>
      <c r="BF33" s="1"/>
      <c r="BG33" s="1"/>
      <c r="BH33" s="1"/>
      <c r="BI33" s="1"/>
      <c r="BJ33" s="1"/>
    </row>
    <row r="34" spans="1:62" x14ac:dyDescent="0.2">
      <c r="A34" t="s">
        <v>25</v>
      </c>
      <c r="B34" s="9">
        <v>69.009940997471631</v>
      </c>
      <c r="C34" s="9">
        <v>71.083216194727711</v>
      </c>
      <c r="D34" s="9">
        <v>72.575195403173183</v>
      </c>
      <c r="E34" s="9">
        <v>73.716264840815626</v>
      </c>
      <c r="F34" s="9">
        <v>71.574520367111631</v>
      </c>
      <c r="G34" s="9">
        <v>72.427255922328627</v>
      </c>
      <c r="H34" s="9">
        <v>71.767358960110045</v>
      </c>
      <c r="I34" s="1">
        <v>69.24457253414829</v>
      </c>
      <c r="J34" s="1">
        <v>67.469789323654524</v>
      </c>
      <c r="K34" s="1">
        <v>63.749857468834037</v>
      </c>
      <c r="L34" s="1">
        <v>66.558249672111842</v>
      </c>
      <c r="M34" s="1">
        <v>65.106076244221015</v>
      </c>
      <c r="N34" s="1">
        <v>64.619003280669673</v>
      </c>
      <c r="O34" s="1">
        <v>64.564942596651392</v>
      </c>
      <c r="P34" s="1">
        <v>63.958879496064249</v>
      </c>
      <c r="Q34" s="1">
        <v>63.094450440197605</v>
      </c>
      <c r="R34" s="1">
        <v>63.730912035821042</v>
      </c>
      <c r="S34" s="1">
        <v>65.145714249479767</v>
      </c>
      <c r="T34" s="1">
        <v>65.625574207554948</v>
      </c>
      <c r="U34" s="1">
        <v>65.694647401361479</v>
      </c>
      <c r="V34" s="1">
        <v>65.136790583009827</v>
      </c>
      <c r="W34" s="1">
        <v>64.696605844494144</v>
      </c>
      <c r="X34" s="1">
        <v>64.133120752971834</v>
      </c>
      <c r="Y34" s="1">
        <v>63.043692061671827</v>
      </c>
      <c r="Z34" s="1">
        <v>63.219029776097678</v>
      </c>
      <c r="AA34" s="1">
        <v>62.992496745001077</v>
      </c>
      <c r="AB34" s="1">
        <v>62.751423559658583</v>
      </c>
      <c r="AC34" s="1">
        <v>63.044878521904273</v>
      </c>
      <c r="AD34" s="1">
        <v>62.980299607744662</v>
      </c>
      <c r="AE34" s="1">
        <v>61.218864340126871</v>
      </c>
      <c r="AF34" s="1">
        <v>61.810478641131439</v>
      </c>
      <c r="AG34" s="1">
        <v>61.927051973156949</v>
      </c>
      <c r="AH34" s="1">
        <v>61.212396404227171</v>
      </c>
      <c r="AI34" s="1">
        <v>62.16502476830577</v>
      </c>
      <c r="AJ34" s="1">
        <v>63.017092153895739</v>
      </c>
      <c r="AK34" s="1">
        <v>63.097684942030988</v>
      </c>
      <c r="AL34" s="1">
        <v>62.958906640907635</v>
      </c>
      <c r="AM34" s="1">
        <v>62.85644436380732</v>
      </c>
      <c r="AN34" s="1">
        <v>63.004100553293313</v>
      </c>
      <c r="AO34" s="1">
        <v>63.185834725510219</v>
      </c>
      <c r="AP34" s="1">
        <v>63.046686956973616</v>
      </c>
      <c r="AQ34" s="1">
        <v>63.507476231620068</v>
      </c>
      <c r="AR34" s="1">
        <v>63.229648989171466</v>
      </c>
      <c r="AS34" s="1">
        <v>63.458800809808068</v>
      </c>
      <c r="AT34" s="1">
        <v>63.088663687307616</v>
      </c>
      <c r="AU34" s="1">
        <v>62.732513411944318</v>
      </c>
      <c r="AV34" s="1">
        <v>62.562424909429978</v>
      </c>
      <c r="AW34" s="1">
        <v>61.613495516616062</v>
      </c>
      <c r="AX34" s="1">
        <v>61.27011217043723</v>
      </c>
      <c r="AY34" s="1"/>
      <c r="AZ34" s="1"/>
      <c r="BA34" s="1"/>
      <c r="BB34" s="1"/>
      <c r="BC34" s="1"/>
      <c r="BD34" s="1"/>
      <c r="BE34" s="1"/>
      <c r="BF34" s="1"/>
      <c r="BG34" s="1"/>
      <c r="BH34" s="1"/>
      <c r="BI34" s="1"/>
      <c r="BJ34" s="1"/>
    </row>
    <row r="35" spans="1:62" x14ac:dyDescent="0.2">
      <c r="A35" t="s">
        <v>26</v>
      </c>
      <c r="B35" s="1">
        <v>66.644051901615853</v>
      </c>
      <c r="C35" s="1">
        <v>65.283996269307906</v>
      </c>
      <c r="D35" s="1">
        <v>65.15754517582296</v>
      </c>
      <c r="E35" s="1">
        <v>65.082203608729372</v>
      </c>
      <c r="F35" s="1">
        <v>65.537094324304377</v>
      </c>
      <c r="G35" s="1">
        <v>65.113370748150345</v>
      </c>
      <c r="H35" s="1">
        <v>64.393612242389509</v>
      </c>
      <c r="I35" s="1">
        <v>64.469541276991364</v>
      </c>
      <c r="J35" s="1">
        <v>64.572044190351093</v>
      </c>
      <c r="K35" s="1">
        <v>64.124632345870694</v>
      </c>
      <c r="L35" s="1">
        <v>63.989488640444087</v>
      </c>
      <c r="M35" s="1">
        <v>64.232245414604691</v>
      </c>
      <c r="N35" s="1">
        <v>63.771103077555097</v>
      </c>
      <c r="O35" s="1">
        <v>63.290041135325112</v>
      </c>
      <c r="P35" s="1">
        <v>63.227648622653376</v>
      </c>
      <c r="Q35" s="1">
        <v>63.114949114050987</v>
      </c>
      <c r="R35" s="1">
        <v>62.90835511778856</v>
      </c>
      <c r="S35" s="1">
        <v>63.199418420158906</v>
      </c>
      <c r="T35" s="1">
        <v>62.981875123329168</v>
      </c>
      <c r="U35" s="1">
        <v>62.282576391999953</v>
      </c>
      <c r="V35" s="1">
        <v>62.533641534105115</v>
      </c>
      <c r="W35" s="1">
        <v>62.62059866200412</v>
      </c>
      <c r="X35" s="1">
        <v>62.161229381101478</v>
      </c>
      <c r="Y35" s="1">
        <v>62.23572924576559</v>
      </c>
      <c r="Z35" s="1">
        <v>62.283192303497991</v>
      </c>
      <c r="AA35" s="1">
        <v>61.74659334650238</v>
      </c>
      <c r="AB35" s="1">
        <v>61.909741090754622</v>
      </c>
      <c r="AC35" s="1">
        <v>62.079287208529557</v>
      </c>
      <c r="AD35" s="1">
        <v>61.925313948164359</v>
      </c>
      <c r="AE35" s="1">
        <v>62.332396612922373</v>
      </c>
      <c r="AF35" s="1">
        <v>62.356277402042032</v>
      </c>
      <c r="AG35" s="1">
        <v>62.104552443836717</v>
      </c>
      <c r="AH35" s="1">
        <v>61.94144805980892</v>
      </c>
      <c r="AI35" s="1">
        <v>61.772770338497075</v>
      </c>
      <c r="AJ35" s="1">
        <v>61.584389086435024</v>
      </c>
      <c r="AK35" s="1">
        <v>62.46621820083972</v>
      </c>
      <c r="AL35" s="1">
        <v>62.727388471828206</v>
      </c>
      <c r="AM35" s="1">
        <v>62.926902687190157</v>
      </c>
      <c r="AN35" s="1">
        <v>63.125629064721672</v>
      </c>
      <c r="AO35" s="1">
        <v>63.62876125703405</v>
      </c>
      <c r="AP35" s="1">
        <v>63.276840560140457</v>
      </c>
      <c r="AQ35" s="1">
        <v>64.324129911460318</v>
      </c>
      <c r="AR35" s="1">
        <v>64.255189742972803</v>
      </c>
      <c r="AS35" s="1">
        <v>64.106473187107667</v>
      </c>
      <c r="AT35" s="1">
        <v>64.214180986569886</v>
      </c>
      <c r="AU35" s="1">
        <v>64.430842176719338</v>
      </c>
      <c r="AV35" s="1">
        <v>64.613567907958739</v>
      </c>
      <c r="AW35" s="1">
        <v>65.138091039492664</v>
      </c>
      <c r="AX35" s="1">
        <v>65.433563139340677</v>
      </c>
      <c r="AY35" s="1"/>
      <c r="AZ35" s="1"/>
      <c r="BA35" s="1"/>
      <c r="BB35" s="1"/>
      <c r="BC35" s="1"/>
      <c r="BD35" s="1"/>
      <c r="BE35" s="1"/>
      <c r="BF35" s="1"/>
      <c r="BG35" s="1"/>
      <c r="BH35" s="1"/>
      <c r="BI35" s="1"/>
      <c r="BJ35" s="1"/>
    </row>
    <row r="36" spans="1:62" x14ac:dyDescent="0.2">
      <c r="A36" t="s">
        <v>27</v>
      </c>
      <c r="B36" s="9">
        <v>72.98735571258662</v>
      </c>
      <c r="C36" s="9">
        <v>71.781122679775621</v>
      </c>
      <c r="D36" s="9">
        <v>70.784219187783208</v>
      </c>
      <c r="E36" s="9">
        <v>69.944072648077181</v>
      </c>
      <c r="F36" s="9">
        <v>69.224377586738228</v>
      </c>
      <c r="G36" s="9">
        <v>68.340592345380202</v>
      </c>
      <c r="H36" s="9">
        <v>68.057445619989551</v>
      </c>
      <c r="I36" s="9">
        <v>67.779678610456642</v>
      </c>
      <c r="J36" s="9">
        <v>67.507261366224938</v>
      </c>
      <c r="K36" s="9">
        <v>67.240158768698194</v>
      </c>
      <c r="L36" s="9">
        <v>66.978330862261032</v>
      </c>
      <c r="M36" s="9">
        <v>67.063494879430408</v>
      </c>
      <c r="N36" s="9">
        <v>67.166161435438696</v>
      </c>
      <c r="O36" s="9">
        <v>67.242804984693237</v>
      </c>
      <c r="P36" s="9">
        <v>67.188933030051828</v>
      </c>
      <c r="Q36" s="9">
        <v>67.137534744959041</v>
      </c>
      <c r="R36" s="9">
        <v>66.931322557802517</v>
      </c>
      <c r="S36" s="9">
        <v>66.729707753485485</v>
      </c>
      <c r="T36" s="9">
        <v>66.532589828478251</v>
      </c>
      <c r="U36" s="9">
        <v>66.339869885265841</v>
      </c>
      <c r="V36" s="9">
        <v>66.151450645661058</v>
      </c>
      <c r="W36" s="9">
        <v>65.967236461089726</v>
      </c>
      <c r="X36" s="9">
        <v>67.982657576852446</v>
      </c>
      <c r="Y36" s="9">
        <v>68.012099071287238</v>
      </c>
      <c r="Z36" s="9">
        <v>67.371798846443966</v>
      </c>
      <c r="AA36" s="9">
        <v>66.632709288567312</v>
      </c>
      <c r="AB36" s="1">
        <v>66.212730360845597</v>
      </c>
      <c r="AC36" s="1">
        <v>63.945762855851072</v>
      </c>
      <c r="AD36" s="1">
        <v>63.072552115022184</v>
      </c>
      <c r="AE36" s="1">
        <v>63.208441834169413</v>
      </c>
      <c r="AF36" s="1">
        <v>62.495371469842674</v>
      </c>
      <c r="AG36" s="1">
        <v>64.659737089742151</v>
      </c>
      <c r="AH36" s="1">
        <v>63.219874224585865</v>
      </c>
      <c r="AI36" s="1">
        <v>63.889001498941781</v>
      </c>
      <c r="AJ36" s="1">
        <v>64.406896802064736</v>
      </c>
      <c r="AK36" s="1">
        <v>64.922017314490475</v>
      </c>
      <c r="AL36" s="1">
        <v>63.873932113559938</v>
      </c>
      <c r="AM36" s="1">
        <v>64.053945017499728</v>
      </c>
      <c r="AN36" s="1">
        <v>64.384226723577726</v>
      </c>
      <c r="AO36" s="1">
        <v>63.503425477164555</v>
      </c>
      <c r="AP36" s="1">
        <v>63.571246618471037</v>
      </c>
      <c r="AQ36" s="1">
        <v>64.291628648675925</v>
      </c>
      <c r="AR36" s="1">
        <v>64.318863326582942</v>
      </c>
      <c r="AS36" s="1">
        <v>64.305516224751329</v>
      </c>
      <c r="AT36" s="1">
        <v>64.524142664213002</v>
      </c>
      <c r="AU36" s="1">
        <v>64.153157534787155</v>
      </c>
      <c r="AV36" s="1">
        <v>64.250967879313734</v>
      </c>
      <c r="AW36" s="1">
        <v>64.318652165063611</v>
      </c>
      <c r="AX36" s="1">
        <v>65.019392961595557</v>
      </c>
      <c r="AY36" s="1"/>
      <c r="AZ36" s="1"/>
      <c r="BA36" s="1"/>
      <c r="BB36" s="1"/>
      <c r="BC36" s="1"/>
      <c r="BD36" s="1"/>
      <c r="BE36" s="1"/>
      <c r="BF36" s="1"/>
      <c r="BG36" s="1"/>
      <c r="BH36" s="1"/>
      <c r="BI36" s="1"/>
      <c r="BJ36" s="1"/>
    </row>
    <row r="37" spans="1:62" x14ac:dyDescent="0.2">
      <c r="A37" t="s">
        <v>28</v>
      </c>
      <c r="B37" s="9">
        <v>57.411768533431264</v>
      </c>
      <c r="C37" s="9">
        <v>56.061963888731881</v>
      </c>
      <c r="D37" s="9">
        <v>55.781435854764617</v>
      </c>
      <c r="E37" s="9">
        <v>56.559001364903203</v>
      </c>
      <c r="F37" s="9">
        <v>57.693023263509211</v>
      </c>
      <c r="G37" s="9">
        <v>59.067160346945336</v>
      </c>
      <c r="H37" s="9">
        <v>60.384920112334143</v>
      </c>
      <c r="I37" s="9">
        <v>61.557786142823119</v>
      </c>
      <c r="J37" s="9">
        <v>62.696645435448175</v>
      </c>
      <c r="K37" s="9">
        <v>63.777414973896121</v>
      </c>
      <c r="L37" s="9">
        <v>64.799621882653412</v>
      </c>
      <c r="M37" s="9">
        <v>65.118985514647321</v>
      </c>
      <c r="N37" s="9">
        <v>64.763006495981159</v>
      </c>
      <c r="O37" s="9">
        <v>63.714117700575741</v>
      </c>
      <c r="P37" s="9">
        <v>62.67154193456625</v>
      </c>
      <c r="Q37" s="9">
        <v>61.644641699156182</v>
      </c>
      <c r="R37" s="9">
        <v>60.874131629942724</v>
      </c>
      <c r="S37" s="9">
        <v>60.230099640934441</v>
      </c>
      <c r="T37" s="9">
        <v>59.661499196025289</v>
      </c>
      <c r="U37" s="9">
        <v>59.481856401416444</v>
      </c>
      <c r="V37" s="9">
        <v>59.72815386393097</v>
      </c>
      <c r="W37" s="9">
        <v>61.411516124726852</v>
      </c>
      <c r="X37" s="9">
        <v>62.585857503285091</v>
      </c>
      <c r="Y37" s="1">
        <v>62.476789687027313</v>
      </c>
      <c r="Z37" s="1">
        <v>61.771465610389946</v>
      </c>
      <c r="AA37" s="1">
        <v>61.103438572696504</v>
      </c>
      <c r="AB37" s="1">
        <v>60.413601695773288</v>
      </c>
      <c r="AC37" s="1">
        <v>59.432052863392059</v>
      </c>
      <c r="AD37" s="1">
        <v>56.913324072372561</v>
      </c>
      <c r="AE37" s="1">
        <v>55.687137170964284</v>
      </c>
      <c r="AF37" s="1">
        <v>57.004990516839008</v>
      </c>
      <c r="AG37" s="1">
        <v>58.860004478783672</v>
      </c>
      <c r="AH37" s="1">
        <v>59.787560684047328</v>
      </c>
      <c r="AI37" s="1">
        <v>61.135948584990601</v>
      </c>
      <c r="AJ37" s="1">
        <v>62.763952262356788</v>
      </c>
      <c r="AK37" s="1">
        <v>63.453181265467464</v>
      </c>
      <c r="AL37" s="1">
        <v>63.830334525213722</v>
      </c>
      <c r="AM37" s="1">
        <v>64.035321230246282</v>
      </c>
      <c r="AN37" s="1">
        <v>64.302227852794374</v>
      </c>
      <c r="AO37" s="1">
        <v>64.904122369190418</v>
      </c>
      <c r="AP37" s="1">
        <v>65.136279037284254</v>
      </c>
      <c r="AQ37" s="1">
        <v>65.36843570537809</v>
      </c>
      <c r="AR37" s="1">
        <v>65.600592373471926</v>
      </c>
      <c r="AS37" s="1">
        <v>65.832749041565762</v>
      </c>
      <c r="AT37" s="1">
        <v>66.064905709659598</v>
      </c>
      <c r="AU37" s="1">
        <v>66.297062377753434</v>
      </c>
      <c r="AV37" s="1">
        <v>66.529219045847242</v>
      </c>
      <c r="AW37" s="1">
        <v>65.453269040557814</v>
      </c>
      <c r="AX37" s="1">
        <v>64.893138027982147</v>
      </c>
      <c r="AY37" s="1"/>
      <c r="AZ37" s="1"/>
      <c r="BA37" s="1"/>
      <c r="BB37" s="1"/>
      <c r="BC37" s="1"/>
      <c r="BD37" s="1"/>
      <c r="BE37" s="1"/>
      <c r="BF37" s="1"/>
      <c r="BG37" s="1"/>
      <c r="BH37" s="1"/>
      <c r="BI37" s="1"/>
      <c r="BJ37" s="1"/>
    </row>
    <row r="38" spans="1:62" x14ac:dyDescent="0.2">
      <c r="A38" t="s">
        <v>29</v>
      </c>
      <c r="B38" s="9">
        <v>65.703974951713221</v>
      </c>
      <c r="C38" s="9">
        <v>65.377621980400704</v>
      </c>
      <c r="D38" s="9">
        <v>65.173922525669539</v>
      </c>
      <c r="E38" s="9">
        <v>65.005705500472331</v>
      </c>
      <c r="F38" s="9">
        <v>65.165978540662579</v>
      </c>
      <c r="G38" s="9">
        <v>64.574109027389142</v>
      </c>
      <c r="H38" s="9">
        <v>63.558188060040365</v>
      </c>
      <c r="I38" s="9">
        <v>64.121168148328024</v>
      </c>
      <c r="J38" s="9">
        <v>63.656860952187188</v>
      </c>
      <c r="K38" s="9">
        <v>62.975354345759492</v>
      </c>
      <c r="L38" s="9">
        <v>62.648668098455616</v>
      </c>
      <c r="M38" s="9">
        <v>62.195166184717166</v>
      </c>
      <c r="N38" s="9">
        <v>61.669138014991979</v>
      </c>
      <c r="O38" s="9">
        <v>61.204103415788268</v>
      </c>
      <c r="P38" s="9">
        <v>61.09359222313433</v>
      </c>
      <c r="Q38" s="9">
        <v>60.811122168845081</v>
      </c>
      <c r="R38" s="9">
        <v>61.238893559978813</v>
      </c>
      <c r="S38" s="9">
        <v>61.196105153033876</v>
      </c>
      <c r="T38" s="9">
        <v>60.858842063157326</v>
      </c>
      <c r="U38" s="1">
        <v>60.751288165834147</v>
      </c>
      <c r="V38" s="1">
        <v>60.668094693970147</v>
      </c>
      <c r="W38" s="1">
        <v>60.25820279935683</v>
      </c>
      <c r="X38" s="1">
        <v>60.155210997987147</v>
      </c>
      <c r="Y38" s="1">
        <v>60.492063568107092</v>
      </c>
      <c r="Z38" s="1">
        <v>60.96554824543913</v>
      </c>
      <c r="AA38" s="1">
        <v>60.710866217561154</v>
      </c>
      <c r="AB38" s="1">
        <v>60.802655285389385</v>
      </c>
      <c r="AC38" s="1">
        <v>60.635889442940709</v>
      </c>
      <c r="AD38" s="1">
        <v>60.689788781904461</v>
      </c>
      <c r="AE38" s="1">
        <v>60.813378235092216</v>
      </c>
      <c r="AF38" s="1">
        <v>60.881572837109296</v>
      </c>
      <c r="AG38" s="1">
        <v>60.815402803119561</v>
      </c>
      <c r="AH38" s="1">
        <v>61.33377402679983</v>
      </c>
      <c r="AI38" s="1">
        <v>61.643524524002508</v>
      </c>
      <c r="AJ38" s="1">
        <v>61.186114931307976</v>
      </c>
      <c r="AK38" s="1">
        <v>61.487626904613457</v>
      </c>
      <c r="AL38" s="1">
        <v>61.641123260959816</v>
      </c>
      <c r="AM38" s="1">
        <v>61.788608264112362</v>
      </c>
      <c r="AN38" s="1">
        <v>61.858949201879497</v>
      </c>
      <c r="AO38" s="1">
        <v>62.276781208249083</v>
      </c>
      <c r="AP38" s="1">
        <v>61.894098063444702</v>
      </c>
      <c r="AQ38" s="1">
        <v>62.241021014396992</v>
      </c>
      <c r="AR38" s="1">
        <v>62.333242931651355</v>
      </c>
      <c r="AS38" s="1">
        <v>62.058763218288007</v>
      </c>
      <c r="AT38" s="1">
        <v>62.329782083874441</v>
      </c>
      <c r="AU38" s="1">
        <v>62.971504046966032</v>
      </c>
      <c r="AV38" s="1">
        <v>63.015022479836254</v>
      </c>
      <c r="AW38" s="1">
        <v>63.317339067014011</v>
      </c>
      <c r="AX38" s="1">
        <v>63.56782156612875</v>
      </c>
      <c r="AY38" s="1"/>
      <c r="AZ38" s="1"/>
      <c r="BA38" s="1"/>
      <c r="BB38" s="1"/>
      <c r="BC38" s="1"/>
      <c r="BD38" s="1"/>
      <c r="BE38" s="1"/>
      <c r="BF38" s="1"/>
      <c r="BG38" s="1"/>
      <c r="BH38" s="1"/>
      <c r="BI38" s="1"/>
      <c r="BJ38" s="1"/>
    </row>
    <row r="39" spans="1:62" ht="13.5" thickBot="1" x14ac:dyDescent="0.25">
      <c r="A39" s="5" t="s">
        <v>8</v>
      </c>
      <c r="B39" s="6">
        <v>67.917360505120968</v>
      </c>
      <c r="C39" s="6">
        <v>67.163061670725057</v>
      </c>
      <c r="D39" s="6">
        <v>66.73861844582639</v>
      </c>
      <c r="E39" s="6">
        <v>66.550209781578886</v>
      </c>
      <c r="F39" s="6">
        <v>66.281783841160731</v>
      </c>
      <c r="G39" s="6">
        <v>65.866301479835059</v>
      </c>
      <c r="H39" s="6">
        <v>65.972770807260105</v>
      </c>
      <c r="I39" s="6">
        <v>66.234220909362406</v>
      </c>
      <c r="J39" s="6">
        <v>66.540589284380331</v>
      </c>
      <c r="K39" s="6">
        <v>66.124281345651482</v>
      </c>
      <c r="L39" s="6">
        <v>66.259980319555268</v>
      </c>
      <c r="M39" s="6">
        <v>66.08759026556227</v>
      </c>
      <c r="N39" s="6">
        <v>66.080523708400818</v>
      </c>
      <c r="O39" s="6">
        <v>65.468491651894084</v>
      </c>
      <c r="P39" s="6">
        <v>65.439118450045427</v>
      </c>
      <c r="Q39" s="6">
        <v>65.198902479259615</v>
      </c>
      <c r="R39" s="6">
        <v>65.087294982635711</v>
      </c>
      <c r="S39" s="6">
        <v>65.201227412551034</v>
      </c>
      <c r="T39" s="6">
        <v>65.843610357359907</v>
      </c>
      <c r="U39" s="6">
        <v>65.789071639658985</v>
      </c>
      <c r="V39" s="6">
        <v>64.955670410940655</v>
      </c>
      <c r="W39" s="6">
        <v>64.454435189896728</v>
      </c>
      <c r="X39" s="6">
        <v>64.431736509154305</v>
      </c>
      <c r="Y39" s="6">
        <v>64.24283820110945</v>
      </c>
      <c r="Z39" s="6">
        <v>63.535178944965395</v>
      </c>
      <c r="AA39" s="6">
        <v>63.642391973174547</v>
      </c>
      <c r="AB39" s="6">
        <v>63.833777957996311</v>
      </c>
      <c r="AC39" s="6">
        <v>64.0480266814792</v>
      </c>
      <c r="AD39" s="6">
        <v>63.865797704695488</v>
      </c>
      <c r="AE39" s="6">
        <v>64.099976275918394</v>
      </c>
      <c r="AF39" s="6">
        <v>63.652302211937922</v>
      </c>
      <c r="AG39" s="6">
        <v>63.469147267554767</v>
      </c>
      <c r="AH39" s="6">
        <v>63.092833075532894</v>
      </c>
      <c r="AI39" s="6">
        <v>63.375106511332604</v>
      </c>
      <c r="AJ39" s="6">
        <v>63.261522104150956</v>
      </c>
      <c r="AK39" s="6">
        <v>63.17108876033425</v>
      </c>
      <c r="AL39" s="6">
        <v>63.797360976095973</v>
      </c>
      <c r="AM39" s="6">
        <v>63.952961137864733</v>
      </c>
      <c r="AN39" s="6">
        <v>64.24287721012098</v>
      </c>
      <c r="AO39" s="6">
        <v>64.846552523027299</v>
      </c>
      <c r="AP39" s="6">
        <v>65.332205158590455</v>
      </c>
      <c r="AQ39" s="6">
        <v>64.843319311874708</v>
      </c>
      <c r="AR39" s="6">
        <v>65.126144684689834</v>
      </c>
      <c r="AS39" s="6">
        <v>64.855862036999525</v>
      </c>
      <c r="AT39" s="6">
        <v>64.729983444188349</v>
      </c>
      <c r="AU39" s="6">
        <v>64.817592783440205</v>
      </c>
      <c r="AV39" s="6">
        <v>65.392663543370944</v>
      </c>
      <c r="AW39" s="6">
        <v>65.853511210833958</v>
      </c>
      <c r="AX39" s="6">
        <v>66.522018145955897</v>
      </c>
      <c r="AY39" s="6"/>
      <c r="AZ39" s="6"/>
      <c r="BA39" s="6"/>
      <c r="BB39" s="6"/>
      <c r="BC39" s="6"/>
      <c r="BD39" s="6"/>
      <c r="BE39" s="6"/>
      <c r="BF39" s="6"/>
      <c r="BG39" s="6"/>
      <c r="BH39" s="6"/>
      <c r="BI39" s="6"/>
      <c r="BJ39" s="6"/>
    </row>
    <row r="40" spans="1:62" x14ac:dyDescent="0.2">
      <c r="A40" s="13" t="s">
        <v>74</v>
      </c>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R40" s="19"/>
    </row>
    <row r="41" spans="1:62" x14ac:dyDescent="0.2">
      <c r="A41" s="13"/>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X41" s="8"/>
    </row>
    <row r="42" spans="1:62" x14ac:dyDescent="0.2">
      <c r="A42" s="16" t="s">
        <v>108</v>
      </c>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row>
    <row r="43" spans="1:62" x14ac:dyDescent="0.2">
      <c r="A43" s="15" t="s">
        <v>109</v>
      </c>
      <c r="B43" s="2">
        <v>73.595935025629188</v>
      </c>
      <c r="C43" s="2">
        <v>73.704923805592415</v>
      </c>
      <c r="D43" s="2">
        <v>73.87812447061313</v>
      </c>
      <c r="E43" s="2">
        <v>74.133746443963673</v>
      </c>
      <c r="F43" s="2">
        <v>74.497249856781465</v>
      </c>
      <c r="G43" s="2">
        <v>74.402499434546741</v>
      </c>
      <c r="H43" s="2">
        <v>74.174268191121058</v>
      </c>
      <c r="I43" s="2">
        <v>73.9520012025271</v>
      </c>
      <c r="J43" s="2">
        <v>73.735531484113608</v>
      </c>
      <c r="K43" s="2">
        <v>73.524697024716005</v>
      </c>
      <c r="L43" s="2">
        <v>73.285724307240372</v>
      </c>
      <c r="M43" s="2">
        <v>72.960213145326861</v>
      </c>
      <c r="N43" s="2">
        <v>72.640469761733101</v>
      </c>
      <c r="O43" s="2">
        <v>72.326344831295074</v>
      </c>
      <c r="P43" s="2">
        <v>72.017694749736719</v>
      </c>
      <c r="Q43" s="2">
        <v>71.714381460883786</v>
      </c>
      <c r="R43" s="2">
        <v>70.084952390587716</v>
      </c>
      <c r="S43" s="2">
        <v>71.455436944776523</v>
      </c>
      <c r="T43" s="2">
        <v>70.093773294121021</v>
      </c>
      <c r="U43" s="2">
        <v>69.389877348659354</v>
      </c>
      <c r="V43" s="2">
        <v>68.60786503206397</v>
      </c>
      <c r="W43" s="2">
        <v>67.417366896092489</v>
      </c>
      <c r="X43" s="2">
        <v>64.962769027126996</v>
      </c>
      <c r="Y43" s="2">
        <v>63.571561918461605</v>
      </c>
      <c r="Z43" s="2">
        <v>65.058229932131141</v>
      </c>
      <c r="AA43" s="2">
        <v>65.233267440075679</v>
      </c>
      <c r="AB43" s="2">
        <v>63.418860704900155</v>
      </c>
      <c r="AC43" s="1">
        <v>63.87796324186175</v>
      </c>
      <c r="AD43" s="1">
        <v>63.344606768124763</v>
      </c>
      <c r="AE43" s="2">
        <v>63.881806881503678</v>
      </c>
      <c r="AF43" s="2">
        <v>62.789679965842744</v>
      </c>
      <c r="AG43" s="1">
        <v>63.906689773825818</v>
      </c>
      <c r="AH43" s="1">
        <v>63.820607220628382</v>
      </c>
      <c r="AI43" s="1">
        <v>65.134223423175811</v>
      </c>
      <c r="AJ43" s="1">
        <v>63.767270043139661</v>
      </c>
      <c r="AK43" s="9">
        <v>64.68880772411525</v>
      </c>
      <c r="AL43" s="1">
        <v>65.552427000483704</v>
      </c>
      <c r="AM43" s="1">
        <v>63.584118122412015</v>
      </c>
      <c r="AN43" s="1">
        <v>63.170133741190867</v>
      </c>
      <c r="AO43" s="1">
        <v>63.462600283165564</v>
      </c>
      <c r="AP43" s="9">
        <v>63.013102636339539</v>
      </c>
      <c r="AQ43" s="1">
        <v>62.326762996546933</v>
      </c>
      <c r="AR43" s="1">
        <v>62.691372647036744</v>
      </c>
      <c r="AS43" s="1">
        <v>62.98039508830098</v>
      </c>
      <c r="AT43" s="1">
        <v>62.375059580472573</v>
      </c>
      <c r="AU43" s="1">
        <v>62.624600136360463</v>
      </c>
      <c r="AV43" s="1">
        <v>63.503321710379765</v>
      </c>
      <c r="AW43" s="1">
        <v>63.232788555627003</v>
      </c>
      <c r="AX43" s="1">
        <v>63.335145434990636</v>
      </c>
    </row>
    <row r="44" spans="1:62" x14ac:dyDescent="0.2">
      <c r="A44" s="15" t="s">
        <v>114</v>
      </c>
      <c r="B44" s="18" t="s">
        <v>66</v>
      </c>
      <c r="C44" s="18" t="s">
        <v>66</v>
      </c>
      <c r="D44" s="18" t="s">
        <v>66</v>
      </c>
      <c r="E44" s="18" t="s">
        <v>66</v>
      </c>
      <c r="F44" s="18" t="s">
        <v>66</v>
      </c>
      <c r="G44" s="18" t="s">
        <v>66</v>
      </c>
      <c r="H44" s="18" t="s">
        <v>66</v>
      </c>
      <c r="I44" s="18" t="s">
        <v>66</v>
      </c>
      <c r="J44" s="18" t="s">
        <v>66</v>
      </c>
      <c r="K44" s="18" t="s">
        <v>66</v>
      </c>
      <c r="L44" s="18" t="s">
        <v>66</v>
      </c>
      <c r="M44" s="18" t="s">
        <v>66</v>
      </c>
      <c r="N44" s="18" t="s">
        <v>66</v>
      </c>
      <c r="O44" s="18" t="s">
        <v>66</v>
      </c>
      <c r="P44" s="18" t="s">
        <v>66</v>
      </c>
      <c r="Q44" s="18" t="s">
        <v>66</v>
      </c>
      <c r="R44" s="18" t="s">
        <v>66</v>
      </c>
      <c r="S44" s="2">
        <v>56.391695628071503</v>
      </c>
      <c r="T44" s="2">
        <v>56.953552729175833</v>
      </c>
      <c r="U44" s="2">
        <v>57.501662361633251</v>
      </c>
      <c r="V44" s="2">
        <v>58.036522985037728</v>
      </c>
      <c r="W44" s="2">
        <v>57.654015069279694</v>
      </c>
      <c r="X44" s="2">
        <v>57.297775025139359</v>
      </c>
      <c r="Y44" s="2">
        <v>56.965186846208731</v>
      </c>
      <c r="Z44" s="2">
        <v>56.653970734449217</v>
      </c>
      <c r="AA44" s="2">
        <v>56.362130769812751</v>
      </c>
      <c r="AB44" s="2">
        <v>56.876401324552958</v>
      </c>
      <c r="AC44" s="9">
        <v>57.39413371894743</v>
      </c>
      <c r="AD44" s="9">
        <v>57.915363026382593</v>
      </c>
      <c r="AE44" s="9">
        <v>58.440124795641779</v>
      </c>
      <c r="AF44" s="9">
        <v>58.968455058987288</v>
      </c>
      <c r="AG44" s="9">
        <v>59.836380034908217</v>
      </c>
      <c r="AH44" s="9">
        <v>60.552921936007415</v>
      </c>
      <c r="AI44" s="9">
        <v>61.154510024096219</v>
      </c>
      <c r="AJ44" s="9">
        <v>61.666752938775808</v>
      </c>
      <c r="AK44" s="9">
        <v>62.108178559715029</v>
      </c>
      <c r="AL44" s="9">
        <v>62.09431865070971</v>
      </c>
      <c r="AM44" s="9">
        <v>62.080414713895912</v>
      </c>
      <c r="AN44" s="9">
        <v>62.066466539149786</v>
      </c>
      <c r="AO44" s="9">
        <v>62.052473915008257</v>
      </c>
      <c r="AP44" s="9">
        <v>62.038436628658317</v>
      </c>
      <c r="AQ44" s="1">
        <v>0</v>
      </c>
    </row>
    <row r="45" spans="1:62" x14ac:dyDescent="0.2">
      <c r="A45" s="15" t="s">
        <v>128</v>
      </c>
      <c r="B45" s="18"/>
      <c r="C45" s="18"/>
      <c r="D45" s="18"/>
      <c r="E45" s="18"/>
      <c r="F45" s="18"/>
      <c r="G45" s="18"/>
      <c r="H45" s="18"/>
      <c r="I45" s="18"/>
      <c r="J45" s="18"/>
      <c r="K45" s="18"/>
      <c r="L45" s="18"/>
      <c r="M45" s="18"/>
      <c r="N45" s="18"/>
      <c r="O45" s="18"/>
      <c r="P45" s="18"/>
      <c r="Q45" s="18"/>
      <c r="R45" s="18"/>
      <c r="S45" s="2"/>
      <c r="T45" s="2"/>
      <c r="U45" s="2"/>
      <c r="V45" s="2"/>
      <c r="W45" s="2"/>
      <c r="X45" s="2"/>
      <c r="Y45" s="2"/>
      <c r="Z45" s="1" t="s">
        <v>66</v>
      </c>
      <c r="AA45" s="1">
        <v>69.489512954069895</v>
      </c>
      <c r="AB45" s="1">
        <v>69.083652629543337</v>
      </c>
      <c r="AC45" s="1">
        <v>68.677792305016794</v>
      </c>
      <c r="AD45" s="1">
        <v>68.271931980490251</v>
      </c>
      <c r="AE45" s="1">
        <v>67.866071655963694</v>
      </c>
      <c r="AF45" s="1">
        <v>67.460211331437151</v>
      </c>
      <c r="AG45" s="1">
        <v>67.054351006910593</v>
      </c>
      <c r="AH45" s="1">
        <v>66.64849068238405</v>
      </c>
      <c r="AI45" s="1">
        <v>66.242630357857493</v>
      </c>
      <c r="AJ45" s="1">
        <v>65.83677003333095</v>
      </c>
      <c r="AK45" s="1">
        <v>65.430909708804407</v>
      </c>
      <c r="AL45" s="1">
        <v>65.02504938427785</v>
      </c>
      <c r="AM45" s="1">
        <v>65.386402398499186</v>
      </c>
      <c r="AN45" s="1">
        <v>65.747755412720537</v>
      </c>
      <c r="AO45" s="1">
        <v>66.109108426941873</v>
      </c>
      <c r="AP45" s="1">
        <v>66.470461441163224</v>
      </c>
      <c r="AQ45" s="1">
        <v>66.83181445538456</v>
      </c>
      <c r="AR45" s="1">
        <v>67.193167469605896</v>
      </c>
      <c r="AS45" s="1">
        <v>67.554520483827247</v>
      </c>
      <c r="AT45" s="1">
        <v>67.915873498048583</v>
      </c>
      <c r="AU45" s="1">
        <v>68.07885274649783</v>
      </c>
      <c r="AV45" s="1">
        <v>66.36605897685584</v>
      </c>
      <c r="AW45" s="1">
        <v>65.677416695794847</v>
      </c>
      <c r="AX45" s="1">
        <v>65.86463104156843</v>
      </c>
    </row>
    <row r="46" spans="1:62" x14ac:dyDescent="0.2">
      <c r="A46" s="15" t="s">
        <v>129</v>
      </c>
      <c r="B46" s="18"/>
      <c r="C46" s="18"/>
      <c r="D46" s="18"/>
      <c r="E46" s="18"/>
      <c r="F46" s="18"/>
      <c r="G46" s="18"/>
      <c r="H46" s="18"/>
      <c r="I46" s="18"/>
      <c r="J46" s="18"/>
      <c r="K46" s="18"/>
      <c r="L46" s="18"/>
      <c r="M46" s="18"/>
      <c r="N46" s="18"/>
      <c r="O46" s="18"/>
      <c r="P46" s="1"/>
      <c r="Q46" s="1">
        <v>60.903290984489857</v>
      </c>
      <c r="R46" s="1">
        <v>61.857491958282921</v>
      </c>
      <c r="S46" s="1">
        <v>59.176695308439683</v>
      </c>
      <c r="T46" s="1">
        <v>59.442235393428163</v>
      </c>
      <c r="U46" s="1">
        <v>64.535274664969918</v>
      </c>
      <c r="V46" s="1">
        <v>60.609002555849422</v>
      </c>
      <c r="W46" s="1">
        <v>61.227711318309382</v>
      </c>
      <c r="X46" s="1">
        <v>65.06957893236779</v>
      </c>
      <c r="Y46" s="1">
        <v>63.15174068153317</v>
      </c>
      <c r="Z46" s="1">
        <v>70.657685057533513</v>
      </c>
      <c r="AA46" s="1">
        <v>69.02442457538244</v>
      </c>
      <c r="AB46" s="1">
        <v>65.523855188463017</v>
      </c>
      <c r="AC46" s="1">
        <v>69.806354669233954</v>
      </c>
      <c r="AD46" s="1">
        <v>73.113306085845053</v>
      </c>
      <c r="AE46" s="1">
        <v>65.729317480294128</v>
      </c>
      <c r="AF46" s="1">
        <v>62.848761110453275</v>
      </c>
      <c r="AG46" s="1">
        <v>68.152976093156624</v>
      </c>
      <c r="AH46" s="1">
        <v>66.974005652941571</v>
      </c>
      <c r="AI46" s="1">
        <v>70.848461468614801</v>
      </c>
      <c r="AJ46" s="1">
        <v>65.748831245190715</v>
      </c>
      <c r="AK46" s="1">
        <v>72.021795293890534</v>
      </c>
      <c r="AL46" s="1">
        <v>62.137516830224293</v>
      </c>
      <c r="AM46" s="1">
        <v>66.636830963483504</v>
      </c>
      <c r="AN46" s="1">
        <v>62.966634529496901</v>
      </c>
      <c r="AO46" s="1">
        <v>67.289412086022907</v>
      </c>
      <c r="AP46" s="1">
        <v>60.818158680191985</v>
      </c>
      <c r="AQ46" s="1">
        <v>66.19044637305646</v>
      </c>
      <c r="AR46" s="1">
        <v>69.876968406878547</v>
      </c>
      <c r="AS46" s="1">
        <v>70.464525716734968</v>
      </c>
      <c r="AT46" s="1">
        <v>63.996624384980045</v>
      </c>
      <c r="AU46" s="1">
        <v>65.59677804847</v>
      </c>
      <c r="AV46" s="1">
        <v>62.91544082224339</v>
      </c>
      <c r="AW46" s="1">
        <v>60.484127166099221</v>
      </c>
      <c r="AX46" s="1">
        <v>60.828682764310841</v>
      </c>
    </row>
    <row r="47" spans="1:62" x14ac:dyDescent="0.2">
      <c r="A47" s="15" t="s">
        <v>130</v>
      </c>
      <c r="B47" s="1" t="s">
        <v>66</v>
      </c>
      <c r="C47" s="1" t="s">
        <v>66</v>
      </c>
      <c r="D47" s="1" t="s">
        <v>66</v>
      </c>
      <c r="E47" s="1" t="s">
        <v>66</v>
      </c>
      <c r="F47" s="1" t="s">
        <v>66</v>
      </c>
      <c r="G47" s="1" t="s">
        <v>66</v>
      </c>
      <c r="H47" s="1" t="s">
        <v>66</v>
      </c>
      <c r="I47" s="1" t="s">
        <v>66</v>
      </c>
      <c r="J47" s="1" t="s">
        <v>66</v>
      </c>
      <c r="K47" s="1" t="s">
        <v>66</v>
      </c>
      <c r="L47" s="1" t="s">
        <v>66</v>
      </c>
      <c r="M47" s="1" t="s">
        <v>66</v>
      </c>
      <c r="N47" s="1" t="s">
        <v>66</v>
      </c>
      <c r="O47" s="1" t="s">
        <v>66</v>
      </c>
      <c r="P47" s="1" t="s">
        <v>66</v>
      </c>
      <c r="Q47" s="1" t="s">
        <v>66</v>
      </c>
      <c r="R47" s="1" t="s">
        <v>66</v>
      </c>
      <c r="S47" s="1" t="s">
        <v>66</v>
      </c>
      <c r="T47" s="1">
        <v>64.47919575419408</v>
      </c>
      <c r="U47" s="1">
        <v>65.337563690766743</v>
      </c>
      <c r="V47" s="1">
        <v>66.497375517719092</v>
      </c>
      <c r="W47" s="1">
        <v>67.452520792876911</v>
      </c>
      <c r="X47" s="1">
        <v>68.81251387081096</v>
      </c>
      <c r="Y47" s="1">
        <v>70.01943191571911</v>
      </c>
      <c r="Z47" s="1">
        <v>70.28092026670501</v>
      </c>
      <c r="AA47" s="1">
        <v>62.075510671597897</v>
      </c>
      <c r="AB47" s="1">
        <v>62.254165280962148</v>
      </c>
      <c r="AC47" s="1">
        <v>60.653276830246263</v>
      </c>
      <c r="AD47" s="1">
        <v>60.449077069230235</v>
      </c>
      <c r="AE47" s="1">
        <v>61.751919524917739</v>
      </c>
      <c r="AF47" s="1">
        <v>70.606262310875763</v>
      </c>
      <c r="AG47" s="1">
        <v>65.367929097166964</v>
      </c>
      <c r="AH47" s="1">
        <v>67.432520440057473</v>
      </c>
      <c r="AI47" s="1">
        <v>72.221753113655367</v>
      </c>
      <c r="AJ47" s="1">
        <v>67.195982148694114</v>
      </c>
      <c r="AK47" s="1">
        <v>66.916936591557317</v>
      </c>
      <c r="AL47" s="1">
        <v>66.639049830236416</v>
      </c>
      <c r="AM47" s="1">
        <v>66.36231705258615</v>
      </c>
      <c r="AN47" s="1">
        <v>66.086733466444812</v>
      </c>
      <c r="AO47" s="1">
        <v>63.464797138814795</v>
      </c>
      <c r="AP47" s="1">
        <v>61.87406819384843</v>
      </c>
      <c r="AQ47" s="1">
        <v>61.336990204574363</v>
      </c>
      <c r="AR47" s="1">
        <v>60.501390612651015</v>
      </c>
      <c r="AS47" s="1">
        <v>60.961578709002559</v>
      </c>
      <c r="AT47" s="1">
        <v>60.674827424384162</v>
      </c>
      <c r="AU47" s="1">
        <v>60.684720164669194</v>
      </c>
      <c r="AV47" s="1">
        <v>61.357904583780609</v>
      </c>
      <c r="AW47" s="1">
        <v>62.441832431828558</v>
      </c>
      <c r="AX47" s="1">
        <v>62.254499782368462</v>
      </c>
    </row>
    <row r="48" spans="1:62" x14ac:dyDescent="0.2">
      <c r="A48" s="15" t="s">
        <v>131</v>
      </c>
      <c r="B48" s="1" t="s">
        <v>66</v>
      </c>
      <c r="C48" s="1" t="s">
        <v>66</v>
      </c>
      <c r="D48" s="1" t="s">
        <v>66</v>
      </c>
      <c r="E48" s="1" t="s">
        <v>66</v>
      </c>
      <c r="F48" s="1" t="s">
        <v>66</v>
      </c>
      <c r="G48" s="1" t="s">
        <v>66</v>
      </c>
      <c r="H48" s="1" t="s">
        <v>66</v>
      </c>
      <c r="I48" s="1" t="s">
        <v>66</v>
      </c>
      <c r="J48" s="1" t="s">
        <v>66</v>
      </c>
      <c r="K48" s="1" t="s">
        <v>66</v>
      </c>
      <c r="L48" s="1" t="s">
        <v>66</v>
      </c>
      <c r="M48" s="1" t="s">
        <v>66</v>
      </c>
      <c r="N48" s="1" t="s">
        <v>66</v>
      </c>
      <c r="O48" s="1" t="s">
        <v>66</v>
      </c>
      <c r="P48" s="1" t="s">
        <v>66</v>
      </c>
      <c r="Q48" s="1" t="s">
        <v>66</v>
      </c>
      <c r="R48" s="1" t="s">
        <v>66</v>
      </c>
      <c r="S48" s="1">
        <v>73.49004626423168</v>
      </c>
      <c r="T48" s="1">
        <v>74.63429233140053</v>
      </c>
      <c r="U48" s="1">
        <v>73.918621824961591</v>
      </c>
      <c r="V48" s="1">
        <v>73.947485581726042</v>
      </c>
      <c r="W48" s="1">
        <v>67.516269985054763</v>
      </c>
      <c r="X48" s="1">
        <v>66.619696123155421</v>
      </c>
      <c r="Y48" s="1">
        <v>66.694412473340847</v>
      </c>
      <c r="Z48" s="1">
        <v>67.146256241724856</v>
      </c>
      <c r="AA48" s="1">
        <v>68.074044368422435</v>
      </c>
      <c r="AB48" s="1">
        <v>69.02929872102689</v>
      </c>
      <c r="AC48" s="1">
        <v>69.973203042839899</v>
      </c>
      <c r="AD48" s="1">
        <v>71.352503224537415</v>
      </c>
      <c r="AE48" s="1">
        <v>71.646890102009394</v>
      </c>
      <c r="AF48" s="1">
        <v>74.396410702327259</v>
      </c>
      <c r="AG48" s="1">
        <v>73.555612743251814</v>
      </c>
      <c r="AH48" s="1">
        <v>71.05298163584547</v>
      </c>
      <c r="AI48" s="1">
        <v>67.046902292050561</v>
      </c>
      <c r="AJ48" s="1">
        <v>68.470432693405741</v>
      </c>
      <c r="AK48" s="1">
        <v>69.549915461858646</v>
      </c>
      <c r="AL48" s="1">
        <v>70.646417007637069</v>
      </c>
      <c r="AM48" s="1">
        <v>71.760205643297752</v>
      </c>
      <c r="AN48" s="1">
        <v>72.891553911526799</v>
      </c>
      <c r="AO48" s="1">
        <v>73.691973335003254</v>
      </c>
      <c r="AP48" s="1">
        <v>74.861703857042954</v>
      </c>
      <c r="AQ48" s="1">
        <v>73.791633176014486</v>
      </c>
      <c r="AR48" s="1">
        <v>73.181049772368198</v>
      </c>
      <c r="AS48" s="1">
        <v>71.678019034642872</v>
      </c>
      <c r="AT48" s="1">
        <v>72.270875979194003</v>
      </c>
      <c r="AU48" s="1">
        <v>71.765334607756984</v>
      </c>
      <c r="AV48" s="1">
        <v>71.434863465629505</v>
      </c>
      <c r="AW48" s="1">
        <v>71.804311272610477</v>
      </c>
      <c r="AX48" s="1">
        <v>72.031788356137383</v>
      </c>
    </row>
    <row r="49" spans="1:62" x14ac:dyDescent="0.2">
      <c r="A49" s="15" t="s">
        <v>110</v>
      </c>
      <c r="B49" s="1" t="s">
        <v>66</v>
      </c>
      <c r="C49" s="1" t="s">
        <v>66</v>
      </c>
      <c r="D49" s="1" t="s">
        <v>66</v>
      </c>
      <c r="E49" s="1" t="s">
        <v>66</v>
      </c>
      <c r="F49" s="1" t="s">
        <v>66</v>
      </c>
      <c r="G49" s="1" t="s">
        <v>66</v>
      </c>
      <c r="H49" s="1" t="s">
        <v>66</v>
      </c>
      <c r="I49" s="1" t="s">
        <v>66</v>
      </c>
      <c r="J49" s="1" t="s">
        <v>66</v>
      </c>
      <c r="K49" s="1" t="s">
        <v>66</v>
      </c>
      <c r="L49" s="1" t="s">
        <v>66</v>
      </c>
      <c r="M49" s="1" t="s">
        <v>66</v>
      </c>
      <c r="N49" s="1" t="s">
        <v>66</v>
      </c>
      <c r="O49" s="1" t="s">
        <v>66</v>
      </c>
      <c r="P49" s="1" t="s">
        <v>66</v>
      </c>
      <c r="Q49" s="1" t="s">
        <v>66</v>
      </c>
      <c r="R49" s="1" t="s">
        <v>66</v>
      </c>
      <c r="S49" s="1" t="s">
        <v>66</v>
      </c>
      <c r="T49" s="1" t="s">
        <v>66</v>
      </c>
      <c r="U49" s="1" t="s">
        <v>66</v>
      </c>
      <c r="V49" s="1" t="s">
        <v>66</v>
      </c>
      <c r="W49" s="1" t="s">
        <v>66</v>
      </c>
      <c r="X49" s="1" t="s">
        <v>66</v>
      </c>
      <c r="Y49" s="1" t="s">
        <v>66</v>
      </c>
      <c r="Z49" s="1">
        <v>58.095302005153158</v>
      </c>
      <c r="AA49" s="1">
        <v>57.968291289429935</v>
      </c>
      <c r="AB49" s="1">
        <v>57.855109010086785</v>
      </c>
      <c r="AC49" s="1">
        <v>57.956000035329843</v>
      </c>
      <c r="AD49" s="1">
        <v>57.798139158073099</v>
      </c>
      <c r="AE49" s="1">
        <v>56.598655506383189</v>
      </c>
      <c r="AF49" s="1">
        <v>56.502858946760014</v>
      </c>
      <c r="AG49" s="1">
        <v>56.470948596370036</v>
      </c>
      <c r="AH49" s="1">
        <v>57.18867415782799</v>
      </c>
      <c r="AI49" s="1">
        <v>56.51859484497426</v>
      </c>
      <c r="AJ49" s="1">
        <v>59.700420686946302</v>
      </c>
      <c r="AK49" s="1">
        <v>59.589381501068232</v>
      </c>
      <c r="AL49" s="1">
        <v>59.364485286305666</v>
      </c>
      <c r="AM49" s="1">
        <v>59.606925336811855</v>
      </c>
      <c r="AN49" s="1">
        <v>59.864558615634479</v>
      </c>
      <c r="AO49" s="1">
        <v>59.84621495051335</v>
      </c>
      <c r="AP49" s="1">
        <v>60.143097212269218</v>
      </c>
      <c r="AQ49" s="1">
        <v>59.886987004184661</v>
      </c>
      <c r="AR49" s="1">
        <v>60.286111726166844</v>
      </c>
      <c r="AS49" s="1">
        <v>60.171671599870422</v>
      </c>
      <c r="AT49" s="1">
        <v>60.308329363529921</v>
      </c>
      <c r="AU49" s="1">
        <v>59.931498560031685</v>
      </c>
      <c r="AV49" s="1">
        <v>60.263119301718277</v>
      </c>
      <c r="AW49" s="1">
        <v>60.052001946807074</v>
      </c>
      <c r="AX49" s="1">
        <v>60.224713283304219</v>
      </c>
    </row>
    <row r="50" spans="1:62" x14ac:dyDescent="0.2">
      <c r="A50" s="15" t="s">
        <v>111</v>
      </c>
      <c r="B50" s="1" t="s">
        <v>66</v>
      </c>
      <c r="C50" s="1" t="s">
        <v>66</v>
      </c>
      <c r="D50" s="1" t="s">
        <v>66</v>
      </c>
      <c r="E50" s="1" t="s">
        <v>66</v>
      </c>
      <c r="F50" s="1" t="s">
        <v>66</v>
      </c>
      <c r="G50" s="2">
        <v>64.199309727933837</v>
      </c>
      <c r="H50" s="2">
        <v>64.249062529218932</v>
      </c>
      <c r="I50" s="2">
        <v>64.303967216579835</v>
      </c>
      <c r="J50" s="2">
        <v>64.364230371863329</v>
      </c>
      <c r="K50" s="2">
        <v>64.430073343022698</v>
      </c>
      <c r="L50" s="2">
        <v>64.501733509098258</v>
      </c>
      <c r="M50" s="2">
        <v>65.236788441469585</v>
      </c>
      <c r="N50" s="2">
        <v>66.033450718410378</v>
      </c>
      <c r="O50" s="2">
        <v>66.897618418097068</v>
      </c>
      <c r="P50" s="2">
        <v>67.559790114519714</v>
      </c>
      <c r="Q50" s="2">
        <v>68.144062793396856</v>
      </c>
      <c r="R50" s="2">
        <v>68.148532979445832</v>
      </c>
      <c r="S50" s="2">
        <v>68.153056797477277</v>
      </c>
      <c r="T50" s="2">
        <v>68.157638641640702</v>
      </c>
      <c r="U50" s="2">
        <v>68.162282745922582</v>
      </c>
      <c r="V50" s="2">
        <v>68.166993191453358</v>
      </c>
      <c r="W50" s="2">
        <v>68.171773913393722</v>
      </c>
      <c r="X50" s="2">
        <v>67.400479587398607</v>
      </c>
      <c r="Y50" s="2">
        <v>66.788571850367958</v>
      </c>
      <c r="Z50" s="2">
        <v>66.031182674640419</v>
      </c>
      <c r="AA50" s="2">
        <v>65.399846340061572</v>
      </c>
      <c r="AB50" s="2">
        <v>64.688009054800702</v>
      </c>
      <c r="AC50" s="2">
        <v>65.049294323455982</v>
      </c>
      <c r="AD50" s="2">
        <v>65.17484424279705</v>
      </c>
      <c r="AE50" s="2">
        <v>65.498988053440485</v>
      </c>
      <c r="AF50" s="2">
        <v>66.542517161910666</v>
      </c>
      <c r="AG50" s="2">
        <v>64.194691925933839</v>
      </c>
      <c r="AH50" s="2">
        <v>64.276392388782497</v>
      </c>
      <c r="AI50" s="2">
        <v>63.587687159749791</v>
      </c>
      <c r="AJ50" s="2">
        <v>63.724045530779769</v>
      </c>
      <c r="AK50" s="2">
        <v>64.739604658291057</v>
      </c>
      <c r="AL50" s="1">
        <v>62.924454147448607</v>
      </c>
      <c r="AM50" s="1">
        <v>60.142986471332769</v>
      </c>
      <c r="AN50" s="1">
        <v>62.125573001604536</v>
      </c>
      <c r="AO50" s="1">
        <v>62.899410505302704</v>
      </c>
      <c r="AP50" s="1">
        <v>62.586015028241185</v>
      </c>
      <c r="AQ50" s="1">
        <v>62.963443332644523</v>
      </c>
      <c r="AR50" s="1">
        <v>62.722824931780174</v>
      </c>
      <c r="AS50" s="1">
        <v>61.576810591538006</v>
      </c>
      <c r="AT50" s="1">
        <v>60.240075838789011</v>
      </c>
      <c r="AU50" s="1">
        <v>61.408510334717988</v>
      </c>
      <c r="AV50" s="1">
        <v>61.226641545523016</v>
      </c>
      <c r="AW50" s="1">
        <v>61.199343775053691</v>
      </c>
      <c r="AX50" s="1">
        <v>61.667903011783892</v>
      </c>
    </row>
    <row r="51" spans="1:62" x14ac:dyDescent="0.2">
      <c r="A51" s="13"/>
      <c r="B51" s="11"/>
      <c r="C51" s="11"/>
      <c r="D51" s="11"/>
      <c r="E51" s="11"/>
      <c r="F51" s="11"/>
      <c r="G51" s="11"/>
      <c r="H51" s="11"/>
      <c r="I51" s="11"/>
      <c r="J51" s="11"/>
      <c r="K51" s="11"/>
      <c r="L51" s="11"/>
      <c r="M51" s="11"/>
      <c r="N51" s="11"/>
      <c r="O51" s="11"/>
      <c r="P51" s="11"/>
      <c r="Q51" s="11"/>
      <c r="R51" s="11"/>
      <c r="S51" s="11"/>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row>
    <row r="52" spans="1:62" x14ac:dyDescent="0.2">
      <c r="A52" s="17" t="s">
        <v>134</v>
      </c>
      <c r="B52" s="11"/>
      <c r="C52" s="11"/>
      <c r="D52" s="11"/>
      <c r="E52" s="11"/>
      <c r="F52" s="11"/>
      <c r="G52" s="11"/>
      <c r="H52" s="11"/>
      <c r="I52" s="11"/>
      <c r="J52" s="11"/>
      <c r="K52" s="11"/>
      <c r="L52" s="11"/>
      <c r="M52" s="11"/>
      <c r="N52" s="11"/>
      <c r="O52" s="11"/>
      <c r="P52" s="11"/>
      <c r="Q52" s="11"/>
      <c r="R52" s="11"/>
      <c r="S52" s="11"/>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row>
    <row r="53" spans="1:62" x14ac:dyDescent="0.2">
      <c r="A53" s="15" t="s">
        <v>135</v>
      </c>
      <c r="B53" s="1" t="s">
        <v>66</v>
      </c>
      <c r="C53" s="1" t="s">
        <v>66</v>
      </c>
      <c r="D53" s="1" t="s">
        <v>66</v>
      </c>
      <c r="E53" s="1" t="s">
        <v>66</v>
      </c>
      <c r="F53" s="1" t="s">
        <v>66</v>
      </c>
      <c r="G53" s="1" t="s">
        <v>66</v>
      </c>
      <c r="H53" s="1" t="s">
        <v>66</v>
      </c>
      <c r="I53" s="1" t="s">
        <v>66</v>
      </c>
      <c r="J53" s="1" t="s">
        <v>66</v>
      </c>
      <c r="K53" s="1" t="s">
        <v>66</v>
      </c>
      <c r="L53" s="1" t="s">
        <v>66</v>
      </c>
      <c r="M53" s="1" t="s">
        <v>66</v>
      </c>
      <c r="N53" s="1">
        <v>70.859578342862335</v>
      </c>
      <c r="O53" s="1">
        <v>67.288992950866643</v>
      </c>
      <c r="P53" s="1">
        <v>67.865204858596485</v>
      </c>
      <c r="Q53" s="1">
        <v>67.954720500108408</v>
      </c>
      <c r="R53" s="1">
        <v>68.406099029160046</v>
      </c>
      <c r="S53" s="1">
        <v>68.810329269375515</v>
      </c>
      <c r="T53" s="1">
        <v>70.551062326503796</v>
      </c>
      <c r="U53" s="1">
        <v>70.697485279314023</v>
      </c>
      <c r="V53" s="1">
        <v>68.232510804512643</v>
      </c>
      <c r="W53" s="1">
        <v>68.673938932055307</v>
      </c>
      <c r="X53" s="1">
        <v>69.597093996027525</v>
      </c>
      <c r="Y53" s="1">
        <v>69.221866111519631</v>
      </c>
      <c r="Z53" s="1">
        <v>68.905158038387526</v>
      </c>
      <c r="AA53" s="1">
        <v>67.455879880892013</v>
      </c>
      <c r="AB53" s="1">
        <v>66.858672162389112</v>
      </c>
      <c r="AC53" s="1">
        <v>67.887924522680578</v>
      </c>
      <c r="AD53" s="1">
        <v>69.042135641558545</v>
      </c>
      <c r="AE53" s="1">
        <v>70.285614733380328</v>
      </c>
      <c r="AF53" s="1">
        <v>71.629134511588845</v>
      </c>
      <c r="AG53" s="1">
        <v>69.739776140135731</v>
      </c>
      <c r="AH53" s="1">
        <v>68.338252769764907</v>
      </c>
      <c r="AI53" s="1">
        <v>67.287821397307638</v>
      </c>
      <c r="AJ53" s="1">
        <v>66.994528122927719</v>
      </c>
      <c r="AK53" s="1">
        <v>65.913202348060054</v>
      </c>
      <c r="AL53" s="1">
        <v>66.017436717604426</v>
      </c>
      <c r="AM53" s="1">
        <v>63.761633534428178</v>
      </c>
      <c r="AN53" s="1">
        <v>63.438471236863975</v>
      </c>
      <c r="AO53" s="1">
        <v>63.966310596427306</v>
      </c>
      <c r="AP53" s="1">
        <v>64.811632899884245</v>
      </c>
      <c r="AQ53" s="1">
        <v>65.002311217127215</v>
      </c>
      <c r="AR53" s="1">
        <v>65.917815587953285</v>
      </c>
      <c r="AS53" s="1">
        <v>64.833946993517614</v>
      </c>
      <c r="AT53" s="1">
        <v>64.080749603177495</v>
      </c>
      <c r="AU53" s="1">
        <v>63.913129902291722</v>
      </c>
      <c r="AV53" s="1">
        <v>63.196289591804508</v>
      </c>
      <c r="AW53" s="1">
        <v>63.745299437685524</v>
      </c>
      <c r="AX53" s="1">
        <v>64.295018143949534</v>
      </c>
    </row>
    <row r="54" spans="1:62" x14ac:dyDescent="0.2">
      <c r="A54" s="15" t="s">
        <v>136</v>
      </c>
      <c r="B54" s="1" t="s">
        <v>66</v>
      </c>
      <c r="C54" s="1" t="s">
        <v>66</v>
      </c>
      <c r="D54" s="1" t="s">
        <v>66</v>
      </c>
      <c r="E54" s="1" t="s">
        <v>66</v>
      </c>
      <c r="F54" s="1" t="s">
        <v>66</v>
      </c>
      <c r="G54" s="1" t="s">
        <v>66</v>
      </c>
      <c r="H54" s="1" t="s">
        <v>66</v>
      </c>
      <c r="I54" s="1" t="s">
        <v>66</v>
      </c>
      <c r="J54" s="1" t="s">
        <v>66</v>
      </c>
      <c r="K54" s="1" t="s">
        <v>66</v>
      </c>
      <c r="L54" s="1" t="s">
        <v>66</v>
      </c>
      <c r="M54" s="1" t="s">
        <v>66</v>
      </c>
      <c r="N54" s="1" t="s">
        <v>66</v>
      </c>
      <c r="O54" s="1" t="s">
        <v>66</v>
      </c>
      <c r="P54" s="1" t="s">
        <v>66</v>
      </c>
      <c r="Q54" s="1" t="s">
        <v>66</v>
      </c>
      <c r="R54" s="1" t="s">
        <v>66</v>
      </c>
      <c r="S54" s="1" t="s">
        <v>66</v>
      </c>
      <c r="T54" s="1" t="s">
        <v>66</v>
      </c>
      <c r="U54" s="1" t="s">
        <v>66</v>
      </c>
      <c r="V54" s="1" t="s">
        <v>66</v>
      </c>
      <c r="W54" s="1" t="s">
        <v>66</v>
      </c>
      <c r="X54" s="1" t="s">
        <v>66</v>
      </c>
      <c r="Y54" s="1" t="s">
        <v>66</v>
      </c>
      <c r="Z54" s="1" t="s">
        <v>66</v>
      </c>
      <c r="AA54" s="1" t="s">
        <v>66</v>
      </c>
      <c r="AB54" s="1" t="s">
        <v>66</v>
      </c>
      <c r="AC54" s="1">
        <v>51.576809916014135</v>
      </c>
      <c r="AD54" s="1">
        <v>51.661713288373626</v>
      </c>
      <c r="AE54" s="1">
        <v>51.751038597323912</v>
      </c>
      <c r="AF54" s="1">
        <v>52.814804899980302</v>
      </c>
      <c r="AG54" s="1">
        <v>53.874880094139009</v>
      </c>
      <c r="AH54" s="1">
        <v>54.763924877876576</v>
      </c>
      <c r="AI54" s="1">
        <v>54.988834103288781</v>
      </c>
      <c r="AJ54" s="1">
        <v>55.335302672956551</v>
      </c>
      <c r="AK54" s="1">
        <v>54.364692034728591</v>
      </c>
      <c r="AL54" s="1">
        <v>54.187549452646444</v>
      </c>
      <c r="AM54" s="1">
        <v>53.151481161237861</v>
      </c>
      <c r="AN54" s="1">
        <v>54.789397573488493</v>
      </c>
      <c r="AO54" s="1">
        <v>53.687527335421059</v>
      </c>
      <c r="AP54" s="1">
        <v>54.274960564100482</v>
      </c>
      <c r="AQ54" s="1">
        <v>54.963359504891976</v>
      </c>
      <c r="AR54" s="1">
        <v>55.887321753775609</v>
      </c>
      <c r="AS54" s="1">
        <v>52.02689012151798</v>
      </c>
      <c r="AT54" s="1">
        <v>53.072371033135127</v>
      </c>
      <c r="AU54" s="1">
        <v>53.637398418619902</v>
      </c>
      <c r="AV54" s="1">
        <v>52.943402627402236</v>
      </c>
      <c r="AW54" s="1">
        <v>53.697163783277048</v>
      </c>
      <c r="AX54" s="1">
        <v>0</v>
      </c>
    </row>
    <row r="55" spans="1:62" x14ac:dyDescent="0.2">
      <c r="A55" s="13"/>
      <c r="B55" s="11"/>
      <c r="C55" s="11"/>
      <c r="D55" s="11"/>
      <c r="E55" s="11"/>
      <c r="F55" s="11"/>
      <c r="G55" s="11"/>
      <c r="H55" s="11"/>
      <c r="I55" s="11"/>
      <c r="J55" s="11"/>
      <c r="K55" s="11"/>
      <c r="L55" s="11"/>
      <c r="M55" s="11"/>
      <c r="N55" s="11"/>
      <c r="O55" s="11"/>
      <c r="P55" s="11"/>
      <c r="Q55" s="11"/>
      <c r="R55" s="11"/>
      <c r="S55" s="11"/>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row>
    <row r="56" spans="1:62" x14ac:dyDescent="0.2">
      <c r="A56" s="17" t="s">
        <v>112</v>
      </c>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row>
    <row r="57" spans="1:62" x14ac:dyDescent="0.2">
      <c r="A57" s="15" t="s">
        <v>102</v>
      </c>
      <c r="B57" s="9">
        <v>59.494758081051359</v>
      </c>
      <c r="C57" s="9">
        <v>59.141159824110851</v>
      </c>
      <c r="D57" s="9">
        <v>58.811325611754533</v>
      </c>
      <c r="E57" s="9">
        <v>58.504262378972065</v>
      </c>
      <c r="F57" s="9">
        <v>58.218885670241335</v>
      </c>
      <c r="G57" s="9">
        <v>57.954051795159515</v>
      </c>
      <c r="H57" s="9">
        <v>57.569303389927626</v>
      </c>
      <c r="I57" s="9">
        <v>57.174929653332249</v>
      </c>
      <c r="J57" s="9">
        <v>56.767131029189336</v>
      </c>
      <c r="K57" s="9">
        <v>56.341194470128869</v>
      </c>
      <c r="L57" s="9">
        <v>55.891237166658058</v>
      </c>
      <c r="M57" s="9">
        <v>56.005697286735455</v>
      </c>
      <c r="N57" s="9">
        <v>56.124297936413463</v>
      </c>
      <c r="O57" s="9">
        <v>56.247468226777059</v>
      </c>
      <c r="P57" s="9">
        <v>56.375706514716711</v>
      </c>
      <c r="Q57" s="9">
        <v>56.509594806839182</v>
      </c>
      <c r="R57" s="9">
        <v>56.848963480165352</v>
      </c>
      <c r="S57" s="9">
        <v>57.097088384262307</v>
      </c>
      <c r="T57" s="9">
        <v>57.295937443945412</v>
      </c>
      <c r="U57" s="9">
        <v>57.466818811199069</v>
      </c>
      <c r="V57" s="9">
        <v>57.621755576013584</v>
      </c>
      <c r="W57" s="9">
        <v>57.198926315330304</v>
      </c>
      <c r="X57" s="9">
        <v>56.806541820110354</v>
      </c>
      <c r="Y57" s="9">
        <v>56.31528453208265</v>
      </c>
      <c r="Z57" s="9">
        <v>55.831359040139262</v>
      </c>
      <c r="AA57" s="9">
        <v>55.357366184882075</v>
      </c>
      <c r="AB57" s="9">
        <v>54.895046932210498</v>
      </c>
      <c r="AC57" s="9">
        <v>54.445286562401307</v>
      </c>
      <c r="AD57" s="9">
        <v>54.523319837090412</v>
      </c>
      <c r="AE57" s="9">
        <v>54.607089808643096</v>
      </c>
      <c r="AF57" s="9">
        <v>54.697117265935788</v>
      </c>
      <c r="AG57" s="9">
        <v>55.412746440442596</v>
      </c>
      <c r="AH57" s="9">
        <v>55.319077008820621</v>
      </c>
      <c r="AI57" s="9">
        <v>54.493148575737486</v>
      </c>
      <c r="AJ57" s="9">
        <v>55.435802356527134</v>
      </c>
      <c r="AK57" s="1">
        <v>55.891956158973919</v>
      </c>
      <c r="AL57" s="1">
        <v>56.849852056355466</v>
      </c>
      <c r="AM57" s="1">
        <v>58.877799324955042</v>
      </c>
      <c r="AN57" s="1">
        <v>60.834098198083581</v>
      </c>
      <c r="AO57" s="1">
        <v>60.371902709186095</v>
      </c>
      <c r="AP57" s="1">
        <v>60.542461328795838</v>
      </c>
      <c r="AQ57" s="1">
        <v>60.089744199540881</v>
      </c>
      <c r="AR57" s="1">
        <v>59.450621523949231</v>
      </c>
      <c r="AS57" s="1">
        <v>60.23323959162029</v>
      </c>
      <c r="AT57" s="1">
        <v>60.740152867834048</v>
      </c>
      <c r="AU57" s="1">
        <v>61.041334581791524</v>
      </c>
      <c r="AV57" s="1">
        <v>60.681979080814912</v>
      </c>
      <c r="AW57" s="1">
        <v>61.030203807270006</v>
      </c>
      <c r="AX57" s="1">
        <v>61.401332973181837</v>
      </c>
      <c r="AY57" s="1"/>
      <c r="AZ57" s="1"/>
      <c r="BA57" s="1"/>
      <c r="BB57" s="1"/>
      <c r="BC57" s="1"/>
      <c r="BD57" s="1"/>
      <c r="BE57" s="1"/>
      <c r="BF57" s="1"/>
      <c r="BG57" s="1"/>
      <c r="BH57" s="1"/>
      <c r="BI57" s="1"/>
      <c r="BJ57" s="1"/>
    </row>
    <row r="58" spans="1:62" x14ac:dyDescent="0.2">
      <c r="A58" s="15" t="s">
        <v>121</v>
      </c>
      <c r="B58" s="1" t="s">
        <v>66</v>
      </c>
      <c r="C58" s="1" t="s">
        <v>66</v>
      </c>
      <c r="D58" s="1" t="s">
        <v>66</v>
      </c>
      <c r="E58" s="1" t="s">
        <v>66</v>
      </c>
      <c r="F58" s="1" t="s">
        <v>66</v>
      </c>
      <c r="G58" s="1" t="s">
        <v>66</v>
      </c>
      <c r="H58" s="1" t="s">
        <v>66</v>
      </c>
      <c r="I58" s="1" t="s">
        <v>66</v>
      </c>
      <c r="J58" s="1" t="s">
        <v>66</v>
      </c>
      <c r="K58" s="1" t="s">
        <v>66</v>
      </c>
      <c r="L58" s="1" t="s">
        <v>66</v>
      </c>
      <c r="M58" s="1" t="s">
        <v>66</v>
      </c>
      <c r="N58" s="1" t="s">
        <v>66</v>
      </c>
      <c r="O58" s="1" t="s">
        <v>66</v>
      </c>
      <c r="P58" s="1" t="s">
        <v>66</v>
      </c>
      <c r="Q58" s="1" t="s">
        <v>66</v>
      </c>
      <c r="R58" s="1" t="s">
        <v>66</v>
      </c>
      <c r="S58" s="1" t="s">
        <v>66</v>
      </c>
      <c r="T58" s="1" t="s">
        <v>66</v>
      </c>
      <c r="U58" s="1" t="s">
        <v>66</v>
      </c>
      <c r="V58" s="1" t="s">
        <v>66</v>
      </c>
      <c r="W58" s="1" t="s">
        <v>66</v>
      </c>
      <c r="X58" s="1" t="s">
        <v>66</v>
      </c>
      <c r="Y58" s="1" t="s">
        <v>66</v>
      </c>
      <c r="Z58" s="1" t="s">
        <v>66</v>
      </c>
      <c r="AA58" s="1">
        <v>57.92781854883318</v>
      </c>
      <c r="AB58" s="9">
        <v>57.927581620320566</v>
      </c>
      <c r="AC58" s="9">
        <v>58.003530885228336</v>
      </c>
      <c r="AD58" s="9">
        <v>58.089903321594505</v>
      </c>
      <c r="AE58" s="9">
        <v>57.956975401796534</v>
      </c>
      <c r="AF58" s="9">
        <v>57.93026151060004</v>
      </c>
      <c r="AG58" s="9">
        <v>57.852770598032293</v>
      </c>
      <c r="AH58" s="9">
        <v>57.743476407989149</v>
      </c>
      <c r="AI58" s="9">
        <v>56.806112174151082</v>
      </c>
      <c r="AJ58" s="9">
        <v>57.403322332544739</v>
      </c>
      <c r="AK58" s="9">
        <v>57.289754543404058</v>
      </c>
      <c r="AL58" s="9">
        <v>56.475322164124243</v>
      </c>
      <c r="AM58" s="1">
        <v>56.025117573164785</v>
      </c>
      <c r="AN58" s="1">
        <v>59.386502430061299</v>
      </c>
      <c r="AO58" s="1">
        <v>59.765617843268409</v>
      </c>
      <c r="AP58" s="1">
        <v>58.827409423211449</v>
      </c>
      <c r="AQ58" s="1">
        <v>59.372337959992315</v>
      </c>
      <c r="AR58" s="1">
        <v>60.678711189496134</v>
      </c>
      <c r="AS58" s="1">
        <v>60.057125794920843</v>
      </c>
      <c r="AT58" s="1">
        <v>60.773356169068059</v>
      </c>
      <c r="AU58" s="1">
        <v>62.013785190301988</v>
      </c>
      <c r="AV58" s="1">
        <v>61.640876827450256</v>
      </c>
      <c r="AW58" s="1">
        <v>60.457207441856362</v>
      </c>
      <c r="AX58" s="1">
        <v>61.124304916822801</v>
      </c>
      <c r="AY58" s="1"/>
      <c r="AZ58" s="1"/>
      <c r="BA58" s="1"/>
      <c r="BB58" s="1"/>
      <c r="BC58" s="1"/>
      <c r="BD58" s="1"/>
      <c r="BE58" s="1"/>
      <c r="BF58" s="1"/>
      <c r="BG58" s="1"/>
      <c r="BH58" s="1"/>
      <c r="BI58" s="1"/>
      <c r="BJ58" s="1"/>
    </row>
    <row r="59" spans="1:62" x14ac:dyDescent="0.2">
      <c r="A59" s="15" t="s">
        <v>103</v>
      </c>
      <c r="B59" s="1" t="s">
        <v>66</v>
      </c>
      <c r="C59" s="1" t="s">
        <v>66</v>
      </c>
      <c r="D59" s="1" t="s">
        <v>66</v>
      </c>
      <c r="E59" s="1" t="s">
        <v>66</v>
      </c>
      <c r="F59" s="1" t="s">
        <v>66</v>
      </c>
      <c r="G59" s="1" t="s">
        <v>66</v>
      </c>
      <c r="H59" s="1" t="s">
        <v>66</v>
      </c>
      <c r="I59" s="1" t="s">
        <v>66</v>
      </c>
      <c r="J59" s="1" t="s">
        <v>66</v>
      </c>
      <c r="K59" s="1" t="s">
        <v>66</v>
      </c>
      <c r="L59" s="1" t="s">
        <v>66</v>
      </c>
      <c r="M59" s="9">
        <v>70.896744239650431</v>
      </c>
      <c r="N59" s="9">
        <v>70.943392520507771</v>
      </c>
      <c r="O59" s="9">
        <v>70.991054451929983</v>
      </c>
      <c r="P59" s="9">
        <v>71.039719797368221</v>
      </c>
      <c r="Q59" s="9">
        <v>71.089377671733246</v>
      </c>
      <c r="R59" s="9">
        <v>71.140016539477173</v>
      </c>
      <c r="S59" s="9">
        <v>71.19162421373386</v>
      </c>
      <c r="T59" s="9">
        <v>71.244187856545366</v>
      </c>
      <c r="U59" s="9">
        <v>65.780564595986803</v>
      </c>
      <c r="V59" s="9">
        <v>65.061204201794141</v>
      </c>
      <c r="W59" s="9">
        <v>66.071569608787485</v>
      </c>
      <c r="X59" s="9">
        <v>64.907803825249019</v>
      </c>
      <c r="Y59" s="9">
        <v>63.756165116463031</v>
      </c>
      <c r="Z59" s="9">
        <v>62.877708122825972</v>
      </c>
      <c r="AA59" s="9">
        <v>62.052172064942077</v>
      </c>
      <c r="AB59" s="9">
        <v>60.361219013466034</v>
      </c>
      <c r="AC59" s="9">
        <v>59.467373822108264</v>
      </c>
      <c r="AD59" s="9">
        <v>59.647443613168441</v>
      </c>
      <c r="AE59" s="9">
        <v>59.781941011624042</v>
      </c>
      <c r="AF59" s="9">
        <v>62.185387586623811</v>
      </c>
      <c r="AG59" s="9">
        <v>64.410801977726109</v>
      </c>
      <c r="AH59" s="9">
        <v>63.747136311153305</v>
      </c>
      <c r="AI59" s="9">
        <v>61.872453350456134</v>
      </c>
      <c r="AJ59" s="1">
        <v>61.331298772078021</v>
      </c>
      <c r="AK59" s="1">
        <v>62.195736659606673</v>
      </c>
      <c r="AL59" s="1">
        <v>59.949574221187596</v>
      </c>
      <c r="AM59" s="1">
        <v>61.743243812577909</v>
      </c>
      <c r="AN59" s="1">
        <v>62.178735288826438</v>
      </c>
      <c r="AO59" s="1">
        <v>59.908575540366066</v>
      </c>
      <c r="AP59" s="1">
        <v>60.186206112847906</v>
      </c>
      <c r="AQ59" s="1">
        <v>60.99917746447511</v>
      </c>
      <c r="AR59" s="1">
        <v>62.184635328788282</v>
      </c>
      <c r="AS59" s="1">
        <v>61.918849602565793</v>
      </c>
      <c r="AT59" s="1">
        <v>62.958884860927796</v>
      </c>
      <c r="AU59" s="1">
        <v>62.99438756086937</v>
      </c>
      <c r="AV59" s="1">
        <v>61.77523504587441</v>
      </c>
      <c r="AW59" s="1">
        <v>61.432983657058266</v>
      </c>
      <c r="AX59" s="1">
        <v>62.350791824449168</v>
      </c>
      <c r="AY59" s="1"/>
      <c r="AZ59" s="1"/>
      <c r="BA59" s="1"/>
      <c r="BB59" s="1"/>
      <c r="BC59" s="1"/>
      <c r="BD59" s="1"/>
      <c r="BE59" s="1"/>
      <c r="BF59" s="1"/>
      <c r="BG59" s="1"/>
      <c r="BH59" s="1"/>
      <c r="BI59" s="1"/>
      <c r="BJ59" s="1"/>
    </row>
    <row r="60" spans="1:62" x14ac:dyDescent="0.2">
      <c r="A60" s="15" t="s">
        <v>106</v>
      </c>
      <c r="B60" s="1" t="s">
        <v>66</v>
      </c>
      <c r="C60" s="1" t="s">
        <v>66</v>
      </c>
      <c r="D60" s="1" t="s">
        <v>66</v>
      </c>
      <c r="E60" s="1" t="s">
        <v>66</v>
      </c>
      <c r="F60" s="1" t="s">
        <v>66</v>
      </c>
      <c r="G60" s="1" t="s">
        <v>66</v>
      </c>
      <c r="H60" s="1" t="s">
        <v>66</v>
      </c>
      <c r="I60" s="1" t="s">
        <v>66</v>
      </c>
      <c r="J60" s="1" t="s">
        <v>66</v>
      </c>
      <c r="K60" s="1" t="s">
        <v>66</v>
      </c>
      <c r="L60" s="1" t="s">
        <v>66</v>
      </c>
      <c r="M60" s="1" t="s">
        <v>66</v>
      </c>
      <c r="N60" s="1" t="s">
        <v>66</v>
      </c>
      <c r="O60" s="1" t="s">
        <v>66</v>
      </c>
      <c r="P60" s="1" t="s">
        <v>66</v>
      </c>
      <c r="Q60" s="1" t="s">
        <v>66</v>
      </c>
      <c r="R60" s="1" t="s">
        <v>66</v>
      </c>
      <c r="S60" s="1" t="s">
        <v>66</v>
      </c>
      <c r="T60" s="1" t="s">
        <v>66</v>
      </c>
      <c r="U60" s="1" t="s">
        <v>66</v>
      </c>
      <c r="V60" s="9">
        <v>61.267719879029755</v>
      </c>
      <c r="W60" s="9">
        <v>61.40810259052153</v>
      </c>
      <c r="X60" s="9">
        <v>61.558289069188419</v>
      </c>
      <c r="Y60" s="9">
        <v>61.718893824763214</v>
      </c>
      <c r="Z60" s="9">
        <v>61.890540782503912</v>
      </c>
      <c r="AA60" s="9">
        <v>61.696846224068793</v>
      </c>
      <c r="AB60" s="9">
        <v>61.619348479083875</v>
      </c>
      <c r="AC60" s="9">
        <v>62.45148348732981</v>
      </c>
      <c r="AD60" s="9">
        <v>62.6565101593159</v>
      </c>
      <c r="AE60" s="1">
        <v>62.6007066642753</v>
      </c>
      <c r="AF60" s="1">
        <v>63.058788561875076</v>
      </c>
      <c r="AG60" s="1">
        <v>61.321249885875716</v>
      </c>
      <c r="AH60" s="1">
        <v>61.893716539564032</v>
      </c>
      <c r="AI60" s="1">
        <v>60.741344268825841</v>
      </c>
      <c r="AJ60" s="1">
        <v>59.652561481228489</v>
      </c>
      <c r="AK60" s="1">
        <v>56.699609481424453</v>
      </c>
      <c r="AL60" s="1">
        <v>59.16015129934636</v>
      </c>
      <c r="AM60" s="1">
        <v>59.507462489325462</v>
      </c>
      <c r="AN60" s="1">
        <v>62.740213450905905</v>
      </c>
      <c r="AO60" s="1">
        <v>60.836886633268279</v>
      </c>
      <c r="AP60" s="1">
        <v>63.343557868609707</v>
      </c>
      <c r="AQ60" s="1">
        <v>60.93950432952645</v>
      </c>
      <c r="AR60" s="1">
        <v>60.767176365326797</v>
      </c>
      <c r="AS60" s="1">
        <v>63.209274175002662</v>
      </c>
      <c r="AT60" s="1">
        <v>63.457497466260321</v>
      </c>
      <c r="AU60" s="1">
        <v>61.81053827843035</v>
      </c>
      <c r="AV60" s="1">
        <v>62.633861389841478</v>
      </c>
      <c r="AW60" s="1">
        <v>63.215573741680295</v>
      </c>
      <c r="AX60" s="1">
        <v>61.364408211708096</v>
      </c>
      <c r="AY60" s="1"/>
      <c r="AZ60" s="1"/>
      <c r="BA60" s="1"/>
      <c r="BB60" s="1"/>
      <c r="BC60" s="1"/>
      <c r="BD60" s="1"/>
      <c r="BE60" s="1"/>
      <c r="BF60" s="1"/>
      <c r="BG60" s="1"/>
      <c r="BH60" s="1"/>
      <c r="BI60" s="1"/>
      <c r="BJ60" s="1"/>
    </row>
    <row r="61" spans="1:62" x14ac:dyDescent="0.2">
      <c r="A61" s="15" t="s">
        <v>107</v>
      </c>
      <c r="B61" s="9">
        <v>66.118197998086231</v>
      </c>
      <c r="C61" s="9">
        <v>65.846924871214071</v>
      </c>
      <c r="D61" s="9">
        <v>65.608075691821611</v>
      </c>
      <c r="E61" s="9">
        <v>65.373833863531601</v>
      </c>
      <c r="F61" s="9">
        <v>65.144157538445555</v>
      </c>
      <c r="G61" s="9">
        <v>64.919000711081466</v>
      </c>
      <c r="H61" s="9">
        <v>64.698313570022151</v>
      </c>
      <c r="I61" s="9">
        <v>64.482042838204507</v>
      </c>
      <c r="J61" s="9">
        <v>63.835830642323494</v>
      </c>
      <c r="K61" s="9">
        <v>63.201709290269378</v>
      </c>
      <c r="L61" s="9">
        <v>62.580039169137173</v>
      </c>
      <c r="M61" s="9">
        <v>61.97110117681828</v>
      </c>
      <c r="N61" s="9">
        <v>61.375102300325565</v>
      </c>
      <c r="O61" s="9">
        <v>61.27346483795661</v>
      </c>
      <c r="P61" s="9">
        <v>61.173673362486156</v>
      </c>
      <c r="Q61" s="9">
        <v>61.075718850770258</v>
      </c>
      <c r="R61" s="9">
        <v>60.979592215295163</v>
      </c>
      <c r="S61" s="9">
        <v>60.88528431303704</v>
      </c>
      <c r="T61" s="9">
        <v>60.792785954142687</v>
      </c>
      <c r="U61" s="9">
        <v>60.702087910431835</v>
      </c>
      <c r="V61" s="9">
        <v>60.61318092372175</v>
      </c>
      <c r="W61" s="9">
        <v>60.526055713973989</v>
      </c>
      <c r="X61" s="9">
        <v>60.440702987265411</v>
      </c>
      <c r="Y61" s="9">
        <v>59.637105751737153</v>
      </c>
      <c r="Z61" s="9">
        <v>60.79075080675166</v>
      </c>
      <c r="AA61" s="9">
        <v>63.258017950480507</v>
      </c>
      <c r="AB61" s="9">
        <v>59.748648213636514</v>
      </c>
      <c r="AC61" s="9">
        <v>60.452601001395799</v>
      </c>
      <c r="AD61" s="9">
        <v>60.087507609876369</v>
      </c>
      <c r="AE61" s="9">
        <v>61.142631717093956</v>
      </c>
      <c r="AF61" s="1">
        <v>63.365760247084587</v>
      </c>
      <c r="AG61" s="1">
        <v>61.887753552734225</v>
      </c>
      <c r="AH61" s="1">
        <v>63.356694477442581</v>
      </c>
      <c r="AI61" s="1">
        <v>64.666198343135079</v>
      </c>
      <c r="AJ61" s="1">
        <v>65.787962173294162</v>
      </c>
      <c r="AK61" s="1">
        <v>66.525014393387792</v>
      </c>
      <c r="AL61" s="1">
        <v>67.764100479509978</v>
      </c>
      <c r="AM61" s="1">
        <v>66.681458135369155</v>
      </c>
      <c r="AN61" s="1">
        <v>65.062957423512003</v>
      </c>
      <c r="AO61" s="1">
        <v>63.425295476666179</v>
      </c>
      <c r="AP61" s="1">
        <v>64.27036313845953</v>
      </c>
      <c r="AQ61" s="1">
        <v>62.35902241723727</v>
      </c>
      <c r="AR61" s="1">
        <v>64.498649387862827</v>
      </c>
      <c r="AS61" s="1">
        <v>66.536303620647544</v>
      </c>
      <c r="AT61" s="1">
        <v>66.481518669891315</v>
      </c>
      <c r="AU61" s="1">
        <v>65.131211765704862</v>
      </c>
      <c r="AV61" s="1">
        <v>66.321706170522503</v>
      </c>
      <c r="AW61" s="1">
        <v>67.373049551220362</v>
      </c>
      <c r="AX61" s="1">
        <v>67.111951017688554</v>
      </c>
      <c r="AY61" s="1"/>
      <c r="AZ61" s="1"/>
      <c r="BA61" s="1"/>
      <c r="BB61" s="1"/>
      <c r="BC61" s="1"/>
      <c r="BD61" s="1"/>
      <c r="BE61" s="1"/>
      <c r="BF61" s="1"/>
      <c r="BG61" s="1"/>
      <c r="BH61" s="1"/>
      <c r="BI61" s="1"/>
      <c r="BJ61" s="1"/>
    </row>
    <row r="62" spans="1:62" x14ac:dyDescent="0.2">
      <c r="A62" s="15"/>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row>
    <row r="63" spans="1:62" x14ac:dyDescent="0.2">
      <c r="A63" s="16"/>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row>
    <row r="65" spans="1:50" x14ac:dyDescent="0.2">
      <c r="A65" s="10" t="s">
        <v>72</v>
      </c>
    </row>
    <row r="66" spans="1:50" x14ac:dyDescent="0.2">
      <c r="A66" t="s">
        <v>3</v>
      </c>
      <c r="B66" s="8">
        <v>61.595929306543674</v>
      </c>
      <c r="C66" s="8">
        <v>61.674531944074452</v>
      </c>
      <c r="D66" s="8">
        <v>61.630407915262737</v>
      </c>
      <c r="E66" s="8">
        <v>62.347377847868245</v>
      </c>
      <c r="F66" s="8">
        <v>62.696143303522213</v>
      </c>
      <c r="G66" s="8">
        <v>62.4989335202809</v>
      </c>
      <c r="H66" s="8">
        <v>62.155328069454598</v>
      </c>
      <c r="I66" s="8">
        <v>62.072792010301789</v>
      </c>
      <c r="J66" s="8">
        <v>61.399152360462395</v>
      </c>
      <c r="K66" s="8">
        <v>60.389966870705159</v>
      </c>
      <c r="L66" s="8">
        <v>60.001469597716685</v>
      </c>
      <c r="M66" s="8">
        <v>59.598745646722563</v>
      </c>
      <c r="N66" s="8">
        <v>59.217581117864519</v>
      </c>
      <c r="O66" s="8">
        <v>58.903302763811091</v>
      </c>
      <c r="P66" s="8">
        <v>59.163131371722862</v>
      </c>
      <c r="Q66" s="8">
        <v>58.877259215969666</v>
      </c>
      <c r="R66" s="8">
        <v>58.384011780764105</v>
      </c>
      <c r="S66" s="8">
        <v>58.549542609556724</v>
      </c>
      <c r="T66" s="8">
        <v>58.312942076942264</v>
      </c>
      <c r="U66" s="8">
        <v>58.172528254756635</v>
      </c>
      <c r="V66" s="8">
        <v>58.295152795459067</v>
      </c>
      <c r="W66" s="8">
        <v>58.211241435195063</v>
      </c>
      <c r="X66" s="8">
        <v>57.927848586004004</v>
      </c>
      <c r="Y66" s="8">
        <v>57.551111848288301</v>
      </c>
      <c r="Z66" s="8">
        <v>57.334622345802849</v>
      </c>
      <c r="AA66" s="8">
        <v>57.16959879144617</v>
      </c>
      <c r="AB66" s="8">
        <v>57.110917569510576</v>
      </c>
      <c r="AC66" s="8">
        <v>57.310134285673783</v>
      </c>
      <c r="AD66" s="8">
        <v>57.476266716397987</v>
      </c>
      <c r="AE66" s="8">
        <v>56.723883811742724</v>
      </c>
      <c r="AF66" s="8">
        <v>56.800637239615362</v>
      </c>
      <c r="AG66" s="8">
        <v>57.102590448244257</v>
      </c>
      <c r="AH66" s="8">
        <v>57.586889935727925</v>
      </c>
      <c r="AI66" s="8">
        <v>57.525010313437214</v>
      </c>
      <c r="AJ66" s="1" t="s">
        <v>66</v>
      </c>
      <c r="AK66" s="1" t="s">
        <v>66</v>
      </c>
      <c r="AL66" s="1" t="s">
        <v>66</v>
      </c>
      <c r="AM66" s="1" t="s">
        <v>66</v>
      </c>
      <c r="AN66" s="1" t="s">
        <v>66</v>
      </c>
      <c r="AO66" s="1" t="s">
        <v>66</v>
      </c>
      <c r="AP66" s="1" t="s">
        <v>66</v>
      </c>
      <c r="AQ66" s="1" t="s">
        <v>66</v>
      </c>
      <c r="AR66" s="1" t="s">
        <v>66</v>
      </c>
      <c r="AS66" s="1" t="s">
        <v>66</v>
      </c>
      <c r="AT66" s="1" t="s">
        <v>66</v>
      </c>
      <c r="AU66" s="1" t="s">
        <v>66</v>
      </c>
      <c r="AV66" s="1" t="s">
        <v>66</v>
      </c>
    </row>
    <row r="67" spans="1:50" x14ac:dyDescent="0.2">
      <c r="A67" t="s">
        <v>132</v>
      </c>
      <c r="B67" s="8">
        <v>64.97084576271439</v>
      </c>
      <c r="C67" s="8">
        <v>64.729187772617564</v>
      </c>
      <c r="D67" s="8">
        <v>64.566011321747311</v>
      </c>
      <c r="E67" s="8">
        <v>64.394510531317749</v>
      </c>
      <c r="F67" s="8">
        <v>64.37677167402542</v>
      </c>
      <c r="G67" s="8">
        <v>64.347331953570134</v>
      </c>
      <c r="H67" s="8">
        <v>63.943494007801881</v>
      </c>
      <c r="I67" s="8">
        <v>63.27089411638346</v>
      </c>
      <c r="J67" s="8">
        <v>62.504535969793956</v>
      </c>
      <c r="K67" s="8">
        <v>62.032510830716731</v>
      </c>
      <c r="L67" s="8">
        <v>61.617747806143683</v>
      </c>
      <c r="M67" s="8">
        <v>61.635608833335908</v>
      </c>
      <c r="N67" s="8">
        <v>61.35170358822517</v>
      </c>
      <c r="O67" s="8">
        <v>61.135224099277877</v>
      </c>
      <c r="P67" s="8">
        <v>61.173137872781908</v>
      </c>
      <c r="Q67" s="8">
        <v>60.910933374630062</v>
      </c>
      <c r="R67" s="8">
        <v>60.722326360777693</v>
      </c>
      <c r="S67" s="8">
        <v>61.156694168587038</v>
      </c>
      <c r="T67" s="8">
        <v>61.616244965762654</v>
      </c>
      <c r="U67" s="8">
        <v>61.44533490837231</v>
      </c>
      <c r="V67" s="8">
        <v>61.568038142443037</v>
      </c>
      <c r="W67" s="8">
        <v>61.457358114470431</v>
      </c>
      <c r="X67" s="8">
        <v>61.383487509726983</v>
      </c>
      <c r="Y67" s="8">
        <v>60.999913859689094</v>
      </c>
      <c r="Z67" s="8">
        <v>60.675672192987243</v>
      </c>
      <c r="AA67" s="8">
        <v>59.905159200078295</v>
      </c>
      <c r="AB67" s="8">
        <v>59.744284182607643</v>
      </c>
      <c r="AC67" s="8">
        <v>59.985544443765747</v>
      </c>
      <c r="AD67" s="8">
        <v>60.216291934967458</v>
      </c>
      <c r="AE67" s="1" t="s">
        <v>66</v>
      </c>
      <c r="AF67" s="1" t="s">
        <v>66</v>
      </c>
      <c r="AG67" s="1" t="s">
        <v>66</v>
      </c>
      <c r="AH67" s="1" t="s">
        <v>66</v>
      </c>
      <c r="AI67" s="1" t="s">
        <v>66</v>
      </c>
      <c r="AJ67" s="1" t="s">
        <v>66</v>
      </c>
      <c r="AK67" s="1" t="s">
        <v>66</v>
      </c>
      <c r="AL67" s="1" t="s">
        <v>66</v>
      </c>
      <c r="AM67" s="1" t="s">
        <v>66</v>
      </c>
      <c r="AN67" s="1" t="s">
        <v>66</v>
      </c>
      <c r="AO67" s="1" t="s">
        <v>66</v>
      </c>
      <c r="AP67" s="1" t="s">
        <v>66</v>
      </c>
      <c r="AQ67" s="1" t="s">
        <v>66</v>
      </c>
      <c r="AR67" s="1" t="s">
        <v>66</v>
      </c>
      <c r="AS67" s="1" t="s">
        <v>66</v>
      </c>
      <c r="AT67" s="1" t="s">
        <v>66</v>
      </c>
      <c r="AU67" s="1" t="s">
        <v>66</v>
      </c>
      <c r="AV67" s="1" t="s">
        <v>66</v>
      </c>
    </row>
    <row r="70" spans="1:50" x14ac:dyDescent="0.2">
      <c r="A70" s="10" t="s">
        <v>125</v>
      </c>
    </row>
    <row r="71" spans="1:50" x14ac:dyDescent="0.2">
      <c r="A71" t="s">
        <v>123</v>
      </c>
      <c r="B71" s="20">
        <f t="shared" ref="B71:Z71" si="2">B72*$AB71/$AB72</f>
        <v>66.538017501057254</v>
      </c>
      <c r="C71" s="20">
        <f t="shared" si="2"/>
        <v>66.149157309932974</v>
      </c>
      <c r="D71" s="20">
        <f t="shared" si="2"/>
        <v>65.954805363309433</v>
      </c>
      <c r="E71" s="20">
        <f t="shared" si="2"/>
        <v>65.853973811403904</v>
      </c>
      <c r="F71" s="20">
        <f t="shared" si="2"/>
        <v>65.695868875212625</v>
      </c>
      <c r="G71" s="20">
        <f t="shared" si="2"/>
        <v>65.504874473030014</v>
      </c>
      <c r="H71" s="20">
        <f t="shared" si="2"/>
        <v>65.304693271323174</v>
      </c>
      <c r="I71" s="20">
        <f t="shared" si="2"/>
        <v>65.00768546517196</v>
      </c>
      <c r="J71" s="20">
        <f t="shared" si="2"/>
        <v>64.651792663833234</v>
      </c>
      <c r="K71" s="20">
        <f t="shared" si="2"/>
        <v>64.202117800927823</v>
      </c>
      <c r="L71" s="20">
        <f t="shared" si="2"/>
        <v>64.158911878053857</v>
      </c>
      <c r="M71" s="20">
        <f t="shared" si="2"/>
        <v>63.835610190854318</v>
      </c>
      <c r="N71" s="20">
        <f t="shared" si="2"/>
        <v>63.610945222035646</v>
      </c>
      <c r="O71" s="20">
        <f t="shared" si="2"/>
        <v>63.255293277732854</v>
      </c>
      <c r="P71" s="20">
        <f t="shared" si="2"/>
        <v>62.934608054794332</v>
      </c>
      <c r="Q71" s="20">
        <f t="shared" si="2"/>
        <v>62.78820057437018</v>
      </c>
      <c r="R71" s="20">
        <f t="shared" si="2"/>
        <v>62.584034462647821</v>
      </c>
      <c r="S71" s="20">
        <f t="shared" si="2"/>
        <v>62.661281494871915</v>
      </c>
      <c r="T71" s="20">
        <f t="shared" si="2"/>
        <v>62.322735026723954</v>
      </c>
      <c r="U71" s="20">
        <f t="shared" si="2"/>
        <v>62.496658579225134</v>
      </c>
      <c r="V71" s="20">
        <f t="shared" si="2"/>
        <v>62.341486218232433</v>
      </c>
      <c r="W71" s="20">
        <f t="shared" si="2"/>
        <v>62.000413660580804</v>
      </c>
      <c r="X71" s="20">
        <f t="shared" si="2"/>
        <v>61.810740606731954</v>
      </c>
      <c r="Y71" s="20">
        <f t="shared" si="2"/>
        <v>61.987799934540838</v>
      </c>
      <c r="Z71" s="20">
        <f t="shared" si="2"/>
        <v>61.794785678439304</v>
      </c>
      <c r="AA71" s="20">
        <f>AA72*$AB71/$AB72</f>
        <v>61.45618748437014</v>
      </c>
      <c r="AB71" s="8">
        <f t="shared" ref="AB71:AV71" si="3">AVERAGE(AB4:AB39)</f>
        <v>61.448863099731931</v>
      </c>
      <c r="AC71" s="8">
        <f t="shared" si="3"/>
        <v>61.280116550166881</v>
      </c>
      <c r="AD71" s="8">
        <f t="shared" si="3"/>
        <v>60.967803068150552</v>
      </c>
      <c r="AE71" s="8">
        <f t="shared" si="3"/>
        <v>61.058280791925739</v>
      </c>
      <c r="AF71" s="8">
        <f t="shared" si="3"/>
        <v>60.955363973404701</v>
      </c>
      <c r="AG71" s="8">
        <f t="shared" si="3"/>
        <v>61.004179560611142</v>
      </c>
      <c r="AH71" s="8">
        <f t="shared" si="3"/>
        <v>61.169590850144942</v>
      </c>
      <c r="AI71" s="8">
        <f t="shared" si="3"/>
        <v>61.302739894178686</v>
      </c>
      <c r="AJ71" s="8">
        <f t="shared" si="3"/>
        <v>61.495201129557209</v>
      </c>
      <c r="AK71" s="8">
        <f t="shared" si="3"/>
        <v>61.921648742548832</v>
      </c>
      <c r="AL71" s="8">
        <f t="shared" si="3"/>
        <v>62.191707118481986</v>
      </c>
      <c r="AM71" s="8">
        <f t="shared" si="3"/>
        <v>62.269018538507197</v>
      </c>
      <c r="AN71" s="8">
        <f t="shared" si="3"/>
        <v>62.360521114522804</v>
      </c>
      <c r="AO71" s="8">
        <f t="shared" si="3"/>
        <v>62.34367498901112</v>
      </c>
      <c r="AP71" s="8">
        <f t="shared" si="3"/>
        <v>62.507209447670078</v>
      </c>
      <c r="AQ71" s="8">
        <f t="shared" si="3"/>
        <v>62.652033916300852</v>
      </c>
      <c r="AR71" s="8">
        <f t="shared" si="3"/>
        <v>63.08048709257293</v>
      </c>
      <c r="AS71" s="8">
        <f t="shared" si="3"/>
        <v>63.118826602071081</v>
      </c>
      <c r="AT71" s="8">
        <f t="shared" si="3"/>
        <v>63.201092726552559</v>
      </c>
      <c r="AU71" s="8">
        <f t="shared" si="3"/>
        <v>63.279361332995478</v>
      </c>
      <c r="AV71" s="8">
        <f t="shared" si="3"/>
        <v>63.484360605271391</v>
      </c>
      <c r="AW71" s="8">
        <f>AVERAGE(AW4:AW39)</f>
        <v>63.531736523285268</v>
      </c>
      <c r="AX71" s="8">
        <f>AVERAGE(AX4:AX39)</f>
        <v>63.717808274972349</v>
      </c>
    </row>
    <row r="72" spans="1:50" x14ac:dyDescent="0.2">
      <c r="A72" t="s">
        <v>133</v>
      </c>
      <c r="B72" s="8">
        <f t="shared" ref="B72:AW72" si="4">AVERAGE(B4:B8,B10:B16,B18,B20:B22,B25,B27:B31,B34:B39)</f>
        <v>66.452581718699449</v>
      </c>
      <c r="C72" s="8">
        <f t="shared" si="4"/>
        <v>66.064220829717073</v>
      </c>
      <c r="D72" s="8">
        <f t="shared" si="4"/>
        <v>65.87011843382011</v>
      </c>
      <c r="E72" s="8">
        <f t="shared" si="4"/>
        <v>65.769416351093966</v>
      </c>
      <c r="F72" s="8">
        <f t="shared" si="4"/>
        <v>65.611514423940605</v>
      </c>
      <c r="G72" s="8">
        <f t="shared" si="4"/>
        <v>65.420765261348677</v>
      </c>
      <c r="H72" s="8">
        <f t="shared" si="4"/>
        <v>65.220841095216727</v>
      </c>
      <c r="I72" s="8">
        <f t="shared" si="4"/>
        <v>64.924214651409002</v>
      </c>
      <c r="J72" s="8">
        <f t="shared" si="4"/>
        <v>64.568778821604141</v>
      </c>
      <c r="K72" s="8">
        <f t="shared" si="4"/>
        <v>64.11968134776383</v>
      </c>
      <c r="L72" s="8">
        <f t="shared" si="4"/>
        <v>64.076530901923334</v>
      </c>
      <c r="M72" s="8">
        <f t="shared" si="4"/>
        <v>63.753644338793016</v>
      </c>
      <c r="N72" s="8">
        <f t="shared" si="4"/>
        <v>63.529267843062371</v>
      </c>
      <c r="O72" s="8">
        <f t="shared" si="4"/>
        <v>63.174072561029504</v>
      </c>
      <c r="P72" s="8">
        <f t="shared" si="4"/>
        <v>62.853799102582038</v>
      </c>
      <c r="Q72" s="8">
        <f t="shared" si="4"/>
        <v>62.707579611492456</v>
      </c>
      <c r="R72" s="8">
        <f t="shared" si="4"/>
        <v>62.503675652027425</v>
      </c>
      <c r="S72" s="8">
        <f t="shared" si="4"/>
        <v>62.580823497938475</v>
      </c>
      <c r="T72" s="8">
        <f t="shared" si="4"/>
        <v>62.242711728380236</v>
      </c>
      <c r="U72" s="8">
        <f t="shared" si="4"/>
        <v>62.416411960510054</v>
      </c>
      <c r="V72" s="8">
        <f t="shared" si="4"/>
        <v>62.261438843086054</v>
      </c>
      <c r="W72" s="8">
        <f t="shared" si="4"/>
        <v>61.92080422755982</v>
      </c>
      <c r="X72" s="8">
        <f t="shared" si="4"/>
        <v>61.731374716671169</v>
      </c>
      <c r="Y72" s="8">
        <f t="shared" si="4"/>
        <v>61.908206697727572</v>
      </c>
      <c r="Z72" s="8">
        <f t="shared" si="4"/>
        <v>61.715440274738533</v>
      </c>
      <c r="AA72" s="8">
        <f t="shared" si="4"/>
        <v>61.377276845675922</v>
      </c>
      <c r="AB72" s="8">
        <f t="shared" si="4"/>
        <v>61.369961865654133</v>
      </c>
      <c r="AC72" s="8">
        <f t="shared" si="4"/>
        <v>61.261895207141571</v>
      </c>
      <c r="AD72" s="8">
        <f t="shared" si="4"/>
        <v>60.914467429779606</v>
      </c>
      <c r="AE72" s="8">
        <f t="shared" si="4"/>
        <v>60.956512668419329</v>
      </c>
      <c r="AF72" s="8">
        <f t="shared" si="4"/>
        <v>60.940389317894279</v>
      </c>
      <c r="AG72" s="8">
        <f t="shared" si="4"/>
        <v>61.051706462910133</v>
      </c>
      <c r="AH72" s="8">
        <f t="shared" si="4"/>
        <v>60.975694513012478</v>
      </c>
      <c r="AI72" s="8">
        <f t="shared" si="4"/>
        <v>61.307369974457039</v>
      </c>
      <c r="AJ72" s="8">
        <f t="shared" si="4"/>
        <v>61.488946405560903</v>
      </c>
      <c r="AK72" s="8">
        <f t="shared" si="4"/>
        <v>62.017677646539404</v>
      </c>
      <c r="AL72" s="8">
        <f t="shared" si="4"/>
        <v>62.294193065384761</v>
      </c>
      <c r="AM72" s="8">
        <f t="shared" si="4"/>
        <v>62.413195512998357</v>
      </c>
      <c r="AN72" s="8">
        <f t="shared" si="4"/>
        <v>62.480786133865429</v>
      </c>
      <c r="AO72" s="8">
        <f t="shared" si="4"/>
        <v>62.445641813068328</v>
      </c>
      <c r="AP72" s="8">
        <f t="shared" si="4"/>
        <v>62.548019086809617</v>
      </c>
      <c r="AQ72" s="8">
        <f t="shared" si="4"/>
        <v>62.709359975866271</v>
      </c>
      <c r="AR72" s="8">
        <f t="shared" si="4"/>
        <v>63.014800613865127</v>
      </c>
      <c r="AS72" s="8">
        <f t="shared" si="4"/>
        <v>63.054200694950552</v>
      </c>
      <c r="AT72" s="8">
        <f t="shared" si="4"/>
        <v>63.193471449620418</v>
      </c>
      <c r="AU72" s="8">
        <f t="shared" si="4"/>
        <v>63.269560882734403</v>
      </c>
      <c r="AV72" s="8">
        <f t="shared" si="4"/>
        <v>63.582673443430622</v>
      </c>
      <c r="AW72" s="8">
        <f t="shared" si="4"/>
        <v>63.690140356760324</v>
      </c>
      <c r="AX72" s="8">
        <f>AVERAGE(AX4:AX8,AX10:AX16,AX18,AX20:AX22,AX25,AX27:AX31,AX34:AX39)</f>
        <v>63.801962509441672</v>
      </c>
    </row>
    <row r="74" spans="1:50" x14ac:dyDescent="0.2">
      <c r="A74" t="s">
        <v>119</v>
      </c>
      <c r="B74" s="8">
        <f t="shared" ref="B74:AV74" si="5">MIN(B4:B39)</f>
        <v>57.411768533431264</v>
      </c>
      <c r="C74" s="8">
        <f t="shared" si="5"/>
        <v>56.061963888731881</v>
      </c>
      <c r="D74" s="8">
        <f t="shared" si="5"/>
        <v>55.781435854764617</v>
      </c>
      <c r="E74" s="8">
        <f t="shared" si="5"/>
        <v>56.559001364903203</v>
      </c>
      <c r="F74" s="8">
        <f t="shared" si="5"/>
        <v>57.693023263509211</v>
      </c>
      <c r="G74" s="8">
        <f t="shared" si="5"/>
        <v>59.067160346945336</v>
      </c>
      <c r="H74" s="8">
        <f t="shared" si="5"/>
        <v>60.384920112334143</v>
      </c>
      <c r="I74" s="8">
        <f t="shared" si="5"/>
        <v>60.155737019653969</v>
      </c>
      <c r="J74" s="8">
        <f t="shared" si="5"/>
        <v>59.934572865794422</v>
      </c>
      <c r="K74" s="8">
        <f t="shared" si="5"/>
        <v>59.763753221774969</v>
      </c>
      <c r="L74" s="8">
        <f t="shared" si="5"/>
        <v>59.023284596534189</v>
      </c>
      <c r="M74" s="8">
        <f t="shared" si="5"/>
        <v>58.946438826208784</v>
      </c>
      <c r="N74" s="8">
        <f t="shared" si="5"/>
        <v>59.150608646328486</v>
      </c>
      <c r="O74" s="8">
        <f t="shared" si="5"/>
        <v>58.085403606159737</v>
      </c>
      <c r="P74" s="8">
        <f t="shared" si="5"/>
        <v>57.426178623006614</v>
      </c>
      <c r="Q74" s="8">
        <f t="shared" si="5"/>
        <v>57.451775252054588</v>
      </c>
      <c r="R74" s="8">
        <f t="shared" si="5"/>
        <v>57.159739529457923</v>
      </c>
      <c r="S74" s="8">
        <f t="shared" si="5"/>
        <v>56.312457313649873</v>
      </c>
      <c r="T74" s="8">
        <f t="shared" si="5"/>
        <v>55.862482112142878</v>
      </c>
      <c r="U74" s="8">
        <f t="shared" si="5"/>
        <v>55.938964249396804</v>
      </c>
      <c r="V74" s="8">
        <f t="shared" si="5"/>
        <v>56.074276561656234</v>
      </c>
      <c r="W74" s="8">
        <f t="shared" si="5"/>
        <v>56.507585187063526</v>
      </c>
      <c r="X74" s="8">
        <f t="shared" si="5"/>
        <v>55.351671807515885</v>
      </c>
      <c r="Y74" s="8">
        <f t="shared" si="5"/>
        <v>56.807120015016892</v>
      </c>
      <c r="Z74" s="8">
        <f t="shared" si="5"/>
        <v>56.776622368612429</v>
      </c>
      <c r="AA74" s="8">
        <f t="shared" si="5"/>
        <v>56.35869228279887</v>
      </c>
      <c r="AB74" s="8">
        <f t="shared" si="5"/>
        <v>55.466125028600231</v>
      </c>
      <c r="AC74" s="8">
        <f t="shared" si="5"/>
        <v>55.055610130832562</v>
      </c>
      <c r="AD74" s="8">
        <f t="shared" si="5"/>
        <v>54.542985397930529</v>
      </c>
      <c r="AE74" s="8">
        <f t="shared" si="5"/>
        <v>55.054027298448624</v>
      </c>
      <c r="AF74" s="8">
        <f t="shared" si="5"/>
        <v>55.774378250767406</v>
      </c>
      <c r="AG74" s="8">
        <f t="shared" si="5"/>
        <v>55.803435152888788</v>
      </c>
      <c r="AH74" s="8">
        <f t="shared" si="5"/>
        <v>56.016945512371592</v>
      </c>
      <c r="AI74" s="8">
        <f t="shared" si="5"/>
        <v>56.012366787285018</v>
      </c>
      <c r="AJ74" s="8">
        <f t="shared" si="5"/>
        <v>55.625806524909336</v>
      </c>
      <c r="AK74" s="8">
        <f t="shared" si="5"/>
        <v>55.686081794844455</v>
      </c>
      <c r="AL74" s="8">
        <f t="shared" si="5"/>
        <v>55.139749846139622</v>
      </c>
      <c r="AM74" s="8">
        <f t="shared" si="5"/>
        <v>54.589063765900761</v>
      </c>
      <c r="AN74" s="8">
        <f t="shared" si="5"/>
        <v>55.409508033117973</v>
      </c>
      <c r="AO74" s="8">
        <f t="shared" si="5"/>
        <v>56.121549658593835</v>
      </c>
      <c r="AP74" s="8">
        <f t="shared" si="5"/>
        <v>56.765432268854546</v>
      </c>
      <c r="AQ74" s="8">
        <f t="shared" si="5"/>
        <v>57.609497530975837</v>
      </c>
      <c r="AR74" s="8">
        <f t="shared" si="5"/>
        <v>58.616693234595282</v>
      </c>
      <c r="AS74" s="8">
        <f t="shared" si="5"/>
        <v>58.008632853480904</v>
      </c>
      <c r="AT74" s="8">
        <f t="shared" si="5"/>
        <v>58.830878787118756</v>
      </c>
      <c r="AU74" s="8">
        <f t="shared" si="5"/>
        <v>59.209328493774123</v>
      </c>
      <c r="AV74" s="8">
        <f t="shared" si="5"/>
        <v>59.484555482979495</v>
      </c>
      <c r="AW74" s="8">
        <f>MIN(AW4:AW39)</f>
        <v>59.378773930515791</v>
      </c>
      <c r="AX74" s="8">
        <f>MIN(AX4:AX39)</f>
        <v>59.933570872073325</v>
      </c>
    </row>
    <row r="75" spans="1:50" x14ac:dyDescent="0.2">
      <c r="A75" t="s">
        <v>120</v>
      </c>
      <c r="B75" s="8">
        <f t="shared" ref="B75:AV75" si="6">MAX(B4:B39)</f>
        <v>74.635655548385998</v>
      </c>
      <c r="C75" s="8">
        <f t="shared" si="6"/>
        <v>74.486679006896154</v>
      </c>
      <c r="D75" s="8">
        <f t="shared" si="6"/>
        <v>73.934699991762997</v>
      </c>
      <c r="E75" s="8">
        <f t="shared" si="6"/>
        <v>73.716264840815626</v>
      </c>
      <c r="F75" s="8">
        <f t="shared" si="6"/>
        <v>73.086762572507894</v>
      </c>
      <c r="G75" s="8">
        <f t="shared" si="6"/>
        <v>80.276827246320266</v>
      </c>
      <c r="H75" s="8">
        <f t="shared" si="6"/>
        <v>79.96659656319919</v>
      </c>
      <c r="I75" s="8">
        <f t="shared" si="6"/>
        <v>79.65815246032443</v>
      </c>
      <c r="J75" s="8">
        <f t="shared" si="6"/>
        <v>79.351557391762469</v>
      </c>
      <c r="K75" s="8">
        <f t="shared" si="6"/>
        <v>79.04687188977816</v>
      </c>
      <c r="L75" s="8">
        <f t="shared" si="6"/>
        <v>78.744154533112194</v>
      </c>
      <c r="M75" s="8">
        <f t="shared" si="6"/>
        <v>78.473605110235553</v>
      </c>
      <c r="N75" s="8">
        <f t="shared" si="6"/>
        <v>78.120102838205227</v>
      </c>
      <c r="O75" s="8">
        <f t="shared" si="6"/>
        <v>77.804629291186288</v>
      </c>
      <c r="P75" s="8">
        <f t="shared" si="6"/>
        <v>77.507898592500439</v>
      </c>
      <c r="Q75" s="8">
        <f t="shared" si="6"/>
        <v>77.224123702497735</v>
      </c>
      <c r="R75" s="8">
        <f t="shared" si="6"/>
        <v>76.352344848523671</v>
      </c>
      <c r="S75" s="8">
        <f t="shared" si="6"/>
        <v>75.494314467468072</v>
      </c>
      <c r="T75" s="8">
        <f t="shared" si="6"/>
        <v>74.654010002638231</v>
      </c>
      <c r="U75" s="8">
        <f t="shared" si="6"/>
        <v>73.834674554096139</v>
      </c>
      <c r="V75" s="8">
        <f t="shared" si="6"/>
        <v>73.038836129073502</v>
      </c>
      <c r="W75" s="8">
        <f t="shared" si="6"/>
        <v>72.268352984336715</v>
      </c>
      <c r="X75" s="8">
        <f t="shared" si="6"/>
        <v>72.452794369875022</v>
      </c>
      <c r="Y75" s="8">
        <f t="shared" si="6"/>
        <v>73.217162697831412</v>
      </c>
      <c r="Z75" s="8">
        <f t="shared" si="6"/>
        <v>73.314825260945213</v>
      </c>
      <c r="AA75" s="8">
        <f t="shared" si="6"/>
        <v>73.622405093015999</v>
      </c>
      <c r="AB75" s="8">
        <f t="shared" si="6"/>
        <v>73.182524026910542</v>
      </c>
      <c r="AC75" s="8">
        <f t="shared" si="6"/>
        <v>73.979767521688018</v>
      </c>
      <c r="AD75" s="8">
        <f t="shared" si="6"/>
        <v>70.692723944889906</v>
      </c>
      <c r="AE75" s="8">
        <f t="shared" si="6"/>
        <v>71.696377358054818</v>
      </c>
      <c r="AF75" s="8">
        <f t="shared" si="6"/>
        <v>69.578409201174964</v>
      </c>
      <c r="AG75" s="8">
        <f t="shared" si="6"/>
        <v>68.053983197011064</v>
      </c>
      <c r="AH75" s="8">
        <f t="shared" si="6"/>
        <v>68.008262772939972</v>
      </c>
      <c r="AI75" s="8">
        <f t="shared" si="6"/>
        <v>69.00665129186379</v>
      </c>
      <c r="AJ75" s="8">
        <f t="shared" si="6"/>
        <v>73.009110922245171</v>
      </c>
      <c r="AK75" s="8">
        <f t="shared" si="6"/>
        <v>72.803018368069019</v>
      </c>
      <c r="AL75" s="8">
        <f t="shared" si="6"/>
        <v>74.05047021610558</v>
      </c>
      <c r="AM75" s="8">
        <f t="shared" si="6"/>
        <v>74.744968077819024</v>
      </c>
      <c r="AN75" s="8">
        <f t="shared" si="6"/>
        <v>73.610001813777401</v>
      </c>
      <c r="AO75" s="8">
        <f t="shared" si="6"/>
        <v>69.533723428114158</v>
      </c>
      <c r="AP75" s="8">
        <f t="shared" si="6"/>
        <v>69.828175790635257</v>
      </c>
      <c r="AQ75" s="8">
        <f t="shared" si="6"/>
        <v>69.68756079669572</v>
      </c>
      <c r="AR75" s="8">
        <f t="shared" si="6"/>
        <v>69.937002456921363</v>
      </c>
      <c r="AS75" s="8">
        <f t="shared" si="6"/>
        <v>69.812093107758898</v>
      </c>
      <c r="AT75" s="8">
        <f t="shared" si="6"/>
        <v>71.025089668564902</v>
      </c>
      <c r="AU75" s="8">
        <f t="shared" si="6"/>
        <v>71.942001216156257</v>
      </c>
      <c r="AV75" s="8">
        <f t="shared" si="6"/>
        <v>72.213713757620567</v>
      </c>
      <c r="AW75" s="8">
        <f>MAX(AW4:AW39)</f>
        <v>73.092348916705859</v>
      </c>
      <c r="AX75" s="8">
        <f>MAX(AX4:AX39)</f>
        <v>72.281515347432688</v>
      </c>
    </row>
    <row r="78" spans="1:50" x14ac:dyDescent="0.2">
      <c r="A78" t="s">
        <v>115</v>
      </c>
      <c r="B78" s="20">
        <f t="shared" ref="B78:Z78" si="7">B79*$AB78/$AB79</f>
        <v>66.006158142744837</v>
      </c>
      <c r="C78" s="20">
        <f t="shared" si="7"/>
        <v>65.618120919903532</v>
      </c>
      <c r="D78" s="20">
        <f t="shared" si="7"/>
        <v>65.454393381186136</v>
      </c>
      <c r="E78" s="20">
        <f t="shared" si="7"/>
        <v>65.354137277581103</v>
      </c>
      <c r="F78" s="20">
        <f t="shared" si="7"/>
        <v>65.096643661728734</v>
      </c>
      <c r="G78" s="20">
        <f t="shared" si="7"/>
        <v>64.876021255592818</v>
      </c>
      <c r="H78" s="20">
        <f t="shared" si="7"/>
        <v>64.458441202705373</v>
      </c>
      <c r="I78" s="20">
        <f t="shared" si="7"/>
        <v>64.207868659485271</v>
      </c>
      <c r="J78" s="20">
        <f t="shared" si="7"/>
        <v>63.776193778199243</v>
      </c>
      <c r="K78" s="20">
        <f t="shared" si="7"/>
        <v>63.166970954311068</v>
      </c>
      <c r="L78" s="20">
        <f t="shared" si="7"/>
        <v>63.177794905286547</v>
      </c>
      <c r="M78" s="20">
        <f t="shared" si="7"/>
        <v>62.878690280177736</v>
      </c>
      <c r="N78" s="20">
        <f t="shared" si="7"/>
        <v>62.484035446242537</v>
      </c>
      <c r="O78" s="20">
        <f t="shared" si="7"/>
        <v>62.008271322587333</v>
      </c>
      <c r="P78" s="20">
        <f t="shared" si="7"/>
        <v>61.865523961722694</v>
      </c>
      <c r="Q78" s="20">
        <f t="shared" si="7"/>
        <v>61.759444946143184</v>
      </c>
      <c r="R78" s="20">
        <f t="shared" si="7"/>
        <v>61.568663945333277</v>
      </c>
      <c r="S78" s="20">
        <f t="shared" si="7"/>
        <v>61.427954877368109</v>
      </c>
      <c r="T78" s="20">
        <f t="shared" si="7"/>
        <v>60.98116042347646</v>
      </c>
      <c r="U78" s="20">
        <f t="shared" si="7"/>
        <v>60.756023808082638</v>
      </c>
      <c r="V78" s="20">
        <f t="shared" si="7"/>
        <v>60.524574080115137</v>
      </c>
      <c r="W78" s="20">
        <f t="shared" si="7"/>
        <v>60.438652127385289</v>
      </c>
      <c r="X78" s="20">
        <f t="shared" si="7"/>
        <v>60.088277028960448</v>
      </c>
      <c r="Y78" s="20">
        <f t="shared" si="7"/>
        <v>60.336203315082471</v>
      </c>
      <c r="Z78" s="20">
        <f t="shared" si="7"/>
        <v>60.166748076946789</v>
      </c>
      <c r="AA78" s="20">
        <f>AA79*$AB78/$AB79</f>
        <v>59.977271019967269</v>
      </c>
      <c r="AB78" s="8">
        <f t="shared" ref="AB78:AV78" si="8">AVERAGE(AB5,AB6,AB9,AB10,AB11,AB12,AB13,AB14,AB15,AB16,AB18,AB20,AB25,AB27,AB30,AB31,AB32,AB33,AB34,AB35,AB38)</f>
        <v>59.863610635374982</v>
      </c>
      <c r="AC78" s="8">
        <f t="shared" si="8"/>
        <v>59.636256561037413</v>
      </c>
      <c r="AD78" s="8">
        <f t="shared" si="8"/>
        <v>59.377588431084966</v>
      </c>
      <c r="AE78" s="8">
        <f t="shared" si="8"/>
        <v>59.555927227036221</v>
      </c>
      <c r="AF78" s="8">
        <f t="shared" si="8"/>
        <v>59.512060798577565</v>
      </c>
      <c r="AG78" s="8">
        <f t="shared" si="8"/>
        <v>59.448843330867327</v>
      </c>
      <c r="AH78" s="8">
        <f t="shared" si="8"/>
        <v>59.676874534035399</v>
      </c>
      <c r="AI78" s="8">
        <f t="shared" si="8"/>
        <v>59.853796076584516</v>
      </c>
      <c r="AJ78" s="8">
        <f t="shared" si="8"/>
        <v>59.85057191496319</v>
      </c>
      <c r="AK78" s="8">
        <f t="shared" si="8"/>
        <v>60.399666920064249</v>
      </c>
      <c r="AL78" s="8">
        <f t="shared" si="8"/>
        <v>60.641657431687896</v>
      </c>
      <c r="AM78" s="8">
        <f t="shared" si="8"/>
        <v>60.479585456101915</v>
      </c>
      <c r="AN78" s="8">
        <f t="shared" si="8"/>
        <v>60.571621497712464</v>
      </c>
      <c r="AO78" s="8">
        <f t="shared" si="8"/>
        <v>60.496937545818582</v>
      </c>
      <c r="AP78" s="8">
        <f t="shared" si="8"/>
        <v>60.592792396566317</v>
      </c>
      <c r="AQ78" s="8">
        <f t="shared" si="8"/>
        <v>60.754515853169899</v>
      </c>
      <c r="AR78" s="8">
        <f t="shared" si="8"/>
        <v>61.277823384838399</v>
      </c>
      <c r="AS78" s="8">
        <f t="shared" si="8"/>
        <v>61.216133794524751</v>
      </c>
      <c r="AT78" s="8">
        <f t="shared" si="8"/>
        <v>61.42034495610212</v>
      </c>
      <c r="AU78" s="8">
        <f t="shared" si="8"/>
        <v>61.525729316756745</v>
      </c>
      <c r="AV78" s="8">
        <f t="shared" si="8"/>
        <v>61.892997094080407</v>
      </c>
      <c r="AW78" s="8">
        <f>AVERAGE(AW5,AW6,AW9,AW10,AW11,AW12,AW13,AW14,AW15,AW16,AW18,AW20,AW25,AW27,AW30,AW31,AW32,AW33,AW34,AW35,AW38)</f>
        <v>61.970729206985482</v>
      </c>
      <c r="AX78" s="8">
        <f>AVERAGE(AX5,AX6,AX9,AX10,AX11,AX12,AX13,AX14,AX15,AX16,AX18,AX20,AX25,AX27,AX30,AX31,AX32,AX33,AX34,AX35,AX38)</f>
        <v>62.116901493096918</v>
      </c>
    </row>
    <row r="79" spans="1:50" x14ac:dyDescent="0.2">
      <c r="A79" t="s">
        <v>118</v>
      </c>
      <c r="B79" s="8">
        <f t="shared" ref="B79:AV79" si="9">AVERAGE(B5,B6,B10,B11,B12,B13,B15,B16,B18,B20,B25,B27,B30,B31,B34,B35,B38)</f>
        <v>66.601187992415106</v>
      </c>
      <c r="C79" s="8">
        <f t="shared" si="9"/>
        <v>66.209652706107136</v>
      </c>
      <c r="D79" s="8">
        <f t="shared" si="9"/>
        <v>66.044449202487513</v>
      </c>
      <c r="E79" s="8">
        <f t="shared" si="9"/>
        <v>65.943289313903392</v>
      </c>
      <c r="F79" s="8">
        <f t="shared" si="9"/>
        <v>65.683474454217986</v>
      </c>
      <c r="G79" s="8">
        <f t="shared" si="9"/>
        <v>65.460863189453562</v>
      </c>
      <c r="H79" s="8">
        <f t="shared" si="9"/>
        <v>65.039518751498321</v>
      </c>
      <c r="I79" s="8">
        <f t="shared" si="9"/>
        <v>64.786687356272296</v>
      </c>
      <c r="J79" s="8">
        <f t="shared" si="9"/>
        <v>64.351121028385748</v>
      </c>
      <c r="K79" s="8">
        <f t="shared" si="9"/>
        <v>63.736406205333957</v>
      </c>
      <c r="L79" s="8">
        <f t="shared" si="9"/>
        <v>63.747327731658501</v>
      </c>
      <c r="M79" s="8">
        <f t="shared" si="9"/>
        <v>63.445526749344211</v>
      </c>
      <c r="N79" s="8">
        <f t="shared" si="9"/>
        <v>63.047314195748974</v>
      </c>
      <c r="O79" s="8">
        <f t="shared" si="9"/>
        <v>62.567261171437487</v>
      </c>
      <c r="P79" s="8">
        <f t="shared" si="9"/>
        <v>62.423226976994499</v>
      </c>
      <c r="Q79" s="8">
        <f t="shared" si="9"/>
        <v>62.316191684266471</v>
      </c>
      <c r="R79" s="8">
        <f t="shared" si="9"/>
        <v>62.123690838014468</v>
      </c>
      <c r="S79" s="8">
        <f t="shared" si="9"/>
        <v>61.981713311197673</v>
      </c>
      <c r="T79" s="8">
        <f t="shared" si="9"/>
        <v>61.530891111346953</v>
      </c>
      <c r="U79" s="8">
        <f t="shared" si="9"/>
        <v>61.303724942799576</v>
      </c>
      <c r="V79" s="8">
        <f t="shared" si="9"/>
        <v>61.070188750467025</v>
      </c>
      <c r="W79" s="8">
        <f t="shared" si="9"/>
        <v>60.983492231726146</v>
      </c>
      <c r="X79" s="8">
        <f t="shared" si="9"/>
        <v>60.629958584947474</v>
      </c>
      <c r="Y79" s="8">
        <f t="shared" si="9"/>
        <v>60.880119867695747</v>
      </c>
      <c r="Z79" s="8">
        <f t="shared" si="9"/>
        <v>60.709137030806993</v>
      </c>
      <c r="AA79" s="8">
        <f t="shared" si="9"/>
        <v>60.517951883129534</v>
      </c>
      <c r="AB79" s="8">
        <f t="shared" si="9"/>
        <v>60.40326687714645</v>
      </c>
      <c r="AC79" s="8">
        <f t="shared" si="9"/>
        <v>60.246536459949688</v>
      </c>
      <c r="AD79" s="8">
        <f t="shared" si="9"/>
        <v>59.92690952668363</v>
      </c>
      <c r="AE79" s="8">
        <f t="shared" si="9"/>
        <v>60.07340726280092</v>
      </c>
      <c r="AF79" s="8">
        <f t="shared" si="9"/>
        <v>59.969152335009035</v>
      </c>
      <c r="AG79" s="8">
        <f t="shared" si="9"/>
        <v>59.884742944110961</v>
      </c>
      <c r="AH79" s="8">
        <f t="shared" si="9"/>
        <v>59.999139549279199</v>
      </c>
      <c r="AI79" s="8">
        <f t="shared" si="9"/>
        <v>60.206228399360405</v>
      </c>
      <c r="AJ79" s="8">
        <f t="shared" si="9"/>
        <v>60.286201321902638</v>
      </c>
      <c r="AK79" s="8">
        <f t="shared" si="9"/>
        <v>60.897884008055385</v>
      </c>
      <c r="AL79" s="8">
        <f t="shared" si="9"/>
        <v>61.193161390956369</v>
      </c>
      <c r="AM79" s="8">
        <f t="shared" si="9"/>
        <v>61.13247561183713</v>
      </c>
      <c r="AN79" s="8">
        <f t="shared" si="9"/>
        <v>61.195968016509731</v>
      </c>
      <c r="AO79" s="8">
        <f t="shared" si="9"/>
        <v>60.91716719340554</v>
      </c>
      <c r="AP79" s="8">
        <f t="shared" si="9"/>
        <v>61.032047788</v>
      </c>
      <c r="AQ79" s="8">
        <f t="shared" si="9"/>
        <v>61.156795138155893</v>
      </c>
      <c r="AR79" s="8">
        <f t="shared" si="9"/>
        <v>61.535363754580978</v>
      </c>
      <c r="AS79" s="8">
        <f t="shared" si="9"/>
        <v>61.542934816553938</v>
      </c>
      <c r="AT79" s="8">
        <f t="shared" si="9"/>
        <v>61.6637791363719</v>
      </c>
      <c r="AU79" s="8">
        <f t="shared" si="9"/>
        <v>61.703288968002092</v>
      </c>
      <c r="AV79" s="8">
        <f t="shared" si="9"/>
        <v>62.080030829044119</v>
      </c>
      <c r="AW79" s="8">
        <f>AVERAGE(AW5,AW6,AW10,AW11,AW12,AW13,AW15,AW16,AW18,AW20,AW25,AW27,AW30,AW31,AW34,AW35,AW38)</f>
        <v>62.179835322521953</v>
      </c>
      <c r="AX79" s="8">
        <f>AVERAGE(AX5,AX6,AX10,AX11,AX12,AX13,AX15,AX16,AX18,AX20,AX25,AX27,AX30,AX31,AX34,AX35,AX38)</f>
        <v>62.322042307470852</v>
      </c>
    </row>
    <row r="81" spans="1:50" x14ac:dyDescent="0.2">
      <c r="A81" t="s">
        <v>122</v>
      </c>
      <c r="B81" s="20">
        <f t="shared" ref="B81:Z81" si="10">B83*$AB81/$AB83</f>
        <v>65.745011885616108</v>
      </c>
      <c r="C81" s="20">
        <f t="shared" si="10"/>
        <v>65.364446672577472</v>
      </c>
      <c r="D81" s="20">
        <f t="shared" si="10"/>
        <v>65.187928584102266</v>
      </c>
      <c r="E81" s="20">
        <f t="shared" si="10"/>
        <v>65.069748366990197</v>
      </c>
      <c r="F81" s="20">
        <f t="shared" si="10"/>
        <v>64.811965214292584</v>
      </c>
      <c r="G81" s="20">
        <f t="shared" si="10"/>
        <v>64.588549804758173</v>
      </c>
      <c r="H81" s="20">
        <f t="shared" si="10"/>
        <v>64.182513135445376</v>
      </c>
      <c r="I81" s="20">
        <f t="shared" si="10"/>
        <v>63.925938819714716</v>
      </c>
      <c r="J81" s="20">
        <f t="shared" si="10"/>
        <v>63.483818749263634</v>
      </c>
      <c r="K81" s="20">
        <f t="shared" si="10"/>
        <v>62.882197710968462</v>
      </c>
      <c r="L81" s="20">
        <f t="shared" si="10"/>
        <v>62.835889861830537</v>
      </c>
      <c r="M81" s="20">
        <f t="shared" si="10"/>
        <v>62.541874786068604</v>
      </c>
      <c r="N81" s="20">
        <f t="shared" si="10"/>
        <v>62.163084589982219</v>
      </c>
      <c r="O81" s="20">
        <f t="shared" si="10"/>
        <v>61.737652263324009</v>
      </c>
      <c r="P81" s="20">
        <f t="shared" si="10"/>
        <v>61.611155540953135</v>
      </c>
      <c r="Q81" s="20">
        <f t="shared" si="10"/>
        <v>61.517926041418797</v>
      </c>
      <c r="R81" s="20">
        <f t="shared" si="10"/>
        <v>61.35959061653061</v>
      </c>
      <c r="S81" s="20">
        <f t="shared" si="10"/>
        <v>61.241474282617347</v>
      </c>
      <c r="T81" s="20">
        <f t="shared" si="10"/>
        <v>60.846448713264614</v>
      </c>
      <c r="U81" s="20">
        <f t="shared" si="10"/>
        <v>60.648788103250602</v>
      </c>
      <c r="V81" s="20">
        <f t="shared" si="10"/>
        <v>60.444727535562123</v>
      </c>
      <c r="W81" s="20">
        <f t="shared" si="10"/>
        <v>60.341037594926178</v>
      </c>
      <c r="X81" s="20">
        <f t="shared" si="10"/>
        <v>60.001929746295488</v>
      </c>
      <c r="Y81" s="20">
        <f t="shared" si="10"/>
        <v>60.156533983182122</v>
      </c>
      <c r="Z81" s="20">
        <f t="shared" si="10"/>
        <v>60.03961001271982</v>
      </c>
      <c r="AA81" s="20">
        <f>AA83*$AB81/$AB83</f>
        <v>59.973915174899744</v>
      </c>
      <c r="AB81" s="8">
        <f t="shared" ref="AB81:AV81" si="11">AVERAGE(AB5,AB6,AB9,AB10,AB11,AB12,AB13,AB14,AB15,AB16,AB18,AB20,AB23,AB25,AB27,AB30,AB31,AB32,AB33,AB34,AB35,AB38,AB57,AB58,AB59,AB24,AB60,AB61)</f>
        <v>59.664416113277063</v>
      </c>
      <c r="AC81" s="8">
        <f t="shared" si="11"/>
        <v>59.457323163714307</v>
      </c>
      <c r="AD81" s="8">
        <f t="shared" si="11"/>
        <v>59.298613336381493</v>
      </c>
      <c r="AE81" s="8">
        <f t="shared" si="11"/>
        <v>59.466213014697033</v>
      </c>
      <c r="AF81" s="8">
        <f t="shared" si="11"/>
        <v>59.60440058214899</v>
      </c>
      <c r="AG81" s="8">
        <f t="shared" si="11"/>
        <v>59.571437571472856</v>
      </c>
      <c r="AH81" s="8">
        <f t="shared" si="11"/>
        <v>59.903592928481352</v>
      </c>
      <c r="AI81" s="8">
        <f t="shared" si="11"/>
        <v>59.803315383031773</v>
      </c>
      <c r="AJ81" s="8">
        <f t="shared" si="11"/>
        <v>59.892173178659149</v>
      </c>
      <c r="AK81" s="8">
        <f t="shared" si="11"/>
        <v>60.284679999423417</v>
      </c>
      <c r="AL81" s="8">
        <f t="shared" si="11"/>
        <v>60.471150380392167</v>
      </c>
      <c r="AM81" s="8">
        <f t="shared" si="11"/>
        <v>60.500904523130643</v>
      </c>
      <c r="AN81" s="8">
        <f t="shared" si="11"/>
        <v>60.855648299945912</v>
      </c>
      <c r="AO81" s="8">
        <f t="shared" si="11"/>
        <v>60.614703625037684</v>
      </c>
      <c r="AP81" s="8">
        <f t="shared" si="11"/>
        <v>60.844314577941944</v>
      </c>
      <c r="AQ81" s="8">
        <f t="shared" si="11"/>
        <v>60.921885983215098</v>
      </c>
      <c r="AR81" s="8">
        <f t="shared" si="11"/>
        <v>61.463980326031574</v>
      </c>
      <c r="AS81" s="8">
        <f t="shared" si="11"/>
        <v>61.567147886601227</v>
      </c>
      <c r="AT81" s="8">
        <f t="shared" si="11"/>
        <v>61.77033988395133</v>
      </c>
      <c r="AU81" s="8">
        <f t="shared" si="11"/>
        <v>61.715853944472336</v>
      </c>
      <c r="AV81" s="8">
        <f t="shared" si="11"/>
        <v>61.978188999713097</v>
      </c>
      <c r="AW81" s="8">
        <f>AVERAGE(AW5,AW6,AW9,AW10,AW11,AW12,AW13,AW14,AW15,AW16,AW18,AW20,AW23,AW25,AW27,AW30,AW31,AW32,AW33,AW34,AW35,AW38,AW57,AW58,AW59,AW24,AW60,AW61)</f>
        <v>62.116564474144582</v>
      </c>
      <c r="AX81" s="8">
        <f>AVERAGE(AX5,AX6,AX9,AX10,AX11,AX12,AX13,AX14,AX15,AX16,AX18,AX20,AX23,AX25,AX27,AX30,AX31,AX32,AX33,AX34,AX35,AX38,AX57,AX58,AX59,AX24,AX60,AX61)</f>
        <v>62.337806119114681</v>
      </c>
    </row>
    <row r="82" spans="1:50" x14ac:dyDescent="0.2">
      <c r="A82" t="s">
        <v>116</v>
      </c>
      <c r="B82" s="20">
        <f t="shared" ref="B82:Z82" si="12">B83*$AB82/$AB83</f>
        <v>65.81589488473719</v>
      </c>
      <c r="C82" s="20">
        <f t="shared" si="12"/>
        <v>65.434919365229845</v>
      </c>
      <c r="D82" s="20">
        <f t="shared" si="12"/>
        <v>65.258210963738478</v>
      </c>
      <c r="E82" s="20">
        <f t="shared" si="12"/>
        <v>65.139903330599168</v>
      </c>
      <c r="F82" s="20">
        <f t="shared" si="12"/>
        <v>64.881842248938383</v>
      </c>
      <c r="G82" s="20">
        <f t="shared" si="12"/>
        <v>64.658185964030721</v>
      </c>
      <c r="H82" s="20">
        <f t="shared" si="12"/>
        <v>64.251711526193006</v>
      </c>
      <c r="I82" s="20">
        <f t="shared" si="12"/>
        <v>63.994860584807036</v>
      </c>
      <c r="J82" s="20">
        <f t="shared" si="12"/>
        <v>63.552263842504111</v>
      </c>
      <c r="K82" s="20">
        <f t="shared" si="12"/>
        <v>62.949994166353299</v>
      </c>
      <c r="L82" s="20">
        <f t="shared" si="12"/>
        <v>62.903636390397565</v>
      </c>
      <c r="M82" s="20">
        <f t="shared" si="12"/>
        <v>62.609304322216602</v>
      </c>
      <c r="N82" s="20">
        <f t="shared" si="12"/>
        <v>62.230105733396442</v>
      </c>
      <c r="O82" s="20">
        <f t="shared" si="12"/>
        <v>61.804214726781048</v>
      </c>
      <c r="P82" s="20">
        <f t="shared" si="12"/>
        <v>61.677581621940945</v>
      </c>
      <c r="Q82" s="20">
        <f t="shared" si="12"/>
        <v>61.584251607001043</v>
      </c>
      <c r="R82" s="20">
        <f t="shared" si="12"/>
        <v>61.42574547273945</v>
      </c>
      <c r="S82" s="20">
        <f t="shared" si="12"/>
        <v>61.307501791674632</v>
      </c>
      <c r="T82" s="20">
        <f t="shared" si="12"/>
        <v>60.912050325416843</v>
      </c>
      <c r="U82" s="20">
        <f t="shared" si="12"/>
        <v>60.714176607572377</v>
      </c>
      <c r="V82" s="20">
        <f t="shared" si="12"/>
        <v>60.509896031937664</v>
      </c>
      <c r="W82" s="20">
        <f t="shared" si="12"/>
        <v>60.406094297969261</v>
      </c>
      <c r="X82" s="20">
        <f t="shared" si="12"/>
        <v>60.066620840136494</v>
      </c>
      <c r="Y82" s="20">
        <f t="shared" si="12"/>
        <v>60.221391763615358</v>
      </c>
      <c r="Z82" s="20">
        <f t="shared" si="12"/>
        <v>60.104341731548402</v>
      </c>
      <c r="AA82" s="20">
        <f>AA83*$AB82/$AB83</f>
        <v>60.03857606482439</v>
      </c>
      <c r="AB82" s="8">
        <f t="shared" ref="AB82:AV82" si="13">AVERAGE(AB5,AB6,AB9,AB10,AB11,AB12,AB13,AB14,AB15,AB16,AB18,AB20,AB23,AB25,AB27,AB30,AB31,AB32,AB33,AB34,AB35,AB38,AB57,AB59,AB24,AB60,AB61)</f>
        <v>59.728743316719893</v>
      </c>
      <c r="AC82" s="8">
        <f t="shared" si="13"/>
        <v>59.511167322176746</v>
      </c>
      <c r="AD82" s="8">
        <f t="shared" si="13"/>
        <v>59.343380373966198</v>
      </c>
      <c r="AE82" s="8">
        <f t="shared" si="13"/>
        <v>59.522110704063714</v>
      </c>
      <c r="AF82" s="8">
        <f t="shared" si="13"/>
        <v>59.666405732947112</v>
      </c>
      <c r="AG82" s="8">
        <f t="shared" si="13"/>
        <v>59.635091903822506</v>
      </c>
      <c r="AH82" s="8">
        <f t="shared" si="13"/>
        <v>59.983597244055133</v>
      </c>
      <c r="AI82" s="8">
        <f t="shared" si="13"/>
        <v>59.914322909286611</v>
      </c>
      <c r="AJ82" s="8">
        <f t="shared" si="13"/>
        <v>59.984352839626347</v>
      </c>
      <c r="AK82" s="8">
        <f t="shared" si="13"/>
        <v>60.395603164461171</v>
      </c>
      <c r="AL82" s="8">
        <f t="shared" si="13"/>
        <v>60.619144018031726</v>
      </c>
      <c r="AM82" s="8">
        <f t="shared" si="13"/>
        <v>60.666674410166415</v>
      </c>
      <c r="AN82" s="8">
        <f t="shared" si="13"/>
        <v>60.910061109941637</v>
      </c>
      <c r="AO82" s="8">
        <f t="shared" si="13"/>
        <v>60.646151246584687</v>
      </c>
      <c r="AP82" s="8">
        <f t="shared" si="13"/>
        <v>60.919014768857885</v>
      </c>
      <c r="AQ82" s="8">
        <f t="shared" si="13"/>
        <v>60.979276650741866</v>
      </c>
      <c r="AR82" s="8">
        <f t="shared" si="13"/>
        <v>61.493064368125481</v>
      </c>
      <c r="AS82" s="8">
        <f t="shared" si="13"/>
        <v>61.623074630737534</v>
      </c>
      <c r="AT82" s="8">
        <f t="shared" si="13"/>
        <v>61.807265206724779</v>
      </c>
      <c r="AU82" s="8">
        <f t="shared" si="13"/>
        <v>61.704819453886053</v>
      </c>
      <c r="AV82" s="8">
        <f t="shared" si="13"/>
        <v>61.990682043130228</v>
      </c>
      <c r="AW82" s="8">
        <f>AVERAGE(AW5,AW6,AW9,AW10,AW11,AW12,AW13,AW14,AW15,AW16,AW18,AW20,AW23,AW25,AW27,AW30,AW31,AW32,AW33,AW34,AW35,AW38,AW57,AW59,AW24,AW60,AW61)</f>
        <v>62.178022142007109</v>
      </c>
      <c r="AX82" s="8">
        <f>AVERAGE(AX5,AX6,AX9,AX10,AX11,AX12,AX13,AX14,AX15,AX16,AX18,AX20,AX23,AX25,AX27,AX30,AX31,AX32,AX33,AX34,AX35,AX38,AX57,AX59,AX24,AX60,AX61)</f>
        <v>62.38275060808845</v>
      </c>
    </row>
    <row r="83" spans="1:50" x14ac:dyDescent="0.2">
      <c r="A83" t="s">
        <v>117</v>
      </c>
      <c r="B83" s="8">
        <f t="shared" ref="B83:AV83" si="14">AVERAGE(B5,B6,B10,B11,B12,B13,B15,B16,B18,B20,B25,B27,B30,B31,B34,B35,B38,B57,B61)</f>
        <v>66.201744839483922</v>
      </c>
      <c r="C83" s="8">
        <f t="shared" si="14"/>
        <v>65.81853582627086</v>
      </c>
      <c r="D83" s="8">
        <f t="shared" si="14"/>
        <v>65.64079146030862</v>
      </c>
      <c r="E83" s="8">
        <f t="shared" si="14"/>
        <v>65.521790240992701</v>
      </c>
      <c r="F83" s="8">
        <f t="shared" si="14"/>
        <v>65.262216259494352</v>
      </c>
      <c r="G83" s="8">
        <f t="shared" si="14"/>
        <v>65.037248775102711</v>
      </c>
      <c r="H83" s="8">
        <f t="shared" si="14"/>
        <v>64.628391354495861</v>
      </c>
      <c r="I83" s="8">
        <f t="shared" si="14"/>
        <v>64.370034607798203</v>
      </c>
      <c r="J83" s="8">
        <f t="shared" si="14"/>
        <v>63.924843113372141</v>
      </c>
      <c r="K83" s="8">
        <f t="shared" si="14"/>
        <v>63.319042592161864</v>
      </c>
      <c r="L83" s="8">
        <f t="shared" si="14"/>
        <v>63.272413040736303</v>
      </c>
      <c r="M83" s="8">
        <f t="shared" si="14"/>
        <v>62.976355431705556</v>
      </c>
      <c r="N83" s="8">
        <f t="shared" si="14"/>
        <v>62.594933766551144</v>
      </c>
      <c r="O83" s="8">
        <f t="shared" si="14"/>
        <v>62.166545946272159</v>
      </c>
      <c r="P83" s="8">
        <f t="shared" si="14"/>
        <v>62.039170446637343</v>
      </c>
      <c r="Q83" s="8">
        <f t="shared" si="14"/>
        <v>61.945293278428395</v>
      </c>
      <c r="R83" s="8">
        <f t="shared" si="14"/>
        <v>61.785857891668769</v>
      </c>
      <c r="S83" s="8">
        <f t="shared" si="14"/>
        <v>61.666920999350531</v>
      </c>
      <c r="T83" s="8">
        <f t="shared" si="14"/>
        <v>61.269151173209806</v>
      </c>
      <c r="U83" s="8">
        <f t="shared" si="14"/>
        <v>61.070117407853878</v>
      </c>
      <c r="V83" s="8">
        <f t="shared" si="14"/>
        <v>60.864639224088144</v>
      </c>
      <c r="W83" s="8">
        <f t="shared" si="14"/>
        <v>60.76022894571836</v>
      </c>
      <c r="X83" s="8">
        <f t="shared" si="14"/>
        <v>60.418765302709623</v>
      </c>
      <c r="Y83" s="8">
        <f t="shared" si="14"/>
        <v>60.574443580770918</v>
      </c>
      <c r="Z83" s="8">
        <f t="shared" si="14"/>
        <v>60.456707335295256</v>
      </c>
      <c r="AA83" s="8">
        <f t="shared" si="14"/>
        <v>60.390556113082347</v>
      </c>
      <c r="AB83" s="8">
        <f t="shared" si="14"/>
        <v>60.078906950386141</v>
      </c>
      <c r="AC83" s="8">
        <f t="shared" si="14"/>
        <v>59.952053020154835</v>
      </c>
      <c r="AD83" s="8">
        <f t="shared" si="14"/>
        <v>59.650962600030972</v>
      </c>
      <c r="AE83" s="8">
        <f t="shared" si="14"/>
        <v>59.841981315439625</v>
      </c>
      <c r="AF83" s="8">
        <f t="shared" si="14"/>
        <v>59.870445642535479</v>
      </c>
      <c r="AG83" s="8">
        <f t="shared" si="14"/>
        <v>59.754796318055959</v>
      </c>
      <c r="AH83" s="8">
        <f t="shared" si="14"/>
        <v>59.929533885474186</v>
      </c>
      <c r="AI83" s="8">
        <f t="shared" si="14"/>
        <v>60.140275247789447</v>
      </c>
      <c r="AJ83" s="8">
        <f t="shared" si="14"/>
        <v>60.32048352642979</v>
      </c>
      <c r="AK83" s="8">
        <f t="shared" si="14"/>
        <v>60.930578878384388</v>
      </c>
      <c r="AL83" s="8">
        <f t="shared" si="14"/>
        <v>61.310405062217043</v>
      </c>
      <c r="AM83" s="8">
        <f t="shared" si="14"/>
        <v>61.305860150608183</v>
      </c>
      <c r="AN83" s="8">
        <f t="shared" si="14"/>
        <v>61.380447994855842</v>
      </c>
      <c r="AO83" s="8">
        <f t="shared" si="14"/>
        <v>61.02047581440771</v>
      </c>
      <c r="AP83" s="8">
        <f t="shared" si="14"/>
        <v>61.176717729645013</v>
      </c>
      <c r="AQ83" s="8">
        <f t="shared" si="14"/>
        <v>61.163909682390972</v>
      </c>
      <c r="AR83" s="8">
        <f t="shared" si="14"/>
        <v>61.58160288103624</v>
      </c>
      <c r="AS83" s="8">
        <f t="shared" si="14"/>
        <v>61.736812373351825</v>
      </c>
      <c r="AT83" s="8">
        <f t="shared" si="14"/>
        <v>61.868732466107772</v>
      </c>
      <c r="AU83" s="8">
        <f t="shared" si="14"/>
        <v>61.848866252817466</v>
      </c>
      <c r="AV83" s="8">
        <f t="shared" si="14"/>
        <v>62.229695228688811</v>
      </c>
      <c r="AW83" s="8">
        <f>AVERAGE(AW5,AW6,AW10,AW11,AW12,AW13,AW15,AW16,AW18,AW20,AW25,AW27,AW30,AW31,AW34,AW35,AW38,AW57,AW61)</f>
        <v>62.392655465334933</v>
      </c>
      <c r="AX83" s="8">
        <f>AVERAGE(AX5,AX6,AX10,AX11,AX12,AX13,AX15,AX16,AX18,AX20,AX25,AX27,AX30,AX31,AX34,AX35,AX38,AX57,AX61)</f>
        <v>62.525684379888148</v>
      </c>
    </row>
  </sheetData>
  <phoneticPr fontId="1" type="noConversion"/>
  <pageMargins left="0.74803149606299213" right="0.74803149606299213" top="0.98425196850393704" bottom="0.98425196850393704" header="0.51181102362204722" footer="0.51181102362204722"/>
  <pageSetup paperSize="9" scale="29"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9"/>
  <sheetViews>
    <sheetView workbookViewId="0">
      <selection sqref="A1:K7"/>
    </sheetView>
  </sheetViews>
  <sheetFormatPr defaultRowHeight="12.75" x14ac:dyDescent="0.2"/>
  <sheetData>
    <row r="1" spans="1:11" x14ac:dyDescent="0.2">
      <c r="A1" s="24" t="s">
        <v>113</v>
      </c>
      <c r="B1" s="25"/>
      <c r="C1" s="25"/>
      <c r="D1" s="25"/>
      <c r="E1" s="25"/>
      <c r="F1" s="25"/>
      <c r="G1" s="25"/>
      <c r="H1" s="25"/>
      <c r="I1" s="25"/>
      <c r="J1" s="25"/>
      <c r="K1" s="25"/>
    </row>
    <row r="2" spans="1:11" x14ac:dyDescent="0.2">
      <c r="A2" s="25"/>
      <c r="B2" s="25"/>
      <c r="C2" s="25"/>
      <c r="D2" s="25"/>
      <c r="E2" s="25"/>
      <c r="F2" s="25"/>
      <c r="G2" s="25"/>
      <c r="H2" s="25"/>
      <c r="I2" s="25"/>
      <c r="J2" s="25"/>
      <c r="K2" s="25"/>
    </row>
    <row r="3" spans="1:11" x14ac:dyDescent="0.2">
      <c r="A3" s="25"/>
      <c r="B3" s="25"/>
      <c r="C3" s="25"/>
      <c r="D3" s="25"/>
      <c r="E3" s="25"/>
      <c r="F3" s="25"/>
      <c r="G3" s="25"/>
      <c r="H3" s="25"/>
      <c r="I3" s="25"/>
      <c r="J3" s="25"/>
      <c r="K3" s="25"/>
    </row>
    <row r="4" spans="1:11" x14ac:dyDescent="0.2">
      <c r="A4" s="25"/>
      <c r="B4" s="25"/>
      <c r="C4" s="25"/>
      <c r="D4" s="25"/>
      <c r="E4" s="25"/>
      <c r="F4" s="25"/>
      <c r="G4" s="25"/>
      <c r="H4" s="25"/>
      <c r="I4" s="25"/>
      <c r="J4" s="25"/>
      <c r="K4" s="25"/>
    </row>
    <row r="5" spans="1:11" x14ac:dyDescent="0.2">
      <c r="A5" s="25"/>
      <c r="B5" s="25"/>
      <c r="C5" s="25"/>
      <c r="D5" s="25"/>
      <c r="E5" s="25"/>
      <c r="F5" s="25"/>
      <c r="G5" s="25"/>
      <c r="H5" s="25"/>
      <c r="I5" s="25"/>
      <c r="J5" s="25"/>
      <c r="K5" s="25"/>
    </row>
    <row r="6" spans="1:11" x14ac:dyDescent="0.2">
      <c r="A6" s="25"/>
      <c r="B6" s="25"/>
      <c r="C6" s="25"/>
      <c r="D6" s="25"/>
      <c r="E6" s="25"/>
      <c r="F6" s="25"/>
      <c r="G6" s="25"/>
      <c r="H6" s="25"/>
      <c r="I6" s="25"/>
      <c r="J6" s="25"/>
      <c r="K6" s="25"/>
    </row>
    <row r="7" spans="1:11" x14ac:dyDescent="0.2">
      <c r="A7" s="26"/>
      <c r="B7" s="26"/>
      <c r="C7" s="26"/>
      <c r="D7" s="26"/>
      <c r="E7" s="26"/>
      <c r="F7" s="26"/>
      <c r="G7" s="26"/>
      <c r="H7" s="26"/>
      <c r="I7" s="26"/>
      <c r="J7" s="26"/>
      <c r="K7" s="26"/>
    </row>
    <row r="8" spans="1:11" x14ac:dyDescent="0.2">
      <c r="A8" s="24" t="s">
        <v>67</v>
      </c>
      <c r="B8" s="25"/>
      <c r="C8" s="25"/>
      <c r="D8" s="25"/>
      <c r="E8" s="25"/>
      <c r="F8" s="25"/>
      <c r="G8" s="25"/>
      <c r="H8" s="25"/>
      <c r="I8" s="25"/>
      <c r="J8" s="25"/>
      <c r="K8" s="25"/>
    </row>
    <row r="9" spans="1:11" x14ac:dyDescent="0.2">
      <c r="A9" s="25"/>
      <c r="B9" s="25"/>
      <c r="C9" s="25"/>
      <c r="D9" s="25"/>
      <c r="E9" s="25"/>
      <c r="F9" s="25"/>
      <c r="G9" s="25"/>
      <c r="H9" s="25"/>
      <c r="I9" s="25"/>
      <c r="J9" s="25"/>
      <c r="K9" s="25"/>
    </row>
  </sheetData>
  <mergeCells count="2">
    <mergeCell ref="A8:K9"/>
    <mergeCell ref="A1:K7"/>
  </mergeCells>
  <phoneticPr fontId="1" type="noConversion"/>
  <pageMargins left="0.74803149606299213" right="0.74803149606299213" top="0.98425196850393704" bottom="0.98425196850393704" header="0.51181102362204722" footer="0.51181102362204722"/>
  <pageSetup paperSize="9" scale="78"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45"/>
  <sheetViews>
    <sheetView showGridLines="0" zoomScaleNormal="100" workbookViewId="0"/>
  </sheetViews>
  <sheetFormatPr defaultRowHeight="12.75" x14ac:dyDescent="0.2"/>
  <sheetData>
    <row r="2" spans="1:6" x14ac:dyDescent="0.2">
      <c r="A2" s="27" t="s">
        <v>126</v>
      </c>
      <c r="B2" s="27"/>
      <c r="C2" s="27"/>
      <c r="D2" s="27"/>
      <c r="E2" s="27"/>
      <c r="F2" s="27"/>
    </row>
    <row r="20" spans="1:6" x14ac:dyDescent="0.2">
      <c r="A20" s="23" t="s">
        <v>127</v>
      </c>
    </row>
    <row r="24" spans="1:6" x14ac:dyDescent="0.2">
      <c r="A24" s="27" t="s">
        <v>126</v>
      </c>
      <c r="B24" s="27"/>
      <c r="C24" s="27"/>
      <c r="D24" s="27"/>
      <c r="E24" s="27"/>
      <c r="F24" s="22"/>
    </row>
    <row r="33" spans="1:4" x14ac:dyDescent="0.2">
      <c r="A33" s="23" t="s">
        <v>127</v>
      </c>
    </row>
    <row r="37" spans="1:4" x14ac:dyDescent="0.2">
      <c r="B37">
        <v>1970</v>
      </c>
      <c r="C37">
        <v>2000</v>
      </c>
      <c r="D37">
        <v>2018</v>
      </c>
    </row>
    <row r="38" spans="1:4" x14ac:dyDescent="0.2">
      <c r="A38" s="21" t="s">
        <v>124</v>
      </c>
      <c r="B38" s="8">
        <f>Men!B71</f>
        <v>68.761343107277625</v>
      </c>
      <c r="C38" s="8">
        <f>Men!AF71</f>
        <v>63.107694554823553</v>
      </c>
      <c r="D38" s="8">
        <f>Men!AX71</f>
        <v>65.436204277913262</v>
      </c>
    </row>
    <row r="39" spans="1:4" x14ac:dyDescent="0.2">
      <c r="B39">
        <v>0</v>
      </c>
      <c r="C39">
        <v>0</v>
      </c>
      <c r="D39">
        <v>0</v>
      </c>
    </row>
    <row r="41" spans="1:4" x14ac:dyDescent="0.2">
      <c r="A41" s="21" t="s">
        <v>125</v>
      </c>
      <c r="B41" s="8">
        <f>Women!B71</f>
        <v>66.538017501057254</v>
      </c>
      <c r="C41" s="8">
        <f>Women!AF71</f>
        <v>60.955363973404701</v>
      </c>
      <c r="D41" s="8">
        <f>Women!AX71</f>
        <v>63.717808274972349</v>
      </c>
    </row>
    <row r="45" spans="1:4" x14ac:dyDescent="0.2">
      <c r="B45">
        <v>0</v>
      </c>
      <c r="C45">
        <v>0</v>
      </c>
      <c r="D45">
        <v>0</v>
      </c>
    </row>
  </sheetData>
  <mergeCells count="2">
    <mergeCell ref="A2:F2"/>
    <mergeCell ref="A24:E24"/>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Men</vt:lpstr>
      <vt:lpstr>Women</vt:lpstr>
      <vt:lpstr>Notes and sources</vt:lpstr>
      <vt:lpstr>Charts</vt:lpstr>
      <vt:lpstr>Men!Print_Area</vt:lpstr>
      <vt:lpstr>'Notes and sources'!Print_Area</vt:lpstr>
      <vt:lpstr>Women!Print_Area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keese_m</dc:creator>
  <cp:lastModifiedBy>LADAIQUE Maxime</cp:lastModifiedBy>
  <cp:lastPrinted>2016-01-25T09:35:42Z</cp:lastPrinted>
  <dcterms:created xsi:type="dcterms:W3CDTF">2005-02-22T17:48:14Z</dcterms:created>
  <dcterms:modified xsi:type="dcterms:W3CDTF">2019-12-06T08:58:38Z</dcterms:modified>
</cp:coreProperties>
</file>