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HOMIK\Szkolenia\EXCEL\poziom2\dzien 1\"/>
    </mc:Choice>
  </mc:AlternateContent>
  <bookViews>
    <workbookView xWindow="0" yWindow="0" windowWidth="20850" windowHeight="11685" firstSheet="1" activeTab="1"/>
  </bookViews>
  <sheets>
    <sheet name="funkcje tekstowe cw" sheetId="6" state="hidden" r:id="rId1"/>
    <sheet name="Funkcje - podpowiedzi" sheetId="10" r:id="rId2"/>
    <sheet name="Zadanie 14 - Wypożyczalnia" sheetId="9" r:id="rId3"/>
    <sheet name="Zadanie 15 - Praca i płaca" sheetId="8" r:id="rId4"/>
    <sheet name="funkcje tekstowe" sheetId="5" r:id="rId5"/>
    <sheet name="funkcje tekstowe_zadania" sheetId="7" r:id="rId6"/>
    <sheet name="formuły_statystyki" sheetId="4" r:id="rId7"/>
    <sheet name="formuły_statystyki_odpowiedzi" sheetId="2" state="hidden" r:id="rId8"/>
    <sheet name="wykres kombi" sheetId="1" r:id="rId9"/>
  </sheets>
  <definedNames>
    <definedName name="_xlnm._FilterDatabase" localSheetId="6" hidden="1">formuły_statystyki!$A$15:$O$95</definedName>
    <definedName name="_xlnm._FilterDatabase" localSheetId="7" hidden="1">formuły_statystyki_odpowiedzi!$A$15:$O$95</definedName>
    <definedName name="imie" localSheetId="6">formuły_statystyki!$C$16:$C$95</definedName>
    <definedName name="imie">formuły_statystyki_odpowiedzi!$C$16:$C$95</definedName>
    <definedName name="nazw" localSheetId="6">formuły_statystyki!$B$16:$B$95</definedName>
    <definedName name="nazw">formuły_statystyki_odpowiedzi!$B$16:$B$95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1" i="6" l="1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M20" i="1" l="1"/>
  <c r="M21" i="1"/>
  <c r="M22" i="1"/>
  <c r="M23" i="1"/>
  <c r="M24" i="1"/>
  <c r="M25" i="1"/>
  <c r="M26" i="1"/>
  <c r="M27" i="1"/>
  <c r="M28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I95" i="4" l="1"/>
  <c r="I94" i="4"/>
  <c r="I93" i="4"/>
  <c r="I91" i="4"/>
  <c r="I90" i="4"/>
  <c r="I89" i="4"/>
  <c r="I88" i="4"/>
  <c r="I87" i="4"/>
  <c r="I86" i="4"/>
  <c r="I85" i="4"/>
  <c r="I84" i="4"/>
  <c r="I83" i="4"/>
  <c r="I82" i="4"/>
  <c r="F2" i="2"/>
  <c r="F3" i="2"/>
  <c r="F4" i="2"/>
  <c r="F5" i="2"/>
  <c r="F6" i="2"/>
  <c r="F7" i="2"/>
  <c r="F8" i="2"/>
  <c r="F9" i="2"/>
  <c r="F10" i="2"/>
  <c r="F11" i="2"/>
  <c r="F12" i="2"/>
  <c r="F13" i="2"/>
  <c r="H3" i="2"/>
  <c r="H6" i="2"/>
  <c r="H7" i="2"/>
  <c r="H8" i="2"/>
  <c r="H10" i="2"/>
  <c r="H13" i="2"/>
  <c r="I82" i="2"/>
  <c r="I83" i="2"/>
  <c r="I84" i="2"/>
  <c r="I85" i="2"/>
  <c r="I86" i="2"/>
  <c r="I87" i="2"/>
  <c r="I88" i="2"/>
  <c r="I89" i="2"/>
  <c r="I90" i="2"/>
  <c r="I91" i="2"/>
  <c r="I93" i="2"/>
  <c r="I94" i="2"/>
  <c r="I95" i="2"/>
  <c r="H12" i="2" l="1"/>
  <c r="H9" i="2"/>
  <c r="H5" i="2"/>
  <c r="H11" i="2"/>
  <c r="H4" i="2"/>
  <c r="H2" i="2"/>
</calcChain>
</file>

<file path=xl/comments1.xml><?xml version="1.0" encoding="utf-8"?>
<comments xmlns="http://schemas.openxmlformats.org/spreadsheetml/2006/main">
  <authors>
    <author>Piotr Majcher</author>
  </authors>
  <commentList>
    <comment ref="D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imie i nazwisko pobierane z kolumn B i C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Imie i nazwisko pobierane z kolumn B i C z doklejoną spacją pomiędzy nimi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Piotr Majcher:
Imie i nazwisko pobierane z kolumn B i C z doklejoną kropką pomiędzy nimi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to samo co w kolumnie G plus slowo zaliczone z myślnikiem na poczatku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pierwsze dwie litery imienia spacja oraz pierwsze dwie litery nazwiska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imie (czyli to co znajduje się w kolumnie C) pisane z wielkiej litery (jak łatwo zauważyć w kolumnie C imie jest pisane raz małą raz wielką literą - przy pomocy funkcji z.wielkiej.litery poprawiamy to</t>
        </r>
      </text>
    </comment>
    <comment ref="N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Imie pisane wielkimi literami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imie pisane małymi literami</t>
        </r>
      </text>
    </comment>
    <comment ref="S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Nazwisko pisane z wielkiej litery oraz fraza"p. " doklejona na początku</t>
        </r>
      </text>
    </comment>
  </commentList>
</comments>
</file>

<file path=xl/comments2.xml><?xml version="1.0" encoding="utf-8"?>
<comments xmlns="http://schemas.openxmlformats.org/spreadsheetml/2006/main">
  <authors>
    <author>DOD</author>
    <author>Kamal Matuk</author>
  </authors>
  <commentList>
    <comment ref="B32" authorId="0" shapeId="0">
      <text>
        <r>
          <rPr>
            <sz val="8"/>
            <color indexed="81"/>
            <rFont val="Tahoma"/>
            <family val="2"/>
            <charset val="238"/>
          </rPr>
          <t xml:space="preserve">do obliczenia pierwiastka n-tego stopnia mamy następujacy wzór:     =A1^(1/n)
</t>
        </r>
      </text>
    </comment>
    <comment ref="B38" authorId="0" shapeId="0">
      <text>
        <r>
          <rPr>
            <sz val="8"/>
            <color indexed="81"/>
            <rFont val="Tahoma"/>
            <family val="2"/>
            <charset val="238"/>
          </rPr>
          <t>Do generowania liczb z przedziału {a,b} stosuje się wzór: =LOS()*(b-a)+a
np. do generowania liczb dwucyfrowych stosuje się formułę =LOS()*(100-10)+10
wtedy generuje liczby &gt;=10; &lt;100</t>
        </r>
      </text>
    </comment>
    <comment ref="B74" authorId="0" shapeId="0">
      <text>
        <r>
          <rPr>
            <sz val="8"/>
            <color indexed="81"/>
            <rFont val="Tahoma"/>
            <family val="2"/>
            <charset val="238"/>
          </rPr>
          <t xml:space="preserve">np.
=jeżeli(A1&gt;A2;"Wartość komórki A1 jest większa";"Wartość komórki A2 jest większa")
</t>
        </r>
      </text>
    </comment>
    <comment ref="B169" authorId="1" shapeId="0">
      <text>
        <r>
          <rPr>
            <b/>
            <sz val="8"/>
            <color indexed="81"/>
            <rFont val="Tahoma"/>
            <family val="2"/>
            <charset val="238"/>
          </rPr>
          <t xml:space="preserve">Przykład
DNI.360("30.01.93"; "1.02.93") jest równe 1
</t>
        </r>
      </text>
    </comment>
  </commentList>
</comments>
</file>

<file path=xl/comments3.xml><?xml version="1.0" encoding="utf-8"?>
<comments xmlns="http://schemas.openxmlformats.org/spreadsheetml/2006/main">
  <authors>
    <author>Piotr Majcher</author>
  </authors>
  <commentList>
    <comment ref="D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imie i nazwisko pobierane z kolumn B i C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Imie i nazwisko pobierane z kolumn B i C z doklejoną spacją pomiędzy nimi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Piotr Majcher:
Imie i nazwisko pobierane z kolumn B i C z doklejoną kropką pomiędzy nimi</t>
        </r>
      </text>
    </comment>
    <comment ref="G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to samo co w kolumnie G plus slowo zaliczone z myślnikiem na poczatku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pierwsze dwie litery imienia spacja oraz pierwsze dwie litery nazwiska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imie (czyli to co znajduje się w kolumnie C) pisane z wielkiej litery (jak łatwo zauważyć w kolumnie C imie jest pisane raz małą raz wielką literą - przy pomocy funkcji z.wielkiej.litery poprawiamy to</t>
        </r>
      </text>
    </comment>
    <comment ref="N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Imie pisane wielkimi literami</t>
        </r>
      </text>
    </comment>
    <comment ref="O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imie pisane małymi literami</t>
        </r>
      </text>
    </comment>
    <comment ref="S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Nazwisko pisane z wielkiej litery oraz fraza"p. " doklejona na początku</t>
        </r>
      </text>
    </comment>
  </commentList>
</comments>
</file>

<file path=xl/comments4.xml><?xml version="1.0" encoding="utf-8"?>
<comments xmlns="http://schemas.openxmlformats.org/spreadsheetml/2006/main">
  <authors>
    <author>Piotr Majcher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licz.puste, badamy kolumne "czy obecny"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suma
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ile niepustych
</t>
        </r>
      </text>
    </comment>
    <comment ref="J3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suma
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badamy kolumne zaległości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max
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min
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max
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7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min
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8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max.k</t>
        </r>
      </text>
    </comment>
    <comment ref="E9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 badamy dane w kolumnie imie, a dokladniej ostatnia litere imienia</t>
        </r>
      </text>
    </comment>
    <comment ref="J9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max.k</t>
        </r>
      </text>
    </comment>
    <comment ref="E10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 badamy dane w kolumnie imie, a dokladniej ostatnia litere imienia</t>
        </r>
      </text>
    </comment>
    <comment ref="J10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min.k
</t>
        </r>
      </text>
    </comment>
    <comment ref="E1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sprawdzamy dane w kolumnie adres
</t>
        </r>
      </text>
    </comment>
    <comment ref="J1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min.k
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12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średnia</t>
        </r>
      </text>
    </comment>
    <comment ref="E13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13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średnia</t>
        </r>
      </text>
    </comment>
  </commentList>
</comments>
</file>

<file path=xl/comments5.xml><?xml version="1.0" encoding="utf-8"?>
<comments xmlns="http://schemas.openxmlformats.org/spreadsheetml/2006/main">
  <authors>
    <author>Piotr Majcher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licz.puste, badamy kolumne "czy obecny"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suma
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ile niepustych
</t>
        </r>
      </text>
    </comment>
    <comment ref="J3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suma
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badamy kolumne zaległości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max
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min
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max
</t>
        </r>
      </text>
    </comment>
    <comment ref="E7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7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min
</t>
        </r>
      </text>
    </comment>
    <comment ref="E8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8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max.k</t>
        </r>
      </text>
    </comment>
    <comment ref="E9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 badamy dane w kolumnie imie, a dokladniej ostatnia litere imienia</t>
        </r>
      </text>
    </comment>
    <comment ref="J9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max.k</t>
        </r>
      </text>
    </comment>
    <comment ref="E10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 badamy dane w kolumnie imie, a dokladniej ostatnia litere imienia</t>
        </r>
      </text>
    </comment>
    <comment ref="J10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min.k
</t>
        </r>
      </text>
    </comment>
    <comment ref="E1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sprawdzamy dane w kolumnie adres
</t>
        </r>
      </text>
    </comment>
    <comment ref="J11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min.k
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12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średnia</t>
        </r>
      </text>
    </comment>
    <comment ref="E13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licz.jeżeli
</t>
        </r>
      </text>
    </comment>
    <comment ref="J13" authorId="0" shapeId="0">
      <text>
        <r>
          <rPr>
            <b/>
            <sz val="8"/>
            <color indexed="81"/>
            <rFont val="Tahoma"/>
            <family val="2"/>
            <charset val="238"/>
          </rPr>
          <t>Piotr Majcher:</t>
        </r>
        <r>
          <rPr>
            <sz val="8"/>
            <color indexed="81"/>
            <rFont val="Tahoma"/>
            <family val="2"/>
            <charset val="238"/>
          </rPr>
          <t xml:space="preserve">
uzycie funkcji średnia</t>
        </r>
      </text>
    </comment>
  </commentList>
</comments>
</file>

<file path=xl/sharedStrings.xml><?xml version="1.0" encoding="utf-8"?>
<sst xmlns="http://schemas.openxmlformats.org/spreadsheetml/2006/main" count="2001" uniqueCount="702">
  <si>
    <t>tak</t>
  </si>
  <si>
    <t>05-432</t>
  </si>
  <si>
    <t>Dolnośląskie</t>
  </si>
  <si>
    <t>Wrocław</t>
  </si>
  <si>
    <t>ul. Czereśniowa 32</t>
  </si>
  <si>
    <t>Maria</t>
  </si>
  <si>
    <t>Morowska</t>
  </si>
  <si>
    <t>30-129</t>
  </si>
  <si>
    <t>Kujawsko-pomorskie</t>
  </si>
  <si>
    <t>Toruń</t>
  </si>
  <si>
    <t>ul. Tulipanowa 6</t>
  </si>
  <si>
    <t>Eryk</t>
  </si>
  <si>
    <t>Homer</t>
  </si>
  <si>
    <t>05-022</t>
  </si>
  <si>
    <t>Lubelskie</t>
  </si>
  <si>
    <t>Zamość</t>
  </si>
  <si>
    <t>ul. Kwiatowa 7</t>
  </si>
  <si>
    <t>Anita</t>
  </si>
  <si>
    <t>Bandowska</t>
  </si>
  <si>
    <t>10-100</t>
  </si>
  <si>
    <t>Śląskie</t>
  </si>
  <si>
    <t>Katowice</t>
  </si>
  <si>
    <t>ul. Holenderska 1</t>
  </si>
  <si>
    <t>Janusz</t>
  </si>
  <si>
    <t>Tupak</t>
  </si>
  <si>
    <t>34-567</t>
  </si>
  <si>
    <t>Łódzkie</t>
  </si>
  <si>
    <t>Łódź</t>
  </si>
  <si>
    <t>ul. Ciemna 5</t>
  </si>
  <si>
    <t>Gładkowski</t>
  </si>
  <si>
    <t>89-567</t>
  </si>
  <si>
    <t>Pomorskie</t>
  </si>
  <si>
    <t>Gdańsk</t>
  </si>
  <si>
    <t>ul. Świetlana 4</t>
  </si>
  <si>
    <t>Andrzej</t>
  </si>
  <si>
    <t>Welski</t>
  </si>
  <si>
    <t>13-008</t>
  </si>
  <si>
    <t>Zachodniopomorskie</t>
  </si>
  <si>
    <t>Koszalin</t>
  </si>
  <si>
    <t>ul. Brazylijska 23</t>
  </si>
  <si>
    <t>Katarzyna</t>
  </si>
  <si>
    <t>Rawin</t>
  </si>
  <si>
    <t>28-023</t>
  </si>
  <si>
    <t>Małopolskie</t>
  </si>
  <si>
    <t>Kraków</t>
  </si>
  <si>
    <t>ul. Marokańska 4</t>
  </si>
  <si>
    <t>Stefan</t>
  </si>
  <si>
    <t>Nowakowski</t>
  </si>
  <si>
    <t>67-000</t>
  </si>
  <si>
    <t>ul. Arachidowa 8</t>
  </si>
  <si>
    <t>Paulina</t>
  </si>
  <si>
    <t>Rowal</t>
  </si>
  <si>
    <t>68-306</t>
  </si>
  <si>
    <t>Lublin</t>
  </si>
  <si>
    <t>ul. Hiszpańska 5</t>
  </si>
  <si>
    <t>Robert</t>
  </si>
  <si>
    <t>Frycz</t>
  </si>
  <si>
    <t>97-101</t>
  </si>
  <si>
    <t>ul. Włoska 65</t>
  </si>
  <si>
    <t>Szczygieł</t>
  </si>
  <si>
    <t>95-822</t>
  </si>
  <si>
    <t>Świętokrzyskie</t>
  </si>
  <si>
    <t>Kielce</t>
  </si>
  <si>
    <t>ul. Kasztanowa 9</t>
  </si>
  <si>
    <t>Sandra</t>
  </si>
  <si>
    <t>Mann</t>
  </si>
  <si>
    <t>13-201</t>
  </si>
  <si>
    <t>ul. Jarzębinowa 5</t>
  </si>
  <si>
    <t>Filip</t>
  </si>
  <si>
    <t>Skała</t>
  </si>
  <si>
    <t>27-478</t>
  </si>
  <si>
    <t>ul. Złota 54</t>
  </si>
  <si>
    <t>Piotr</t>
  </si>
  <si>
    <t>Jaworski</t>
  </si>
  <si>
    <t>21-521</t>
  </si>
  <si>
    <t>ul. Zielona 5</t>
  </si>
  <si>
    <t>Dorota</t>
  </si>
  <si>
    <t>Bielecka</t>
  </si>
  <si>
    <t>71-300</t>
  </si>
  <si>
    <t>Mazowieckie</t>
  </si>
  <si>
    <t>Warszawa</t>
  </si>
  <si>
    <t>ul. Pomarańczowa 7</t>
  </si>
  <si>
    <t>Celiba</t>
  </si>
  <si>
    <t>Taczek</t>
  </si>
  <si>
    <t>80-101</t>
  </si>
  <si>
    <t>ul. Pomidorowa 83</t>
  </si>
  <si>
    <t>Teresa</t>
  </si>
  <si>
    <t>Hawelec</t>
  </si>
  <si>
    <t>23-501</t>
  </si>
  <si>
    <t>ul. Malinowa 4</t>
  </si>
  <si>
    <t>Wolf</t>
  </si>
  <si>
    <t>44-000</t>
  </si>
  <si>
    <t>ul. Szesnasta 90</t>
  </si>
  <si>
    <t>Natalia</t>
  </si>
  <si>
    <t>Awicki</t>
  </si>
  <si>
    <t>52-066</t>
  </si>
  <si>
    <t>Al. Parkowa 4</t>
  </si>
  <si>
    <t>Kwiatkowski</t>
  </si>
  <si>
    <t>33-007</t>
  </si>
  <si>
    <t>ul. Lipowa 34</t>
  </si>
  <si>
    <t>Sławomir</t>
  </si>
  <si>
    <t>Dmoch</t>
  </si>
  <si>
    <t>24-100</t>
  </si>
  <si>
    <t>ul. Jesionowa 2</t>
  </si>
  <si>
    <t>Branek</t>
  </si>
  <si>
    <t>28-100</t>
  </si>
  <si>
    <t>ul. Osiemnasta 7</t>
  </si>
  <si>
    <t>Celina</t>
  </si>
  <si>
    <t>Prońko</t>
  </si>
  <si>
    <t>97-219</t>
  </si>
  <si>
    <t>ul. Ananasowa 18</t>
  </si>
  <si>
    <t>Feliks</t>
  </si>
  <si>
    <t>Komar</t>
  </si>
  <si>
    <t>49-801</t>
  </si>
  <si>
    <t>ul. Rodzynkowa 3</t>
  </si>
  <si>
    <t>Leon</t>
  </si>
  <si>
    <t>Sawicki</t>
  </si>
  <si>
    <t>35-081</t>
  </si>
  <si>
    <t>ul. Orzechowa 9</t>
  </si>
  <si>
    <t>Wnuk</t>
  </si>
  <si>
    <t>94-117</t>
  </si>
  <si>
    <t>ul. Piątkowa 43</t>
  </si>
  <si>
    <t>Beata</t>
  </si>
  <si>
    <t>Borek</t>
  </si>
  <si>
    <t>05-121</t>
  </si>
  <si>
    <t>ul. Listopadowa 3</t>
  </si>
  <si>
    <t>Józef</t>
  </si>
  <si>
    <t>Bielecki</t>
  </si>
  <si>
    <t>60-528</t>
  </si>
  <si>
    <t>ul. Szósta 9</t>
  </si>
  <si>
    <t>Wejno</t>
  </si>
  <si>
    <t>28-034</t>
  </si>
  <si>
    <t>Szczecin</t>
  </si>
  <si>
    <t>ul. Czwarta 4</t>
  </si>
  <si>
    <t>Nina</t>
  </si>
  <si>
    <t>Kowalska</t>
  </si>
  <si>
    <t>05-442</t>
  </si>
  <si>
    <t>pl. Okrągły 9</t>
  </si>
  <si>
    <t>Benedykt</t>
  </si>
  <si>
    <t>Nowak</t>
  </si>
  <si>
    <t>Al. Dwudziesta 5</t>
  </si>
  <si>
    <t>Jan</t>
  </si>
  <si>
    <t>Szczygielski</t>
  </si>
  <si>
    <t>ul. Klonowa 7</t>
  </si>
  <si>
    <t>Bartosz</t>
  </si>
  <si>
    <t>Czapski</t>
  </si>
  <si>
    <t>ul. Dębowa 50</t>
  </si>
  <si>
    <t>Adam</t>
  </si>
  <si>
    <t>Piotrowski</t>
  </si>
  <si>
    <t>Al. Ósma 3</t>
  </si>
  <si>
    <t>ul. Truskawkowa 91</t>
  </si>
  <si>
    <t>Barbara</t>
  </si>
  <si>
    <t>Godlewska</t>
  </si>
  <si>
    <t>ul. Migdałowa 5</t>
  </si>
  <si>
    <t>Henryk</t>
  </si>
  <si>
    <t>Borowski</t>
  </si>
  <si>
    <t>97-827</t>
  </si>
  <si>
    <t>Podlaskie</t>
  </si>
  <si>
    <t>Białystok</t>
  </si>
  <si>
    <t>ul. Słoneczna 4</t>
  </si>
  <si>
    <t>Krzysztof</t>
  </si>
  <si>
    <t>Sanicki</t>
  </si>
  <si>
    <t>50-221</t>
  </si>
  <si>
    <t>Warmińsko-mazurskie</t>
  </si>
  <si>
    <t>Olsztyn</t>
  </si>
  <si>
    <t>ul. Aluminiowa 20</t>
  </si>
  <si>
    <t>Kanek</t>
  </si>
  <si>
    <t>10-785</t>
  </si>
  <si>
    <t>Suwałki</t>
  </si>
  <si>
    <t>ul. Druga 345</t>
  </si>
  <si>
    <t>Tomasz</t>
  </si>
  <si>
    <t>Terewicz</t>
  </si>
  <si>
    <t>10-811</t>
  </si>
  <si>
    <t>Podkarpackie</t>
  </si>
  <si>
    <t>Krosno</t>
  </si>
  <si>
    <t>ul. Październikowa 60</t>
  </si>
  <si>
    <t>Joanna</t>
  </si>
  <si>
    <t>Sawicka</t>
  </si>
  <si>
    <t>97-403</t>
  </si>
  <si>
    <t>Jelenia Góra</t>
  </si>
  <si>
    <t>ul. Dziewiąta 6</t>
  </si>
  <si>
    <t>Chojnacka</t>
  </si>
  <si>
    <t>48-104</t>
  </si>
  <si>
    <t>Wielkopolskie</t>
  </si>
  <si>
    <t>Poznań</t>
  </si>
  <si>
    <t>ul. Kwietniowa 32</t>
  </si>
  <si>
    <t>Siwicka</t>
  </si>
  <si>
    <t>04-876</t>
  </si>
  <si>
    <t>ul. Piąta 12</t>
  </si>
  <si>
    <t>Tamara</t>
  </si>
  <si>
    <t>Sikora</t>
  </si>
  <si>
    <t>41-101</t>
  </si>
  <si>
    <t>ul. Stalowa 3</t>
  </si>
  <si>
    <t>20-422</t>
  </si>
  <si>
    <t>Lubuskie</t>
  </si>
  <si>
    <t>Zielona Góra</t>
  </si>
  <si>
    <t>ul. Miedziana 67</t>
  </si>
  <si>
    <t>Bruno</t>
  </si>
  <si>
    <t>Dawiluk</t>
  </si>
  <si>
    <t>08-022</t>
  </si>
  <si>
    <t>ul. Różowa 45</t>
  </si>
  <si>
    <t>Adamski</t>
  </si>
  <si>
    <t>74-000</t>
  </si>
  <si>
    <t>Rzeszów</t>
  </si>
  <si>
    <t>ul. Czarna 6</t>
  </si>
  <si>
    <t>Wincenty</t>
  </si>
  <si>
    <t>Batecka</t>
  </si>
  <si>
    <t>16-752</t>
  </si>
  <si>
    <t>ul. Wrześniowa 9</t>
  </si>
  <si>
    <t>Franciszek</t>
  </si>
  <si>
    <t>Morawski</t>
  </si>
  <si>
    <t>ul. Niedzielna 12</t>
  </si>
  <si>
    <t>Leszek</t>
  </si>
  <si>
    <t>Antczak</t>
  </si>
  <si>
    <t>ul. Zimowa 3</t>
  </si>
  <si>
    <t>Boniecki</t>
  </si>
  <si>
    <t>80-805</t>
  </si>
  <si>
    <t>Opolskie</t>
  </si>
  <si>
    <t>Opole</t>
  </si>
  <si>
    <t>ul. Sierpniowa 81</t>
  </si>
  <si>
    <t>Henczak</t>
  </si>
  <si>
    <t>48-100</t>
  </si>
  <si>
    <t>Siedlce</t>
  </si>
  <si>
    <t>ul. Biała 3</t>
  </si>
  <si>
    <t>Amelia</t>
  </si>
  <si>
    <t>Reska</t>
  </si>
  <si>
    <t>43-510</t>
  </si>
  <si>
    <t>Włocławek</t>
  </si>
  <si>
    <t>ul. Królewska 34</t>
  </si>
  <si>
    <t>Wójcik</t>
  </si>
  <si>
    <t>84-467</t>
  </si>
  <si>
    <t>pl. Wtorkowy 4</t>
  </si>
  <si>
    <t>Lucyna</t>
  </si>
  <si>
    <t>Lemska</t>
  </si>
  <si>
    <t>59-000</t>
  </si>
  <si>
    <t xml:space="preserve">ul. Okrągła 67 </t>
  </si>
  <si>
    <t>Hanna</t>
  </si>
  <si>
    <t>Albertowicz</t>
  </si>
  <si>
    <t>Tarnobrzeg</t>
  </si>
  <si>
    <t>Al. Saperów 78</t>
  </si>
  <si>
    <t>Stokowska</t>
  </si>
  <si>
    <t>ul. Ogrodowa 75</t>
  </si>
  <si>
    <t>Anna</t>
  </si>
  <si>
    <t>Kamińska</t>
  </si>
  <si>
    <t>ul. Sadowa 5</t>
  </si>
  <si>
    <t>Maczek</t>
  </si>
  <si>
    <t>Skierniewice</t>
  </si>
  <si>
    <t>ul. Spacerowa 13</t>
  </si>
  <si>
    <t>Smokowska</t>
  </si>
  <si>
    <t>ul. Styczniowa 7</t>
  </si>
  <si>
    <t>Jeremiasz</t>
  </si>
  <si>
    <t>Stawicki</t>
  </si>
  <si>
    <t>Nowy Sącz</t>
  </si>
  <si>
    <t>ul. Grudniowa 43</t>
  </si>
  <si>
    <t>Alicja</t>
  </si>
  <si>
    <t>Lanik</t>
  </si>
  <si>
    <t>pl. Poniedziałkowy 16</t>
  </si>
  <si>
    <t>Goldberg</t>
  </si>
  <si>
    <t>ul. Sobotnia 5</t>
  </si>
  <si>
    <t>Karol</t>
  </si>
  <si>
    <t>Baton</t>
  </si>
  <si>
    <t>Piotrków Trybunalski</t>
  </si>
  <si>
    <t>ul. Lipcowa 32</t>
  </si>
  <si>
    <t>Abramowicz</t>
  </si>
  <si>
    <t>23-543</t>
  </si>
  <si>
    <t>Gorzów Wielkopolski</t>
  </si>
  <si>
    <t>ul. Marcowa 17</t>
  </si>
  <si>
    <t>Michał</t>
  </si>
  <si>
    <t>Leski</t>
  </si>
  <si>
    <t>ul. Centralna 82</t>
  </si>
  <si>
    <t>Chełm</t>
  </si>
  <si>
    <t>ul. Podmiejska 3</t>
  </si>
  <si>
    <t>Martin</t>
  </si>
  <si>
    <t>Radom</t>
  </si>
  <si>
    <t xml:space="preserve">ul. Piwna 5/7 </t>
  </si>
  <si>
    <t>Alkowski</t>
  </si>
  <si>
    <t>Płock</t>
  </si>
  <si>
    <t>ul. Majowa 9</t>
  </si>
  <si>
    <t>Helena</t>
  </si>
  <si>
    <t>Lin</t>
  </si>
  <si>
    <t>ul. Główna 6</t>
  </si>
  <si>
    <t>Czowska</t>
  </si>
  <si>
    <t>ul. Zimna 45</t>
  </si>
  <si>
    <t>Kania</t>
  </si>
  <si>
    <t>Wałbrzych</t>
  </si>
  <si>
    <t>ul. Czerwcowa 12</t>
  </si>
  <si>
    <t>Renata</t>
  </si>
  <si>
    <t>Welicka</t>
  </si>
  <si>
    <t>Sieradz</t>
  </si>
  <si>
    <t>pl. Zawiszy 8</t>
  </si>
  <si>
    <t>Rudecka</t>
  </si>
  <si>
    <t>Tarnów</t>
  </si>
  <si>
    <t>ul. Fantowa 7</t>
  </si>
  <si>
    <t>Artur</t>
  </si>
  <si>
    <t>Miller</t>
  </si>
  <si>
    <t>ul. Bulwarowa 3</t>
  </si>
  <si>
    <t>Mirosław</t>
  </si>
  <si>
    <t>Berwicki</t>
  </si>
  <si>
    <t>Al. Lotników 23</t>
  </si>
  <si>
    <t>Waldemar</t>
  </si>
  <si>
    <t>Dobrowolski</t>
  </si>
  <si>
    <t>Biała Podlaska</t>
  </si>
  <si>
    <t>pl. Sportowy 12/14</t>
  </si>
  <si>
    <t>Damian</t>
  </si>
  <si>
    <t>Adamiak</t>
  </si>
  <si>
    <t>75-004</t>
  </si>
  <si>
    <t>Bydgoszcz</t>
  </si>
  <si>
    <t>ul. Leśna 90</t>
  </si>
  <si>
    <t>Pietrzak</t>
  </si>
  <si>
    <t>23-456</t>
  </si>
  <si>
    <t>Legnica</t>
  </si>
  <si>
    <t>ul. Szeroka 2</t>
  </si>
  <si>
    <t>Rita</t>
  </si>
  <si>
    <t>Frankowska</t>
  </si>
  <si>
    <t>Premia</t>
  </si>
  <si>
    <t>Zaległości</t>
  </si>
  <si>
    <t>Czy obecny</t>
  </si>
  <si>
    <t>Kod pocztowy</t>
  </si>
  <si>
    <t>Województwo</t>
  </si>
  <si>
    <t>Miasto</t>
  </si>
  <si>
    <t>Adres</t>
  </si>
  <si>
    <t>Imię</t>
  </si>
  <si>
    <t>Nazwisko</t>
  </si>
  <si>
    <t>Lp</t>
  </si>
  <si>
    <t>średnia premia</t>
  </si>
  <si>
    <t>ile osób ma premie powyżej 500zł</t>
  </si>
  <si>
    <t>średnia zaległość</t>
  </si>
  <si>
    <t>ile osób o nazwisku "Homer" znajduje się na liscie</t>
  </si>
  <si>
    <t>czwarta z kolei najniższa zaległość</t>
  </si>
  <si>
    <t>ile osób mieszka na ulicach zaczynajacych się na litere s</t>
  </si>
  <si>
    <t>trzecia z kolei najniższa premia</t>
  </si>
  <si>
    <t>ile mężczyzn mamy na liście</t>
  </si>
  <si>
    <t>piąta z kolei najwieksza zaległość</t>
  </si>
  <si>
    <t>ile kobiet mamy na liście</t>
  </si>
  <si>
    <t>druga z kolei najwieksza premia</t>
  </si>
  <si>
    <t>ile osób z imieniem zaczynającym się na literę J mamy na liście</t>
  </si>
  <si>
    <t>najmniejsza premia</t>
  </si>
  <si>
    <t>ile osób z katowic mamy na liście</t>
  </si>
  <si>
    <t>najwieksza premia</t>
  </si>
  <si>
    <t>policzmy osoby które mają imiona dłuższe niż 8 znaków</t>
  </si>
  <si>
    <t>najmniejsza zaległość</t>
  </si>
  <si>
    <t>ile osób z województwa łódzkiego mamy na liście</t>
  </si>
  <si>
    <t>najwyższa zaległość</t>
  </si>
  <si>
    <t>ile osób ma zaległości powyżej 50000</t>
  </si>
  <si>
    <t>suma wszystkich premii</t>
  </si>
  <si>
    <t>ile osób było na spotkaniu</t>
  </si>
  <si>
    <t>suma wszystkich zaległości</t>
  </si>
  <si>
    <t>ilu osób nie było na spotkaniu</t>
  </si>
  <si>
    <t>ZADANIE DO ZROBIENIA</t>
  </si>
  <si>
    <t>FORMUŁA</t>
  </si>
  <si>
    <t>funkcja wykasuje wszystkie niepotrzebne spacje i dostaniemy w wyniku "Zarobki w pierwszym kwartale"</t>
  </si>
  <si>
    <t>=USUŃ.ZBĘDNE.ODSTĘPY("   Zarobki       w pierwszym       kwartale  ")</t>
  </si>
  <si>
    <t>Przykłady:</t>
  </si>
  <si>
    <t>w którym mogą występować nieregularne spacje.</t>
  </si>
  <si>
    <t xml:space="preserve">Funkcję USUŃ.ZBĘDNE.ODSTĘPY należy stosować dla tekstu odbieranego z innej aplikacji, </t>
  </si>
  <si>
    <t>Usuwa wszystkie spacje z tekstu oprócz pojedynczych spacji występujących między słowami.</t>
  </si>
  <si>
    <t>Opis:</t>
  </si>
  <si>
    <r>
      <t>USUŃ.ZBĘDNE.ODSTĘPY</t>
    </r>
    <r>
      <rPr>
        <sz val="11"/>
        <color theme="1"/>
        <rFont val="Calibri"/>
        <family val="2"/>
        <charset val="238"/>
        <scheme val="minor"/>
      </rPr>
      <t>(</t>
    </r>
    <r>
      <rPr>
        <b/>
        <sz val="10"/>
        <rFont val="Arial CE"/>
        <charset val="238"/>
      </rPr>
      <t>tekst</t>
    </r>
    <r>
      <rPr>
        <sz val="11"/>
        <color theme="1"/>
        <rFont val="Calibri"/>
        <family val="2"/>
        <charset val="238"/>
        <scheme val="minor"/>
      </rPr>
      <t>)</t>
    </r>
  </si>
  <si>
    <t>Składnia:</t>
  </si>
  <si>
    <t>USUŃ.ZBĘDNE.ODSTĘPY</t>
  </si>
  <si>
    <t>Zamienia pierwsze wystąpienie "1" na "2", jeśli w komórce a3 byłaby liczba 1978541 to w wyniku otrzymalibyśmy 2978541</t>
  </si>
  <si>
    <t>=PODSTAW(A3; "1"; "2"; 1)</t>
  </si>
  <si>
    <t>Zamienia kazde wystąpienie "1" na "2", jeśli w komórce a3 byłaby liczba 1978541 to w wyniku otrzymalibyśmy 2978542</t>
  </si>
  <si>
    <t>=PODSTAW(A3; "1"; "2")</t>
  </si>
  <si>
    <t>Zamienia słowo "sprzedaży" w komórce a2 na słowo "kosztów"</t>
  </si>
  <si>
    <t>=PODSTAW(A2; "sprzedaży"; "kosztów")</t>
  </si>
  <si>
    <t>W innym przypadku każde pojawienie się w tekście argumentu stary_tekst jest zamieniane na argument nowy_tekst.</t>
  </si>
  <si>
    <t>Jeśli argument wystąpienie_liczba jest podany, to tylko to konkretne wystąpienie argumentu stary_tekst zostanie zastąpione.</t>
  </si>
  <si>
    <t>Wystąpienie_liczba   określa, które wystąpienie argumentu stary_tekst zostanie zastąpione przez argument nowy_tekst.</t>
  </si>
  <si>
    <t>Nowy_tekst   to tekst, którym zostanie zastąpiony stary_tekst</t>
  </si>
  <si>
    <t>Stary_tekst   to tekst, który należy zastąpić.</t>
  </si>
  <si>
    <t>Tekst   to tekst lub odwołanie do komórki zawierającej tekst, w którym należy zastąpić znaki.</t>
  </si>
  <si>
    <t>pojawiający się w ciągu tekstowym na inny tekst</t>
  </si>
  <si>
    <t>Funkcji PODSTAW należy używać wtedy, gdy trzeba zamienić określony tekst</t>
  </si>
  <si>
    <t>Podstawia w ciągu tekstowym w miejsce argumentu stary_tekst argument nowy_tekst.</t>
  </si>
  <si>
    <r>
      <t>PODSTAW</t>
    </r>
    <r>
      <rPr>
        <sz val="11"/>
        <color theme="1"/>
        <rFont val="Calibri"/>
        <family val="2"/>
        <charset val="238"/>
        <scheme val="minor"/>
      </rPr>
      <t>(</t>
    </r>
    <r>
      <rPr>
        <b/>
        <sz val="10"/>
        <rFont val="Arial CE"/>
        <charset val="238"/>
      </rPr>
      <t>tekst</t>
    </r>
    <r>
      <rPr>
        <sz val="11"/>
        <color theme="1"/>
        <rFont val="Calibri"/>
        <family val="2"/>
        <charset val="238"/>
        <scheme val="minor"/>
      </rPr>
      <t>;</t>
    </r>
    <r>
      <rPr>
        <b/>
        <sz val="10"/>
        <rFont val="Arial CE"/>
        <charset val="238"/>
      </rPr>
      <t>stary_tekst</t>
    </r>
    <r>
      <rPr>
        <sz val="11"/>
        <color theme="1"/>
        <rFont val="Calibri"/>
        <family val="2"/>
        <charset val="238"/>
        <scheme val="minor"/>
      </rPr>
      <t xml:space="preserve">; </t>
    </r>
    <r>
      <rPr>
        <b/>
        <sz val="10"/>
        <rFont val="Arial CE"/>
        <charset val="238"/>
      </rPr>
      <t>nowy_tekst</t>
    </r>
    <r>
      <rPr>
        <sz val="11"/>
        <color theme="1"/>
        <rFont val="Calibri"/>
        <family val="2"/>
        <charset val="238"/>
        <scheme val="minor"/>
      </rPr>
      <t>;wystąpienie_liczba)</t>
    </r>
  </si>
  <si>
    <t>PODSTAW</t>
  </si>
  <si>
    <t>funkcja wyodrębni nam dwa znaki z tekstu w komórce a4 licząć od drugiego znaku</t>
  </si>
  <si>
    <t>=FRAGMENT.TEKSTU(a4;2;2)</t>
  </si>
  <si>
    <t>funkcja wyodrębni nam z podanego tekstu pięć znaków zaczynając od pierwszego - czyli otrzymamy "Miros"</t>
  </si>
  <si>
    <t>=FRAGMENT.TEKSTU("Mirosława";1;5)</t>
  </si>
  <si>
    <t>Liczba_znaków   określa, jak wiele znaków funkcja FRAGMENT.TEKSTU powinna zwrócić z tekstu.</t>
  </si>
  <si>
    <t>Pierwszy znak w tekście ma liczbę_początkową 1 i tak dalej</t>
  </si>
  <si>
    <t xml:space="preserve">Liczba_początkowa   to pozycja pierwszego znaku, który należy wyodrębnić z tekstu. </t>
  </si>
  <si>
    <t>Tekst   to ciąg tekstowy zawierający znaki, które należy wyodrębnić.</t>
  </si>
  <si>
    <t>począwszy od określonej pozycji, na podstawie podanej liczby znaków.</t>
  </si>
  <si>
    <t xml:space="preserve">Funkcja FRAGMENT.TEKSTU zwraca określoną liczbę znaków z ciągu tekstowego, </t>
  </si>
  <si>
    <r>
      <t>FRAGMENT.TEKSTU</t>
    </r>
    <r>
      <rPr>
        <sz val="11"/>
        <color theme="1"/>
        <rFont val="Calibri"/>
        <family val="2"/>
        <charset val="238"/>
        <scheme val="minor"/>
      </rPr>
      <t>(</t>
    </r>
    <r>
      <rPr>
        <b/>
        <sz val="10"/>
        <rFont val="Arial CE"/>
        <charset val="238"/>
      </rPr>
      <t>tekst</t>
    </r>
    <r>
      <rPr>
        <sz val="11"/>
        <color theme="1"/>
        <rFont val="Calibri"/>
        <family val="2"/>
        <charset val="238"/>
        <scheme val="minor"/>
      </rPr>
      <t>;</t>
    </r>
    <r>
      <rPr>
        <b/>
        <sz val="10"/>
        <rFont val="Arial CE"/>
        <charset val="238"/>
      </rPr>
      <t>liczba_początkowa</t>
    </r>
    <r>
      <rPr>
        <sz val="11"/>
        <color theme="1"/>
        <rFont val="Calibri"/>
        <family val="2"/>
        <charset val="238"/>
        <scheme val="minor"/>
      </rPr>
      <t>;</t>
    </r>
    <r>
      <rPr>
        <b/>
        <sz val="10"/>
        <rFont val="Arial CE"/>
        <charset val="238"/>
      </rPr>
      <t>liczba_znaków</t>
    </r>
    <r>
      <rPr>
        <sz val="11"/>
        <color theme="1"/>
        <rFont val="Calibri"/>
        <family val="2"/>
        <charset val="238"/>
        <scheme val="minor"/>
      </rPr>
      <t>)</t>
    </r>
  </si>
  <si>
    <t>FRAGMENT.TEKSTU</t>
  </si>
  <si>
    <t>jeśli w komórce a5 będzie słowo agata to w wyniku otrzymamy Agata</t>
  </si>
  <si>
    <t>=Z.WIELKIEJ.LITERY(a5)</t>
  </si>
  <si>
    <t>zostanie to przekształcone na Ala Ma Kota</t>
  </si>
  <si>
    <t>=Z.WIELKIEJ.LITERY("ALA mA kota")</t>
  </si>
  <si>
    <t>lub odwołanie do komórki zawierającej tekst, który ma zostać częściowo przekształcony na tekst pisany wielkimi literami.</t>
  </si>
  <si>
    <t xml:space="preserve">Tekst   to tekst objęty cudzysłowem; formuła, której wynikiem jest tekst, </t>
  </si>
  <si>
    <t xml:space="preserve"> Wszystkie inne litery zastępowane są literami małymi.</t>
  </si>
  <si>
    <t>Zmienia w wielką literę pierwszą małą literę tekstu i wszystkie inne litery w tekście następujące po znaku innym niż litera.</t>
  </si>
  <si>
    <r>
      <t>Z.WIELKIEJ.LITERY</t>
    </r>
    <r>
      <rPr>
        <sz val="11"/>
        <color theme="1"/>
        <rFont val="Calibri"/>
        <family val="2"/>
        <charset val="238"/>
        <scheme val="minor"/>
      </rPr>
      <t>(</t>
    </r>
    <r>
      <rPr>
        <b/>
        <sz val="10"/>
        <rFont val="Arial CE"/>
        <charset val="238"/>
      </rPr>
      <t>tekst</t>
    </r>
    <r>
      <rPr>
        <sz val="11"/>
        <color theme="1"/>
        <rFont val="Calibri"/>
        <family val="2"/>
        <charset val="238"/>
        <scheme val="minor"/>
      </rPr>
      <t>)</t>
    </r>
  </si>
  <si>
    <t>Z.WIELKIEJ.LITERY</t>
  </si>
  <si>
    <t>zamienia na duże litery tekst w komórce a2</t>
  </si>
  <si>
    <t>=LITERY.WIELKIE(A2)</t>
  </si>
  <si>
    <t>Tekst może być odwołaniem lub ciągiem tekstowym.</t>
  </si>
  <si>
    <t xml:space="preserve">Tekst   to tekst, który należy przekształcić na wielkie litery. </t>
  </si>
  <si>
    <t>Przekształca małe litery na wielkie litery.</t>
  </si>
  <si>
    <r>
      <t>LITERY.WIELKIE</t>
    </r>
    <r>
      <rPr>
        <sz val="11"/>
        <color theme="1"/>
        <rFont val="Calibri"/>
        <family val="2"/>
        <charset val="238"/>
        <scheme val="minor"/>
      </rPr>
      <t>(</t>
    </r>
    <r>
      <rPr>
        <b/>
        <sz val="10"/>
        <rFont val="Arial CE"/>
        <charset val="238"/>
      </rPr>
      <t>tekst</t>
    </r>
    <r>
      <rPr>
        <sz val="11"/>
        <color theme="1"/>
        <rFont val="Calibri"/>
        <family val="2"/>
        <charset val="238"/>
        <scheme val="minor"/>
      </rPr>
      <t>)</t>
    </r>
  </si>
  <si>
    <t>LITERY.WIELKIE</t>
  </si>
  <si>
    <t>funkcja zamieni duże na małe litery w komórce a2</t>
  </si>
  <si>
    <t>=LITERY.MAŁE(a2)</t>
  </si>
  <si>
    <t>funkcja zamieni duze litery na małe otrzymamy w wyniku jarek</t>
  </si>
  <si>
    <t>=LITERY.MAŁE("JARek")</t>
  </si>
  <si>
    <t>Funkcja LITERY.MAŁE nie zmienia tych znaków w tekście, które nie są literami.</t>
  </si>
  <si>
    <t xml:space="preserve">Tekst   to tekst, który należy przekonwertować na małe litery. </t>
  </si>
  <si>
    <t>Zamienia wszystkie duże litery w ciągu tekstowym na małe.</t>
  </si>
  <si>
    <r>
      <t>LITERY.MAŁE</t>
    </r>
    <r>
      <rPr>
        <sz val="11"/>
        <color theme="1"/>
        <rFont val="Calibri"/>
        <family val="2"/>
        <charset val="238"/>
        <scheme val="minor"/>
      </rPr>
      <t>(</t>
    </r>
    <r>
      <rPr>
        <b/>
        <sz val="10"/>
        <rFont val="Arial CE"/>
        <charset val="238"/>
      </rPr>
      <t>tekst</t>
    </r>
    <r>
      <rPr>
        <sz val="11"/>
        <color theme="1"/>
        <rFont val="Calibri"/>
        <family val="2"/>
        <charset val="238"/>
        <scheme val="minor"/>
      </rPr>
      <t>)</t>
    </r>
  </si>
  <si>
    <t>LITERY.MAŁE</t>
  </si>
  <si>
    <t>funkcja zwróci nam pierwszy znak od prawej w tekscie w komórce a3</t>
  </si>
  <si>
    <t>=PRAWY(a3)</t>
  </si>
  <si>
    <t>funkcja zwróci nam 4 znaki od prawej z tekstu w komórce a3</t>
  </si>
  <si>
    <t>=PRAWY(a3;4)</t>
  </si>
  <si>
    <t>funkcja zwróci nam dwa znaki od prawej w tekscie finlandia czyli ia</t>
  </si>
  <si>
    <t>=PRAWY("finlandia";2)</t>
  </si>
  <si>
    <t>Pominięcie argumentu liczba_znaków oznacza, że jego wartość zostanie przyjęta jako równa 1</t>
  </si>
  <si>
    <t>Jeśli liczba_znaków jest większa niż długość tekstu, wynikiem funkcji PRAWY jest cały tekst</t>
  </si>
  <si>
    <t>Liczba_znaków musi być większa lub równa zeru.</t>
  </si>
  <si>
    <t>Liczba_znaków   określa, ile znaków ma być wynikiem działania funkcji PRAWY.</t>
  </si>
  <si>
    <t>Funkcja PRAWY zwraca pierwszy znak lub pierwsze znaki w ciągu tekstowym</t>
  </si>
  <si>
    <r>
      <t>PRAWY</t>
    </r>
    <r>
      <rPr>
        <sz val="11"/>
        <color theme="1"/>
        <rFont val="Calibri"/>
        <family val="2"/>
        <charset val="238"/>
        <scheme val="minor"/>
      </rPr>
      <t>(</t>
    </r>
    <r>
      <rPr>
        <b/>
        <sz val="10"/>
        <rFont val="Arial CE"/>
        <charset val="238"/>
      </rPr>
      <t>tekst</t>
    </r>
    <r>
      <rPr>
        <sz val="11"/>
        <color theme="1"/>
        <rFont val="Calibri"/>
        <family val="2"/>
        <charset val="238"/>
        <scheme val="minor"/>
      </rPr>
      <t>;liczba_znaków)</t>
    </r>
  </si>
  <si>
    <t>PRAWY</t>
  </si>
  <si>
    <t>funkcja zwróci nam pierwszy znak od lewej w tekscie w komórce a3</t>
  </si>
  <si>
    <t>=LEWY(a3)</t>
  </si>
  <si>
    <t>funkcja zwróci nam 4 znaki od lewej z tekstu w komórce a3</t>
  </si>
  <si>
    <t>=LEWY(a3;4)</t>
  </si>
  <si>
    <t>funkcja zwróci nam dwa znaki od lewej w tekscie finlandia czyli fi</t>
  </si>
  <si>
    <t>=LEWY("finlandia";2)</t>
  </si>
  <si>
    <t>Jeśli liczba_znaków jest większa niż długość tekstu, wynikiem funkcji LEWY jest cały tekst</t>
  </si>
  <si>
    <t>Liczba_znaków   określa, ile znaków ma być wynikiem działania funkcji LEWY.</t>
  </si>
  <si>
    <t>Funkcja LEWY zwraca pierwszy znak lub pierwsze znaki w ciągu tekstowym</t>
  </si>
  <si>
    <r>
      <t>LEWY</t>
    </r>
    <r>
      <rPr>
        <sz val="11"/>
        <color theme="1"/>
        <rFont val="Calibri"/>
        <family val="2"/>
        <charset val="238"/>
        <scheme val="minor"/>
      </rPr>
      <t>(</t>
    </r>
    <r>
      <rPr>
        <b/>
        <sz val="10"/>
        <rFont val="Arial CE"/>
        <charset val="238"/>
      </rPr>
      <t>tekst</t>
    </r>
    <r>
      <rPr>
        <sz val="11"/>
        <color theme="1"/>
        <rFont val="Calibri"/>
        <family val="2"/>
        <charset val="238"/>
        <scheme val="minor"/>
      </rPr>
      <t>;liczba_znaków)</t>
    </r>
  </si>
  <si>
    <t>LEWY</t>
  </si>
  <si>
    <t>funkcja zwróci liczbe znaków które zawiera komórka a2</t>
  </si>
  <si>
    <t>=DŁ(a2)</t>
  </si>
  <si>
    <t>funkcja zwróci liczbe znaków w słowie marcin czyli 6</t>
  </si>
  <si>
    <t>=DŁ("marcin")</t>
  </si>
  <si>
    <t>Tekst   to tekst, którego długość należy znaleźć. Spacje liczy się jako znaki.</t>
  </si>
  <si>
    <t>Funkcja DŁ zwraca liczbę znaków ciągu tekstowego</t>
  </si>
  <si>
    <r>
      <t>DŁ</t>
    </r>
    <r>
      <rPr>
        <sz val="11"/>
        <color theme="1"/>
        <rFont val="Calibri"/>
        <family val="2"/>
        <charset val="238"/>
        <scheme val="minor"/>
      </rPr>
      <t>(</t>
    </r>
    <r>
      <rPr>
        <b/>
        <sz val="10"/>
        <rFont val="Arial CE"/>
        <charset val="238"/>
      </rPr>
      <t>tekst</t>
    </r>
    <r>
      <rPr>
        <sz val="11"/>
        <color theme="1"/>
        <rFont val="Calibri"/>
        <family val="2"/>
        <charset val="238"/>
        <scheme val="minor"/>
      </rPr>
      <t>)</t>
    </r>
  </si>
  <si>
    <t>DŁ</t>
  </si>
  <si>
    <t>NAZWA FUNKCJI</t>
  </si>
  <si>
    <t>imienazwisko</t>
  </si>
  <si>
    <t>imie nazwisko</t>
  </si>
  <si>
    <t>imie.nazwisko</t>
  </si>
  <si>
    <t>imie.nazwisko - zaliczone</t>
  </si>
  <si>
    <t>pierwsza litera imienia</t>
  </si>
  <si>
    <t>pierwsza litera nazwiska</t>
  </si>
  <si>
    <t>pierwsze 2 litery imienia</t>
  </si>
  <si>
    <t>im na</t>
  </si>
  <si>
    <t>imie wielka litera</t>
  </si>
  <si>
    <t>nazwisko wielka litera</t>
  </si>
  <si>
    <t>IMIE</t>
  </si>
  <si>
    <t>imie</t>
  </si>
  <si>
    <t>IMIE.nazwsko</t>
  </si>
  <si>
    <t>inicjały</t>
  </si>
  <si>
    <t>inicjały z duzych liter</t>
  </si>
  <si>
    <t>p. Nazwisko</t>
  </si>
  <si>
    <t>długość imienia</t>
  </si>
  <si>
    <t>długość imienia i nazwiska</t>
  </si>
  <si>
    <t>inicjały z malych liter</t>
  </si>
  <si>
    <t>pierwsza litera imienia kropka spacja oraz nazwisko</t>
  </si>
  <si>
    <t>czwarta litera imienia</t>
  </si>
  <si>
    <t>stefan</t>
  </si>
  <si>
    <t>berwicki</t>
  </si>
  <si>
    <t>kania</t>
  </si>
  <si>
    <t>joanna</t>
  </si>
  <si>
    <t>karol</t>
  </si>
  <si>
    <t>stawicki</t>
  </si>
  <si>
    <t>kamińska</t>
  </si>
  <si>
    <t>reska</t>
  </si>
  <si>
    <t>amelia</t>
  </si>
  <si>
    <t>antczak</t>
  </si>
  <si>
    <t>franciszek</t>
  </si>
  <si>
    <t>kowalska</t>
  </si>
  <si>
    <t>leon</t>
  </si>
  <si>
    <t>komar</t>
  </si>
  <si>
    <t>Razem</t>
  </si>
  <si>
    <t>Wabacki</t>
  </si>
  <si>
    <t>Kabacki</t>
  </si>
  <si>
    <t>Ibacki</t>
  </si>
  <si>
    <t>Gabacki</t>
  </si>
  <si>
    <t>Ebacki</t>
  </si>
  <si>
    <t>Dabacki</t>
  </si>
  <si>
    <t>Cabacki</t>
  </si>
  <si>
    <t>Babacki</t>
  </si>
  <si>
    <t>Podpowiedź: Razem = 1626,18 zł</t>
  </si>
  <si>
    <t>Abacki</t>
  </si>
  <si>
    <t>Płaca</t>
  </si>
  <si>
    <t>Kwota podatku</t>
  </si>
  <si>
    <t>Wartość</t>
  </si>
  <si>
    <t xml:space="preserve">Wartość </t>
  </si>
  <si>
    <t>Stawka %</t>
  </si>
  <si>
    <t xml:space="preserve">Płaca </t>
  </si>
  <si>
    <t>Stawka za godzinę</t>
  </si>
  <si>
    <t>Liczba godzin pracy</t>
  </si>
  <si>
    <t>Godzina wyjścia z pracy</t>
  </si>
  <si>
    <t>Godzina przyjścia do pracy</t>
  </si>
  <si>
    <t>Dochód</t>
  </si>
  <si>
    <t>Podatek</t>
  </si>
  <si>
    <t>Płaca Brutto</t>
  </si>
  <si>
    <t>Godziny pracy</t>
  </si>
  <si>
    <t>Pracownik</t>
  </si>
  <si>
    <r>
      <t xml:space="preserve">pomniejszonej o </t>
    </r>
    <r>
      <rPr>
        <b/>
        <sz val="11"/>
        <rFont val="Arial CE"/>
        <charset val="238"/>
      </rPr>
      <t>Kwotę podatku</t>
    </r>
  </si>
  <si>
    <r>
      <t>Płaca</t>
    </r>
    <r>
      <rPr>
        <sz val="11"/>
        <rFont val="Arial CE"/>
        <family val="2"/>
        <charset val="238"/>
      </rPr>
      <t xml:space="preserve"> jest równa sumie </t>
    </r>
    <r>
      <rPr>
        <b/>
        <sz val="11"/>
        <rFont val="Arial CE"/>
        <family val="2"/>
        <charset val="238"/>
      </rPr>
      <t>Płacy brutto</t>
    </r>
    <r>
      <rPr>
        <sz val="11"/>
        <rFont val="Arial CE"/>
        <family val="2"/>
        <charset val="238"/>
      </rPr>
      <t xml:space="preserve"> i </t>
    </r>
    <r>
      <rPr>
        <b/>
        <sz val="11"/>
        <rFont val="Arial CE"/>
        <family val="2"/>
        <charset val="238"/>
      </rPr>
      <t>Wartości premii</t>
    </r>
    <r>
      <rPr>
        <sz val="11"/>
        <rFont val="Arial CE"/>
        <family val="2"/>
        <charset val="238"/>
      </rPr>
      <t xml:space="preserve"> </t>
    </r>
  </si>
  <si>
    <t>&gt;6</t>
  </si>
  <si>
    <r>
      <rPr>
        <b/>
        <sz val="11"/>
        <rFont val="Arial CE"/>
        <family val="2"/>
        <charset val="238"/>
      </rPr>
      <t>premii</t>
    </r>
    <r>
      <rPr>
        <sz val="11"/>
        <rFont val="Arial CE"/>
        <family val="2"/>
        <charset val="238"/>
      </rPr>
      <t>. Wynosi 19% dla każdego zatrudnionego.</t>
    </r>
  </si>
  <si>
    <t>&lt;=6</t>
  </si>
  <si>
    <r>
      <t>Kwota podatku</t>
    </r>
    <r>
      <rPr>
        <sz val="11"/>
        <rFont val="Arial CE"/>
        <family val="2"/>
        <charset val="238"/>
      </rPr>
      <t xml:space="preserve"> obliczana jest od </t>
    </r>
    <r>
      <rPr>
        <b/>
        <sz val="11"/>
        <rFont val="Arial CE"/>
        <family val="2"/>
        <charset val="238"/>
      </rPr>
      <t>Płacy brutto</t>
    </r>
    <r>
      <rPr>
        <sz val="11"/>
        <rFont val="Arial CE"/>
        <family val="2"/>
        <charset val="238"/>
      </rPr>
      <t xml:space="preserve"> i </t>
    </r>
    <r>
      <rPr>
        <b/>
        <sz val="11"/>
        <rFont val="Arial CE"/>
        <family val="2"/>
        <charset val="238"/>
      </rPr>
      <t xml:space="preserve">Wartości </t>
    </r>
  </si>
  <si>
    <t>Stawka premii</t>
  </si>
  <si>
    <t>PRACA I PŁACA</t>
  </si>
  <si>
    <t>n</t>
  </si>
  <si>
    <t>skuter śnieżny</t>
  </si>
  <si>
    <t>sanki</t>
  </si>
  <si>
    <t>snowboard</t>
  </si>
  <si>
    <t>u</t>
  </si>
  <si>
    <t>narty+buty-kije</t>
  </si>
  <si>
    <t>buty</t>
  </si>
  <si>
    <t>narty</t>
  </si>
  <si>
    <t xml:space="preserve">Opłata za wypożyczony sprzęt </t>
  </si>
  <si>
    <t>Karta stałego klienta</t>
  </si>
  <si>
    <t>Czas wypożyczenia</t>
  </si>
  <si>
    <t>Opłata za 1 godz. [ zł ]</t>
  </si>
  <si>
    <t>Rodzaj sprzętu</t>
  </si>
  <si>
    <t>Godzina zwrotu</t>
  </si>
  <si>
    <t xml:space="preserve"> Godzina wypożyczenia</t>
  </si>
  <si>
    <r>
      <t>n</t>
    </r>
    <r>
      <rPr>
        <sz val="11"/>
        <color theme="1"/>
        <rFont val="Calibri"/>
        <family val="2"/>
        <charset val="238"/>
        <scheme val="minor"/>
      </rPr>
      <t xml:space="preserve"> - Uczeń bez karty zniżkowej</t>
    </r>
  </si>
  <si>
    <r>
      <t>u</t>
    </r>
    <r>
      <rPr>
        <sz val="11"/>
        <color theme="1"/>
        <rFont val="Calibri"/>
        <family val="2"/>
        <charset val="238"/>
        <scheme val="minor"/>
      </rPr>
      <t xml:space="preserve"> - Uczeń z kartą zniżkową</t>
    </r>
  </si>
  <si>
    <t>SZKOLNA WYPOŻYCZALNIA SPRZĘTU SPORTOWEGO</t>
  </si>
  <si>
    <t>Adres   jest zakresem lub adresem, dla którego ma być obliczona suma pośrednia.</t>
  </si>
  <si>
    <t>WARIANCJA.POPUL</t>
  </si>
  <si>
    <t>WARIANCJA</t>
  </si>
  <si>
    <t>SUMA</t>
  </si>
  <si>
    <t>ODCH.STANDARD.POPUL</t>
  </si>
  <si>
    <t>ODCH.STANDARDOWE</t>
  </si>
  <si>
    <t>ILOCZYN</t>
  </si>
  <si>
    <t>MIN</t>
  </si>
  <si>
    <t>MAX</t>
  </si>
  <si>
    <t>ILE.NIEPUSTYCH</t>
  </si>
  <si>
    <t>ILE.LICZB</t>
  </si>
  <si>
    <t>ŚREDNIA</t>
  </si>
  <si>
    <t>Funkcja</t>
  </si>
  <si>
    <t xml:space="preserve">Funkcja_liczba </t>
  </si>
  <si>
    <t>która funkcja ma być wykorzystana przy obliczaniu sum pośrednich wewnątrz listy.</t>
  </si>
  <si>
    <t xml:space="preserve">Funkcja_liczba   jest liczbą od 1 do 11 określającą, </t>
  </si>
  <si>
    <t>SUMY.POŚREDNIE(funkcja_liczba ; adres )</t>
  </si>
  <si>
    <t>SUMY POŚREDNIE</t>
  </si>
  <si>
    <t xml:space="preserve">
</t>
  </si>
  <si>
    <t>Tekstem mogą być ciągi tekstowe, liczby lub adresy pojedynczych komórek.</t>
  </si>
  <si>
    <r>
      <t>tekst1</t>
    </r>
    <r>
      <rPr>
        <sz val="10"/>
        <color indexed="8"/>
        <rFont val="Arial CE"/>
        <family val="2"/>
        <charset val="238"/>
      </rPr>
      <t xml:space="preserve">; </t>
    </r>
    <r>
      <rPr>
        <b/>
        <sz val="10"/>
        <color indexed="8"/>
        <rFont val="Arial CE"/>
        <family val="2"/>
        <charset val="238"/>
      </rPr>
      <t>tekst2</t>
    </r>
    <r>
      <rPr>
        <sz val="10"/>
        <color indexed="8"/>
        <rFont val="Arial CE"/>
        <family val="2"/>
        <charset val="238"/>
      </rPr>
      <t xml:space="preserve"> ;...   oznacza 1 do 30 tekstów do połączenia w pojedynczy tekst.</t>
    </r>
  </si>
  <si>
    <t>=ZŁĄCZ.TEKSTY (tekst1 ; tekst2 ; ...)</t>
  </si>
  <si>
    <t>ŁĄCZENIE TEKSTÓW</t>
  </si>
  <si>
    <t xml:space="preserve">jeśli odpowiadające im komórki w zakresie spełniają kryterium.
 </t>
  </si>
  <si>
    <t xml:space="preserve">Komórki w suma_zakres  są sumowane tylko wtedy, </t>
  </si>
  <si>
    <r>
      <t>Suma_zakres</t>
    </r>
    <r>
      <rPr>
        <sz val="10"/>
        <color indexed="8"/>
        <rFont val="Arial CE"/>
        <family val="2"/>
        <charset val="238"/>
      </rPr>
      <t xml:space="preserve"> to komórki wyznaczone do zsumowania.</t>
    </r>
  </si>
  <si>
    <t xml:space="preserve"> które komórki będą dodane.</t>
  </si>
  <si>
    <r>
      <t>Kryteria</t>
    </r>
    <r>
      <rPr>
        <sz val="10"/>
        <color indexed="8"/>
        <rFont val="Arial CE"/>
        <family val="2"/>
        <charset val="238"/>
      </rPr>
      <t xml:space="preserve"> są to kryteria w postaci liczby, wyrażenia lub tekstu określające,</t>
    </r>
  </si>
  <si>
    <r>
      <t>Zakres</t>
    </r>
    <r>
      <rPr>
        <sz val="10"/>
        <color indexed="8"/>
        <rFont val="Arial CE"/>
        <family val="2"/>
        <charset val="238"/>
      </rPr>
      <t xml:space="preserve"> jest zakresem komórek, które należy przeliczyć. </t>
    </r>
  </si>
  <si>
    <t>=SUMA.JEŻELI(zakres ; kryteria ; suma_zakres )</t>
  </si>
  <si>
    <t>Sumowanie komórek</t>
  </si>
  <si>
    <t xml:space="preserve">Zakres to zakres komórek, z którego mają być zliczane komórki. 
Kryteria są to kryteria w postaci liczby, wyrażenia lub tekstu określające, które komórki będą obliczane. </t>
  </si>
  <si>
    <t>=LICZ.JEŻELI(zakres; Kryteria )</t>
  </si>
  <si>
    <t>Zliczenie liczb</t>
  </si>
  <si>
    <t>Podaje dzień, jako liczbę z danej daty</t>
  </si>
  <si>
    <t xml:space="preserve">kolejna_liczba - data lub adres komórki, zawierający datę </t>
  </si>
  <si>
    <t>=DZIEŃ(kolejna_liczba)</t>
  </si>
  <si>
    <t>FUNKCJA DNIA</t>
  </si>
  <si>
    <t>Podaje miesiąc, jako liczbę z danej daty</t>
  </si>
  <si>
    <t>=MIESIĄC(kolejna_liczba)</t>
  </si>
  <si>
    <t>FUNKCJA MIESIĄCA</t>
  </si>
  <si>
    <t>Podaje rok, jako liczbę z danej daty</t>
  </si>
  <si>
    <t>=ROK(kolejna_liczba)</t>
  </si>
  <si>
    <t>FUNKCJA ROKU</t>
  </si>
  <si>
    <t>Podaje numer dnia tygodnia, np.: 1- oznacza poniedziałek...</t>
  </si>
  <si>
    <t xml:space="preserve">                         2 - od 1(poniedziałek) do 7(niedziela)</t>
  </si>
  <si>
    <t xml:space="preserve">                         1 - od 1(niedziela) do 7(sobota)</t>
  </si>
  <si>
    <t>zwracany_typ:  0 - od 1(sobota) do 7(piątek)</t>
  </si>
  <si>
    <t>=DZIEŃ.TYG(kolejna_liczba;zwracany_typ)</t>
  </si>
  <si>
    <t>FUNKCJA NNUMERU DNIA TYGODNIA</t>
  </si>
  <si>
    <t>metoda: FAŁSZ lub pominięte</t>
  </si>
  <si>
    <t>między którymi należy określić liczbę dni.</t>
  </si>
  <si>
    <t xml:space="preserve">Data_początkowa i data_końcowa dwie daty, </t>
  </si>
  <si>
    <t>PRZYKŁAD</t>
  </si>
  <si>
    <t>=DNI.360(data_początkowa ; data_końcowa ; metoda )</t>
  </si>
  <si>
    <t>LICZBA DNI</t>
  </si>
  <si>
    <t>Wpisuje datę w komórce</t>
  </si>
  <si>
    <t>=DATA(rok;miesiąc;dzień)</t>
  </si>
  <si>
    <t>FUNKCJA DATY</t>
  </si>
  <si>
    <t>Wyświetla aktualną datę</t>
  </si>
  <si>
    <t>Funkcja bezparametrowa</t>
  </si>
  <si>
    <t>=DZIŚ()</t>
  </si>
  <si>
    <t>FUNKCJA  AKTUALNEJ DATY</t>
  </si>
  <si>
    <t xml:space="preserve">FUNKCJE DATY </t>
  </si>
  <si>
    <t>na duże i umieszcza je w komórce, zawierającą tę funkcję</t>
  </si>
  <si>
    <t>Zamieia wszystkie pierwsze litery ciągów znakow (słów)</t>
  </si>
  <si>
    <t>tekst - tekst lub adres komórki, w której jest tekst</t>
  </si>
  <si>
    <t>=Z.WIELKIEJ.LITERY(tekst)</t>
  </si>
  <si>
    <t>FUNKCJA ZMIANY PIERWSZEJ LITERY</t>
  </si>
  <si>
    <t>Zamienia wszystkie litery na duże</t>
  </si>
  <si>
    <t>=LITERY.WIELKIE(tekst)</t>
  </si>
  <si>
    <t>FUNKCJA ZAMIANY LITER</t>
  </si>
  <si>
    <t>Zamienia wszystkie litery na małe</t>
  </si>
  <si>
    <t>=LITERY.MAŁE(tekst)</t>
  </si>
  <si>
    <t>ile_razy - liczba powtórzeń</t>
  </si>
  <si>
    <t>tekst - dowolny tekst, którym chcemy wypełnić daną komórkę</t>
  </si>
  <si>
    <t>=POWT(tekst;ile_razy)</t>
  </si>
  <si>
    <t>FUNKCJA POWTARZANIA</t>
  </si>
  <si>
    <t>w przciwnym przypadku wartość FALSE</t>
  </si>
  <si>
    <t>Jeśli teksty są identyczne zwraca wrtość TRUE,</t>
  </si>
  <si>
    <t>duże i małe litery\</t>
  </si>
  <si>
    <t>Porównuje dwa teksty uwzgledniając</t>
  </si>
  <si>
    <t>=PORÓWNAJ(tekst1;tekst2)</t>
  </si>
  <si>
    <t>FUNKCJA PORÓWNYWANIA TEKSTÓW</t>
  </si>
  <si>
    <t>Podaje liczbę znaków w danym tekście</t>
  </si>
  <si>
    <t>=DŁ(tekst)</t>
  </si>
  <si>
    <t>FUNKCJA LICZĄCA ILOŚĆ ZNAKÓW</t>
  </si>
  <si>
    <t>TEKSTY, JAKO ARGUMENTY  FUNKCJI  PISZE SIĘ W CUDZYSŁOWIE</t>
  </si>
  <si>
    <t>FUNKCJE TEKSTOWE</t>
  </si>
  <si>
    <r>
      <t xml:space="preserve">-wciśnij </t>
    </r>
    <r>
      <rPr>
        <b/>
        <sz val="8"/>
        <color indexed="10"/>
        <rFont val="Arial CE"/>
        <family val="2"/>
        <charset val="238"/>
      </rPr>
      <t>CTRL+SHIFT+ENTER</t>
    </r>
  </si>
  <si>
    <t>Orientacja danych może być pozioma lub pionowa</t>
  </si>
  <si>
    <t xml:space="preserve"> komórce zaznaczon. obszaru</t>
  </si>
  <si>
    <t>Zmienia orientację danych</t>
  </si>
  <si>
    <t>-wpisz funkcję w pierwszej</t>
  </si>
  <si>
    <t xml:space="preserve">           tablica danych</t>
  </si>
  <si>
    <t xml:space="preserve">  dla nowej tablicy</t>
  </si>
  <si>
    <t xml:space="preserve">           nazwa zakresu komórek</t>
  </si>
  <si>
    <t>-zaznacz zakres komórek</t>
  </si>
  <si>
    <t>tablica - adres zakresu komórek,</t>
  </si>
  <si>
    <t>wykonanie:</t>
  </si>
  <si>
    <t>=TRANSPONUJ(tablica)</t>
  </si>
  <si>
    <t>FUNKCJA ODWRACANIA</t>
  </si>
  <si>
    <t>Zwraca ilość kolumn dla podanego argumentu</t>
  </si>
  <si>
    <t>=LICZBA.KOLUMN(tablica)</t>
  </si>
  <si>
    <t>FUNKCJA LICZĄCA KOLUMNY</t>
  </si>
  <si>
    <t>Zwraca ilość wierszy dla podanego argumentu</t>
  </si>
  <si>
    <t>=ILE.WIERSZY(tablica)</t>
  </si>
  <si>
    <t>FUNKCJA LICZĄCA WIERSZE</t>
  </si>
  <si>
    <t>FUNKCJE WYBORU</t>
  </si>
  <si>
    <t>a wrtość FAŁSZ, gdy, warunek jest pradziwy</t>
  </si>
  <si>
    <t>Zwraca wartość PRAWDA, gdy warunek jest fałszywy,</t>
  </si>
  <si>
    <t>Funkcja ta powodje negację warunku</t>
  </si>
  <si>
    <t>z funkcją JEŻELI</t>
  </si>
  <si>
    <t>logiczna - oznacza warunek tej funkcji np.:B5&lt;4</t>
  </si>
  <si>
    <t>Łączona jest często</t>
  </si>
  <si>
    <t>=NIE(logiczna)</t>
  </si>
  <si>
    <t>FUNKCJA NEGACJI</t>
  </si>
  <si>
    <t>maksymalnie 30 argumentów</t>
  </si>
  <si>
    <t xml:space="preserve">   jest spełniony</t>
  </si>
  <si>
    <t>Jest ona prawdziwa, gdy przynajmniej jeden warunek</t>
  </si>
  <si>
    <t>=LUB(logiczna1;logiczna2;...)</t>
  </si>
  <si>
    <t>FUNKCJA SUMY LOGICZNEJ</t>
  </si>
  <si>
    <t>Jest ona prawdziwa, gdy wszystkie warunki są spełnione</t>
  </si>
  <si>
    <t>logiczna - oznacza warunek(i) tej funkcji np.:B5&lt;4</t>
  </si>
  <si>
    <t>=ORAZ(logiczna1;logiczna2;...)</t>
  </si>
  <si>
    <t>FUNKCJA ILOCZYNU LOGICZNEGO</t>
  </si>
  <si>
    <t xml:space="preserve">                         jeśli warunek nie jest spełniony</t>
  </si>
  <si>
    <t>wartość_jeśli_fałsz - wartoąść jaką należy wyświetlić w komórce,</t>
  </si>
  <si>
    <t xml:space="preserve">                        jeśli warunek jest spełniony</t>
  </si>
  <si>
    <t>wartość_jeśli_prawda - wartość jaką należy wyświetlić w komórce</t>
  </si>
  <si>
    <t>logiczna_test - oznacza warunek np.: A1&gt;32, A1&gt;2 AND A1&lt;2</t>
  </si>
  <si>
    <t>=JEŻELI(logiczna_test;wartość_jeżeli_prawda;wartość_jeżeli_fałsz)</t>
  </si>
  <si>
    <t>FUNKCJA WARUNKOWA</t>
  </si>
  <si>
    <t>FUNKCJE LOGICZNE - WARUNKOWE</t>
  </si>
  <si>
    <t>lub zakres komórek</t>
  </si>
  <si>
    <t>lub adresy poszczególnych komórek</t>
  </si>
  <si>
    <t>liczba - oznacza konkretną wartość np.:12, 13. 2...</t>
  </si>
  <si>
    <t>=MAX(liczba1;liczba2;...)</t>
  </si>
  <si>
    <t>WYBÓR LICZBY NAJWIĘKSZEJ</t>
  </si>
  <si>
    <t>=MIN(liczba1;liczba2;...)</t>
  </si>
  <si>
    <t>WYBÓR LICZBY NAJMNIEJSZEJ</t>
  </si>
  <si>
    <t>ARGUMENTÓW</t>
  </si>
  <si>
    <t>=ILE.LICZB(liczba1;liczba2;...)</t>
  </si>
  <si>
    <t>ZLICZANIE LICZB NA LIŚCIE</t>
  </si>
  <si>
    <t>=ŚREDNIA(liczba1;liczba2;...)</t>
  </si>
  <si>
    <t>FUNKCJE STATYSTYCZNE</t>
  </si>
  <si>
    <t>generowane liczby</t>
  </si>
  <si>
    <t xml:space="preserve">Przy każdym przeliczeniu arkusza zmieniane są  </t>
  </si>
  <si>
    <t>Jest funkcją bezargumentową tzn. nie podaje się argumentów</t>
  </si>
  <si>
    <t>Funkcja ta generuje liczby losowe z przedziału { 0, 1}</t>
  </si>
  <si>
    <t xml:space="preserve">  LOSOWYCH</t>
  </si>
  <si>
    <t>=LOS()</t>
  </si>
  <si>
    <t>GENEROWANIE LICZB</t>
  </si>
  <si>
    <t>lub adres komórki. w której jest wyrażenie dające w wyniku liczbę</t>
  </si>
  <si>
    <t xml:space="preserve">lub wyrażenie, którego wynikiem jest liczba </t>
  </si>
  <si>
    <t>lub adres komórki, w której jest jakaś liczba</t>
  </si>
  <si>
    <t>liczba - oznacza konkretną wartość np.:12, 13 2...</t>
  </si>
  <si>
    <t>=PIERWIASTEK(liczba)</t>
  </si>
  <si>
    <t>PIERWIASTEK KWADRATOWY</t>
  </si>
  <si>
    <t>liczba_cyfr - oznacza liczbę miejsc dziesiętnych</t>
  </si>
  <si>
    <t xml:space="preserve">=LICZBA.CAŁK(liczba;liczba_cyfr) </t>
  </si>
  <si>
    <t xml:space="preserve">OBCINANIE LICZB </t>
  </si>
  <si>
    <t>=ZAOKR(liczba;liczba_cyfr)</t>
  </si>
  <si>
    <t>ZAOKRĄGLANIE LICZB</t>
  </si>
  <si>
    <t>=SUMA(liczba1;liczba2;...)</t>
  </si>
  <si>
    <t xml:space="preserve">=ILOCZYN(liczba1;liczba2;...) </t>
  </si>
  <si>
    <t>FUNKCJE MATEMATYCZNE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</si>
</sst>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zł&quot;_-;\-* #,##0.00\ &quot;zł&quot;_-;_-* &quot;-&quot;??\ &quot;zł&quot;_-;_-@_-"/>
    <numFmt numFmtId="164" formatCode="#,##0\ &quot;zł&quot;"/>
    <numFmt numFmtId="165" formatCode="#,##0.00\ &quot;zł&quot;"/>
    <numFmt numFmtId="166" formatCode="h:mm"/>
    <numFmt numFmtId="167" formatCode="#,##0.00_ ;\-#,##0.00\ "/>
  </numFmts>
  <fonts count="23" x14ac:knownFonts="1"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</font>
    <font>
      <b/>
      <sz val="10"/>
      <name val="Arial CE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Arial CE"/>
      <charset val="238"/>
    </font>
    <font>
      <sz val="10"/>
      <name val="Arial CE"/>
      <family val="2"/>
      <charset val="238"/>
    </font>
    <font>
      <sz val="11"/>
      <name val="Arial CE"/>
      <family val="2"/>
      <charset val="238"/>
    </font>
    <font>
      <b/>
      <sz val="11"/>
      <name val="Arial CE"/>
      <family val="2"/>
      <charset val="238"/>
    </font>
    <font>
      <sz val="11"/>
      <color indexed="8"/>
      <name val="Calibri"/>
      <family val="2"/>
      <charset val="238"/>
    </font>
    <font>
      <b/>
      <sz val="10"/>
      <name val="Arial CE"/>
      <family val="2"/>
      <charset val="238"/>
    </font>
    <font>
      <b/>
      <sz val="11"/>
      <name val="Arial CE"/>
      <charset val="238"/>
    </font>
    <font>
      <b/>
      <sz val="12"/>
      <color indexed="9"/>
      <name val="Arial CE"/>
      <charset val="238"/>
    </font>
    <font>
      <b/>
      <sz val="12"/>
      <color indexed="9"/>
      <name val="Arial CE"/>
      <family val="2"/>
      <charset val="238"/>
    </font>
    <font>
      <b/>
      <sz val="10"/>
      <color indexed="8"/>
      <name val="Arial CE"/>
      <charset val="238"/>
    </font>
    <font>
      <b/>
      <sz val="8"/>
      <color indexed="8"/>
      <name val="Arial CE"/>
      <charset val="238"/>
    </font>
    <font>
      <sz val="10"/>
      <color indexed="8"/>
      <name val="Arial CE"/>
      <family val="2"/>
      <charset val="238"/>
    </font>
    <font>
      <b/>
      <sz val="10"/>
      <color indexed="8"/>
      <name val="Arial CE"/>
      <family val="2"/>
      <charset val="238"/>
    </font>
    <font>
      <b/>
      <sz val="10"/>
      <color indexed="16"/>
      <name val="Arial CE"/>
      <family val="2"/>
      <charset val="238"/>
    </font>
    <font>
      <b/>
      <sz val="9"/>
      <color indexed="10"/>
      <name val="Arial CE"/>
      <charset val="238"/>
    </font>
    <font>
      <b/>
      <sz val="8"/>
      <color indexed="10"/>
      <name val="Arial CE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31"/>
        <bgColor indexed="9"/>
      </patternFill>
    </fill>
    <fill>
      <patternFill patternType="solid">
        <fgColor indexed="56"/>
        <bgColor indexed="9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medium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6"/>
      </left>
      <right style="medium">
        <color indexed="56"/>
      </right>
      <top style="thin">
        <color indexed="56"/>
      </top>
      <bottom style="medium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 style="medium">
        <color indexed="56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 style="thin">
        <color indexed="56"/>
      </left>
      <right style="medium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medium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/>
      <right style="medium">
        <color indexed="56"/>
      </right>
      <top style="medium">
        <color indexed="56"/>
      </top>
      <bottom style="medium">
        <color indexed="56"/>
      </bottom>
      <diagonal/>
    </border>
    <border>
      <left/>
      <right/>
      <top style="medium">
        <color indexed="56"/>
      </top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thin">
        <color indexed="56"/>
      </left>
      <right style="medium">
        <color indexed="56"/>
      </right>
      <top style="medium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medium">
        <color indexed="56"/>
      </top>
      <bottom style="thin">
        <color indexed="56"/>
      </bottom>
      <diagonal/>
    </border>
    <border>
      <left style="medium">
        <color indexed="56"/>
      </left>
      <right style="thin">
        <color indexed="56"/>
      </right>
      <top style="medium">
        <color indexed="56"/>
      </top>
      <bottom style="thin">
        <color indexed="56"/>
      </bottom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ck">
        <color indexed="56"/>
      </right>
      <top style="thick">
        <color indexed="56"/>
      </top>
      <bottom style="thick">
        <color indexed="56"/>
      </bottom>
      <diagonal/>
    </border>
    <border>
      <left/>
      <right/>
      <top style="thick">
        <color indexed="56"/>
      </top>
      <bottom style="thick">
        <color indexed="56"/>
      </bottom>
      <diagonal/>
    </border>
    <border>
      <left style="thick">
        <color indexed="56"/>
      </left>
      <right/>
      <top style="thick">
        <color indexed="56"/>
      </top>
      <bottom style="thick">
        <color indexed="5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1" fillId="0" borderId="0"/>
    <xf numFmtId="9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6" fillId="11" borderId="32"/>
  </cellStyleXfs>
  <cellXfs count="201">
    <xf numFmtId="0" fontId="0" fillId="0" borderId="0" xfId="0"/>
    <xf numFmtId="0" fontId="1" fillId="0" borderId="0" xfId="1"/>
    <xf numFmtId="164" fontId="1" fillId="0" borderId="0" xfId="1" applyNumberFormat="1"/>
    <xf numFmtId="0" fontId="1" fillId="0" borderId="1" xfId="1" applyBorder="1"/>
    <xf numFmtId="165" fontId="1" fillId="0" borderId="1" xfId="1" applyNumberFormat="1" applyBorder="1"/>
    <xf numFmtId="165" fontId="1" fillId="0" borderId="0" xfId="1" applyNumberFormat="1"/>
    <xf numFmtId="0" fontId="1" fillId="0" borderId="0" xfId="1" applyAlignment="1">
      <alignment horizontal="center"/>
    </xf>
    <xf numFmtId="164" fontId="2" fillId="0" borderId="0" xfId="1" applyNumberFormat="1" applyFont="1" applyAlignment="1">
      <alignment horizontal="right"/>
    </xf>
    <xf numFmtId="0" fontId="3" fillId="0" borderId="0" xfId="1" applyFont="1"/>
    <xf numFmtId="0" fontId="3" fillId="0" borderId="0" xfId="1" applyFont="1" applyAlignment="1">
      <alignment horizontal="center"/>
    </xf>
    <xf numFmtId="0" fontId="1" fillId="2" borderId="0" xfId="1" applyFill="1"/>
    <xf numFmtId="0" fontId="1" fillId="2" borderId="0" xfId="1" applyFill="1" applyAlignment="1">
      <alignment horizontal="left" indent="2"/>
    </xf>
    <xf numFmtId="165" fontId="1" fillId="2" borderId="0" xfId="1" applyNumberFormat="1" applyFill="1"/>
    <xf numFmtId="0" fontId="1" fillId="3" borderId="0" xfId="1" applyFill="1" applyBorder="1" applyAlignment="1">
      <alignment horizontal="center"/>
    </xf>
    <xf numFmtId="0" fontId="1" fillId="3" borderId="0" xfId="1" applyFill="1" applyAlignment="1">
      <alignment horizontal="right"/>
    </xf>
    <xf numFmtId="0" fontId="1" fillId="3" borderId="0" xfId="1" applyFill="1"/>
    <xf numFmtId="0" fontId="1" fillId="4" borderId="0" xfId="1" applyFill="1"/>
    <xf numFmtId="0" fontId="1" fillId="4" borderId="0" xfId="1" applyFill="1" applyAlignment="1">
      <alignment horizontal="left" indent="1"/>
    </xf>
    <xf numFmtId="0" fontId="1" fillId="4" borderId="0" xfId="1" applyFill="1" applyAlignment="1">
      <alignment horizontal="center"/>
    </xf>
    <xf numFmtId="0" fontId="1" fillId="0" borderId="0" xfId="1" applyAlignment="1">
      <alignment horizontal="left"/>
    </xf>
    <xf numFmtId="0" fontId="1" fillId="4" borderId="0" xfId="1" applyFill="1" applyAlignment="1">
      <alignment horizontal="right"/>
    </xf>
    <xf numFmtId="0" fontId="1" fillId="0" borderId="0" xfId="1" applyBorder="1"/>
    <xf numFmtId="0" fontId="1" fillId="0" borderId="0" xfId="1" applyBorder="1" applyAlignment="1">
      <alignment horizontal="center"/>
    </xf>
    <xf numFmtId="164" fontId="1" fillId="0" borderId="0" xfId="1" applyNumberFormat="1" applyBorder="1"/>
    <xf numFmtId="165" fontId="1" fillId="0" borderId="0" xfId="1" applyNumberFormat="1" applyBorder="1"/>
    <xf numFmtId="0" fontId="1" fillId="5" borderId="2" xfId="1" applyNumberFormat="1" applyFont="1" applyFill="1" applyBorder="1" applyAlignment="1"/>
    <xf numFmtId="0" fontId="1" fillId="5" borderId="3" xfId="1" applyNumberFormat="1" applyFont="1" applyFill="1" applyBorder="1" applyAlignment="1"/>
    <xf numFmtId="0" fontId="1" fillId="5" borderId="3" xfId="1" applyNumberFormat="1" applyFont="1" applyFill="1" applyBorder="1" applyAlignment="1">
      <alignment horizontal="center"/>
    </xf>
    <xf numFmtId="164" fontId="1" fillId="5" borderId="3" xfId="1" applyNumberFormat="1" applyFont="1" applyFill="1" applyBorder="1" applyAlignment="1"/>
    <xf numFmtId="0" fontId="1" fillId="0" borderId="3" xfId="1" applyNumberFormat="1" applyFont="1" applyBorder="1" applyAlignment="1"/>
    <xf numFmtId="0" fontId="1" fillId="0" borderId="3" xfId="1" applyNumberFormat="1" applyFont="1" applyBorder="1" applyAlignment="1">
      <alignment horizontal="center"/>
    </xf>
    <xf numFmtId="164" fontId="1" fillId="0" borderId="3" xfId="1" applyNumberFormat="1" applyFont="1" applyBorder="1" applyAlignment="1"/>
    <xf numFmtId="164" fontId="2" fillId="0" borderId="3" xfId="1" applyNumberFormat="1" applyFont="1" applyBorder="1" applyAlignment="1">
      <alignment horizontal="right"/>
    </xf>
    <xf numFmtId="164" fontId="2" fillId="5" borderId="3" xfId="1" applyNumberFormat="1" applyFont="1" applyFill="1" applyBorder="1" applyAlignment="1">
      <alignment horizontal="right"/>
    </xf>
    <xf numFmtId="0" fontId="1" fillId="0" borderId="4" xfId="1" applyNumberFormat="1" applyFont="1" applyBorder="1" applyAlignment="1"/>
    <xf numFmtId="164" fontId="1" fillId="0" borderId="4" xfId="1" applyNumberFormat="1" applyFont="1" applyBorder="1" applyAlignment="1"/>
    <xf numFmtId="165" fontId="1" fillId="0" borderId="5" xfId="1" applyNumberFormat="1" applyFont="1" applyBorder="1" applyAlignment="1"/>
    <xf numFmtId="0" fontId="1" fillId="0" borderId="6" xfId="1" applyNumberFormat="1" applyFont="1" applyBorder="1" applyAlignment="1"/>
    <xf numFmtId="165" fontId="1" fillId="0" borderId="7" xfId="1" applyNumberFormat="1" applyFont="1" applyBorder="1" applyAlignment="1"/>
    <xf numFmtId="0" fontId="3" fillId="6" borderId="8" xfId="1" applyNumberFormat="1" applyFont="1" applyFill="1" applyBorder="1" applyAlignment="1"/>
    <xf numFmtId="165" fontId="0" fillId="0" borderId="0" xfId="0" applyNumberFormat="1"/>
    <xf numFmtId="0" fontId="3" fillId="6" borderId="6" xfId="1" applyNumberFormat="1" applyFont="1" applyFill="1" applyBorder="1" applyAlignment="1"/>
    <xf numFmtId="0" fontId="3" fillId="6" borderId="3" xfId="1" applyNumberFormat="1" applyFont="1" applyFill="1" applyBorder="1" applyAlignment="1"/>
    <xf numFmtId="0" fontId="3" fillId="6" borderId="3" xfId="1" applyNumberFormat="1" applyFont="1" applyFill="1" applyBorder="1" applyAlignment="1">
      <alignment horizontal="center"/>
    </xf>
    <xf numFmtId="0" fontId="3" fillId="6" borderId="7" xfId="1" applyNumberFormat="1" applyFont="1" applyFill="1" applyBorder="1" applyAlignment="1"/>
    <xf numFmtId="0" fontId="1" fillId="5" borderId="6" xfId="1" applyNumberFormat="1" applyFont="1" applyFill="1" applyBorder="1" applyAlignment="1"/>
    <xf numFmtId="165" fontId="1" fillId="5" borderId="7" xfId="1" applyNumberFormat="1" applyFont="1" applyFill="1" applyBorder="1" applyAlignment="1"/>
    <xf numFmtId="0" fontId="1" fillId="0" borderId="9" xfId="1" applyNumberFormat="1" applyFont="1" applyBorder="1" applyAlignment="1"/>
    <xf numFmtId="0" fontId="1" fillId="0" borderId="4" xfId="1" applyNumberFormat="1" applyFont="1" applyBorder="1" applyAlignment="1">
      <alignment horizontal="center"/>
    </xf>
    <xf numFmtId="0" fontId="1" fillId="0" borderId="0" xfId="1" quotePrefix="1"/>
    <xf numFmtId="0" fontId="3" fillId="0" borderId="1" xfId="1" applyFont="1" applyBorder="1"/>
    <xf numFmtId="0" fontId="7" fillId="3" borderId="10" xfId="2" applyFont="1" applyFill="1" applyBorder="1" applyAlignment="1">
      <alignment horizontal="center"/>
    </xf>
    <xf numFmtId="0" fontId="7" fillId="7" borderId="10" xfId="2" applyFont="1" applyFill="1" applyBorder="1" applyAlignment="1">
      <alignment horizontal="center"/>
    </xf>
    <xf numFmtId="0" fontId="1" fillId="3" borderId="10" xfId="1" applyFill="1" applyBorder="1" applyAlignment="1">
      <alignment horizontal="center"/>
    </xf>
    <xf numFmtId="0" fontId="1" fillId="7" borderId="10" xfId="1" applyFill="1" applyBorder="1" applyAlignment="1">
      <alignment horizontal="center"/>
    </xf>
    <xf numFmtId="14" fontId="1" fillId="7" borderId="10" xfId="1" applyNumberFormat="1" applyFill="1" applyBorder="1" applyAlignment="1">
      <alignment horizontal="center"/>
    </xf>
    <xf numFmtId="0" fontId="1" fillId="3" borderId="1" xfId="1" applyFill="1" applyBorder="1"/>
    <xf numFmtId="0" fontId="1" fillId="7" borderId="1" xfId="1" applyFill="1" applyBorder="1" applyAlignment="1">
      <alignment horizontal="center"/>
    </xf>
    <xf numFmtId="0" fontId="1" fillId="3" borderId="11" xfId="1" applyFill="1" applyBorder="1" applyAlignment="1">
      <alignment horizontal="center"/>
    </xf>
    <xf numFmtId="0" fontId="1" fillId="7" borderId="11" xfId="1" applyFill="1" applyBorder="1" applyAlignment="1">
      <alignment horizontal="center"/>
    </xf>
    <xf numFmtId="0" fontId="1" fillId="7" borderId="0" xfId="1" applyFill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1" fillId="7" borderId="0" xfId="1" applyFill="1" applyBorder="1" applyAlignment="1">
      <alignment horizontal="center"/>
    </xf>
    <xf numFmtId="0" fontId="1" fillId="3" borderId="0" xfId="1" applyFill="1" applyBorder="1"/>
    <xf numFmtId="0" fontId="1" fillId="0" borderId="11" xfId="1" applyFill="1" applyBorder="1" applyAlignment="1">
      <alignment horizontal="center"/>
    </xf>
    <xf numFmtId="0" fontId="1" fillId="0" borderId="11" xfId="1" applyFill="1" applyBorder="1"/>
    <xf numFmtId="0" fontId="1" fillId="3" borderId="11" xfId="1" applyFill="1" applyBorder="1"/>
    <xf numFmtId="0" fontId="1" fillId="7" borderId="11" xfId="1" applyFill="1" applyBorder="1"/>
    <xf numFmtId="0" fontId="1" fillId="0" borderId="0" xfId="3" applyAlignment="1">
      <alignment horizontal="center"/>
    </xf>
    <xf numFmtId="0" fontId="8" fillId="0" borderId="0" xfId="3" applyFont="1"/>
    <xf numFmtId="0" fontId="9" fillId="0" borderId="0" xfId="3" applyFont="1" applyAlignment="1">
      <alignment horizontal="center"/>
    </xf>
    <xf numFmtId="0" fontId="9" fillId="0" borderId="0" xfId="3" applyFont="1"/>
    <xf numFmtId="0" fontId="9" fillId="0" borderId="0" xfId="3" applyFont="1" applyBorder="1" applyAlignment="1">
      <alignment horizontal="center"/>
    </xf>
    <xf numFmtId="0" fontId="1" fillId="0" borderId="0" xfId="3"/>
    <xf numFmtId="165" fontId="9" fillId="8" borderId="12" xfId="3" applyNumberFormat="1" applyFont="1" applyFill="1" applyBorder="1" applyAlignment="1">
      <alignment vertical="center"/>
    </xf>
    <xf numFmtId="0" fontId="10" fillId="9" borderId="13" xfId="3" applyFont="1" applyFill="1" applyBorder="1" applyAlignment="1">
      <alignment horizontal="right" vertical="center"/>
    </xf>
    <xf numFmtId="0" fontId="10" fillId="9" borderId="14" xfId="3" applyFont="1" applyFill="1" applyBorder="1" applyAlignment="1">
      <alignment horizontal="right" vertical="center"/>
    </xf>
    <xf numFmtId="0" fontId="1" fillId="0" borderId="0" xfId="3" applyAlignment="1">
      <alignment vertical="center"/>
    </xf>
    <xf numFmtId="165" fontId="9" fillId="8" borderId="15" xfId="3" applyNumberFormat="1" applyFont="1" applyFill="1" applyBorder="1" applyAlignment="1">
      <alignment vertical="center"/>
    </xf>
    <xf numFmtId="165" fontId="9" fillId="8" borderId="16" xfId="3" applyNumberFormat="1" applyFont="1" applyFill="1" applyBorder="1" applyAlignment="1">
      <alignment horizontal="center" vertical="center"/>
    </xf>
    <xf numFmtId="9" fontId="9" fillId="0" borderId="16" xfId="4" applyNumberFormat="1" applyFont="1" applyBorder="1" applyAlignment="1">
      <alignment horizontal="center" vertical="center"/>
    </xf>
    <xf numFmtId="44" fontId="9" fillId="8" borderId="16" xfId="5" applyFont="1" applyFill="1" applyBorder="1" applyAlignment="1">
      <alignment horizontal="center" vertical="center"/>
    </xf>
    <xf numFmtId="9" fontId="9" fillId="8" borderId="16" xfId="5" applyNumberFormat="1" applyFont="1" applyFill="1" applyBorder="1" applyAlignment="1">
      <alignment horizontal="center" vertical="center"/>
    </xf>
    <xf numFmtId="44" fontId="9" fillId="0" borderId="16" xfId="5" applyFont="1" applyBorder="1" applyAlignment="1">
      <alignment horizontal="center" vertical="center"/>
    </xf>
    <xf numFmtId="2" fontId="9" fillId="8" borderId="16" xfId="3" applyNumberFormat="1" applyFont="1" applyFill="1" applyBorder="1" applyAlignment="1">
      <alignment horizontal="center" vertical="center"/>
    </xf>
    <xf numFmtId="20" fontId="9" fillId="0" borderId="16" xfId="3" applyNumberFormat="1" applyFont="1" applyBorder="1" applyAlignment="1">
      <alignment horizontal="center" vertical="center"/>
    </xf>
    <xf numFmtId="166" fontId="9" fillId="0" borderId="16" xfId="3" applyNumberFormat="1" applyFont="1" applyBorder="1" applyAlignment="1">
      <alignment horizontal="center" vertical="center"/>
    </xf>
    <xf numFmtId="0" fontId="9" fillId="0" borderId="17" xfId="3" applyNumberFormat="1" applyFont="1" applyFill="1" applyBorder="1" applyAlignment="1">
      <alignment horizontal="left" vertical="center"/>
    </xf>
    <xf numFmtId="0" fontId="9" fillId="0" borderId="17" xfId="3" applyFont="1" applyFill="1" applyBorder="1" applyAlignment="1">
      <alignment horizontal="left" vertical="center"/>
    </xf>
    <xf numFmtId="0" fontId="9" fillId="9" borderId="18" xfId="3" applyFont="1" applyFill="1" applyBorder="1" applyAlignment="1">
      <alignment horizontal="center" vertical="top"/>
    </xf>
    <xf numFmtId="0" fontId="9" fillId="9" borderId="19" xfId="3" applyFont="1" applyFill="1" applyBorder="1" applyAlignment="1">
      <alignment horizontal="center" vertical="top"/>
    </xf>
    <xf numFmtId="0" fontId="9" fillId="9" borderId="20" xfId="3" applyFont="1" applyFill="1" applyBorder="1" applyAlignment="1">
      <alignment horizontal="center" vertical="top"/>
    </xf>
    <xf numFmtId="0" fontId="10" fillId="9" borderId="15" xfId="3" applyFont="1" applyFill="1" applyBorder="1" applyAlignment="1">
      <alignment horizontal="center" vertical="center"/>
    </xf>
    <xf numFmtId="0" fontId="10" fillId="9" borderId="16" xfId="3" applyFont="1" applyFill="1" applyBorder="1" applyAlignment="1">
      <alignment horizontal="center" vertical="center" wrapText="1"/>
    </xf>
    <xf numFmtId="9" fontId="10" fillId="9" borderId="16" xfId="3" applyNumberFormat="1" applyFont="1" applyFill="1" applyBorder="1" applyAlignment="1">
      <alignment horizontal="center" vertical="center" wrapText="1"/>
    </xf>
    <xf numFmtId="0" fontId="10" fillId="9" borderId="17" xfId="3" applyFont="1" applyFill="1" applyBorder="1" applyAlignment="1">
      <alignment horizontal="center" vertical="center" wrapText="1"/>
    </xf>
    <xf numFmtId="0" fontId="12" fillId="0" borderId="0" xfId="3" applyFont="1" applyAlignment="1">
      <alignment horizontal="center" vertical="center"/>
    </xf>
    <xf numFmtId="0" fontId="0" fillId="9" borderId="21" xfId="0" applyFill="1" applyBorder="1"/>
    <xf numFmtId="0" fontId="0" fillId="9" borderId="22" xfId="0" applyFill="1" applyBorder="1"/>
    <xf numFmtId="0" fontId="9" fillId="9" borderId="23" xfId="0" applyFont="1" applyFill="1" applyBorder="1"/>
    <xf numFmtId="0" fontId="10" fillId="9" borderId="24" xfId="3" applyFont="1" applyFill="1" applyBorder="1" applyAlignment="1">
      <alignment horizontal="center" vertical="center"/>
    </xf>
    <xf numFmtId="0" fontId="10" fillId="9" borderId="25" xfId="3" applyFont="1" applyFill="1" applyBorder="1" applyAlignment="1">
      <alignment horizontal="center" vertical="center"/>
    </xf>
    <xf numFmtId="0" fontId="9" fillId="9" borderId="25" xfId="3" applyFont="1" applyFill="1" applyBorder="1" applyAlignment="1">
      <alignment horizontal="center" vertical="center"/>
    </xf>
    <xf numFmtId="0" fontId="10" fillId="9" borderId="26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9" fillId="9" borderId="28" xfId="3" applyFont="1" applyFill="1" applyBorder="1"/>
    <xf numFmtId="0" fontId="10" fillId="0" borderId="0" xfId="3" applyFont="1"/>
    <xf numFmtId="0" fontId="10" fillId="9" borderId="28" xfId="3" applyFont="1" applyFill="1" applyBorder="1"/>
    <xf numFmtId="9" fontId="9" fillId="0" borderId="12" xfId="3" applyNumberFormat="1" applyFont="1" applyFill="1" applyBorder="1" applyAlignment="1">
      <alignment horizontal="center"/>
    </xf>
    <xf numFmtId="9" fontId="9" fillId="0" borderId="13" xfId="3" applyNumberFormat="1" applyFont="1" applyFill="1" applyBorder="1" applyAlignment="1">
      <alignment horizontal="center"/>
    </xf>
    <xf numFmtId="0" fontId="9" fillId="0" borderId="13" xfId="3" applyFont="1" applyFill="1" applyBorder="1" applyAlignment="1">
      <alignment horizontal="center"/>
    </xf>
    <xf numFmtId="0" fontId="9" fillId="0" borderId="14" xfId="3" applyFont="1" applyFill="1" applyBorder="1" applyAlignment="1">
      <alignment horizontal="center"/>
    </xf>
    <xf numFmtId="0" fontId="9" fillId="9" borderId="28" xfId="0" applyFont="1" applyFill="1" applyBorder="1"/>
    <xf numFmtId="0" fontId="9" fillId="0" borderId="15" xfId="3" applyFont="1" applyFill="1" applyBorder="1" applyAlignment="1">
      <alignment horizontal="center"/>
    </xf>
    <xf numFmtId="9" fontId="9" fillId="0" borderId="16" xfId="3" applyNumberFormat="1" applyFont="1" applyFill="1" applyBorder="1" applyAlignment="1">
      <alignment horizontal="center"/>
    </xf>
    <xf numFmtId="0" fontId="9" fillId="0" borderId="16" xfId="3" applyFont="1" applyFill="1" applyBorder="1" applyAlignment="1">
      <alignment horizontal="center"/>
    </xf>
    <xf numFmtId="0" fontId="9" fillId="0" borderId="17" xfId="3" applyFont="1" applyFill="1" applyBorder="1" applyAlignment="1">
      <alignment horizontal="center"/>
    </xf>
    <xf numFmtId="0" fontId="0" fillId="9" borderId="29" xfId="0" applyFill="1" applyBorder="1"/>
    <xf numFmtId="0" fontId="0" fillId="9" borderId="30" xfId="0" applyFill="1" applyBorder="1"/>
    <xf numFmtId="0" fontId="10" fillId="9" borderId="31" xfId="3" applyFont="1" applyFill="1" applyBorder="1"/>
    <xf numFmtId="0" fontId="10" fillId="9" borderId="24" xfId="3" applyFont="1" applyFill="1" applyBorder="1" applyAlignment="1">
      <alignment horizontal="center"/>
    </xf>
    <xf numFmtId="0" fontId="10" fillId="9" borderId="25" xfId="3" applyFont="1" applyFill="1" applyBorder="1" applyAlignment="1">
      <alignment horizontal="center"/>
    </xf>
    <xf numFmtId="0" fontId="10" fillId="9" borderId="25" xfId="3" applyNumberFormat="1" applyFont="1" applyFill="1" applyBorder="1" applyAlignment="1">
      <alignment horizontal="center" vertical="center"/>
    </xf>
    <xf numFmtId="0" fontId="10" fillId="9" borderId="26" xfId="3" applyNumberFormat="1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44" fontId="11" fillId="0" borderId="0" xfId="5"/>
    <xf numFmtId="166" fontId="0" fillId="0" borderId="0" xfId="0" applyNumberFormat="1"/>
    <xf numFmtId="44" fontId="9" fillId="8" borderId="12" xfId="5" applyFont="1" applyFill="1" applyBorder="1"/>
    <xf numFmtId="0" fontId="9" fillId="9" borderId="13" xfId="0" applyFont="1" applyFill="1" applyBorder="1" applyAlignment="1">
      <alignment horizontal="center"/>
    </xf>
    <xf numFmtId="2" fontId="9" fillId="8" borderId="13" xfId="0" applyNumberFormat="1" applyFont="1" applyFill="1" applyBorder="1"/>
    <xf numFmtId="167" fontId="9" fillId="0" borderId="13" xfId="5" applyNumberFormat="1" applyFont="1" applyFill="1" applyBorder="1"/>
    <xf numFmtId="0" fontId="9" fillId="9" borderId="13" xfId="0" applyFont="1" applyFill="1" applyBorder="1"/>
    <xf numFmtId="46" fontId="9" fillId="0" borderId="13" xfId="0" applyNumberFormat="1" applyFont="1" applyBorder="1" applyAlignment="1">
      <alignment horizontal="center"/>
    </xf>
    <xf numFmtId="46" fontId="9" fillId="0" borderId="14" xfId="0" applyNumberFormat="1" applyFont="1" applyBorder="1" applyAlignment="1">
      <alignment horizontal="center"/>
    </xf>
    <xf numFmtId="44" fontId="9" fillId="8" borderId="15" xfId="5" applyFont="1" applyFill="1" applyBorder="1"/>
    <xf numFmtId="0" fontId="9" fillId="9" borderId="16" xfId="0" applyFont="1" applyFill="1" applyBorder="1" applyAlignment="1">
      <alignment horizontal="center"/>
    </xf>
    <xf numFmtId="2" fontId="9" fillId="8" borderId="16" xfId="0" applyNumberFormat="1" applyFont="1" applyFill="1" applyBorder="1"/>
    <xf numFmtId="167" fontId="9" fillId="0" borderId="16" xfId="5" applyNumberFormat="1" applyFont="1" applyFill="1" applyBorder="1"/>
    <xf numFmtId="0" fontId="9" fillId="9" borderId="16" xfId="0" applyFont="1" applyFill="1" applyBorder="1"/>
    <xf numFmtId="46" fontId="9" fillId="0" borderId="16" xfId="0" applyNumberFormat="1" applyFont="1" applyBorder="1" applyAlignment="1">
      <alignment horizontal="center"/>
    </xf>
    <xf numFmtId="46" fontId="9" fillId="0" borderId="17" xfId="0" applyNumberFormat="1" applyFont="1" applyBorder="1" applyAlignment="1">
      <alignment horizontal="center"/>
    </xf>
    <xf numFmtId="0" fontId="12" fillId="9" borderId="24" xfId="0" applyFont="1" applyFill="1" applyBorder="1" applyAlignment="1">
      <alignment horizontal="center" vertical="center" wrapText="1"/>
    </xf>
    <xf numFmtId="0" fontId="12" fillId="9" borderId="25" xfId="0" applyFont="1" applyFill="1" applyBorder="1" applyAlignment="1">
      <alignment horizontal="center" vertical="center" wrapText="1"/>
    </xf>
    <xf numFmtId="0" fontId="12" fillId="9" borderId="26" xfId="0" applyFont="1" applyFill="1" applyBorder="1" applyAlignment="1">
      <alignment horizontal="center" vertical="center" wrapText="1"/>
    </xf>
    <xf numFmtId="9" fontId="0" fillId="0" borderId="12" xfId="0" applyNumberFormat="1" applyBorder="1" applyAlignment="1">
      <alignment horizontal="center" vertical="center"/>
    </xf>
    <xf numFmtId="0" fontId="12" fillId="9" borderId="13" xfId="0" applyFont="1" applyFill="1" applyBorder="1" applyAlignment="1">
      <alignment horizontal="left" vertical="center"/>
    </xf>
    <xf numFmtId="0" fontId="12" fillId="9" borderId="14" xfId="0" applyFont="1" applyFill="1" applyBorder="1" applyAlignment="1">
      <alignment horizontal="left" vertical="center"/>
    </xf>
    <xf numFmtId="0" fontId="8" fillId="0" borderId="0" xfId="0" applyFont="1" applyFill="1" applyBorder="1"/>
    <xf numFmtId="9" fontId="0" fillId="0" borderId="24" xfId="0" applyNumberFormat="1" applyBorder="1" applyAlignment="1">
      <alignment horizontal="center" vertical="center"/>
    </xf>
    <xf numFmtId="0" fontId="12" fillId="9" borderId="25" xfId="0" applyFont="1" applyFill="1" applyBorder="1" applyAlignment="1">
      <alignment horizontal="left" vertical="center"/>
    </xf>
    <xf numFmtId="0" fontId="12" fillId="9" borderId="26" xfId="0" applyFont="1" applyFill="1" applyBorder="1" applyAlignment="1">
      <alignment horizontal="left" vertical="center"/>
    </xf>
    <xf numFmtId="0" fontId="15" fillId="10" borderId="0" xfId="0" applyFont="1" applyFill="1" applyBorder="1" applyAlignment="1">
      <alignment horizontal="center" vertical="center"/>
    </xf>
    <xf numFmtId="0" fontId="16" fillId="12" borderId="32" xfId="6" applyFill="1"/>
    <xf numFmtId="1" fontId="16" fillId="12" borderId="32" xfId="6" applyNumberFormat="1" applyFill="1"/>
    <xf numFmtId="0" fontId="17" fillId="12" borderId="32" xfId="6" applyFont="1" applyFill="1"/>
    <xf numFmtId="0" fontId="16" fillId="13" borderId="32" xfId="6" applyFill="1"/>
    <xf numFmtId="1" fontId="16" fillId="13" borderId="32" xfId="6" applyNumberFormat="1" applyFill="1"/>
    <xf numFmtId="0" fontId="16" fillId="13" borderId="32" xfId="6" applyFont="1" applyFill="1"/>
    <xf numFmtId="1" fontId="18" fillId="13" borderId="32" xfId="6" applyNumberFormat="1" applyFont="1" applyFill="1"/>
    <xf numFmtId="0" fontId="18" fillId="13" borderId="32" xfId="6" applyFont="1" applyFill="1" applyAlignment="1">
      <alignment horizontal="left"/>
    </xf>
    <xf numFmtId="1" fontId="16" fillId="13" borderId="32" xfId="6" applyNumberFormat="1" applyFont="1" applyFill="1"/>
    <xf numFmtId="0" fontId="18" fillId="13" borderId="32" xfId="6" applyFont="1" applyFill="1"/>
    <xf numFmtId="0" fontId="16" fillId="13" borderId="32" xfId="6" applyFont="1" applyFill="1" applyAlignment="1">
      <alignment wrapText="1"/>
    </xf>
    <xf numFmtId="0" fontId="16" fillId="12" borderId="32" xfId="6" applyFont="1" applyFill="1" applyAlignment="1">
      <alignment wrapText="1"/>
    </xf>
    <xf numFmtId="0" fontId="19" fillId="13" borderId="32" xfId="6" applyFont="1" applyFill="1"/>
    <xf numFmtId="0" fontId="16" fillId="13" borderId="32" xfId="6" quotePrefix="1" applyFont="1" applyFill="1"/>
    <xf numFmtId="0" fontId="17" fillId="13" borderId="32" xfId="6" applyFont="1" applyFill="1"/>
    <xf numFmtId="0" fontId="18" fillId="13" borderId="32" xfId="6" applyFont="1" applyFill="1" applyAlignment="1">
      <alignment wrapText="1"/>
    </xf>
    <xf numFmtId="0" fontId="16" fillId="13" borderId="32" xfId="6" quotePrefix="1" applyFont="1" applyFill="1" applyAlignment="1">
      <alignment wrapText="1"/>
    </xf>
    <xf numFmtId="0" fontId="16" fillId="13" borderId="32" xfId="6" quotePrefix="1" applyFill="1" applyAlignment="1">
      <alignment horizontal="left"/>
    </xf>
    <xf numFmtId="0" fontId="16" fillId="13" borderId="32" xfId="6" quotePrefix="1" applyFill="1"/>
    <xf numFmtId="0" fontId="18" fillId="13" borderId="32" xfId="6" quotePrefix="1" applyFont="1" applyFill="1" applyAlignment="1">
      <alignment horizontal="left"/>
    </xf>
    <xf numFmtId="1" fontId="20" fillId="13" borderId="32" xfId="6" applyNumberFormat="1" applyFont="1" applyFill="1"/>
    <xf numFmtId="0" fontId="14" fillId="14" borderId="33" xfId="6" applyFont="1" applyFill="1" applyBorder="1" applyAlignment="1">
      <alignment horizontal="center"/>
    </xf>
    <xf numFmtId="0" fontId="14" fillId="14" borderId="34" xfId="6" applyFont="1" applyFill="1" applyBorder="1" applyAlignment="1">
      <alignment horizontal="center"/>
    </xf>
    <xf numFmtId="0" fontId="14" fillId="14" borderId="35" xfId="6" applyFont="1" applyFill="1" applyBorder="1" applyAlignment="1">
      <alignment horizontal="center"/>
    </xf>
    <xf numFmtId="0" fontId="16" fillId="12" borderId="32" xfId="6" quotePrefix="1" applyFill="1"/>
    <xf numFmtId="0" fontId="16" fillId="12" borderId="36" xfId="6" applyFill="1" applyBorder="1"/>
    <xf numFmtId="0" fontId="17" fillId="12" borderId="36" xfId="6" applyFont="1" applyFill="1" applyBorder="1"/>
    <xf numFmtId="0" fontId="16" fillId="12" borderId="33" xfId="6" applyFill="1" applyBorder="1"/>
    <xf numFmtId="0" fontId="21" fillId="14" borderId="37" xfId="6" quotePrefix="1" applyFont="1" applyFill="1" applyBorder="1" applyAlignment="1">
      <alignment horizontal="center"/>
    </xf>
    <xf numFmtId="0" fontId="21" fillId="14" borderId="38" xfId="6" quotePrefix="1" applyFont="1" applyFill="1" applyBorder="1" applyAlignment="1">
      <alignment horizontal="center"/>
    </xf>
    <xf numFmtId="0" fontId="21" fillId="14" borderId="39" xfId="6" quotePrefix="1" applyFont="1" applyFill="1" applyBorder="1" applyAlignment="1">
      <alignment horizontal="center"/>
    </xf>
    <xf numFmtId="0" fontId="16" fillId="12" borderId="35" xfId="6" applyFill="1" applyBorder="1"/>
    <xf numFmtId="0" fontId="14" fillId="14" borderId="37" xfId="6" applyFont="1" applyFill="1" applyBorder="1" applyAlignment="1">
      <alignment horizontal="center"/>
    </xf>
    <xf numFmtId="0" fontId="14" fillId="14" borderId="38" xfId="6" applyFont="1" applyFill="1" applyBorder="1" applyAlignment="1">
      <alignment horizontal="center"/>
    </xf>
    <xf numFmtId="0" fontId="14" fillId="14" borderId="39" xfId="6" applyFont="1" applyFill="1" applyBorder="1" applyAlignment="1">
      <alignment horizontal="center"/>
    </xf>
    <xf numFmtId="0" fontId="16" fillId="12" borderId="40" xfId="6" applyFill="1" applyBorder="1"/>
    <xf numFmtId="1" fontId="16" fillId="12" borderId="40" xfId="6" applyNumberFormat="1" applyFill="1" applyBorder="1"/>
    <xf numFmtId="0" fontId="17" fillId="13" borderId="32" xfId="6" quotePrefix="1" applyFont="1" applyFill="1" applyAlignment="1">
      <alignment horizontal="left"/>
    </xf>
    <xf numFmtId="0" fontId="22" fillId="13" borderId="32" xfId="6" applyFont="1" applyFill="1"/>
    <xf numFmtId="0" fontId="7" fillId="13" borderId="32" xfId="6" quotePrefix="1" applyFont="1" applyFill="1" applyAlignment="1">
      <alignment horizontal="left"/>
    </xf>
    <xf numFmtId="0" fontId="7" fillId="13" borderId="32" xfId="6" applyFont="1" applyFill="1"/>
    <xf numFmtId="0" fontId="7" fillId="12" borderId="32" xfId="6" applyFont="1" applyFill="1"/>
    <xf numFmtId="0" fontId="17" fillId="13" borderId="32" xfId="6" quotePrefix="1" applyFont="1" applyFill="1"/>
    <xf numFmtId="0" fontId="16" fillId="13" borderId="32" xfId="6" quotePrefix="1" applyFont="1" applyFill="1" applyAlignment="1">
      <alignment horizontal="left"/>
    </xf>
  </cellXfs>
  <cellStyles count="7">
    <cellStyle name="Normalny" xfId="0" builtinId="0"/>
    <cellStyle name="Normalny 2" xfId="1"/>
    <cellStyle name="Normalny_Arkusz1" xfId="2"/>
    <cellStyle name="Normalny_Arkusz7" xfId="3"/>
    <cellStyle name="Normalny_S2" xfId="6"/>
    <cellStyle name="Procentowy 2" xfId="4"/>
    <cellStyle name="Walutowy 2" xfId="5"/>
  </cellStyles>
  <dxfs count="23">
    <dxf>
      <numFmt numFmtId="165" formatCode="#,##0.00\ &quot;zł&quot;"/>
    </dxf>
    <dxf>
      <numFmt numFmtId="165" formatCode="#,##0.00\ &quot;zł&quot;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165" formatCode="#,##0.00\ &quot;zł&quot;"/>
    </dxf>
    <dxf>
      <numFmt numFmtId="165" formatCode="#,##0.00\ &quot;zł&quot;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165" formatCode="#,##0.00\ &quot;zł&quot;"/>
    </dxf>
    <dxf>
      <numFmt numFmtId="165" formatCode="#,##0.00\ &quot;zł&quot;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165" formatCode="#,##0.00\ &quot;zł&quot;"/>
    </dxf>
    <dxf>
      <numFmt numFmtId="164" formatCode="#,##0\ &quot;zł&quot;"/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ela1" displayName="Tabela1" ref="A15:J95" totalsRowShown="0" headerRowDxfId="22" tableBorderDxfId="21" headerRowCellStyle="Normalny 2">
  <autoFilter ref="A15:J95"/>
  <sortState ref="A29:J94">
    <sortCondition ref="B15:B95"/>
  </sortState>
  <tableColumns count="10">
    <tableColumn id="1" name="Lp" dataCellStyle="Normalny 2"/>
    <tableColumn id="2" name="Nazwisko" dataCellStyle="Normalny 2"/>
    <tableColumn id="3" name="Imię" dataCellStyle="Normalny 2"/>
    <tableColumn id="4" name="Adres" dataCellStyle="Normalny 2"/>
    <tableColumn id="5" name="Miasto" dataCellStyle="Normalny 2"/>
    <tableColumn id="6" name="Województwo" dataCellStyle="Normalny 2"/>
    <tableColumn id="7" name="Kod pocztowy" dataCellStyle="Normalny 2"/>
    <tableColumn id="8" name="Czy obecny" dataDxfId="20" dataCellStyle="Normalny 2"/>
    <tableColumn id="9" name="Zaległości" dataDxfId="19" dataCellStyle="Normalny 2"/>
    <tableColumn id="10" name="Premia" dataDxfId="18" dataCellStyle="Normalny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2:E10" totalsRowShown="0" headerRowDxfId="17" headerRowBorderDxfId="16" tableBorderDxfId="15" totalsRowBorderDxfId="14" headerRowCellStyle="Normalny 2">
  <autoFilter ref="A2:E10"/>
  <tableColumns count="5">
    <tableColumn id="1" name="Lp"/>
    <tableColumn id="2" name="Nazwisko"/>
    <tableColumn id="3" name="Imię"/>
    <tableColumn id="4" name="Zaległości" dataDxfId="13"/>
    <tableColumn id="5" name="Premia" dataDxfId="12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5" name="Tabela5" displayName="Tabela5" ref="G2:K10" totalsRowShown="0" headerRowDxfId="11" headerRowBorderDxfId="10" tableBorderDxfId="9" totalsRowBorderDxfId="8" headerRowCellStyle="Normalny 2">
  <autoFilter ref="G2:K10"/>
  <tableColumns count="5">
    <tableColumn id="1" name="Lp"/>
    <tableColumn id="2" name="Nazwisko"/>
    <tableColumn id="3" name="Imię"/>
    <tableColumn id="4" name="Zaległości" dataDxfId="7"/>
    <tableColumn id="5" name="Premia" dataDxfId="6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M2:Q10" totalsRowShown="0" headerRowDxfId="5" headerRowBorderDxfId="4" tableBorderDxfId="3" totalsRowBorderDxfId="2" headerRowCellStyle="Normalny 2">
  <autoFilter ref="M2:Q10"/>
  <tableColumns count="5">
    <tableColumn id="1" name="Lp"/>
    <tableColumn id="2" name="Nazwisko"/>
    <tableColumn id="3" name="Imię"/>
    <tableColumn id="4" name="Zaległości" dataDxfId="1"/>
    <tableColumn id="5" name="Premia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10"/>
  <sheetViews>
    <sheetView zoomScale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RowHeight="12.75" x14ac:dyDescent="0.2"/>
  <cols>
    <col min="1" max="1" width="3" style="1" bestFit="1" customWidth="1"/>
    <col min="2" max="2" width="11.5703125" style="1" bestFit="1" customWidth="1"/>
    <col min="3" max="3" width="10.140625" style="1" bestFit="1" customWidth="1"/>
    <col min="4" max="6" width="21.85546875" style="58" customWidth="1"/>
    <col min="7" max="7" width="32.140625" style="58" customWidth="1"/>
    <col min="8" max="8" width="21.5703125" style="66" customWidth="1"/>
    <col min="9" max="9" width="23.42578125" style="58" customWidth="1"/>
    <col min="10" max="10" width="23.42578125" style="59" customWidth="1"/>
    <col min="11" max="11" width="12.7109375" style="58" customWidth="1"/>
    <col min="12" max="12" width="20" style="59" customWidth="1"/>
    <col min="13" max="13" width="20" style="58" customWidth="1"/>
    <col min="14" max="14" width="20" style="59" customWidth="1"/>
    <col min="15" max="15" width="20" style="58" customWidth="1"/>
    <col min="16" max="16" width="28.5703125" style="59" customWidth="1"/>
    <col min="17" max="17" width="16" style="67" customWidth="1"/>
    <col min="18" max="18" width="19" style="68" customWidth="1"/>
    <col min="19" max="19" width="19" style="67" customWidth="1"/>
    <col min="20" max="20" width="21" style="59" customWidth="1"/>
    <col min="21" max="21" width="27.28515625" style="58" customWidth="1"/>
    <col min="22" max="22" width="18.42578125" style="59" customWidth="1"/>
    <col min="23" max="23" width="47.28515625" style="1" customWidth="1"/>
    <col min="24" max="24" width="19.28515625" style="60" customWidth="1"/>
    <col min="25" max="256" width="9.140625" style="1"/>
    <col min="257" max="257" width="3" style="1" bestFit="1" customWidth="1"/>
    <col min="258" max="258" width="11.5703125" style="1" bestFit="1" customWidth="1"/>
    <col min="259" max="259" width="10.140625" style="1" bestFit="1" customWidth="1"/>
    <col min="260" max="262" width="21.85546875" style="1" customWidth="1"/>
    <col min="263" max="263" width="32.140625" style="1" customWidth="1"/>
    <col min="264" max="264" width="21.5703125" style="1" customWidth="1"/>
    <col min="265" max="266" width="23.42578125" style="1" customWidth="1"/>
    <col min="267" max="267" width="12.7109375" style="1" customWidth="1"/>
    <col min="268" max="271" width="20" style="1" customWidth="1"/>
    <col min="272" max="272" width="28.5703125" style="1" customWidth="1"/>
    <col min="273" max="273" width="16" style="1" customWidth="1"/>
    <col min="274" max="275" width="19" style="1" customWidth="1"/>
    <col min="276" max="276" width="21" style="1" customWidth="1"/>
    <col min="277" max="277" width="27.28515625" style="1" customWidth="1"/>
    <col min="278" max="278" width="18.42578125" style="1" customWidth="1"/>
    <col min="279" max="279" width="47.28515625" style="1" customWidth="1"/>
    <col min="280" max="280" width="19.28515625" style="1" customWidth="1"/>
    <col min="281" max="512" width="9.140625" style="1"/>
    <col min="513" max="513" width="3" style="1" bestFit="1" customWidth="1"/>
    <col min="514" max="514" width="11.5703125" style="1" bestFit="1" customWidth="1"/>
    <col min="515" max="515" width="10.140625" style="1" bestFit="1" customWidth="1"/>
    <col min="516" max="518" width="21.85546875" style="1" customWidth="1"/>
    <col min="519" max="519" width="32.140625" style="1" customWidth="1"/>
    <col min="520" max="520" width="21.5703125" style="1" customWidth="1"/>
    <col min="521" max="522" width="23.42578125" style="1" customWidth="1"/>
    <col min="523" max="523" width="12.7109375" style="1" customWidth="1"/>
    <col min="524" max="527" width="20" style="1" customWidth="1"/>
    <col min="528" max="528" width="28.5703125" style="1" customWidth="1"/>
    <col min="529" max="529" width="16" style="1" customWidth="1"/>
    <col min="530" max="531" width="19" style="1" customWidth="1"/>
    <col min="532" max="532" width="21" style="1" customWidth="1"/>
    <col min="533" max="533" width="27.28515625" style="1" customWidth="1"/>
    <col min="534" max="534" width="18.42578125" style="1" customWidth="1"/>
    <col min="535" max="535" width="47.28515625" style="1" customWidth="1"/>
    <col min="536" max="536" width="19.28515625" style="1" customWidth="1"/>
    <col min="537" max="768" width="9.140625" style="1"/>
    <col min="769" max="769" width="3" style="1" bestFit="1" customWidth="1"/>
    <col min="770" max="770" width="11.5703125" style="1" bestFit="1" customWidth="1"/>
    <col min="771" max="771" width="10.140625" style="1" bestFit="1" customWidth="1"/>
    <col min="772" max="774" width="21.85546875" style="1" customWidth="1"/>
    <col min="775" max="775" width="32.140625" style="1" customWidth="1"/>
    <col min="776" max="776" width="21.5703125" style="1" customWidth="1"/>
    <col min="777" max="778" width="23.42578125" style="1" customWidth="1"/>
    <col min="779" max="779" width="12.7109375" style="1" customWidth="1"/>
    <col min="780" max="783" width="20" style="1" customWidth="1"/>
    <col min="784" max="784" width="28.5703125" style="1" customWidth="1"/>
    <col min="785" max="785" width="16" style="1" customWidth="1"/>
    <col min="786" max="787" width="19" style="1" customWidth="1"/>
    <col min="788" max="788" width="21" style="1" customWidth="1"/>
    <col min="789" max="789" width="27.28515625" style="1" customWidth="1"/>
    <col min="790" max="790" width="18.42578125" style="1" customWidth="1"/>
    <col min="791" max="791" width="47.28515625" style="1" customWidth="1"/>
    <col min="792" max="792" width="19.28515625" style="1" customWidth="1"/>
    <col min="793" max="1024" width="9.140625" style="1"/>
    <col min="1025" max="1025" width="3" style="1" bestFit="1" customWidth="1"/>
    <col min="1026" max="1026" width="11.5703125" style="1" bestFit="1" customWidth="1"/>
    <col min="1027" max="1027" width="10.140625" style="1" bestFit="1" customWidth="1"/>
    <col min="1028" max="1030" width="21.85546875" style="1" customWidth="1"/>
    <col min="1031" max="1031" width="32.140625" style="1" customWidth="1"/>
    <col min="1032" max="1032" width="21.5703125" style="1" customWidth="1"/>
    <col min="1033" max="1034" width="23.42578125" style="1" customWidth="1"/>
    <col min="1035" max="1035" width="12.7109375" style="1" customWidth="1"/>
    <col min="1036" max="1039" width="20" style="1" customWidth="1"/>
    <col min="1040" max="1040" width="28.5703125" style="1" customWidth="1"/>
    <col min="1041" max="1041" width="16" style="1" customWidth="1"/>
    <col min="1042" max="1043" width="19" style="1" customWidth="1"/>
    <col min="1044" max="1044" width="21" style="1" customWidth="1"/>
    <col min="1045" max="1045" width="27.28515625" style="1" customWidth="1"/>
    <col min="1046" max="1046" width="18.42578125" style="1" customWidth="1"/>
    <col min="1047" max="1047" width="47.28515625" style="1" customWidth="1"/>
    <col min="1048" max="1048" width="19.28515625" style="1" customWidth="1"/>
    <col min="1049" max="1280" width="9.140625" style="1"/>
    <col min="1281" max="1281" width="3" style="1" bestFit="1" customWidth="1"/>
    <col min="1282" max="1282" width="11.5703125" style="1" bestFit="1" customWidth="1"/>
    <col min="1283" max="1283" width="10.140625" style="1" bestFit="1" customWidth="1"/>
    <col min="1284" max="1286" width="21.85546875" style="1" customWidth="1"/>
    <col min="1287" max="1287" width="32.140625" style="1" customWidth="1"/>
    <col min="1288" max="1288" width="21.5703125" style="1" customWidth="1"/>
    <col min="1289" max="1290" width="23.42578125" style="1" customWidth="1"/>
    <col min="1291" max="1291" width="12.7109375" style="1" customWidth="1"/>
    <col min="1292" max="1295" width="20" style="1" customWidth="1"/>
    <col min="1296" max="1296" width="28.5703125" style="1" customWidth="1"/>
    <col min="1297" max="1297" width="16" style="1" customWidth="1"/>
    <col min="1298" max="1299" width="19" style="1" customWidth="1"/>
    <col min="1300" max="1300" width="21" style="1" customWidth="1"/>
    <col min="1301" max="1301" width="27.28515625" style="1" customWidth="1"/>
    <col min="1302" max="1302" width="18.42578125" style="1" customWidth="1"/>
    <col min="1303" max="1303" width="47.28515625" style="1" customWidth="1"/>
    <col min="1304" max="1304" width="19.28515625" style="1" customWidth="1"/>
    <col min="1305" max="1536" width="9.140625" style="1"/>
    <col min="1537" max="1537" width="3" style="1" bestFit="1" customWidth="1"/>
    <col min="1538" max="1538" width="11.5703125" style="1" bestFit="1" customWidth="1"/>
    <col min="1539" max="1539" width="10.140625" style="1" bestFit="1" customWidth="1"/>
    <col min="1540" max="1542" width="21.85546875" style="1" customWidth="1"/>
    <col min="1543" max="1543" width="32.140625" style="1" customWidth="1"/>
    <col min="1544" max="1544" width="21.5703125" style="1" customWidth="1"/>
    <col min="1545" max="1546" width="23.42578125" style="1" customWidth="1"/>
    <col min="1547" max="1547" width="12.7109375" style="1" customWidth="1"/>
    <col min="1548" max="1551" width="20" style="1" customWidth="1"/>
    <col min="1552" max="1552" width="28.5703125" style="1" customWidth="1"/>
    <col min="1553" max="1553" width="16" style="1" customWidth="1"/>
    <col min="1554" max="1555" width="19" style="1" customWidth="1"/>
    <col min="1556" max="1556" width="21" style="1" customWidth="1"/>
    <col min="1557" max="1557" width="27.28515625" style="1" customWidth="1"/>
    <col min="1558" max="1558" width="18.42578125" style="1" customWidth="1"/>
    <col min="1559" max="1559" width="47.28515625" style="1" customWidth="1"/>
    <col min="1560" max="1560" width="19.28515625" style="1" customWidth="1"/>
    <col min="1561" max="1792" width="9.140625" style="1"/>
    <col min="1793" max="1793" width="3" style="1" bestFit="1" customWidth="1"/>
    <col min="1794" max="1794" width="11.5703125" style="1" bestFit="1" customWidth="1"/>
    <col min="1795" max="1795" width="10.140625" style="1" bestFit="1" customWidth="1"/>
    <col min="1796" max="1798" width="21.85546875" style="1" customWidth="1"/>
    <col min="1799" max="1799" width="32.140625" style="1" customWidth="1"/>
    <col min="1800" max="1800" width="21.5703125" style="1" customWidth="1"/>
    <col min="1801" max="1802" width="23.42578125" style="1" customWidth="1"/>
    <col min="1803" max="1803" width="12.7109375" style="1" customWidth="1"/>
    <col min="1804" max="1807" width="20" style="1" customWidth="1"/>
    <col min="1808" max="1808" width="28.5703125" style="1" customWidth="1"/>
    <col min="1809" max="1809" width="16" style="1" customWidth="1"/>
    <col min="1810" max="1811" width="19" style="1" customWidth="1"/>
    <col min="1812" max="1812" width="21" style="1" customWidth="1"/>
    <col min="1813" max="1813" width="27.28515625" style="1" customWidth="1"/>
    <col min="1814" max="1814" width="18.42578125" style="1" customWidth="1"/>
    <col min="1815" max="1815" width="47.28515625" style="1" customWidth="1"/>
    <col min="1816" max="1816" width="19.28515625" style="1" customWidth="1"/>
    <col min="1817" max="2048" width="9.140625" style="1"/>
    <col min="2049" max="2049" width="3" style="1" bestFit="1" customWidth="1"/>
    <col min="2050" max="2050" width="11.5703125" style="1" bestFit="1" customWidth="1"/>
    <col min="2051" max="2051" width="10.140625" style="1" bestFit="1" customWidth="1"/>
    <col min="2052" max="2054" width="21.85546875" style="1" customWidth="1"/>
    <col min="2055" max="2055" width="32.140625" style="1" customWidth="1"/>
    <col min="2056" max="2056" width="21.5703125" style="1" customWidth="1"/>
    <col min="2057" max="2058" width="23.42578125" style="1" customWidth="1"/>
    <col min="2059" max="2059" width="12.7109375" style="1" customWidth="1"/>
    <col min="2060" max="2063" width="20" style="1" customWidth="1"/>
    <col min="2064" max="2064" width="28.5703125" style="1" customWidth="1"/>
    <col min="2065" max="2065" width="16" style="1" customWidth="1"/>
    <col min="2066" max="2067" width="19" style="1" customWidth="1"/>
    <col min="2068" max="2068" width="21" style="1" customWidth="1"/>
    <col min="2069" max="2069" width="27.28515625" style="1" customWidth="1"/>
    <col min="2070" max="2070" width="18.42578125" style="1" customWidth="1"/>
    <col min="2071" max="2071" width="47.28515625" style="1" customWidth="1"/>
    <col min="2072" max="2072" width="19.28515625" style="1" customWidth="1"/>
    <col min="2073" max="2304" width="9.140625" style="1"/>
    <col min="2305" max="2305" width="3" style="1" bestFit="1" customWidth="1"/>
    <col min="2306" max="2306" width="11.5703125" style="1" bestFit="1" customWidth="1"/>
    <col min="2307" max="2307" width="10.140625" style="1" bestFit="1" customWidth="1"/>
    <col min="2308" max="2310" width="21.85546875" style="1" customWidth="1"/>
    <col min="2311" max="2311" width="32.140625" style="1" customWidth="1"/>
    <col min="2312" max="2312" width="21.5703125" style="1" customWidth="1"/>
    <col min="2313" max="2314" width="23.42578125" style="1" customWidth="1"/>
    <col min="2315" max="2315" width="12.7109375" style="1" customWidth="1"/>
    <col min="2316" max="2319" width="20" style="1" customWidth="1"/>
    <col min="2320" max="2320" width="28.5703125" style="1" customWidth="1"/>
    <col min="2321" max="2321" width="16" style="1" customWidth="1"/>
    <col min="2322" max="2323" width="19" style="1" customWidth="1"/>
    <col min="2324" max="2324" width="21" style="1" customWidth="1"/>
    <col min="2325" max="2325" width="27.28515625" style="1" customWidth="1"/>
    <col min="2326" max="2326" width="18.42578125" style="1" customWidth="1"/>
    <col min="2327" max="2327" width="47.28515625" style="1" customWidth="1"/>
    <col min="2328" max="2328" width="19.28515625" style="1" customWidth="1"/>
    <col min="2329" max="2560" width="9.140625" style="1"/>
    <col min="2561" max="2561" width="3" style="1" bestFit="1" customWidth="1"/>
    <col min="2562" max="2562" width="11.5703125" style="1" bestFit="1" customWidth="1"/>
    <col min="2563" max="2563" width="10.140625" style="1" bestFit="1" customWidth="1"/>
    <col min="2564" max="2566" width="21.85546875" style="1" customWidth="1"/>
    <col min="2567" max="2567" width="32.140625" style="1" customWidth="1"/>
    <col min="2568" max="2568" width="21.5703125" style="1" customWidth="1"/>
    <col min="2569" max="2570" width="23.42578125" style="1" customWidth="1"/>
    <col min="2571" max="2571" width="12.7109375" style="1" customWidth="1"/>
    <col min="2572" max="2575" width="20" style="1" customWidth="1"/>
    <col min="2576" max="2576" width="28.5703125" style="1" customWidth="1"/>
    <col min="2577" max="2577" width="16" style="1" customWidth="1"/>
    <col min="2578" max="2579" width="19" style="1" customWidth="1"/>
    <col min="2580" max="2580" width="21" style="1" customWidth="1"/>
    <col min="2581" max="2581" width="27.28515625" style="1" customWidth="1"/>
    <col min="2582" max="2582" width="18.42578125" style="1" customWidth="1"/>
    <col min="2583" max="2583" width="47.28515625" style="1" customWidth="1"/>
    <col min="2584" max="2584" width="19.28515625" style="1" customWidth="1"/>
    <col min="2585" max="2816" width="9.140625" style="1"/>
    <col min="2817" max="2817" width="3" style="1" bestFit="1" customWidth="1"/>
    <col min="2818" max="2818" width="11.5703125" style="1" bestFit="1" customWidth="1"/>
    <col min="2819" max="2819" width="10.140625" style="1" bestFit="1" customWidth="1"/>
    <col min="2820" max="2822" width="21.85546875" style="1" customWidth="1"/>
    <col min="2823" max="2823" width="32.140625" style="1" customWidth="1"/>
    <col min="2824" max="2824" width="21.5703125" style="1" customWidth="1"/>
    <col min="2825" max="2826" width="23.42578125" style="1" customWidth="1"/>
    <col min="2827" max="2827" width="12.7109375" style="1" customWidth="1"/>
    <col min="2828" max="2831" width="20" style="1" customWidth="1"/>
    <col min="2832" max="2832" width="28.5703125" style="1" customWidth="1"/>
    <col min="2833" max="2833" width="16" style="1" customWidth="1"/>
    <col min="2834" max="2835" width="19" style="1" customWidth="1"/>
    <col min="2836" max="2836" width="21" style="1" customWidth="1"/>
    <col min="2837" max="2837" width="27.28515625" style="1" customWidth="1"/>
    <col min="2838" max="2838" width="18.42578125" style="1" customWidth="1"/>
    <col min="2839" max="2839" width="47.28515625" style="1" customWidth="1"/>
    <col min="2840" max="2840" width="19.28515625" style="1" customWidth="1"/>
    <col min="2841" max="3072" width="9.140625" style="1"/>
    <col min="3073" max="3073" width="3" style="1" bestFit="1" customWidth="1"/>
    <col min="3074" max="3074" width="11.5703125" style="1" bestFit="1" customWidth="1"/>
    <col min="3075" max="3075" width="10.140625" style="1" bestFit="1" customWidth="1"/>
    <col min="3076" max="3078" width="21.85546875" style="1" customWidth="1"/>
    <col min="3079" max="3079" width="32.140625" style="1" customWidth="1"/>
    <col min="3080" max="3080" width="21.5703125" style="1" customWidth="1"/>
    <col min="3081" max="3082" width="23.42578125" style="1" customWidth="1"/>
    <col min="3083" max="3083" width="12.7109375" style="1" customWidth="1"/>
    <col min="3084" max="3087" width="20" style="1" customWidth="1"/>
    <col min="3088" max="3088" width="28.5703125" style="1" customWidth="1"/>
    <col min="3089" max="3089" width="16" style="1" customWidth="1"/>
    <col min="3090" max="3091" width="19" style="1" customWidth="1"/>
    <col min="3092" max="3092" width="21" style="1" customWidth="1"/>
    <col min="3093" max="3093" width="27.28515625" style="1" customWidth="1"/>
    <col min="3094" max="3094" width="18.42578125" style="1" customWidth="1"/>
    <col min="3095" max="3095" width="47.28515625" style="1" customWidth="1"/>
    <col min="3096" max="3096" width="19.28515625" style="1" customWidth="1"/>
    <col min="3097" max="3328" width="9.140625" style="1"/>
    <col min="3329" max="3329" width="3" style="1" bestFit="1" customWidth="1"/>
    <col min="3330" max="3330" width="11.5703125" style="1" bestFit="1" customWidth="1"/>
    <col min="3331" max="3331" width="10.140625" style="1" bestFit="1" customWidth="1"/>
    <col min="3332" max="3334" width="21.85546875" style="1" customWidth="1"/>
    <col min="3335" max="3335" width="32.140625" style="1" customWidth="1"/>
    <col min="3336" max="3336" width="21.5703125" style="1" customWidth="1"/>
    <col min="3337" max="3338" width="23.42578125" style="1" customWidth="1"/>
    <col min="3339" max="3339" width="12.7109375" style="1" customWidth="1"/>
    <col min="3340" max="3343" width="20" style="1" customWidth="1"/>
    <col min="3344" max="3344" width="28.5703125" style="1" customWidth="1"/>
    <col min="3345" max="3345" width="16" style="1" customWidth="1"/>
    <col min="3346" max="3347" width="19" style="1" customWidth="1"/>
    <col min="3348" max="3348" width="21" style="1" customWidth="1"/>
    <col min="3349" max="3349" width="27.28515625" style="1" customWidth="1"/>
    <col min="3350" max="3350" width="18.42578125" style="1" customWidth="1"/>
    <col min="3351" max="3351" width="47.28515625" style="1" customWidth="1"/>
    <col min="3352" max="3352" width="19.28515625" style="1" customWidth="1"/>
    <col min="3353" max="3584" width="9.140625" style="1"/>
    <col min="3585" max="3585" width="3" style="1" bestFit="1" customWidth="1"/>
    <col min="3586" max="3586" width="11.5703125" style="1" bestFit="1" customWidth="1"/>
    <col min="3587" max="3587" width="10.140625" style="1" bestFit="1" customWidth="1"/>
    <col min="3588" max="3590" width="21.85546875" style="1" customWidth="1"/>
    <col min="3591" max="3591" width="32.140625" style="1" customWidth="1"/>
    <col min="3592" max="3592" width="21.5703125" style="1" customWidth="1"/>
    <col min="3593" max="3594" width="23.42578125" style="1" customWidth="1"/>
    <col min="3595" max="3595" width="12.7109375" style="1" customWidth="1"/>
    <col min="3596" max="3599" width="20" style="1" customWidth="1"/>
    <col min="3600" max="3600" width="28.5703125" style="1" customWidth="1"/>
    <col min="3601" max="3601" width="16" style="1" customWidth="1"/>
    <col min="3602" max="3603" width="19" style="1" customWidth="1"/>
    <col min="3604" max="3604" width="21" style="1" customWidth="1"/>
    <col min="3605" max="3605" width="27.28515625" style="1" customWidth="1"/>
    <col min="3606" max="3606" width="18.42578125" style="1" customWidth="1"/>
    <col min="3607" max="3607" width="47.28515625" style="1" customWidth="1"/>
    <col min="3608" max="3608" width="19.28515625" style="1" customWidth="1"/>
    <col min="3609" max="3840" width="9.140625" style="1"/>
    <col min="3841" max="3841" width="3" style="1" bestFit="1" customWidth="1"/>
    <col min="3842" max="3842" width="11.5703125" style="1" bestFit="1" customWidth="1"/>
    <col min="3843" max="3843" width="10.140625" style="1" bestFit="1" customWidth="1"/>
    <col min="3844" max="3846" width="21.85546875" style="1" customWidth="1"/>
    <col min="3847" max="3847" width="32.140625" style="1" customWidth="1"/>
    <col min="3848" max="3848" width="21.5703125" style="1" customWidth="1"/>
    <col min="3849" max="3850" width="23.42578125" style="1" customWidth="1"/>
    <col min="3851" max="3851" width="12.7109375" style="1" customWidth="1"/>
    <col min="3852" max="3855" width="20" style="1" customWidth="1"/>
    <col min="3856" max="3856" width="28.5703125" style="1" customWidth="1"/>
    <col min="3857" max="3857" width="16" style="1" customWidth="1"/>
    <col min="3858" max="3859" width="19" style="1" customWidth="1"/>
    <col min="3860" max="3860" width="21" style="1" customWidth="1"/>
    <col min="3861" max="3861" width="27.28515625" style="1" customWidth="1"/>
    <col min="3862" max="3862" width="18.42578125" style="1" customWidth="1"/>
    <col min="3863" max="3863" width="47.28515625" style="1" customWidth="1"/>
    <col min="3864" max="3864" width="19.28515625" style="1" customWidth="1"/>
    <col min="3865" max="4096" width="9.140625" style="1"/>
    <col min="4097" max="4097" width="3" style="1" bestFit="1" customWidth="1"/>
    <col min="4098" max="4098" width="11.5703125" style="1" bestFit="1" customWidth="1"/>
    <col min="4099" max="4099" width="10.140625" style="1" bestFit="1" customWidth="1"/>
    <col min="4100" max="4102" width="21.85546875" style="1" customWidth="1"/>
    <col min="4103" max="4103" width="32.140625" style="1" customWidth="1"/>
    <col min="4104" max="4104" width="21.5703125" style="1" customWidth="1"/>
    <col min="4105" max="4106" width="23.42578125" style="1" customWidth="1"/>
    <col min="4107" max="4107" width="12.7109375" style="1" customWidth="1"/>
    <col min="4108" max="4111" width="20" style="1" customWidth="1"/>
    <col min="4112" max="4112" width="28.5703125" style="1" customWidth="1"/>
    <col min="4113" max="4113" width="16" style="1" customWidth="1"/>
    <col min="4114" max="4115" width="19" style="1" customWidth="1"/>
    <col min="4116" max="4116" width="21" style="1" customWidth="1"/>
    <col min="4117" max="4117" width="27.28515625" style="1" customWidth="1"/>
    <col min="4118" max="4118" width="18.42578125" style="1" customWidth="1"/>
    <col min="4119" max="4119" width="47.28515625" style="1" customWidth="1"/>
    <col min="4120" max="4120" width="19.28515625" style="1" customWidth="1"/>
    <col min="4121" max="4352" width="9.140625" style="1"/>
    <col min="4353" max="4353" width="3" style="1" bestFit="1" customWidth="1"/>
    <col min="4354" max="4354" width="11.5703125" style="1" bestFit="1" customWidth="1"/>
    <col min="4355" max="4355" width="10.140625" style="1" bestFit="1" customWidth="1"/>
    <col min="4356" max="4358" width="21.85546875" style="1" customWidth="1"/>
    <col min="4359" max="4359" width="32.140625" style="1" customWidth="1"/>
    <col min="4360" max="4360" width="21.5703125" style="1" customWidth="1"/>
    <col min="4361" max="4362" width="23.42578125" style="1" customWidth="1"/>
    <col min="4363" max="4363" width="12.7109375" style="1" customWidth="1"/>
    <col min="4364" max="4367" width="20" style="1" customWidth="1"/>
    <col min="4368" max="4368" width="28.5703125" style="1" customWidth="1"/>
    <col min="4369" max="4369" width="16" style="1" customWidth="1"/>
    <col min="4370" max="4371" width="19" style="1" customWidth="1"/>
    <col min="4372" max="4372" width="21" style="1" customWidth="1"/>
    <col min="4373" max="4373" width="27.28515625" style="1" customWidth="1"/>
    <col min="4374" max="4374" width="18.42578125" style="1" customWidth="1"/>
    <col min="4375" max="4375" width="47.28515625" style="1" customWidth="1"/>
    <col min="4376" max="4376" width="19.28515625" style="1" customWidth="1"/>
    <col min="4377" max="4608" width="9.140625" style="1"/>
    <col min="4609" max="4609" width="3" style="1" bestFit="1" customWidth="1"/>
    <col min="4610" max="4610" width="11.5703125" style="1" bestFit="1" customWidth="1"/>
    <col min="4611" max="4611" width="10.140625" style="1" bestFit="1" customWidth="1"/>
    <col min="4612" max="4614" width="21.85546875" style="1" customWidth="1"/>
    <col min="4615" max="4615" width="32.140625" style="1" customWidth="1"/>
    <col min="4616" max="4616" width="21.5703125" style="1" customWidth="1"/>
    <col min="4617" max="4618" width="23.42578125" style="1" customWidth="1"/>
    <col min="4619" max="4619" width="12.7109375" style="1" customWidth="1"/>
    <col min="4620" max="4623" width="20" style="1" customWidth="1"/>
    <col min="4624" max="4624" width="28.5703125" style="1" customWidth="1"/>
    <col min="4625" max="4625" width="16" style="1" customWidth="1"/>
    <col min="4626" max="4627" width="19" style="1" customWidth="1"/>
    <col min="4628" max="4628" width="21" style="1" customWidth="1"/>
    <col min="4629" max="4629" width="27.28515625" style="1" customWidth="1"/>
    <col min="4630" max="4630" width="18.42578125" style="1" customWidth="1"/>
    <col min="4631" max="4631" width="47.28515625" style="1" customWidth="1"/>
    <col min="4632" max="4632" width="19.28515625" style="1" customWidth="1"/>
    <col min="4633" max="4864" width="9.140625" style="1"/>
    <col min="4865" max="4865" width="3" style="1" bestFit="1" customWidth="1"/>
    <col min="4866" max="4866" width="11.5703125" style="1" bestFit="1" customWidth="1"/>
    <col min="4867" max="4867" width="10.140625" style="1" bestFit="1" customWidth="1"/>
    <col min="4868" max="4870" width="21.85546875" style="1" customWidth="1"/>
    <col min="4871" max="4871" width="32.140625" style="1" customWidth="1"/>
    <col min="4872" max="4872" width="21.5703125" style="1" customWidth="1"/>
    <col min="4873" max="4874" width="23.42578125" style="1" customWidth="1"/>
    <col min="4875" max="4875" width="12.7109375" style="1" customWidth="1"/>
    <col min="4876" max="4879" width="20" style="1" customWidth="1"/>
    <col min="4880" max="4880" width="28.5703125" style="1" customWidth="1"/>
    <col min="4881" max="4881" width="16" style="1" customWidth="1"/>
    <col min="4882" max="4883" width="19" style="1" customWidth="1"/>
    <col min="4884" max="4884" width="21" style="1" customWidth="1"/>
    <col min="4885" max="4885" width="27.28515625" style="1" customWidth="1"/>
    <col min="4886" max="4886" width="18.42578125" style="1" customWidth="1"/>
    <col min="4887" max="4887" width="47.28515625" style="1" customWidth="1"/>
    <col min="4888" max="4888" width="19.28515625" style="1" customWidth="1"/>
    <col min="4889" max="5120" width="9.140625" style="1"/>
    <col min="5121" max="5121" width="3" style="1" bestFit="1" customWidth="1"/>
    <col min="5122" max="5122" width="11.5703125" style="1" bestFit="1" customWidth="1"/>
    <col min="5123" max="5123" width="10.140625" style="1" bestFit="1" customWidth="1"/>
    <col min="5124" max="5126" width="21.85546875" style="1" customWidth="1"/>
    <col min="5127" max="5127" width="32.140625" style="1" customWidth="1"/>
    <col min="5128" max="5128" width="21.5703125" style="1" customWidth="1"/>
    <col min="5129" max="5130" width="23.42578125" style="1" customWidth="1"/>
    <col min="5131" max="5131" width="12.7109375" style="1" customWidth="1"/>
    <col min="5132" max="5135" width="20" style="1" customWidth="1"/>
    <col min="5136" max="5136" width="28.5703125" style="1" customWidth="1"/>
    <col min="5137" max="5137" width="16" style="1" customWidth="1"/>
    <col min="5138" max="5139" width="19" style="1" customWidth="1"/>
    <col min="5140" max="5140" width="21" style="1" customWidth="1"/>
    <col min="5141" max="5141" width="27.28515625" style="1" customWidth="1"/>
    <col min="5142" max="5142" width="18.42578125" style="1" customWidth="1"/>
    <col min="5143" max="5143" width="47.28515625" style="1" customWidth="1"/>
    <col min="5144" max="5144" width="19.28515625" style="1" customWidth="1"/>
    <col min="5145" max="5376" width="9.140625" style="1"/>
    <col min="5377" max="5377" width="3" style="1" bestFit="1" customWidth="1"/>
    <col min="5378" max="5378" width="11.5703125" style="1" bestFit="1" customWidth="1"/>
    <col min="5379" max="5379" width="10.140625" style="1" bestFit="1" customWidth="1"/>
    <col min="5380" max="5382" width="21.85546875" style="1" customWidth="1"/>
    <col min="5383" max="5383" width="32.140625" style="1" customWidth="1"/>
    <col min="5384" max="5384" width="21.5703125" style="1" customWidth="1"/>
    <col min="5385" max="5386" width="23.42578125" style="1" customWidth="1"/>
    <col min="5387" max="5387" width="12.7109375" style="1" customWidth="1"/>
    <col min="5388" max="5391" width="20" style="1" customWidth="1"/>
    <col min="5392" max="5392" width="28.5703125" style="1" customWidth="1"/>
    <col min="5393" max="5393" width="16" style="1" customWidth="1"/>
    <col min="5394" max="5395" width="19" style="1" customWidth="1"/>
    <col min="5396" max="5396" width="21" style="1" customWidth="1"/>
    <col min="5397" max="5397" width="27.28515625" style="1" customWidth="1"/>
    <col min="5398" max="5398" width="18.42578125" style="1" customWidth="1"/>
    <col min="5399" max="5399" width="47.28515625" style="1" customWidth="1"/>
    <col min="5400" max="5400" width="19.28515625" style="1" customWidth="1"/>
    <col min="5401" max="5632" width="9.140625" style="1"/>
    <col min="5633" max="5633" width="3" style="1" bestFit="1" customWidth="1"/>
    <col min="5634" max="5634" width="11.5703125" style="1" bestFit="1" customWidth="1"/>
    <col min="5635" max="5635" width="10.140625" style="1" bestFit="1" customWidth="1"/>
    <col min="5636" max="5638" width="21.85546875" style="1" customWidth="1"/>
    <col min="5639" max="5639" width="32.140625" style="1" customWidth="1"/>
    <col min="5640" max="5640" width="21.5703125" style="1" customWidth="1"/>
    <col min="5641" max="5642" width="23.42578125" style="1" customWidth="1"/>
    <col min="5643" max="5643" width="12.7109375" style="1" customWidth="1"/>
    <col min="5644" max="5647" width="20" style="1" customWidth="1"/>
    <col min="5648" max="5648" width="28.5703125" style="1" customWidth="1"/>
    <col min="5649" max="5649" width="16" style="1" customWidth="1"/>
    <col min="5650" max="5651" width="19" style="1" customWidth="1"/>
    <col min="5652" max="5652" width="21" style="1" customWidth="1"/>
    <col min="5653" max="5653" width="27.28515625" style="1" customWidth="1"/>
    <col min="5654" max="5654" width="18.42578125" style="1" customWidth="1"/>
    <col min="5655" max="5655" width="47.28515625" style="1" customWidth="1"/>
    <col min="5656" max="5656" width="19.28515625" style="1" customWidth="1"/>
    <col min="5657" max="5888" width="9.140625" style="1"/>
    <col min="5889" max="5889" width="3" style="1" bestFit="1" customWidth="1"/>
    <col min="5890" max="5890" width="11.5703125" style="1" bestFit="1" customWidth="1"/>
    <col min="5891" max="5891" width="10.140625" style="1" bestFit="1" customWidth="1"/>
    <col min="5892" max="5894" width="21.85546875" style="1" customWidth="1"/>
    <col min="5895" max="5895" width="32.140625" style="1" customWidth="1"/>
    <col min="5896" max="5896" width="21.5703125" style="1" customWidth="1"/>
    <col min="5897" max="5898" width="23.42578125" style="1" customWidth="1"/>
    <col min="5899" max="5899" width="12.7109375" style="1" customWidth="1"/>
    <col min="5900" max="5903" width="20" style="1" customWidth="1"/>
    <col min="5904" max="5904" width="28.5703125" style="1" customWidth="1"/>
    <col min="5905" max="5905" width="16" style="1" customWidth="1"/>
    <col min="5906" max="5907" width="19" style="1" customWidth="1"/>
    <col min="5908" max="5908" width="21" style="1" customWidth="1"/>
    <col min="5909" max="5909" width="27.28515625" style="1" customWidth="1"/>
    <col min="5910" max="5910" width="18.42578125" style="1" customWidth="1"/>
    <col min="5911" max="5911" width="47.28515625" style="1" customWidth="1"/>
    <col min="5912" max="5912" width="19.28515625" style="1" customWidth="1"/>
    <col min="5913" max="6144" width="9.140625" style="1"/>
    <col min="6145" max="6145" width="3" style="1" bestFit="1" customWidth="1"/>
    <col min="6146" max="6146" width="11.5703125" style="1" bestFit="1" customWidth="1"/>
    <col min="6147" max="6147" width="10.140625" style="1" bestFit="1" customWidth="1"/>
    <col min="6148" max="6150" width="21.85546875" style="1" customWidth="1"/>
    <col min="6151" max="6151" width="32.140625" style="1" customWidth="1"/>
    <col min="6152" max="6152" width="21.5703125" style="1" customWidth="1"/>
    <col min="6153" max="6154" width="23.42578125" style="1" customWidth="1"/>
    <col min="6155" max="6155" width="12.7109375" style="1" customWidth="1"/>
    <col min="6156" max="6159" width="20" style="1" customWidth="1"/>
    <col min="6160" max="6160" width="28.5703125" style="1" customWidth="1"/>
    <col min="6161" max="6161" width="16" style="1" customWidth="1"/>
    <col min="6162" max="6163" width="19" style="1" customWidth="1"/>
    <col min="6164" max="6164" width="21" style="1" customWidth="1"/>
    <col min="6165" max="6165" width="27.28515625" style="1" customWidth="1"/>
    <col min="6166" max="6166" width="18.42578125" style="1" customWidth="1"/>
    <col min="6167" max="6167" width="47.28515625" style="1" customWidth="1"/>
    <col min="6168" max="6168" width="19.28515625" style="1" customWidth="1"/>
    <col min="6169" max="6400" width="9.140625" style="1"/>
    <col min="6401" max="6401" width="3" style="1" bestFit="1" customWidth="1"/>
    <col min="6402" max="6402" width="11.5703125" style="1" bestFit="1" customWidth="1"/>
    <col min="6403" max="6403" width="10.140625" style="1" bestFit="1" customWidth="1"/>
    <col min="6404" max="6406" width="21.85546875" style="1" customWidth="1"/>
    <col min="6407" max="6407" width="32.140625" style="1" customWidth="1"/>
    <col min="6408" max="6408" width="21.5703125" style="1" customWidth="1"/>
    <col min="6409" max="6410" width="23.42578125" style="1" customWidth="1"/>
    <col min="6411" max="6411" width="12.7109375" style="1" customWidth="1"/>
    <col min="6412" max="6415" width="20" style="1" customWidth="1"/>
    <col min="6416" max="6416" width="28.5703125" style="1" customWidth="1"/>
    <col min="6417" max="6417" width="16" style="1" customWidth="1"/>
    <col min="6418" max="6419" width="19" style="1" customWidth="1"/>
    <col min="6420" max="6420" width="21" style="1" customWidth="1"/>
    <col min="6421" max="6421" width="27.28515625" style="1" customWidth="1"/>
    <col min="6422" max="6422" width="18.42578125" style="1" customWidth="1"/>
    <col min="6423" max="6423" width="47.28515625" style="1" customWidth="1"/>
    <col min="6424" max="6424" width="19.28515625" style="1" customWidth="1"/>
    <col min="6425" max="6656" width="9.140625" style="1"/>
    <col min="6657" max="6657" width="3" style="1" bestFit="1" customWidth="1"/>
    <col min="6658" max="6658" width="11.5703125" style="1" bestFit="1" customWidth="1"/>
    <col min="6659" max="6659" width="10.140625" style="1" bestFit="1" customWidth="1"/>
    <col min="6660" max="6662" width="21.85546875" style="1" customWidth="1"/>
    <col min="6663" max="6663" width="32.140625" style="1" customWidth="1"/>
    <col min="6664" max="6664" width="21.5703125" style="1" customWidth="1"/>
    <col min="6665" max="6666" width="23.42578125" style="1" customWidth="1"/>
    <col min="6667" max="6667" width="12.7109375" style="1" customWidth="1"/>
    <col min="6668" max="6671" width="20" style="1" customWidth="1"/>
    <col min="6672" max="6672" width="28.5703125" style="1" customWidth="1"/>
    <col min="6673" max="6673" width="16" style="1" customWidth="1"/>
    <col min="6674" max="6675" width="19" style="1" customWidth="1"/>
    <col min="6676" max="6676" width="21" style="1" customWidth="1"/>
    <col min="6677" max="6677" width="27.28515625" style="1" customWidth="1"/>
    <col min="6678" max="6678" width="18.42578125" style="1" customWidth="1"/>
    <col min="6679" max="6679" width="47.28515625" style="1" customWidth="1"/>
    <col min="6680" max="6680" width="19.28515625" style="1" customWidth="1"/>
    <col min="6681" max="6912" width="9.140625" style="1"/>
    <col min="6913" max="6913" width="3" style="1" bestFit="1" customWidth="1"/>
    <col min="6914" max="6914" width="11.5703125" style="1" bestFit="1" customWidth="1"/>
    <col min="6915" max="6915" width="10.140625" style="1" bestFit="1" customWidth="1"/>
    <col min="6916" max="6918" width="21.85546875" style="1" customWidth="1"/>
    <col min="6919" max="6919" width="32.140625" style="1" customWidth="1"/>
    <col min="6920" max="6920" width="21.5703125" style="1" customWidth="1"/>
    <col min="6921" max="6922" width="23.42578125" style="1" customWidth="1"/>
    <col min="6923" max="6923" width="12.7109375" style="1" customWidth="1"/>
    <col min="6924" max="6927" width="20" style="1" customWidth="1"/>
    <col min="6928" max="6928" width="28.5703125" style="1" customWidth="1"/>
    <col min="6929" max="6929" width="16" style="1" customWidth="1"/>
    <col min="6930" max="6931" width="19" style="1" customWidth="1"/>
    <col min="6932" max="6932" width="21" style="1" customWidth="1"/>
    <col min="6933" max="6933" width="27.28515625" style="1" customWidth="1"/>
    <col min="6934" max="6934" width="18.42578125" style="1" customWidth="1"/>
    <col min="6935" max="6935" width="47.28515625" style="1" customWidth="1"/>
    <col min="6936" max="6936" width="19.28515625" style="1" customWidth="1"/>
    <col min="6937" max="7168" width="9.140625" style="1"/>
    <col min="7169" max="7169" width="3" style="1" bestFit="1" customWidth="1"/>
    <col min="7170" max="7170" width="11.5703125" style="1" bestFit="1" customWidth="1"/>
    <col min="7171" max="7171" width="10.140625" style="1" bestFit="1" customWidth="1"/>
    <col min="7172" max="7174" width="21.85546875" style="1" customWidth="1"/>
    <col min="7175" max="7175" width="32.140625" style="1" customWidth="1"/>
    <col min="7176" max="7176" width="21.5703125" style="1" customWidth="1"/>
    <col min="7177" max="7178" width="23.42578125" style="1" customWidth="1"/>
    <col min="7179" max="7179" width="12.7109375" style="1" customWidth="1"/>
    <col min="7180" max="7183" width="20" style="1" customWidth="1"/>
    <col min="7184" max="7184" width="28.5703125" style="1" customWidth="1"/>
    <col min="7185" max="7185" width="16" style="1" customWidth="1"/>
    <col min="7186" max="7187" width="19" style="1" customWidth="1"/>
    <col min="7188" max="7188" width="21" style="1" customWidth="1"/>
    <col min="7189" max="7189" width="27.28515625" style="1" customWidth="1"/>
    <col min="7190" max="7190" width="18.42578125" style="1" customWidth="1"/>
    <col min="7191" max="7191" width="47.28515625" style="1" customWidth="1"/>
    <col min="7192" max="7192" width="19.28515625" style="1" customWidth="1"/>
    <col min="7193" max="7424" width="9.140625" style="1"/>
    <col min="7425" max="7425" width="3" style="1" bestFit="1" customWidth="1"/>
    <col min="7426" max="7426" width="11.5703125" style="1" bestFit="1" customWidth="1"/>
    <col min="7427" max="7427" width="10.140625" style="1" bestFit="1" customWidth="1"/>
    <col min="7428" max="7430" width="21.85546875" style="1" customWidth="1"/>
    <col min="7431" max="7431" width="32.140625" style="1" customWidth="1"/>
    <col min="7432" max="7432" width="21.5703125" style="1" customWidth="1"/>
    <col min="7433" max="7434" width="23.42578125" style="1" customWidth="1"/>
    <col min="7435" max="7435" width="12.7109375" style="1" customWidth="1"/>
    <col min="7436" max="7439" width="20" style="1" customWidth="1"/>
    <col min="7440" max="7440" width="28.5703125" style="1" customWidth="1"/>
    <col min="7441" max="7441" width="16" style="1" customWidth="1"/>
    <col min="7442" max="7443" width="19" style="1" customWidth="1"/>
    <col min="7444" max="7444" width="21" style="1" customWidth="1"/>
    <col min="7445" max="7445" width="27.28515625" style="1" customWidth="1"/>
    <col min="7446" max="7446" width="18.42578125" style="1" customWidth="1"/>
    <col min="7447" max="7447" width="47.28515625" style="1" customWidth="1"/>
    <col min="7448" max="7448" width="19.28515625" style="1" customWidth="1"/>
    <col min="7449" max="7680" width="9.140625" style="1"/>
    <col min="7681" max="7681" width="3" style="1" bestFit="1" customWidth="1"/>
    <col min="7682" max="7682" width="11.5703125" style="1" bestFit="1" customWidth="1"/>
    <col min="7683" max="7683" width="10.140625" style="1" bestFit="1" customWidth="1"/>
    <col min="7684" max="7686" width="21.85546875" style="1" customWidth="1"/>
    <col min="7687" max="7687" width="32.140625" style="1" customWidth="1"/>
    <col min="7688" max="7688" width="21.5703125" style="1" customWidth="1"/>
    <col min="7689" max="7690" width="23.42578125" style="1" customWidth="1"/>
    <col min="7691" max="7691" width="12.7109375" style="1" customWidth="1"/>
    <col min="7692" max="7695" width="20" style="1" customWidth="1"/>
    <col min="7696" max="7696" width="28.5703125" style="1" customWidth="1"/>
    <col min="7697" max="7697" width="16" style="1" customWidth="1"/>
    <col min="7698" max="7699" width="19" style="1" customWidth="1"/>
    <col min="7700" max="7700" width="21" style="1" customWidth="1"/>
    <col min="7701" max="7701" width="27.28515625" style="1" customWidth="1"/>
    <col min="7702" max="7702" width="18.42578125" style="1" customWidth="1"/>
    <col min="7703" max="7703" width="47.28515625" style="1" customWidth="1"/>
    <col min="7704" max="7704" width="19.28515625" style="1" customWidth="1"/>
    <col min="7705" max="7936" width="9.140625" style="1"/>
    <col min="7937" max="7937" width="3" style="1" bestFit="1" customWidth="1"/>
    <col min="7938" max="7938" width="11.5703125" style="1" bestFit="1" customWidth="1"/>
    <col min="7939" max="7939" width="10.140625" style="1" bestFit="1" customWidth="1"/>
    <col min="7940" max="7942" width="21.85546875" style="1" customWidth="1"/>
    <col min="7943" max="7943" width="32.140625" style="1" customWidth="1"/>
    <col min="7944" max="7944" width="21.5703125" style="1" customWidth="1"/>
    <col min="7945" max="7946" width="23.42578125" style="1" customWidth="1"/>
    <col min="7947" max="7947" width="12.7109375" style="1" customWidth="1"/>
    <col min="7948" max="7951" width="20" style="1" customWidth="1"/>
    <col min="7952" max="7952" width="28.5703125" style="1" customWidth="1"/>
    <col min="7953" max="7953" width="16" style="1" customWidth="1"/>
    <col min="7954" max="7955" width="19" style="1" customWidth="1"/>
    <col min="7956" max="7956" width="21" style="1" customWidth="1"/>
    <col min="7957" max="7957" width="27.28515625" style="1" customWidth="1"/>
    <col min="7958" max="7958" width="18.42578125" style="1" customWidth="1"/>
    <col min="7959" max="7959" width="47.28515625" style="1" customWidth="1"/>
    <col min="7960" max="7960" width="19.28515625" style="1" customWidth="1"/>
    <col min="7961" max="8192" width="9.140625" style="1"/>
    <col min="8193" max="8193" width="3" style="1" bestFit="1" customWidth="1"/>
    <col min="8194" max="8194" width="11.5703125" style="1" bestFit="1" customWidth="1"/>
    <col min="8195" max="8195" width="10.140625" style="1" bestFit="1" customWidth="1"/>
    <col min="8196" max="8198" width="21.85546875" style="1" customWidth="1"/>
    <col min="8199" max="8199" width="32.140625" style="1" customWidth="1"/>
    <col min="8200" max="8200" width="21.5703125" style="1" customWidth="1"/>
    <col min="8201" max="8202" width="23.42578125" style="1" customWidth="1"/>
    <col min="8203" max="8203" width="12.7109375" style="1" customWidth="1"/>
    <col min="8204" max="8207" width="20" style="1" customWidth="1"/>
    <col min="8208" max="8208" width="28.5703125" style="1" customWidth="1"/>
    <col min="8209" max="8209" width="16" style="1" customWidth="1"/>
    <col min="8210" max="8211" width="19" style="1" customWidth="1"/>
    <col min="8212" max="8212" width="21" style="1" customWidth="1"/>
    <col min="8213" max="8213" width="27.28515625" style="1" customWidth="1"/>
    <col min="8214" max="8214" width="18.42578125" style="1" customWidth="1"/>
    <col min="8215" max="8215" width="47.28515625" style="1" customWidth="1"/>
    <col min="8216" max="8216" width="19.28515625" style="1" customWidth="1"/>
    <col min="8217" max="8448" width="9.140625" style="1"/>
    <col min="8449" max="8449" width="3" style="1" bestFit="1" customWidth="1"/>
    <col min="8450" max="8450" width="11.5703125" style="1" bestFit="1" customWidth="1"/>
    <col min="8451" max="8451" width="10.140625" style="1" bestFit="1" customWidth="1"/>
    <col min="8452" max="8454" width="21.85546875" style="1" customWidth="1"/>
    <col min="8455" max="8455" width="32.140625" style="1" customWidth="1"/>
    <col min="8456" max="8456" width="21.5703125" style="1" customWidth="1"/>
    <col min="8457" max="8458" width="23.42578125" style="1" customWidth="1"/>
    <col min="8459" max="8459" width="12.7109375" style="1" customWidth="1"/>
    <col min="8460" max="8463" width="20" style="1" customWidth="1"/>
    <col min="8464" max="8464" width="28.5703125" style="1" customWidth="1"/>
    <col min="8465" max="8465" width="16" style="1" customWidth="1"/>
    <col min="8466" max="8467" width="19" style="1" customWidth="1"/>
    <col min="8468" max="8468" width="21" style="1" customWidth="1"/>
    <col min="8469" max="8469" width="27.28515625" style="1" customWidth="1"/>
    <col min="8470" max="8470" width="18.42578125" style="1" customWidth="1"/>
    <col min="8471" max="8471" width="47.28515625" style="1" customWidth="1"/>
    <col min="8472" max="8472" width="19.28515625" style="1" customWidth="1"/>
    <col min="8473" max="8704" width="9.140625" style="1"/>
    <col min="8705" max="8705" width="3" style="1" bestFit="1" customWidth="1"/>
    <col min="8706" max="8706" width="11.5703125" style="1" bestFit="1" customWidth="1"/>
    <col min="8707" max="8707" width="10.140625" style="1" bestFit="1" customWidth="1"/>
    <col min="8708" max="8710" width="21.85546875" style="1" customWidth="1"/>
    <col min="8711" max="8711" width="32.140625" style="1" customWidth="1"/>
    <col min="8712" max="8712" width="21.5703125" style="1" customWidth="1"/>
    <col min="8713" max="8714" width="23.42578125" style="1" customWidth="1"/>
    <col min="8715" max="8715" width="12.7109375" style="1" customWidth="1"/>
    <col min="8716" max="8719" width="20" style="1" customWidth="1"/>
    <col min="8720" max="8720" width="28.5703125" style="1" customWidth="1"/>
    <col min="8721" max="8721" width="16" style="1" customWidth="1"/>
    <col min="8722" max="8723" width="19" style="1" customWidth="1"/>
    <col min="8724" max="8724" width="21" style="1" customWidth="1"/>
    <col min="8725" max="8725" width="27.28515625" style="1" customWidth="1"/>
    <col min="8726" max="8726" width="18.42578125" style="1" customWidth="1"/>
    <col min="8727" max="8727" width="47.28515625" style="1" customWidth="1"/>
    <col min="8728" max="8728" width="19.28515625" style="1" customWidth="1"/>
    <col min="8729" max="8960" width="9.140625" style="1"/>
    <col min="8961" max="8961" width="3" style="1" bestFit="1" customWidth="1"/>
    <col min="8962" max="8962" width="11.5703125" style="1" bestFit="1" customWidth="1"/>
    <col min="8963" max="8963" width="10.140625" style="1" bestFit="1" customWidth="1"/>
    <col min="8964" max="8966" width="21.85546875" style="1" customWidth="1"/>
    <col min="8967" max="8967" width="32.140625" style="1" customWidth="1"/>
    <col min="8968" max="8968" width="21.5703125" style="1" customWidth="1"/>
    <col min="8969" max="8970" width="23.42578125" style="1" customWidth="1"/>
    <col min="8971" max="8971" width="12.7109375" style="1" customWidth="1"/>
    <col min="8972" max="8975" width="20" style="1" customWidth="1"/>
    <col min="8976" max="8976" width="28.5703125" style="1" customWidth="1"/>
    <col min="8977" max="8977" width="16" style="1" customWidth="1"/>
    <col min="8978" max="8979" width="19" style="1" customWidth="1"/>
    <col min="8980" max="8980" width="21" style="1" customWidth="1"/>
    <col min="8981" max="8981" width="27.28515625" style="1" customWidth="1"/>
    <col min="8982" max="8982" width="18.42578125" style="1" customWidth="1"/>
    <col min="8983" max="8983" width="47.28515625" style="1" customWidth="1"/>
    <col min="8984" max="8984" width="19.28515625" style="1" customWidth="1"/>
    <col min="8985" max="9216" width="9.140625" style="1"/>
    <col min="9217" max="9217" width="3" style="1" bestFit="1" customWidth="1"/>
    <col min="9218" max="9218" width="11.5703125" style="1" bestFit="1" customWidth="1"/>
    <col min="9219" max="9219" width="10.140625" style="1" bestFit="1" customWidth="1"/>
    <col min="9220" max="9222" width="21.85546875" style="1" customWidth="1"/>
    <col min="9223" max="9223" width="32.140625" style="1" customWidth="1"/>
    <col min="9224" max="9224" width="21.5703125" style="1" customWidth="1"/>
    <col min="9225" max="9226" width="23.42578125" style="1" customWidth="1"/>
    <col min="9227" max="9227" width="12.7109375" style="1" customWidth="1"/>
    <col min="9228" max="9231" width="20" style="1" customWidth="1"/>
    <col min="9232" max="9232" width="28.5703125" style="1" customWidth="1"/>
    <col min="9233" max="9233" width="16" style="1" customWidth="1"/>
    <col min="9234" max="9235" width="19" style="1" customWidth="1"/>
    <col min="9236" max="9236" width="21" style="1" customWidth="1"/>
    <col min="9237" max="9237" width="27.28515625" style="1" customWidth="1"/>
    <col min="9238" max="9238" width="18.42578125" style="1" customWidth="1"/>
    <col min="9239" max="9239" width="47.28515625" style="1" customWidth="1"/>
    <col min="9240" max="9240" width="19.28515625" style="1" customWidth="1"/>
    <col min="9241" max="9472" width="9.140625" style="1"/>
    <col min="9473" max="9473" width="3" style="1" bestFit="1" customWidth="1"/>
    <col min="9474" max="9474" width="11.5703125" style="1" bestFit="1" customWidth="1"/>
    <col min="9475" max="9475" width="10.140625" style="1" bestFit="1" customWidth="1"/>
    <col min="9476" max="9478" width="21.85546875" style="1" customWidth="1"/>
    <col min="9479" max="9479" width="32.140625" style="1" customWidth="1"/>
    <col min="9480" max="9480" width="21.5703125" style="1" customWidth="1"/>
    <col min="9481" max="9482" width="23.42578125" style="1" customWidth="1"/>
    <col min="9483" max="9483" width="12.7109375" style="1" customWidth="1"/>
    <col min="9484" max="9487" width="20" style="1" customWidth="1"/>
    <col min="9488" max="9488" width="28.5703125" style="1" customWidth="1"/>
    <col min="9489" max="9489" width="16" style="1" customWidth="1"/>
    <col min="9490" max="9491" width="19" style="1" customWidth="1"/>
    <col min="9492" max="9492" width="21" style="1" customWidth="1"/>
    <col min="9493" max="9493" width="27.28515625" style="1" customWidth="1"/>
    <col min="9494" max="9494" width="18.42578125" style="1" customWidth="1"/>
    <col min="9495" max="9495" width="47.28515625" style="1" customWidth="1"/>
    <col min="9496" max="9496" width="19.28515625" style="1" customWidth="1"/>
    <col min="9497" max="9728" width="9.140625" style="1"/>
    <col min="9729" max="9729" width="3" style="1" bestFit="1" customWidth="1"/>
    <col min="9730" max="9730" width="11.5703125" style="1" bestFit="1" customWidth="1"/>
    <col min="9731" max="9731" width="10.140625" style="1" bestFit="1" customWidth="1"/>
    <col min="9732" max="9734" width="21.85546875" style="1" customWidth="1"/>
    <col min="9735" max="9735" width="32.140625" style="1" customWidth="1"/>
    <col min="9736" max="9736" width="21.5703125" style="1" customWidth="1"/>
    <col min="9737" max="9738" width="23.42578125" style="1" customWidth="1"/>
    <col min="9739" max="9739" width="12.7109375" style="1" customWidth="1"/>
    <col min="9740" max="9743" width="20" style="1" customWidth="1"/>
    <col min="9744" max="9744" width="28.5703125" style="1" customWidth="1"/>
    <col min="9745" max="9745" width="16" style="1" customWidth="1"/>
    <col min="9746" max="9747" width="19" style="1" customWidth="1"/>
    <col min="9748" max="9748" width="21" style="1" customWidth="1"/>
    <col min="9749" max="9749" width="27.28515625" style="1" customWidth="1"/>
    <col min="9750" max="9750" width="18.42578125" style="1" customWidth="1"/>
    <col min="9751" max="9751" width="47.28515625" style="1" customWidth="1"/>
    <col min="9752" max="9752" width="19.28515625" style="1" customWidth="1"/>
    <col min="9753" max="9984" width="9.140625" style="1"/>
    <col min="9985" max="9985" width="3" style="1" bestFit="1" customWidth="1"/>
    <col min="9986" max="9986" width="11.5703125" style="1" bestFit="1" customWidth="1"/>
    <col min="9987" max="9987" width="10.140625" style="1" bestFit="1" customWidth="1"/>
    <col min="9988" max="9990" width="21.85546875" style="1" customWidth="1"/>
    <col min="9991" max="9991" width="32.140625" style="1" customWidth="1"/>
    <col min="9992" max="9992" width="21.5703125" style="1" customWidth="1"/>
    <col min="9993" max="9994" width="23.42578125" style="1" customWidth="1"/>
    <col min="9995" max="9995" width="12.7109375" style="1" customWidth="1"/>
    <col min="9996" max="9999" width="20" style="1" customWidth="1"/>
    <col min="10000" max="10000" width="28.5703125" style="1" customWidth="1"/>
    <col min="10001" max="10001" width="16" style="1" customWidth="1"/>
    <col min="10002" max="10003" width="19" style="1" customWidth="1"/>
    <col min="10004" max="10004" width="21" style="1" customWidth="1"/>
    <col min="10005" max="10005" width="27.28515625" style="1" customWidth="1"/>
    <col min="10006" max="10006" width="18.42578125" style="1" customWidth="1"/>
    <col min="10007" max="10007" width="47.28515625" style="1" customWidth="1"/>
    <col min="10008" max="10008" width="19.28515625" style="1" customWidth="1"/>
    <col min="10009" max="10240" width="9.140625" style="1"/>
    <col min="10241" max="10241" width="3" style="1" bestFit="1" customWidth="1"/>
    <col min="10242" max="10242" width="11.5703125" style="1" bestFit="1" customWidth="1"/>
    <col min="10243" max="10243" width="10.140625" style="1" bestFit="1" customWidth="1"/>
    <col min="10244" max="10246" width="21.85546875" style="1" customWidth="1"/>
    <col min="10247" max="10247" width="32.140625" style="1" customWidth="1"/>
    <col min="10248" max="10248" width="21.5703125" style="1" customWidth="1"/>
    <col min="10249" max="10250" width="23.42578125" style="1" customWidth="1"/>
    <col min="10251" max="10251" width="12.7109375" style="1" customWidth="1"/>
    <col min="10252" max="10255" width="20" style="1" customWidth="1"/>
    <col min="10256" max="10256" width="28.5703125" style="1" customWidth="1"/>
    <col min="10257" max="10257" width="16" style="1" customWidth="1"/>
    <col min="10258" max="10259" width="19" style="1" customWidth="1"/>
    <col min="10260" max="10260" width="21" style="1" customWidth="1"/>
    <col min="10261" max="10261" width="27.28515625" style="1" customWidth="1"/>
    <col min="10262" max="10262" width="18.42578125" style="1" customWidth="1"/>
    <col min="10263" max="10263" width="47.28515625" style="1" customWidth="1"/>
    <col min="10264" max="10264" width="19.28515625" style="1" customWidth="1"/>
    <col min="10265" max="10496" width="9.140625" style="1"/>
    <col min="10497" max="10497" width="3" style="1" bestFit="1" customWidth="1"/>
    <col min="10498" max="10498" width="11.5703125" style="1" bestFit="1" customWidth="1"/>
    <col min="10499" max="10499" width="10.140625" style="1" bestFit="1" customWidth="1"/>
    <col min="10500" max="10502" width="21.85546875" style="1" customWidth="1"/>
    <col min="10503" max="10503" width="32.140625" style="1" customWidth="1"/>
    <col min="10504" max="10504" width="21.5703125" style="1" customWidth="1"/>
    <col min="10505" max="10506" width="23.42578125" style="1" customWidth="1"/>
    <col min="10507" max="10507" width="12.7109375" style="1" customWidth="1"/>
    <col min="10508" max="10511" width="20" style="1" customWidth="1"/>
    <col min="10512" max="10512" width="28.5703125" style="1" customWidth="1"/>
    <col min="10513" max="10513" width="16" style="1" customWidth="1"/>
    <col min="10514" max="10515" width="19" style="1" customWidth="1"/>
    <col min="10516" max="10516" width="21" style="1" customWidth="1"/>
    <col min="10517" max="10517" width="27.28515625" style="1" customWidth="1"/>
    <col min="10518" max="10518" width="18.42578125" style="1" customWidth="1"/>
    <col min="10519" max="10519" width="47.28515625" style="1" customWidth="1"/>
    <col min="10520" max="10520" width="19.28515625" style="1" customWidth="1"/>
    <col min="10521" max="10752" width="9.140625" style="1"/>
    <col min="10753" max="10753" width="3" style="1" bestFit="1" customWidth="1"/>
    <col min="10754" max="10754" width="11.5703125" style="1" bestFit="1" customWidth="1"/>
    <col min="10755" max="10755" width="10.140625" style="1" bestFit="1" customWidth="1"/>
    <col min="10756" max="10758" width="21.85546875" style="1" customWidth="1"/>
    <col min="10759" max="10759" width="32.140625" style="1" customWidth="1"/>
    <col min="10760" max="10760" width="21.5703125" style="1" customWidth="1"/>
    <col min="10761" max="10762" width="23.42578125" style="1" customWidth="1"/>
    <col min="10763" max="10763" width="12.7109375" style="1" customWidth="1"/>
    <col min="10764" max="10767" width="20" style="1" customWidth="1"/>
    <col min="10768" max="10768" width="28.5703125" style="1" customWidth="1"/>
    <col min="10769" max="10769" width="16" style="1" customWidth="1"/>
    <col min="10770" max="10771" width="19" style="1" customWidth="1"/>
    <col min="10772" max="10772" width="21" style="1" customWidth="1"/>
    <col min="10773" max="10773" width="27.28515625" style="1" customWidth="1"/>
    <col min="10774" max="10774" width="18.42578125" style="1" customWidth="1"/>
    <col min="10775" max="10775" width="47.28515625" style="1" customWidth="1"/>
    <col min="10776" max="10776" width="19.28515625" style="1" customWidth="1"/>
    <col min="10777" max="11008" width="9.140625" style="1"/>
    <col min="11009" max="11009" width="3" style="1" bestFit="1" customWidth="1"/>
    <col min="11010" max="11010" width="11.5703125" style="1" bestFit="1" customWidth="1"/>
    <col min="11011" max="11011" width="10.140625" style="1" bestFit="1" customWidth="1"/>
    <col min="11012" max="11014" width="21.85546875" style="1" customWidth="1"/>
    <col min="11015" max="11015" width="32.140625" style="1" customWidth="1"/>
    <col min="11016" max="11016" width="21.5703125" style="1" customWidth="1"/>
    <col min="11017" max="11018" width="23.42578125" style="1" customWidth="1"/>
    <col min="11019" max="11019" width="12.7109375" style="1" customWidth="1"/>
    <col min="11020" max="11023" width="20" style="1" customWidth="1"/>
    <col min="11024" max="11024" width="28.5703125" style="1" customWidth="1"/>
    <col min="11025" max="11025" width="16" style="1" customWidth="1"/>
    <col min="11026" max="11027" width="19" style="1" customWidth="1"/>
    <col min="11028" max="11028" width="21" style="1" customWidth="1"/>
    <col min="11029" max="11029" width="27.28515625" style="1" customWidth="1"/>
    <col min="11030" max="11030" width="18.42578125" style="1" customWidth="1"/>
    <col min="11031" max="11031" width="47.28515625" style="1" customWidth="1"/>
    <col min="11032" max="11032" width="19.28515625" style="1" customWidth="1"/>
    <col min="11033" max="11264" width="9.140625" style="1"/>
    <col min="11265" max="11265" width="3" style="1" bestFit="1" customWidth="1"/>
    <col min="11266" max="11266" width="11.5703125" style="1" bestFit="1" customWidth="1"/>
    <col min="11267" max="11267" width="10.140625" style="1" bestFit="1" customWidth="1"/>
    <col min="11268" max="11270" width="21.85546875" style="1" customWidth="1"/>
    <col min="11271" max="11271" width="32.140625" style="1" customWidth="1"/>
    <col min="11272" max="11272" width="21.5703125" style="1" customWidth="1"/>
    <col min="11273" max="11274" width="23.42578125" style="1" customWidth="1"/>
    <col min="11275" max="11275" width="12.7109375" style="1" customWidth="1"/>
    <col min="11276" max="11279" width="20" style="1" customWidth="1"/>
    <col min="11280" max="11280" width="28.5703125" style="1" customWidth="1"/>
    <col min="11281" max="11281" width="16" style="1" customWidth="1"/>
    <col min="11282" max="11283" width="19" style="1" customWidth="1"/>
    <col min="11284" max="11284" width="21" style="1" customWidth="1"/>
    <col min="11285" max="11285" width="27.28515625" style="1" customWidth="1"/>
    <col min="11286" max="11286" width="18.42578125" style="1" customWidth="1"/>
    <col min="11287" max="11287" width="47.28515625" style="1" customWidth="1"/>
    <col min="11288" max="11288" width="19.28515625" style="1" customWidth="1"/>
    <col min="11289" max="11520" width="9.140625" style="1"/>
    <col min="11521" max="11521" width="3" style="1" bestFit="1" customWidth="1"/>
    <col min="11522" max="11522" width="11.5703125" style="1" bestFit="1" customWidth="1"/>
    <col min="11523" max="11523" width="10.140625" style="1" bestFit="1" customWidth="1"/>
    <col min="11524" max="11526" width="21.85546875" style="1" customWidth="1"/>
    <col min="11527" max="11527" width="32.140625" style="1" customWidth="1"/>
    <col min="11528" max="11528" width="21.5703125" style="1" customWidth="1"/>
    <col min="11529" max="11530" width="23.42578125" style="1" customWidth="1"/>
    <col min="11531" max="11531" width="12.7109375" style="1" customWidth="1"/>
    <col min="11532" max="11535" width="20" style="1" customWidth="1"/>
    <col min="11536" max="11536" width="28.5703125" style="1" customWidth="1"/>
    <col min="11537" max="11537" width="16" style="1" customWidth="1"/>
    <col min="11538" max="11539" width="19" style="1" customWidth="1"/>
    <col min="11540" max="11540" width="21" style="1" customWidth="1"/>
    <col min="11541" max="11541" width="27.28515625" style="1" customWidth="1"/>
    <col min="11542" max="11542" width="18.42578125" style="1" customWidth="1"/>
    <col min="11543" max="11543" width="47.28515625" style="1" customWidth="1"/>
    <col min="11544" max="11544" width="19.28515625" style="1" customWidth="1"/>
    <col min="11545" max="11776" width="9.140625" style="1"/>
    <col min="11777" max="11777" width="3" style="1" bestFit="1" customWidth="1"/>
    <col min="11778" max="11778" width="11.5703125" style="1" bestFit="1" customWidth="1"/>
    <col min="11779" max="11779" width="10.140625" style="1" bestFit="1" customWidth="1"/>
    <col min="11780" max="11782" width="21.85546875" style="1" customWidth="1"/>
    <col min="11783" max="11783" width="32.140625" style="1" customWidth="1"/>
    <col min="11784" max="11784" width="21.5703125" style="1" customWidth="1"/>
    <col min="11785" max="11786" width="23.42578125" style="1" customWidth="1"/>
    <col min="11787" max="11787" width="12.7109375" style="1" customWidth="1"/>
    <col min="11788" max="11791" width="20" style="1" customWidth="1"/>
    <col min="11792" max="11792" width="28.5703125" style="1" customWidth="1"/>
    <col min="11793" max="11793" width="16" style="1" customWidth="1"/>
    <col min="11794" max="11795" width="19" style="1" customWidth="1"/>
    <col min="11796" max="11796" width="21" style="1" customWidth="1"/>
    <col min="11797" max="11797" width="27.28515625" style="1" customWidth="1"/>
    <col min="11798" max="11798" width="18.42578125" style="1" customWidth="1"/>
    <col min="11799" max="11799" width="47.28515625" style="1" customWidth="1"/>
    <col min="11800" max="11800" width="19.28515625" style="1" customWidth="1"/>
    <col min="11801" max="12032" width="9.140625" style="1"/>
    <col min="12033" max="12033" width="3" style="1" bestFit="1" customWidth="1"/>
    <col min="12034" max="12034" width="11.5703125" style="1" bestFit="1" customWidth="1"/>
    <col min="12035" max="12035" width="10.140625" style="1" bestFit="1" customWidth="1"/>
    <col min="12036" max="12038" width="21.85546875" style="1" customWidth="1"/>
    <col min="12039" max="12039" width="32.140625" style="1" customWidth="1"/>
    <col min="12040" max="12040" width="21.5703125" style="1" customWidth="1"/>
    <col min="12041" max="12042" width="23.42578125" style="1" customWidth="1"/>
    <col min="12043" max="12043" width="12.7109375" style="1" customWidth="1"/>
    <col min="12044" max="12047" width="20" style="1" customWidth="1"/>
    <col min="12048" max="12048" width="28.5703125" style="1" customWidth="1"/>
    <col min="12049" max="12049" width="16" style="1" customWidth="1"/>
    <col min="12050" max="12051" width="19" style="1" customWidth="1"/>
    <col min="12052" max="12052" width="21" style="1" customWidth="1"/>
    <col min="12053" max="12053" width="27.28515625" style="1" customWidth="1"/>
    <col min="12054" max="12054" width="18.42578125" style="1" customWidth="1"/>
    <col min="12055" max="12055" width="47.28515625" style="1" customWidth="1"/>
    <col min="12056" max="12056" width="19.28515625" style="1" customWidth="1"/>
    <col min="12057" max="12288" width="9.140625" style="1"/>
    <col min="12289" max="12289" width="3" style="1" bestFit="1" customWidth="1"/>
    <col min="12290" max="12290" width="11.5703125" style="1" bestFit="1" customWidth="1"/>
    <col min="12291" max="12291" width="10.140625" style="1" bestFit="1" customWidth="1"/>
    <col min="12292" max="12294" width="21.85546875" style="1" customWidth="1"/>
    <col min="12295" max="12295" width="32.140625" style="1" customWidth="1"/>
    <col min="12296" max="12296" width="21.5703125" style="1" customWidth="1"/>
    <col min="12297" max="12298" width="23.42578125" style="1" customWidth="1"/>
    <col min="12299" max="12299" width="12.7109375" style="1" customWidth="1"/>
    <col min="12300" max="12303" width="20" style="1" customWidth="1"/>
    <col min="12304" max="12304" width="28.5703125" style="1" customWidth="1"/>
    <col min="12305" max="12305" width="16" style="1" customWidth="1"/>
    <col min="12306" max="12307" width="19" style="1" customWidth="1"/>
    <col min="12308" max="12308" width="21" style="1" customWidth="1"/>
    <col min="12309" max="12309" width="27.28515625" style="1" customWidth="1"/>
    <col min="12310" max="12310" width="18.42578125" style="1" customWidth="1"/>
    <col min="12311" max="12311" width="47.28515625" style="1" customWidth="1"/>
    <col min="12312" max="12312" width="19.28515625" style="1" customWidth="1"/>
    <col min="12313" max="12544" width="9.140625" style="1"/>
    <col min="12545" max="12545" width="3" style="1" bestFit="1" customWidth="1"/>
    <col min="12546" max="12546" width="11.5703125" style="1" bestFit="1" customWidth="1"/>
    <col min="12547" max="12547" width="10.140625" style="1" bestFit="1" customWidth="1"/>
    <col min="12548" max="12550" width="21.85546875" style="1" customWidth="1"/>
    <col min="12551" max="12551" width="32.140625" style="1" customWidth="1"/>
    <col min="12552" max="12552" width="21.5703125" style="1" customWidth="1"/>
    <col min="12553" max="12554" width="23.42578125" style="1" customWidth="1"/>
    <col min="12555" max="12555" width="12.7109375" style="1" customWidth="1"/>
    <col min="12556" max="12559" width="20" style="1" customWidth="1"/>
    <col min="12560" max="12560" width="28.5703125" style="1" customWidth="1"/>
    <col min="12561" max="12561" width="16" style="1" customWidth="1"/>
    <col min="12562" max="12563" width="19" style="1" customWidth="1"/>
    <col min="12564" max="12564" width="21" style="1" customWidth="1"/>
    <col min="12565" max="12565" width="27.28515625" style="1" customWidth="1"/>
    <col min="12566" max="12566" width="18.42578125" style="1" customWidth="1"/>
    <col min="12567" max="12567" width="47.28515625" style="1" customWidth="1"/>
    <col min="12568" max="12568" width="19.28515625" style="1" customWidth="1"/>
    <col min="12569" max="12800" width="9.140625" style="1"/>
    <col min="12801" max="12801" width="3" style="1" bestFit="1" customWidth="1"/>
    <col min="12802" max="12802" width="11.5703125" style="1" bestFit="1" customWidth="1"/>
    <col min="12803" max="12803" width="10.140625" style="1" bestFit="1" customWidth="1"/>
    <col min="12804" max="12806" width="21.85546875" style="1" customWidth="1"/>
    <col min="12807" max="12807" width="32.140625" style="1" customWidth="1"/>
    <col min="12808" max="12808" width="21.5703125" style="1" customWidth="1"/>
    <col min="12809" max="12810" width="23.42578125" style="1" customWidth="1"/>
    <col min="12811" max="12811" width="12.7109375" style="1" customWidth="1"/>
    <col min="12812" max="12815" width="20" style="1" customWidth="1"/>
    <col min="12816" max="12816" width="28.5703125" style="1" customWidth="1"/>
    <col min="12817" max="12817" width="16" style="1" customWidth="1"/>
    <col min="12818" max="12819" width="19" style="1" customWidth="1"/>
    <col min="12820" max="12820" width="21" style="1" customWidth="1"/>
    <col min="12821" max="12821" width="27.28515625" style="1" customWidth="1"/>
    <col min="12822" max="12822" width="18.42578125" style="1" customWidth="1"/>
    <col min="12823" max="12823" width="47.28515625" style="1" customWidth="1"/>
    <col min="12824" max="12824" width="19.28515625" style="1" customWidth="1"/>
    <col min="12825" max="13056" width="9.140625" style="1"/>
    <col min="13057" max="13057" width="3" style="1" bestFit="1" customWidth="1"/>
    <col min="13058" max="13058" width="11.5703125" style="1" bestFit="1" customWidth="1"/>
    <col min="13059" max="13059" width="10.140625" style="1" bestFit="1" customWidth="1"/>
    <col min="13060" max="13062" width="21.85546875" style="1" customWidth="1"/>
    <col min="13063" max="13063" width="32.140625" style="1" customWidth="1"/>
    <col min="13064" max="13064" width="21.5703125" style="1" customWidth="1"/>
    <col min="13065" max="13066" width="23.42578125" style="1" customWidth="1"/>
    <col min="13067" max="13067" width="12.7109375" style="1" customWidth="1"/>
    <col min="13068" max="13071" width="20" style="1" customWidth="1"/>
    <col min="13072" max="13072" width="28.5703125" style="1" customWidth="1"/>
    <col min="13073" max="13073" width="16" style="1" customWidth="1"/>
    <col min="13074" max="13075" width="19" style="1" customWidth="1"/>
    <col min="13076" max="13076" width="21" style="1" customWidth="1"/>
    <col min="13077" max="13077" width="27.28515625" style="1" customWidth="1"/>
    <col min="13078" max="13078" width="18.42578125" style="1" customWidth="1"/>
    <col min="13079" max="13079" width="47.28515625" style="1" customWidth="1"/>
    <col min="13080" max="13080" width="19.28515625" style="1" customWidth="1"/>
    <col min="13081" max="13312" width="9.140625" style="1"/>
    <col min="13313" max="13313" width="3" style="1" bestFit="1" customWidth="1"/>
    <col min="13314" max="13314" width="11.5703125" style="1" bestFit="1" customWidth="1"/>
    <col min="13315" max="13315" width="10.140625" style="1" bestFit="1" customWidth="1"/>
    <col min="13316" max="13318" width="21.85546875" style="1" customWidth="1"/>
    <col min="13319" max="13319" width="32.140625" style="1" customWidth="1"/>
    <col min="13320" max="13320" width="21.5703125" style="1" customWidth="1"/>
    <col min="13321" max="13322" width="23.42578125" style="1" customWidth="1"/>
    <col min="13323" max="13323" width="12.7109375" style="1" customWidth="1"/>
    <col min="13324" max="13327" width="20" style="1" customWidth="1"/>
    <col min="13328" max="13328" width="28.5703125" style="1" customWidth="1"/>
    <col min="13329" max="13329" width="16" style="1" customWidth="1"/>
    <col min="13330" max="13331" width="19" style="1" customWidth="1"/>
    <col min="13332" max="13332" width="21" style="1" customWidth="1"/>
    <col min="13333" max="13333" width="27.28515625" style="1" customWidth="1"/>
    <col min="13334" max="13334" width="18.42578125" style="1" customWidth="1"/>
    <col min="13335" max="13335" width="47.28515625" style="1" customWidth="1"/>
    <col min="13336" max="13336" width="19.28515625" style="1" customWidth="1"/>
    <col min="13337" max="13568" width="9.140625" style="1"/>
    <col min="13569" max="13569" width="3" style="1" bestFit="1" customWidth="1"/>
    <col min="13570" max="13570" width="11.5703125" style="1" bestFit="1" customWidth="1"/>
    <col min="13571" max="13571" width="10.140625" style="1" bestFit="1" customWidth="1"/>
    <col min="13572" max="13574" width="21.85546875" style="1" customWidth="1"/>
    <col min="13575" max="13575" width="32.140625" style="1" customWidth="1"/>
    <col min="13576" max="13576" width="21.5703125" style="1" customWidth="1"/>
    <col min="13577" max="13578" width="23.42578125" style="1" customWidth="1"/>
    <col min="13579" max="13579" width="12.7109375" style="1" customWidth="1"/>
    <col min="13580" max="13583" width="20" style="1" customWidth="1"/>
    <col min="13584" max="13584" width="28.5703125" style="1" customWidth="1"/>
    <col min="13585" max="13585" width="16" style="1" customWidth="1"/>
    <col min="13586" max="13587" width="19" style="1" customWidth="1"/>
    <col min="13588" max="13588" width="21" style="1" customWidth="1"/>
    <col min="13589" max="13589" width="27.28515625" style="1" customWidth="1"/>
    <col min="13590" max="13590" width="18.42578125" style="1" customWidth="1"/>
    <col min="13591" max="13591" width="47.28515625" style="1" customWidth="1"/>
    <col min="13592" max="13592" width="19.28515625" style="1" customWidth="1"/>
    <col min="13593" max="13824" width="9.140625" style="1"/>
    <col min="13825" max="13825" width="3" style="1" bestFit="1" customWidth="1"/>
    <col min="13826" max="13826" width="11.5703125" style="1" bestFit="1" customWidth="1"/>
    <col min="13827" max="13827" width="10.140625" style="1" bestFit="1" customWidth="1"/>
    <col min="13828" max="13830" width="21.85546875" style="1" customWidth="1"/>
    <col min="13831" max="13831" width="32.140625" style="1" customWidth="1"/>
    <col min="13832" max="13832" width="21.5703125" style="1" customWidth="1"/>
    <col min="13833" max="13834" width="23.42578125" style="1" customWidth="1"/>
    <col min="13835" max="13835" width="12.7109375" style="1" customWidth="1"/>
    <col min="13836" max="13839" width="20" style="1" customWidth="1"/>
    <col min="13840" max="13840" width="28.5703125" style="1" customWidth="1"/>
    <col min="13841" max="13841" width="16" style="1" customWidth="1"/>
    <col min="13842" max="13843" width="19" style="1" customWidth="1"/>
    <col min="13844" max="13844" width="21" style="1" customWidth="1"/>
    <col min="13845" max="13845" width="27.28515625" style="1" customWidth="1"/>
    <col min="13846" max="13846" width="18.42578125" style="1" customWidth="1"/>
    <col min="13847" max="13847" width="47.28515625" style="1" customWidth="1"/>
    <col min="13848" max="13848" width="19.28515625" style="1" customWidth="1"/>
    <col min="13849" max="14080" width="9.140625" style="1"/>
    <col min="14081" max="14081" width="3" style="1" bestFit="1" customWidth="1"/>
    <col min="14082" max="14082" width="11.5703125" style="1" bestFit="1" customWidth="1"/>
    <col min="14083" max="14083" width="10.140625" style="1" bestFit="1" customWidth="1"/>
    <col min="14084" max="14086" width="21.85546875" style="1" customWidth="1"/>
    <col min="14087" max="14087" width="32.140625" style="1" customWidth="1"/>
    <col min="14088" max="14088" width="21.5703125" style="1" customWidth="1"/>
    <col min="14089" max="14090" width="23.42578125" style="1" customWidth="1"/>
    <col min="14091" max="14091" width="12.7109375" style="1" customWidth="1"/>
    <col min="14092" max="14095" width="20" style="1" customWidth="1"/>
    <col min="14096" max="14096" width="28.5703125" style="1" customWidth="1"/>
    <col min="14097" max="14097" width="16" style="1" customWidth="1"/>
    <col min="14098" max="14099" width="19" style="1" customWidth="1"/>
    <col min="14100" max="14100" width="21" style="1" customWidth="1"/>
    <col min="14101" max="14101" width="27.28515625" style="1" customWidth="1"/>
    <col min="14102" max="14102" width="18.42578125" style="1" customWidth="1"/>
    <col min="14103" max="14103" width="47.28515625" style="1" customWidth="1"/>
    <col min="14104" max="14104" width="19.28515625" style="1" customWidth="1"/>
    <col min="14105" max="14336" width="9.140625" style="1"/>
    <col min="14337" max="14337" width="3" style="1" bestFit="1" customWidth="1"/>
    <col min="14338" max="14338" width="11.5703125" style="1" bestFit="1" customWidth="1"/>
    <col min="14339" max="14339" width="10.140625" style="1" bestFit="1" customWidth="1"/>
    <col min="14340" max="14342" width="21.85546875" style="1" customWidth="1"/>
    <col min="14343" max="14343" width="32.140625" style="1" customWidth="1"/>
    <col min="14344" max="14344" width="21.5703125" style="1" customWidth="1"/>
    <col min="14345" max="14346" width="23.42578125" style="1" customWidth="1"/>
    <col min="14347" max="14347" width="12.7109375" style="1" customWidth="1"/>
    <col min="14348" max="14351" width="20" style="1" customWidth="1"/>
    <col min="14352" max="14352" width="28.5703125" style="1" customWidth="1"/>
    <col min="14353" max="14353" width="16" style="1" customWidth="1"/>
    <col min="14354" max="14355" width="19" style="1" customWidth="1"/>
    <col min="14356" max="14356" width="21" style="1" customWidth="1"/>
    <col min="14357" max="14357" width="27.28515625" style="1" customWidth="1"/>
    <col min="14358" max="14358" width="18.42578125" style="1" customWidth="1"/>
    <col min="14359" max="14359" width="47.28515625" style="1" customWidth="1"/>
    <col min="14360" max="14360" width="19.28515625" style="1" customWidth="1"/>
    <col min="14361" max="14592" width="9.140625" style="1"/>
    <col min="14593" max="14593" width="3" style="1" bestFit="1" customWidth="1"/>
    <col min="14594" max="14594" width="11.5703125" style="1" bestFit="1" customWidth="1"/>
    <col min="14595" max="14595" width="10.140625" style="1" bestFit="1" customWidth="1"/>
    <col min="14596" max="14598" width="21.85546875" style="1" customWidth="1"/>
    <col min="14599" max="14599" width="32.140625" style="1" customWidth="1"/>
    <col min="14600" max="14600" width="21.5703125" style="1" customWidth="1"/>
    <col min="14601" max="14602" width="23.42578125" style="1" customWidth="1"/>
    <col min="14603" max="14603" width="12.7109375" style="1" customWidth="1"/>
    <col min="14604" max="14607" width="20" style="1" customWidth="1"/>
    <col min="14608" max="14608" width="28.5703125" style="1" customWidth="1"/>
    <col min="14609" max="14609" width="16" style="1" customWidth="1"/>
    <col min="14610" max="14611" width="19" style="1" customWidth="1"/>
    <col min="14612" max="14612" width="21" style="1" customWidth="1"/>
    <col min="14613" max="14613" width="27.28515625" style="1" customWidth="1"/>
    <col min="14614" max="14614" width="18.42578125" style="1" customWidth="1"/>
    <col min="14615" max="14615" width="47.28515625" style="1" customWidth="1"/>
    <col min="14616" max="14616" width="19.28515625" style="1" customWidth="1"/>
    <col min="14617" max="14848" width="9.140625" style="1"/>
    <col min="14849" max="14849" width="3" style="1" bestFit="1" customWidth="1"/>
    <col min="14850" max="14850" width="11.5703125" style="1" bestFit="1" customWidth="1"/>
    <col min="14851" max="14851" width="10.140625" style="1" bestFit="1" customWidth="1"/>
    <col min="14852" max="14854" width="21.85546875" style="1" customWidth="1"/>
    <col min="14855" max="14855" width="32.140625" style="1" customWidth="1"/>
    <col min="14856" max="14856" width="21.5703125" style="1" customWidth="1"/>
    <col min="14857" max="14858" width="23.42578125" style="1" customWidth="1"/>
    <col min="14859" max="14859" width="12.7109375" style="1" customWidth="1"/>
    <col min="14860" max="14863" width="20" style="1" customWidth="1"/>
    <col min="14864" max="14864" width="28.5703125" style="1" customWidth="1"/>
    <col min="14865" max="14865" width="16" style="1" customWidth="1"/>
    <col min="14866" max="14867" width="19" style="1" customWidth="1"/>
    <col min="14868" max="14868" width="21" style="1" customWidth="1"/>
    <col min="14869" max="14869" width="27.28515625" style="1" customWidth="1"/>
    <col min="14870" max="14870" width="18.42578125" style="1" customWidth="1"/>
    <col min="14871" max="14871" width="47.28515625" style="1" customWidth="1"/>
    <col min="14872" max="14872" width="19.28515625" style="1" customWidth="1"/>
    <col min="14873" max="15104" width="9.140625" style="1"/>
    <col min="15105" max="15105" width="3" style="1" bestFit="1" customWidth="1"/>
    <col min="15106" max="15106" width="11.5703125" style="1" bestFit="1" customWidth="1"/>
    <col min="15107" max="15107" width="10.140625" style="1" bestFit="1" customWidth="1"/>
    <col min="15108" max="15110" width="21.85546875" style="1" customWidth="1"/>
    <col min="15111" max="15111" width="32.140625" style="1" customWidth="1"/>
    <col min="15112" max="15112" width="21.5703125" style="1" customWidth="1"/>
    <col min="15113" max="15114" width="23.42578125" style="1" customWidth="1"/>
    <col min="15115" max="15115" width="12.7109375" style="1" customWidth="1"/>
    <col min="15116" max="15119" width="20" style="1" customWidth="1"/>
    <col min="15120" max="15120" width="28.5703125" style="1" customWidth="1"/>
    <col min="15121" max="15121" width="16" style="1" customWidth="1"/>
    <col min="15122" max="15123" width="19" style="1" customWidth="1"/>
    <col min="15124" max="15124" width="21" style="1" customWidth="1"/>
    <col min="15125" max="15125" width="27.28515625" style="1" customWidth="1"/>
    <col min="15126" max="15126" width="18.42578125" style="1" customWidth="1"/>
    <col min="15127" max="15127" width="47.28515625" style="1" customWidth="1"/>
    <col min="15128" max="15128" width="19.28515625" style="1" customWidth="1"/>
    <col min="15129" max="15360" width="9.140625" style="1"/>
    <col min="15361" max="15361" width="3" style="1" bestFit="1" customWidth="1"/>
    <col min="15362" max="15362" width="11.5703125" style="1" bestFit="1" customWidth="1"/>
    <col min="15363" max="15363" width="10.140625" style="1" bestFit="1" customWidth="1"/>
    <col min="15364" max="15366" width="21.85546875" style="1" customWidth="1"/>
    <col min="15367" max="15367" width="32.140625" style="1" customWidth="1"/>
    <col min="15368" max="15368" width="21.5703125" style="1" customWidth="1"/>
    <col min="15369" max="15370" width="23.42578125" style="1" customWidth="1"/>
    <col min="15371" max="15371" width="12.7109375" style="1" customWidth="1"/>
    <col min="15372" max="15375" width="20" style="1" customWidth="1"/>
    <col min="15376" max="15376" width="28.5703125" style="1" customWidth="1"/>
    <col min="15377" max="15377" width="16" style="1" customWidth="1"/>
    <col min="15378" max="15379" width="19" style="1" customWidth="1"/>
    <col min="15380" max="15380" width="21" style="1" customWidth="1"/>
    <col min="15381" max="15381" width="27.28515625" style="1" customWidth="1"/>
    <col min="15382" max="15382" width="18.42578125" style="1" customWidth="1"/>
    <col min="15383" max="15383" width="47.28515625" style="1" customWidth="1"/>
    <col min="15384" max="15384" width="19.28515625" style="1" customWidth="1"/>
    <col min="15385" max="15616" width="9.140625" style="1"/>
    <col min="15617" max="15617" width="3" style="1" bestFit="1" customWidth="1"/>
    <col min="15618" max="15618" width="11.5703125" style="1" bestFit="1" customWidth="1"/>
    <col min="15619" max="15619" width="10.140625" style="1" bestFit="1" customWidth="1"/>
    <col min="15620" max="15622" width="21.85546875" style="1" customWidth="1"/>
    <col min="15623" max="15623" width="32.140625" style="1" customWidth="1"/>
    <col min="15624" max="15624" width="21.5703125" style="1" customWidth="1"/>
    <col min="15625" max="15626" width="23.42578125" style="1" customWidth="1"/>
    <col min="15627" max="15627" width="12.7109375" style="1" customWidth="1"/>
    <col min="15628" max="15631" width="20" style="1" customWidth="1"/>
    <col min="15632" max="15632" width="28.5703125" style="1" customWidth="1"/>
    <col min="15633" max="15633" width="16" style="1" customWidth="1"/>
    <col min="15634" max="15635" width="19" style="1" customWidth="1"/>
    <col min="15636" max="15636" width="21" style="1" customWidth="1"/>
    <col min="15637" max="15637" width="27.28515625" style="1" customWidth="1"/>
    <col min="15638" max="15638" width="18.42578125" style="1" customWidth="1"/>
    <col min="15639" max="15639" width="47.28515625" style="1" customWidth="1"/>
    <col min="15640" max="15640" width="19.28515625" style="1" customWidth="1"/>
    <col min="15641" max="15872" width="9.140625" style="1"/>
    <col min="15873" max="15873" width="3" style="1" bestFit="1" customWidth="1"/>
    <col min="15874" max="15874" width="11.5703125" style="1" bestFit="1" customWidth="1"/>
    <col min="15875" max="15875" width="10.140625" style="1" bestFit="1" customWidth="1"/>
    <col min="15876" max="15878" width="21.85546875" style="1" customWidth="1"/>
    <col min="15879" max="15879" width="32.140625" style="1" customWidth="1"/>
    <col min="15880" max="15880" width="21.5703125" style="1" customWidth="1"/>
    <col min="15881" max="15882" width="23.42578125" style="1" customWidth="1"/>
    <col min="15883" max="15883" width="12.7109375" style="1" customWidth="1"/>
    <col min="15884" max="15887" width="20" style="1" customWidth="1"/>
    <col min="15888" max="15888" width="28.5703125" style="1" customWidth="1"/>
    <col min="15889" max="15889" width="16" style="1" customWidth="1"/>
    <col min="15890" max="15891" width="19" style="1" customWidth="1"/>
    <col min="15892" max="15892" width="21" style="1" customWidth="1"/>
    <col min="15893" max="15893" width="27.28515625" style="1" customWidth="1"/>
    <col min="15894" max="15894" width="18.42578125" style="1" customWidth="1"/>
    <col min="15895" max="15895" width="47.28515625" style="1" customWidth="1"/>
    <col min="15896" max="15896" width="19.28515625" style="1" customWidth="1"/>
    <col min="15897" max="16128" width="9.140625" style="1"/>
    <col min="16129" max="16129" width="3" style="1" bestFit="1" customWidth="1"/>
    <col min="16130" max="16130" width="11.5703125" style="1" bestFit="1" customWidth="1"/>
    <col min="16131" max="16131" width="10.140625" style="1" bestFit="1" customWidth="1"/>
    <col min="16132" max="16134" width="21.85546875" style="1" customWidth="1"/>
    <col min="16135" max="16135" width="32.140625" style="1" customWidth="1"/>
    <col min="16136" max="16136" width="21.5703125" style="1" customWidth="1"/>
    <col min="16137" max="16138" width="23.42578125" style="1" customWidth="1"/>
    <col min="16139" max="16139" width="12.7109375" style="1" customWidth="1"/>
    <col min="16140" max="16143" width="20" style="1" customWidth="1"/>
    <col min="16144" max="16144" width="28.5703125" style="1" customWidth="1"/>
    <col min="16145" max="16145" width="16" style="1" customWidth="1"/>
    <col min="16146" max="16147" width="19" style="1" customWidth="1"/>
    <col min="16148" max="16148" width="21" style="1" customWidth="1"/>
    <col min="16149" max="16149" width="27.28515625" style="1" customWidth="1"/>
    <col min="16150" max="16150" width="18.42578125" style="1" customWidth="1"/>
    <col min="16151" max="16151" width="47.28515625" style="1" customWidth="1"/>
    <col min="16152" max="16152" width="19.28515625" style="1" customWidth="1"/>
    <col min="16153" max="16384" width="9.140625" style="1"/>
  </cols>
  <sheetData>
    <row r="1" spans="1:24" s="3" customFormat="1" ht="13.5" thickBot="1" x14ac:dyDescent="0.25">
      <c r="A1" s="3" t="s">
        <v>323</v>
      </c>
      <c r="B1" s="50" t="s">
        <v>322</v>
      </c>
      <c r="C1" s="50" t="s">
        <v>321</v>
      </c>
      <c r="D1" s="51" t="s">
        <v>448</v>
      </c>
      <c r="E1" s="51" t="s">
        <v>449</v>
      </c>
      <c r="F1" s="51" t="s">
        <v>450</v>
      </c>
      <c r="G1" s="51" t="s">
        <v>451</v>
      </c>
      <c r="H1" s="52" t="s">
        <v>452</v>
      </c>
      <c r="I1" s="51" t="s">
        <v>453</v>
      </c>
      <c r="J1" s="52" t="s">
        <v>454</v>
      </c>
      <c r="K1" s="51" t="s">
        <v>455</v>
      </c>
      <c r="L1" s="52" t="s">
        <v>456</v>
      </c>
      <c r="M1" s="51" t="s">
        <v>457</v>
      </c>
      <c r="N1" s="52" t="s">
        <v>458</v>
      </c>
      <c r="O1" s="51" t="s">
        <v>459</v>
      </c>
      <c r="P1" s="52" t="s">
        <v>460</v>
      </c>
      <c r="Q1" s="53" t="s">
        <v>461</v>
      </c>
      <c r="R1" s="54" t="s">
        <v>462</v>
      </c>
      <c r="S1" s="53" t="s">
        <v>463</v>
      </c>
      <c r="T1" s="54" t="s">
        <v>464</v>
      </c>
      <c r="U1" s="53" t="s">
        <v>465</v>
      </c>
      <c r="V1" s="55" t="s">
        <v>466</v>
      </c>
      <c r="W1" s="56" t="s">
        <v>467</v>
      </c>
      <c r="X1" s="57" t="s">
        <v>468</v>
      </c>
    </row>
    <row r="2" spans="1:24" x14ac:dyDescent="0.2">
      <c r="A2" s="1">
        <v>1</v>
      </c>
      <c r="B2" s="1" t="s">
        <v>313</v>
      </c>
      <c r="C2" s="1" t="s">
        <v>312</v>
      </c>
      <c r="D2" s="58" t="str">
        <f>C2&amp;B2</f>
        <v>RitaFrankowska</v>
      </c>
      <c r="E2" s="58" t="str">
        <f>C2&amp;" "&amp;B2</f>
        <v>Rita Frankowska</v>
      </c>
      <c r="F2" s="58" t="str">
        <f>C2&amp;"."&amp;B2</f>
        <v>Rita.Frankowska</v>
      </c>
      <c r="G2" s="58" t="str">
        <f>C2&amp;"."&amp;B2&amp;" - zaliczone"</f>
        <v>Rita.Frankowska - zaliczone</v>
      </c>
      <c r="H2" s="59" t="str">
        <f>LEFT(C2,1)</f>
        <v>R</v>
      </c>
      <c r="I2" s="58" t="str">
        <f>LEFT(B2,1)</f>
        <v>F</v>
      </c>
      <c r="J2" s="59" t="str">
        <f>LEFT(C2,2)</f>
        <v>Ri</v>
      </c>
      <c r="K2" s="58" t="str">
        <f>LEFT(C2,2)&amp;" "&amp;LEFT(B2,2)</f>
        <v>Ri Fr</v>
      </c>
      <c r="L2" s="59" t="str">
        <f>PROPER(C2)</f>
        <v>Rita</v>
      </c>
      <c r="M2" s="58" t="str">
        <f>PROPER(B2)</f>
        <v>Frankowska</v>
      </c>
      <c r="N2" s="59" t="str">
        <f>UPPER(C2)</f>
        <v>RITA</v>
      </c>
      <c r="O2" s="58" t="str">
        <f>LOWER(C2)</f>
        <v>rita</v>
      </c>
      <c r="P2" s="59" t="str">
        <f>UPPER(C2)&amp;"."&amp;LOWER(B2)</f>
        <v>RITA.frankowska</v>
      </c>
      <c r="Q2" s="58" t="str">
        <f>LEFT(C2,1)&amp;"."&amp;LEFT(B2,1)&amp;"."</f>
        <v>R.F.</v>
      </c>
      <c r="R2" s="59" t="str">
        <f>UPPER(LEFT(C2,1)&amp;"."&amp;LEFT(B2,1)&amp;".")</f>
        <v>R.F.</v>
      </c>
      <c r="S2" s="58" t="str">
        <f>"p. "&amp;PROPER(B2)</f>
        <v>p. Frankowska</v>
      </c>
      <c r="T2" s="59">
        <f>LEN(C2)</f>
        <v>4</v>
      </c>
      <c r="U2" s="58">
        <f>LEN(C2&amp;B2)</f>
        <v>14</v>
      </c>
      <c r="V2" s="59" t="str">
        <f>LOWER(LEFT(C2,1)&amp;"."&amp;LEFT(B2,1)&amp;".")</f>
        <v>r.f.</v>
      </c>
      <c r="W2" s="15" t="str">
        <f>UPPER(LEFT(C2,1))&amp;". "&amp;PROPER(B2)</f>
        <v>R. Frankowska</v>
      </c>
      <c r="X2" s="60" t="str">
        <f>MID(C2,4,1)</f>
        <v>a</v>
      </c>
    </row>
    <row r="3" spans="1:24" x14ac:dyDescent="0.2">
      <c r="A3" s="1">
        <v>2</v>
      </c>
      <c r="B3" s="1" t="s">
        <v>308</v>
      </c>
      <c r="C3" s="1" t="s">
        <v>469</v>
      </c>
      <c r="D3" s="58" t="str">
        <f t="shared" ref="D3:D66" si="0">C3&amp;B3</f>
        <v>stefanPietrzak</v>
      </c>
      <c r="E3" s="58" t="str">
        <f t="shared" ref="E3:E66" si="1">C3&amp;" "&amp;B3</f>
        <v>stefan Pietrzak</v>
      </c>
      <c r="F3" s="58" t="str">
        <f t="shared" ref="F3:F66" si="2">C3&amp;"."&amp;B3</f>
        <v>stefan.Pietrzak</v>
      </c>
      <c r="G3" s="58" t="str">
        <f t="shared" ref="G3:G66" si="3">C3&amp;"."&amp;B3&amp;" - zaliczone"</f>
        <v>stefan.Pietrzak - zaliczone</v>
      </c>
      <c r="H3" s="59" t="str">
        <f t="shared" ref="H3:H66" si="4">LEFT(C3,1)</f>
        <v>s</v>
      </c>
      <c r="I3" s="58" t="str">
        <f t="shared" ref="I3:I66" si="5">LEFT(B3,1)</f>
        <v>P</v>
      </c>
      <c r="J3" s="59" t="str">
        <f t="shared" ref="J3:J66" si="6">LEFT(C3,2)</f>
        <v>st</v>
      </c>
      <c r="K3" s="58" t="str">
        <f t="shared" ref="K3:K66" si="7">LEFT(C3,2)&amp;" "&amp;LEFT(B3,2)</f>
        <v>st Pi</v>
      </c>
      <c r="L3" s="59" t="str">
        <f t="shared" ref="L3:L66" si="8">PROPER(C3)</f>
        <v>Stefan</v>
      </c>
      <c r="M3" s="58" t="str">
        <f t="shared" ref="M3:M66" si="9">PROPER(B3)</f>
        <v>Pietrzak</v>
      </c>
      <c r="N3" s="59" t="str">
        <f t="shared" ref="N3:N66" si="10">UPPER(C3)</f>
        <v>STEFAN</v>
      </c>
      <c r="O3" s="58" t="str">
        <f t="shared" ref="O3:O66" si="11">LOWER(C3)</f>
        <v>stefan</v>
      </c>
      <c r="P3" s="59" t="str">
        <f t="shared" ref="P3:P66" si="12">UPPER(C3)&amp;"."&amp;LOWER(B3)</f>
        <v>STEFAN.pietrzak</v>
      </c>
      <c r="Q3" s="58" t="str">
        <f t="shared" ref="Q3:Q66" si="13">LEFT(C3,1)&amp;"."&amp;LEFT(B3,1)&amp;"."</f>
        <v>s.P.</v>
      </c>
      <c r="R3" s="59" t="str">
        <f t="shared" ref="R3:R66" si="14">UPPER(LEFT(C3,1)&amp;"."&amp;LEFT(B3,1)&amp;".")</f>
        <v>S.P.</v>
      </c>
      <c r="S3" s="58" t="str">
        <f t="shared" ref="S3:S66" si="15">"p. "&amp;PROPER(B3)</f>
        <v>p. Pietrzak</v>
      </c>
      <c r="T3" s="59">
        <f t="shared" ref="T3:T66" si="16">LEN(C3)</f>
        <v>6</v>
      </c>
      <c r="U3" s="58">
        <f t="shared" ref="U3:U66" si="17">LEN(C3&amp;B3)</f>
        <v>14</v>
      </c>
      <c r="V3" s="59" t="str">
        <f t="shared" ref="V3:V66" si="18">LOWER(LEFT(C3,1)&amp;"."&amp;LEFT(B3,1)&amp;".")</f>
        <v>s.p.</v>
      </c>
      <c r="W3" s="15" t="str">
        <f t="shared" ref="W3:W40" si="19">UPPER(LEFT(C3,1))&amp;". "&amp;PROPER(B3)</f>
        <v>S. Pietrzak</v>
      </c>
      <c r="X3" s="60" t="str">
        <f t="shared" ref="X3:X40" si="20">MID(C3,4,1)</f>
        <v>f</v>
      </c>
    </row>
    <row r="4" spans="1:24" x14ac:dyDescent="0.2">
      <c r="A4" s="1">
        <v>3</v>
      </c>
      <c r="B4" s="1" t="s">
        <v>304</v>
      </c>
      <c r="C4" s="1" t="s">
        <v>303</v>
      </c>
      <c r="D4" s="58" t="str">
        <f t="shared" si="0"/>
        <v>DamianAdamiak</v>
      </c>
      <c r="E4" s="58" t="str">
        <f t="shared" si="1"/>
        <v>Damian Adamiak</v>
      </c>
      <c r="F4" s="58" t="str">
        <f t="shared" si="2"/>
        <v>Damian.Adamiak</v>
      </c>
      <c r="G4" s="58" t="str">
        <f t="shared" si="3"/>
        <v>Damian.Adamiak - zaliczone</v>
      </c>
      <c r="H4" s="59" t="str">
        <f t="shared" si="4"/>
        <v>D</v>
      </c>
      <c r="I4" s="58" t="str">
        <f t="shared" si="5"/>
        <v>A</v>
      </c>
      <c r="J4" s="59" t="str">
        <f t="shared" si="6"/>
        <v>Da</v>
      </c>
      <c r="K4" s="58" t="str">
        <f t="shared" si="7"/>
        <v>Da Ad</v>
      </c>
      <c r="L4" s="59" t="str">
        <f t="shared" si="8"/>
        <v>Damian</v>
      </c>
      <c r="M4" s="58" t="str">
        <f t="shared" si="9"/>
        <v>Adamiak</v>
      </c>
      <c r="N4" s="59" t="str">
        <f t="shared" si="10"/>
        <v>DAMIAN</v>
      </c>
      <c r="O4" s="58" t="str">
        <f t="shared" si="11"/>
        <v>damian</v>
      </c>
      <c r="P4" s="59" t="str">
        <f t="shared" si="12"/>
        <v>DAMIAN.adamiak</v>
      </c>
      <c r="Q4" s="58" t="str">
        <f t="shared" si="13"/>
        <v>D.A.</v>
      </c>
      <c r="R4" s="59" t="str">
        <f t="shared" si="14"/>
        <v>D.A.</v>
      </c>
      <c r="S4" s="58" t="str">
        <f t="shared" si="15"/>
        <v>p. Adamiak</v>
      </c>
      <c r="T4" s="59">
        <f t="shared" si="16"/>
        <v>6</v>
      </c>
      <c r="U4" s="58">
        <f t="shared" si="17"/>
        <v>13</v>
      </c>
      <c r="V4" s="59" t="str">
        <f t="shared" si="18"/>
        <v>d.a.</v>
      </c>
      <c r="W4" s="15" t="str">
        <f t="shared" si="19"/>
        <v>D. Adamiak</v>
      </c>
      <c r="X4" s="60" t="str">
        <f t="shared" si="20"/>
        <v>i</v>
      </c>
    </row>
    <row r="5" spans="1:24" x14ac:dyDescent="0.2">
      <c r="A5" s="1">
        <v>4</v>
      </c>
      <c r="B5" s="1" t="s">
        <v>300</v>
      </c>
      <c r="C5" s="1" t="s">
        <v>299</v>
      </c>
      <c r="D5" s="58" t="str">
        <f t="shared" si="0"/>
        <v>WaldemarDobrowolski</v>
      </c>
      <c r="E5" s="58" t="str">
        <f t="shared" si="1"/>
        <v>Waldemar Dobrowolski</v>
      </c>
      <c r="F5" s="58" t="str">
        <f t="shared" si="2"/>
        <v>Waldemar.Dobrowolski</v>
      </c>
      <c r="G5" s="58" t="str">
        <f t="shared" si="3"/>
        <v>Waldemar.Dobrowolski - zaliczone</v>
      </c>
      <c r="H5" s="59" t="str">
        <f t="shared" si="4"/>
        <v>W</v>
      </c>
      <c r="I5" s="58" t="str">
        <f t="shared" si="5"/>
        <v>D</v>
      </c>
      <c r="J5" s="59" t="str">
        <f t="shared" si="6"/>
        <v>Wa</v>
      </c>
      <c r="K5" s="58" t="str">
        <f t="shared" si="7"/>
        <v>Wa Do</v>
      </c>
      <c r="L5" s="59" t="str">
        <f t="shared" si="8"/>
        <v>Waldemar</v>
      </c>
      <c r="M5" s="58" t="str">
        <f t="shared" si="9"/>
        <v>Dobrowolski</v>
      </c>
      <c r="N5" s="59" t="str">
        <f t="shared" si="10"/>
        <v>WALDEMAR</v>
      </c>
      <c r="O5" s="58" t="str">
        <f t="shared" si="11"/>
        <v>waldemar</v>
      </c>
      <c r="P5" s="59" t="str">
        <f t="shared" si="12"/>
        <v>WALDEMAR.dobrowolski</v>
      </c>
      <c r="Q5" s="58" t="str">
        <f t="shared" si="13"/>
        <v>W.D.</v>
      </c>
      <c r="R5" s="59" t="str">
        <f t="shared" si="14"/>
        <v>W.D.</v>
      </c>
      <c r="S5" s="58" t="str">
        <f t="shared" si="15"/>
        <v>p. Dobrowolski</v>
      </c>
      <c r="T5" s="59">
        <f t="shared" si="16"/>
        <v>8</v>
      </c>
      <c r="U5" s="58">
        <f t="shared" si="17"/>
        <v>19</v>
      </c>
      <c r="V5" s="59" t="str">
        <f t="shared" si="18"/>
        <v>w.d.</v>
      </c>
      <c r="W5" s="15" t="str">
        <f t="shared" si="19"/>
        <v>W. Dobrowolski</v>
      </c>
      <c r="X5" s="60" t="str">
        <f t="shared" si="20"/>
        <v>d</v>
      </c>
    </row>
    <row r="6" spans="1:24" x14ac:dyDescent="0.2">
      <c r="A6" s="1">
        <v>5</v>
      </c>
      <c r="B6" s="1" t="s">
        <v>470</v>
      </c>
      <c r="C6" s="1" t="s">
        <v>296</v>
      </c>
      <c r="D6" s="58" t="str">
        <f t="shared" si="0"/>
        <v>Mirosławberwicki</v>
      </c>
      <c r="E6" s="58" t="str">
        <f t="shared" si="1"/>
        <v>Mirosław berwicki</v>
      </c>
      <c r="F6" s="58" t="str">
        <f t="shared" si="2"/>
        <v>Mirosław.berwicki</v>
      </c>
      <c r="G6" s="58" t="str">
        <f t="shared" si="3"/>
        <v>Mirosław.berwicki - zaliczone</v>
      </c>
      <c r="H6" s="59" t="str">
        <f t="shared" si="4"/>
        <v>M</v>
      </c>
      <c r="I6" s="58" t="str">
        <f t="shared" si="5"/>
        <v>b</v>
      </c>
      <c r="J6" s="59" t="str">
        <f t="shared" si="6"/>
        <v>Mi</v>
      </c>
      <c r="K6" s="58" t="str">
        <f t="shared" si="7"/>
        <v>Mi be</v>
      </c>
      <c r="L6" s="59" t="str">
        <f t="shared" si="8"/>
        <v>Mirosław</v>
      </c>
      <c r="M6" s="58" t="str">
        <f t="shared" si="9"/>
        <v>Berwicki</v>
      </c>
      <c r="N6" s="59" t="str">
        <f t="shared" si="10"/>
        <v>MIROSŁAW</v>
      </c>
      <c r="O6" s="58" t="str">
        <f t="shared" si="11"/>
        <v>mirosław</v>
      </c>
      <c r="P6" s="59" t="str">
        <f t="shared" si="12"/>
        <v>MIROSŁAW.berwicki</v>
      </c>
      <c r="Q6" s="58" t="str">
        <f t="shared" si="13"/>
        <v>M.b.</v>
      </c>
      <c r="R6" s="59" t="str">
        <f t="shared" si="14"/>
        <v>M.B.</v>
      </c>
      <c r="S6" s="58" t="str">
        <f t="shared" si="15"/>
        <v>p. Berwicki</v>
      </c>
      <c r="T6" s="59">
        <f t="shared" si="16"/>
        <v>8</v>
      </c>
      <c r="U6" s="58">
        <f t="shared" si="17"/>
        <v>16</v>
      </c>
      <c r="V6" s="59" t="str">
        <f t="shared" si="18"/>
        <v>m.b.</v>
      </c>
      <c r="W6" s="15" t="str">
        <f t="shared" si="19"/>
        <v>M. Berwicki</v>
      </c>
      <c r="X6" s="60" t="str">
        <f t="shared" si="20"/>
        <v>o</v>
      </c>
    </row>
    <row r="7" spans="1:24" x14ac:dyDescent="0.2">
      <c r="A7" s="1">
        <v>6</v>
      </c>
      <c r="B7" s="1" t="s">
        <v>294</v>
      </c>
      <c r="C7" s="1" t="s">
        <v>293</v>
      </c>
      <c r="D7" s="58" t="str">
        <f t="shared" si="0"/>
        <v>ArturMiller</v>
      </c>
      <c r="E7" s="58" t="str">
        <f t="shared" si="1"/>
        <v>Artur Miller</v>
      </c>
      <c r="F7" s="58" t="str">
        <f t="shared" si="2"/>
        <v>Artur.Miller</v>
      </c>
      <c r="G7" s="58" t="str">
        <f t="shared" si="3"/>
        <v>Artur.Miller - zaliczone</v>
      </c>
      <c r="H7" s="59" t="str">
        <f t="shared" si="4"/>
        <v>A</v>
      </c>
      <c r="I7" s="58" t="str">
        <f t="shared" si="5"/>
        <v>M</v>
      </c>
      <c r="J7" s="59" t="str">
        <f t="shared" si="6"/>
        <v>Ar</v>
      </c>
      <c r="K7" s="58" t="str">
        <f t="shared" si="7"/>
        <v>Ar Mi</v>
      </c>
      <c r="L7" s="59" t="str">
        <f t="shared" si="8"/>
        <v>Artur</v>
      </c>
      <c r="M7" s="58" t="str">
        <f t="shared" si="9"/>
        <v>Miller</v>
      </c>
      <c r="N7" s="59" t="str">
        <f t="shared" si="10"/>
        <v>ARTUR</v>
      </c>
      <c r="O7" s="58" t="str">
        <f t="shared" si="11"/>
        <v>artur</v>
      </c>
      <c r="P7" s="59" t="str">
        <f t="shared" si="12"/>
        <v>ARTUR.miller</v>
      </c>
      <c r="Q7" s="58" t="str">
        <f t="shared" si="13"/>
        <v>A.M.</v>
      </c>
      <c r="R7" s="59" t="str">
        <f t="shared" si="14"/>
        <v>A.M.</v>
      </c>
      <c r="S7" s="58" t="str">
        <f t="shared" si="15"/>
        <v>p. Miller</v>
      </c>
      <c r="T7" s="59">
        <f t="shared" si="16"/>
        <v>5</v>
      </c>
      <c r="U7" s="58">
        <f t="shared" si="17"/>
        <v>11</v>
      </c>
      <c r="V7" s="59" t="str">
        <f t="shared" si="18"/>
        <v>a.m.</v>
      </c>
      <c r="W7" s="15" t="str">
        <f t="shared" si="19"/>
        <v>A. Miller</v>
      </c>
      <c r="X7" s="60" t="str">
        <f t="shared" si="20"/>
        <v>u</v>
      </c>
    </row>
    <row r="8" spans="1:24" x14ac:dyDescent="0.2">
      <c r="A8" s="1">
        <v>7</v>
      </c>
      <c r="B8" s="1" t="s">
        <v>290</v>
      </c>
      <c r="C8" s="1" t="s">
        <v>236</v>
      </c>
      <c r="D8" s="58" t="str">
        <f t="shared" si="0"/>
        <v>HannaRudecka</v>
      </c>
      <c r="E8" s="58" t="str">
        <f t="shared" si="1"/>
        <v>Hanna Rudecka</v>
      </c>
      <c r="F8" s="58" t="str">
        <f t="shared" si="2"/>
        <v>Hanna.Rudecka</v>
      </c>
      <c r="G8" s="58" t="str">
        <f t="shared" si="3"/>
        <v>Hanna.Rudecka - zaliczone</v>
      </c>
      <c r="H8" s="59" t="str">
        <f t="shared" si="4"/>
        <v>H</v>
      </c>
      <c r="I8" s="58" t="str">
        <f t="shared" si="5"/>
        <v>R</v>
      </c>
      <c r="J8" s="59" t="str">
        <f t="shared" si="6"/>
        <v>Ha</v>
      </c>
      <c r="K8" s="58" t="str">
        <f t="shared" si="7"/>
        <v>Ha Ru</v>
      </c>
      <c r="L8" s="59" t="str">
        <f t="shared" si="8"/>
        <v>Hanna</v>
      </c>
      <c r="M8" s="58" t="str">
        <f t="shared" si="9"/>
        <v>Rudecka</v>
      </c>
      <c r="N8" s="59" t="str">
        <f t="shared" si="10"/>
        <v>HANNA</v>
      </c>
      <c r="O8" s="58" t="str">
        <f t="shared" si="11"/>
        <v>hanna</v>
      </c>
      <c r="P8" s="59" t="str">
        <f t="shared" si="12"/>
        <v>HANNA.rudecka</v>
      </c>
      <c r="Q8" s="58" t="str">
        <f t="shared" si="13"/>
        <v>H.R.</v>
      </c>
      <c r="R8" s="59" t="str">
        <f t="shared" si="14"/>
        <v>H.R.</v>
      </c>
      <c r="S8" s="58" t="str">
        <f t="shared" si="15"/>
        <v>p. Rudecka</v>
      </c>
      <c r="T8" s="59">
        <f t="shared" si="16"/>
        <v>5</v>
      </c>
      <c r="U8" s="58">
        <f t="shared" si="17"/>
        <v>12</v>
      </c>
      <c r="V8" s="59" t="str">
        <f t="shared" si="18"/>
        <v>h.r.</v>
      </c>
      <c r="W8" s="15" t="str">
        <f t="shared" si="19"/>
        <v>H. Rudecka</v>
      </c>
      <c r="X8" s="60" t="str">
        <f t="shared" si="20"/>
        <v>n</v>
      </c>
    </row>
    <row r="9" spans="1:24" x14ac:dyDescent="0.2">
      <c r="A9" s="1">
        <v>8</v>
      </c>
      <c r="B9" s="1" t="s">
        <v>287</v>
      </c>
      <c r="C9" s="1" t="s">
        <v>286</v>
      </c>
      <c r="D9" s="58" t="str">
        <f t="shared" si="0"/>
        <v>RenataWelicka</v>
      </c>
      <c r="E9" s="58" t="str">
        <f t="shared" si="1"/>
        <v>Renata Welicka</v>
      </c>
      <c r="F9" s="58" t="str">
        <f t="shared" si="2"/>
        <v>Renata.Welicka</v>
      </c>
      <c r="G9" s="58" t="str">
        <f t="shared" si="3"/>
        <v>Renata.Welicka - zaliczone</v>
      </c>
      <c r="H9" s="59" t="str">
        <f t="shared" si="4"/>
        <v>R</v>
      </c>
      <c r="I9" s="58" t="str">
        <f t="shared" si="5"/>
        <v>W</v>
      </c>
      <c r="J9" s="59" t="str">
        <f t="shared" si="6"/>
        <v>Re</v>
      </c>
      <c r="K9" s="58" t="str">
        <f t="shared" si="7"/>
        <v>Re We</v>
      </c>
      <c r="L9" s="59" t="str">
        <f t="shared" si="8"/>
        <v>Renata</v>
      </c>
      <c r="M9" s="58" t="str">
        <f t="shared" si="9"/>
        <v>Welicka</v>
      </c>
      <c r="N9" s="59" t="str">
        <f t="shared" si="10"/>
        <v>RENATA</v>
      </c>
      <c r="O9" s="58" t="str">
        <f t="shared" si="11"/>
        <v>renata</v>
      </c>
      <c r="P9" s="59" t="str">
        <f t="shared" si="12"/>
        <v>RENATA.welicka</v>
      </c>
      <c r="Q9" s="58" t="str">
        <f t="shared" si="13"/>
        <v>R.W.</v>
      </c>
      <c r="R9" s="59" t="str">
        <f t="shared" si="14"/>
        <v>R.W.</v>
      </c>
      <c r="S9" s="58" t="str">
        <f t="shared" si="15"/>
        <v>p. Welicka</v>
      </c>
      <c r="T9" s="59">
        <f t="shared" si="16"/>
        <v>6</v>
      </c>
      <c r="U9" s="58">
        <f t="shared" si="17"/>
        <v>13</v>
      </c>
      <c r="V9" s="59" t="str">
        <f t="shared" si="18"/>
        <v>r.w.</v>
      </c>
      <c r="W9" s="15" t="str">
        <f t="shared" si="19"/>
        <v>R. Welicka</v>
      </c>
      <c r="X9" s="60" t="str">
        <f t="shared" si="20"/>
        <v>a</v>
      </c>
    </row>
    <row r="10" spans="1:24" x14ac:dyDescent="0.2">
      <c r="A10" s="1">
        <v>9</v>
      </c>
      <c r="B10" s="1" t="s">
        <v>471</v>
      </c>
      <c r="C10" s="1" t="s">
        <v>170</v>
      </c>
      <c r="D10" s="58" t="str">
        <f t="shared" si="0"/>
        <v>Tomaszkania</v>
      </c>
      <c r="E10" s="58" t="str">
        <f t="shared" si="1"/>
        <v>Tomasz kania</v>
      </c>
      <c r="F10" s="58" t="str">
        <f t="shared" si="2"/>
        <v>Tomasz.kania</v>
      </c>
      <c r="G10" s="58" t="str">
        <f t="shared" si="3"/>
        <v>Tomasz.kania - zaliczone</v>
      </c>
      <c r="H10" s="59" t="str">
        <f t="shared" si="4"/>
        <v>T</v>
      </c>
      <c r="I10" s="58" t="str">
        <f t="shared" si="5"/>
        <v>k</v>
      </c>
      <c r="J10" s="59" t="str">
        <f t="shared" si="6"/>
        <v>To</v>
      </c>
      <c r="K10" s="58" t="str">
        <f t="shared" si="7"/>
        <v>To ka</v>
      </c>
      <c r="L10" s="59" t="str">
        <f t="shared" si="8"/>
        <v>Tomasz</v>
      </c>
      <c r="M10" s="58" t="str">
        <f t="shared" si="9"/>
        <v>Kania</v>
      </c>
      <c r="N10" s="59" t="str">
        <f t="shared" si="10"/>
        <v>TOMASZ</v>
      </c>
      <c r="O10" s="58" t="str">
        <f t="shared" si="11"/>
        <v>tomasz</v>
      </c>
      <c r="P10" s="59" t="str">
        <f t="shared" si="12"/>
        <v>TOMASZ.kania</v>
      </c>
      <c r="Q10" s="58" t="str">
        <f t="shared" si="13"/>
        <v>T.k.</v>
      </c>
      <c r="R10" s="59" t="str">
        <f t="shared" si="14"/>
        <v>T.K.</v>
      </c>
      <c r="S10" s="58" t="str">
        <f t="shared" si="15"/>
        <v>p. Kania</v>
      </c>
      <c r="T10" s="59">
        <f t="shared" si="16"/>
        <v>6</v>
      </c>
      <c r="U10" s="58">
        <f t="shared" si="17"/>
        <v>11</v>
      </c>
      <c r="V10" s="59" t="str">
        <f t="shared" si="18"/>
        <v>t.k.</v>
      </c>
      <c r="W10" s="15" t="str">
        <f t="shared" si="19"/>
        <v>T. Kania</v>
      </c>
      <c r="X10" s="60" t="str">
        <f t="shared" si="20"/>
        <v>a</v>
      </c>
    </row>
    <row r="11" spans="1:24" x14ac:dyDescent="0.2">
      <c r="A11" s="1">
        <v>10</v>
      </c>
      <c r="B11" s="1" t="s">
        <v>281</v>
      </c>
      <c r="C11" s="1" t="s">
        <v>472</v>
      </c>
      <c r="D11" s="58" t="str">
        <f t="shared" si="0"/>
        <v>joannaCzowska</v>
      </c>
      <c r="E11" s="58" t="str">
        <f t="shared" si="1"/>
        <v>joanna Czowska</v>
      </c>
      <c r="F11" s="58" t="str">
        <f t="shared" si="2"/>
        <v>joanna.Czowska</v>
      </c>
      <c r="G11" s="58" t="str">
        <f t="shared" si="3"/>
        <v>joanna.Czowska - zaliczone</v>
      </c>
      <c r="H11" s="59" t="str">
        <f t="shared" si="4"/>
        <v>j</v>
      </c>
      <c r="I11" s="58" t="str">
        <f t="shared" si="5"/>
        <v>C</v>
      </c>
      <c r="J11" s="59" t="str">
        <f t="shared" si="6"/>
        <v>jo</v>
      </c>
      <c r="K11" s="58" t="str">
        <f t="shared" si="7"/>
        <v>jo Cz</v>
      </c>
      <c r="L11" s="59" t="str">
        <f t="shared" si="8"/>
        <v>Joanna</v>
      </c>
      <c r="M11" s="58" t="str">
        <f t="shared" si="9"/>
        <v>Czowska</v>
      </c>
      <c r="N11" s="59" t="str">
        <f t="shared" si="10"/>
        <v>JOANNA</v>
      </c>
      <c r="O11" s="58" t="str">
        <f t="shared" si="11"/>
        <v>joanna</v>
      </c>
      <c r="P11" s="59" t="str">
        <f t="shared" si="12"/>
        <v>JOANNA.czowska</v>
      </c>
      <c r="Q11" s="58" t="str">
        <f t="shared" si="13"/>
        <v>j.C.</v>
      </c>
      <c r="R11" s="59" t="str">
        <f t="shared" si="14"/>
        <v>J.C.</v>
      </c>
      <c r="S11" s="58" t="str">
        <f t="shared" si="15"/>
        <v>p. Czowska</v>
      </c>
      <c r="T11" s="59">
        <f t="shared" si="16"/>
        <v>6</v>
      </c>
      <c r="U11" s="58">
        <f t="shared" si="17"/>
        <v>13</v>
      </c>
      <c r="V11" s="59" t="str">
        <f t="shared" si="18"/>
        <v>j.c.</v>
      </c>
      <c r="W11" s="15" t="str">
        <f t="shared" si="19"/>
        <v>J. Czowska</v>
      </c>
      <c r="X11" s="60" t="str">
        <f t="shared" si="20"/>
        <v>n</v>
      </c>
    </row>
    <row r="12" spans="1:24" x14ac:dyDescent="0.2">
      <c r="A12" s="1">
        <v>11</v>
      </c>
      <c r="B12" s="1" t="s">
        <v>279</v>
      </c>
      <c r="C12" s="1" t="s">
        <v>278</v>
      </c>
      <c r="D12" s="58" t="str">
        <f t="shared" si="0"/>
        <v>HelenaLin</v>
      </c>
      <c r="E12" s="58" t="str">
        <f t="shared" si="1"/>
        <v>Helena Lin</v>
      </c>
      <c r="F12" s="58" t="str">
        <f t="shared" si="2"/>
        <v>Helena.Lin</v>
      </c>
      <c r="G12" s="58" t="str">
        <f t="shared" si="3"/>
        <v>Helena.Lin - zaliczone</v>
      </c>
      <c r="H12" s="59" t="str">
        <f t="shared" si="4"/>
        <v>H</v>
      </c>
      <c r="I12" s="58" t="str">
        <f t="shared" si="5"/>
        <v>L</v>
      </c>
      <c r="J12" s="59" t="str">
        <f t="shared" si="6"/>
        <v>He</v>
      </c>
      <c r="K12" s="58" t="str">
        <f t="shared" si="7"/>
        <v>He Li</v>
      </c>
      <c r="L12" s="59" t="str">
        <f t="shared" si="8"/>
        <v>Helena</v>
      </c>
      <c r="M12" s="58" t="str">
        <f t="shared" si="9"/>
        <v>Lin</v>
      </c>
      <c r="N12" s="59" t="str">
        <f t="shared" si="10"/>
        <v>HELENA</v>
      </c>
      <c r="O12" s="58" t="str">
        <f t="shared" si="11"/>
        <v>helena</v>
      </c>
      <c r="P12" s="59" t="str">
        <f t="shared" si="12"/>
        <v>HELENA.lin</v>
      </c>
      <c r="Q12" s="58" t="str">
        <f t="shared" si="13"/>
        <v>H.L.</v>
      </c>
      <c r="R12" s="59" t="str">
        <f t="shared" si="14"/>
        <v>H.L.</v>
      </c>
      <c r="S12" s="58" t="str">
        <f t="shared" si="15"/>
        <v>p. Lin</v>
      </c>
      <c r="T12" s="59">
        <f t="shared" si="16"/>
        <v>6</v>
      </c>
      <c r="U12" s="58">
        <f t="shared" si="17"/>
        <v>9</v>
      </c>
      <c r="V12" s="59" t="str">
        <f t="shared" si="18"/>
        <v>h.l.</v>
      </c>
      <c r="W12" s="15" t="str">
        <f t="shared" si="19"/>
        <v>H. Lin</v>
      </c>
      <c r="X12" s="60" t="str">
        <f t="shared" si="20"/>
        <v>e</v>
      </c>
    </row>
    <row r="13" spans="1:24" x14ac:dyDescent="0.2">
      <c r="A13" s="1">
        <v>12</v>
      </c>
      <c r="B13" s="1" t="s">
        <v>275</v>
      </c>
      <c r="C13" s="1" t="s">
        <v>55</v>
      </c>
      <c r="D13" s="58" t="str">
        <f t="shared" si="0"/>
        <v>RobertAlkowski</v>
      </c>
      <c r="E13" s="58" t="str">
        <f t="shared" si="1"/>
        <v>Robert Alkowski</v>
      </c>
      <c r="F13" s="58" t="str">
        <f t="shared" si="2"/>
        <v>Robert.Alkowski</v>
      </c>
      <c r="G13" s="58" t="str">
        <f t="shared" si="3"/>
        <v>Robert.Alkowski - zaliczone</v>
      </c>
      <c r="H13" s="59" t="str">
        <f t="shared" si="4"/>
        <v>R</v>
      </c>
      <c r="I13" s="58" t="str">
        <f t="shared" si="5"/>
        <v>A</v>
      </c>
      <c r="J13" s="59" t="str">
        <f t="shared" si="6"/>
        <v>Ro</v>
      </c>
      <c r="K13" s="58" t="str">
        <f t="shared" si="7"/>
        <v>Ro Al</v>
      </c>
      <c r="L13" s="59" t="str">
        <f t="shared" si="8"/>
        <v>Robert</v>
      </c>
      <c r="M13" s="58" t="str">
        <f t="shared" si="9"/>
        <v>Alkowski</v>
      </c>
      <c r="N13" s="59" t="str">
        <f t="shared" si="10"/>
        <v>ROBERT</v>
      </c>
      <c r="O13" s="58" t="str">
        <f t="shared" si="11"/>
        <v>robert</v>
      </c>
      <c r="P13" s="59" t="str">
        <f t="shared" si="12"/>
        <v>ROBERT.alkowski</v>
      </c>
      <c r="Q13" s="58" t="str">
        <f t="shared" si="13"/>
        <v>R.A.</v>
      </c>
      <c r="R13" s="59" t="str">
        <f t="shared" si="14"/>
        <v>R.A.</v>
      </c>
      <c r="S13" s="58" t="str">
        <f t="shared" si="15"/>
        <v>p. Alkowski</v>
      </c>
      <c r="T13" s="59">
        <f t="shared" si="16"/>
        <v>6</v>
      </c>
      <c r="U13" s="58">
        <f t="shared" si="17"/>
        <v>14</v>
      </c>
      <c r="V13" s="59" t="str">
        <f t="shared" si="18"/>
        <v>r.a.</v>
      </c>
      <c r="W13" s="15" t="str">
        <f t="shared" si="19"/>
        <v>R. Alkowski</v>
      </c>
      <c r="X13" s="60" t="str">
        <f t="shared" si="20"/>
        <v>e</v>
      </c>
    </row>
    <row r="14" spans="1:24" x14ac:dyDescent="0.2">
      <c r="A14" s="1">
        <v>13</v>
      </c>
      <c r="B14" s="1" t="s">
        <v>272</v>
      </c>
      <c r="C14" s="1" t="s">
        <v>209</v>
      </c>
      <c r="D14" s="58" t="str">
        <f t="shared" si="0"/>
        <v>FranciszekMartin</v>
      </c>
      <c r="E14" s="58" t="str">
        <f t="shared" si="1"/>
        <v>Franciszek Martin</v>
      </c>
      <c r="F14" s="58" t="str">
        <f t="shared" si="2"/>
        <v>Franciszek.Martin</v>
      </c>
      <c r="G14" s="58" t="str">
        <f t="shared" si="3"/>
        <v>Franciszek.Martin - zaliczone</v>
      </c>
      <c r="H14" s="59" t="str">
        <f t="shared" si="4"/>
        <v>F</v>
      </c>
      <c r="I14" s="58" t="str">
        <f t="shared" si="5"/>
        <v>M</v>
      </c>
      <c r="J14" s="59" t="str">
        <f t="shared" si="6"/>
        <v>Fr</v>
      </c>
      <c r="K14" s="58" t="str">
        <f t="shared" si="7"/>
        <v>Fr Ma</v>
      </c>
      <c r="L14" s="59" t="str">
        <f t="shared" si="8"/>
        <v>Franciszek</v>
      </c>
      <c r="M14" s="58" t="str">
        <f t="shared" si="9"/>
        <v>Martin</v>
      </c>
      <c r="N14" s="59" t="str">
        <f t="shared" si="10"/>
        <v>FRANCISZEK</v>
      </c>
      <c r="O14" s="58" t="str">
        <f t="shared" si="11"/>
        <v>franciszek</v>
      </c>
      <c r="P14" s="59" t="str">
        <f t="shared" si="12"/>
        <v>FRANCISZEK.martin</v>
      </c>
      <c r="Q14" s="58" t="str">
        <f t="shared" si="13"/>
        <v>F.M.</v>
      </c>
      <c r="R14" s="59" t="str">
        <f t="shared" si="14"/>
        <v>F.M.</v>
      </c>
      <c r="S14" s="58" t="str">
        <f t="shared" si="15"/>
        <v>p. Martin</v>
      </c>
      <c r="T14" s="59">
        <f t="shared" si="16"/>
        <v>10</v>
      </c>
      <c r="U14" s="58">
        <f t="shared" si="17"/>
        <v>16</v>
      </c>
      <c r="V14" s="59" t="str">
        <f t="shared" si="18"/>
        <v>f.m.</v>
      </c>
      <c r="W14" s="15" t="str">
        <f t="shared" si="19"/>
        <v>F. Martin</v>
      </c>
      <c r="X14" s="60" t="str">
        <f t="shared" si="20"/>
        <v>n</v>
      </c>
    </row>
    <row r="15" spans="1:24" x14ac:dyDescent="0.2">
      <c r="A15" s="1">
        <v>14</v>
      </c>
      <c r="B15" s="1" t="s">
        <v>12</v>
      </c>
      <c r="C15" s="1" t="s">
        <v>160</v>
      </c>
      <c r="D15" s="58" t="str">
        <f t="shared" si="0"/>
        <v>KrzysztofHomer</v>
      </c>
      <c r="E15" s="58" t="str">
        <f t="shared" si="1"/>
        <v>Krzysztof Homer</v>
      </c>
      <c r="F15" s="58" t="str">
        <f t="shared" si="2"/>
        <v>Krzysztof.Homer</v>
      </c>
      <c r="G15" s="58" t="str">
        <f t="shared" si="3"/>
        <v>Krzysztof.Homer - zaliczone</v>
      </c>
      <c r="H15" s="59" t="str">
        <f t="shared" si="4"/>
        <v>K</v>
      </c>
      <c r="I15" s="58" t="str">
        <f t="shared" si="5"/>
        <v>H</v>
      </c>
      <c r="J15" s="59" t="str">
        <f t="shared" si="6"/>
        <v>Kr</v>
      </c>
      <c r="K15" s="58" t="str">
        <f t="shared" si="7"/>
        <v>Kr Ho</v>
      </c>
      <c r="L15" s="59" t="str">
        <f t="shared" si="8"/>
        <v>Krzysztof</v>
      </c>
      <c r="M15" s="58" t="str">
        <f t="shared" si="9"/>
        <v>Homer</v>
      </c>
      <c r="N15" s="59" t="str">
        <f t="shared" si="10"/>
        <v>KRZYSZTOF</v>
      </c>
      <c r="O15" s="58" t="str">
        <f t="shared" si="11"/>
        <v>krzysztof</v>
      </c>
      <c r="P15" s="59" t="str">
        <f t="shared" si="12"/>
        <v>KRZYSZTOF.homer</v>
      </c>
      <c r="Q15" s="58" t="str">
        <f t="shared" si="13"/>
        <v>K.H.</v>
      </c>
      <c r="R15" s="59" t="str">
        <f t="shared" si="14"/>
        <v>K.H.</v>
      </c>
      <c r="S15" s="58" t="str">
        <f t="shared" si="15"/>
        <v>p. Homer</v>
      </c>
      <c r="T15" s="59">
        <f t="shared" si="16"/>
        <v>9</v>
      </c>
      <c r="U15" s="58">
        <f t="shared" si="17"/>
        <v>14</v>
      </c>
      <c r="V15" s="59" t="str">
        <f t="shared" si="18"/>
        <v>k.h.</v>
      </c>
      <c r="W15" s="15" t="str">
        <f t="shared" si="19"/>
        <v>K. Homer</v>
      </c>
      <c r="X15" s="60" t="str">
        <f t="shared" si="20"/>
        <v>y</v>
      </c>
    </row>
    <row r="16" spans="1:24" x14ac:dyDescent="0.2">
      <c r="A16" s="1">
        <v>15</v>
      </c>
      <c r="B16" s="1" t="s">
        <v>268</v>
      </c>
      <c r="C16" s="1" t="s">
        <v>267</v>
      </c>
      <c r="D16" s="58" t="str">
        <f t="shared" si="0"/>
        <v>MichałLeski</v>
      </c>
      <c r="E16" s="58" t="str">
        <f t="shared" si="1"/>
        <v>Michał Leski</v>
      </c>
      <c r="F16" s="58" t="str">
        <f t="shared" si="2"/>
        <v>Michał.Leski</v>
      </c>
      <c r="G16" s="58" t="str">
        <f t="shared" si="3"/>
        <v>Michał.Leski - zaliczone</v>
      </c>
      <c r="H16" s="59" t="str">
        <f t="shared" si="4"/>
        <v>M</v>
      </c>
      <c r="I16" s="58" t="str">
        <f t="shared" si="5"/>
        <v>L</v>
      </c>
      <c r="J16" s="59" t="str">
        <f t="shared" si="6"/>
        <v>Mi</v>
      </c>
      <c r="K16" s="58" t="str">
        <f t="shared" si="7"/>
        <v>Mi Le</v>
      </c>
      <c r="L16" s="59" t="str">
        <f t="shared" si="8"/>
        <v>Michał</v>
      </c>
      <c r="M16" s="58" t="str">
        <f t="shared" si="9"/>
        <v>Leski</v>
      </c>
      <c r="N16" s="59" t="str">
        <f t="shared" si="10"/>
        <v>MICHAŁ</v>
      </c>
      <c r="O16" s="58" t="str">
        <f t="shared" si="11"/>
        <v>michał</v>
      </c>
      <c r="P16" s="59" t="str">
        <f t="shared" si="12"/>
        <v>MICHAŁ.leski</v>
      </c>
      <c r="Q16" s="58" t="str">
        <f t="shared" si="13"/>
        <v>M.L.</v>
      </c>
      <c r="R16" s="59" t="str">
        <f t="shared" si="14"/>
        <v>M.L.</v>
      </c>
      <c r="S16" s="58" t="str">
        <f t="shared" si="15"/>
        <v>p. Leski</v>
      </c>
      <c r="T16" s="59">
        <f t="shared" si="16"/>
        <v>6</v>
      </c>
      <c r="U16" s="58">
        <f t="shared" si="17"/>
        <v>11</v>
      </c>
      <c r="V16" s="59" t="str">
        <f t="shared" si="18"/>
        <v>m.l.</v>
      </c>
      <c r="W16" s="15" t="str">
        <f t="shared" si="19"/>
        <v>M. Leski</v>
      </c>
      <c r="X16" s="60" t="str">
        <f t="shared" si="20"/>
        <v>h</v>
      </c>
    </row>
    <row r="17" spans="1:24" x14ac:dyDescent="0.2">
      <c r="A17" s="1">
        <v>16</v>
      </c>
      <c r="B17" s="1" t="s">
        <v>263</v>
      </c>
      <c r="C17" s="1" t="s">
        <v>141</v>
      </c>
      <c r="D17" s="58" t="str">
        <f t="shared" si="0"/>
        <v>JanAbramowicz</v>
      </c>
      <c r="E17" s="58" t="str">
        <f t="shared" si="1"/>
        <v>Jan Abramowicz</v>
      </c>
      <c r="F17" s="58" t="str">
        <f t="shared" si="2"/>
        <v>Jan.Abramowicz</v>
      </c>
      <c r="G17" s="58" t="str">
        <f t="shared" si="3"/>
        <v>Jan.Abramowicz - zaliczone</v>
      </c>
      <c r="H17" s="59" t="str">
        <f t="shared" si="4"/>
        <v>J</v>
      </c>
      <c r="I17" s="58" t="str">
        <f t="shared" si="5"/>
        <v>A</v>
      </c>
      <c r="J17" s="59" t="str">
        <f t="shared" si="6"/>
        <v>Ja</v>
      </c>
      <c r="K17" s="58" t="str">
        <f t="shared" si="7"/>
        <v>Ja Ab</v>
      </c>
      <c r="L17" s="59" t="str">
        <f t="shared" si="8"/>
        <v>Jan</v>
      </c>
      <c r="M17" s="58" t="str">
        <f t="shared" si="9"/>
        <v>Abramowicz</v>
      </c>
      <c r="N17" s="59" t="str">
        <f t="shared" si="10"/>
        <v>JAN</v>
      </c>
      <c r="O17" s="58" t="str">
        <f t="shared" si="11"/>
        <v>jan</v>
      </c>
      <c r="P17" s="59" t="str">
        <f t="shared" si="12"/>
        <v>JAN.abramowicz</v>
      </c>
      <c r="Q17" s="58" t="str">
        <f t="shared" si="13"/>
        <v>J.A.</v>
      </c>
      <c r="R17" s="59" t="str">
        <f t="shared" si="14"/>
        <v>J.A.</v>
      </c>
      <c r="S17" s="58" t="str">
        <f t="shared" si="15"/>
        <v>p. Abramowicz</v>
      </c>
      <c r="T17" s="59">
        <f t="shared" si="16"/>
        <v>3</v>
      </c>
      <c r="U17" s="58">
        <f t="shared" si="17"/>
        <v>13</v>
      </c>
      <c r="V17" s="59" t="str">
        <f t="shared" si="18"/>
        <v>j.a.</v>
      </c>
      <c r="W17" s="15" t="str">
        <f t="shared" si="19"/>
        <v>J. Abramowicz</v>
      </c>
      <c r="X17" s="60" t="str">
        <f t="shared" si="20"/>
        <v/>
      </c>
    </row>
    <row r="18" spans="1:24" x14ac:dyDescent="0.2">
      <c r="A18" s="1">
        <v>17</v>
      </c>
      <c r="B18" s="1" t="s">
        <v>260</v>
      </c>
      <c r="C18" s="1" t="s">
        <v>473</v>
      </c>
      <c r="D18" s="58" t="str">
        <f t="shared" si="0"/>
        <v>karolBaton</v>
      </c>
      <c r="E18" s="58" t="str">
        <f t="shared" si="1"/>
        <v>karol Baton</v>
      </c>
      <c r="F18" s="58" t="str">
        <f t="shared" si="2"/>
        <v>karol.Baton</v>
      </c>
      <c r="G18" s="58" t="str">
        <f t="shared" si="3"/>
        <v>karol.Baton - zaliczone</v>
      </c>
      <c r="H18" s="59" t="str">
        <f t="shared" si="4"/>
        <v>k</v>
      </c>
      <c r="I18" s="58" t="str">
        <f t="shared" si="5"/>
        <v>B</v>
      </c>
      <c r="J18" s="59" t="str">
        <f t="shared" si="6"/>
        <v>ka</v>
      </c>
      <c r="K18" s="58" t="str">
        <f t="shared" si="7"/>
        <v>ka Ba</v>
      </c>
      <c r="L18" s="59" t="str">
        <f t="shared" si="8"/>
        <v>Karol</v>
      </c>
      <c r="M18" s="58" t="str">
        <f t="shared" si="9"/>
        <v>Baton</v>
      </c>
      <c r="N18" s="59" t="str">
        <f t="shared" si="10"/>
        <v>KAROL</v>
      </c>
      <c r="O18" s="58" t="str">
        <f t="shared" si="11"/>
        <v>karol</v>
      </c>
      <c r="P18" s="59" t="str">
        <f t="shared" si="12"/>
        <v>KAROL.baton</v>
      </c>
      <c r="Q18" s="58" t="str">
        <f t="shared" si="13"/>
        <v>k.B.</v>
      </c>
      <c r="R18" s="59" t="str">
        <f t="shared" si="14"/>
        <v>K.B.</v>
      </c>
      <c r="S18" s="58" t="str">
        <f t="shared" si="15"/>
        <v>p. Baton</v>
      </c>
      <c r="T18" s="59">
        <f t="shared" si="16"/>
        <v>5</v>
      </c>
      <c r="U18" s="58">
        <f t="shared" si="17"/>
        <v>10</v>
      </c>
      <c r="V18" s="59" t="str">
        <f t="shared" si="18"/>
        <v>k.b.</v>
      </c>
      <c r="W18" s="15" t="str">
        <f t="shared" si="19"/>
        <v>K. Baton</v>
      </c>
      <c r="X18" s="60" t="str">
        <f t="shared" si="20"/>
        <v>o</v>
      </c>
    </row>
    <row r="19" spans="1:24" x14ac:dyDescent="0.2">
      <c r="A19" s="1">
        <v>18</v>
      </c>
      <c r="B19" s="1" t="s">
        <v>257</v>
      </c>
      <c r="C19" s="1" t="s">
        <v>242</v>
      </c>
      <c r="D19" s="58" t="str">
        <f t="shared" si="0"/>
        <v>AnnaGoldberg</v>
      </c>
      <c r="E19" s="58" t="str">
        <f t="shared" si="1"/>
        <v>Anna Goldberg</v>
      </c>
      <c r="F19" s="58" t="str">
        <f t="shared" si="2"/>
        <v>Anna.Goldberg</v>
      </c>
      <c r="G19" s="58" t="str">
        <f t="shared" si="3"/>
        <v>Anna.Goldberg - zaliczone</v>
      </c>
      <c r="H19" s="59" t="str">
        <f t="shared" si="4"/>
        <v>A</v>
      </c>
      <c r="I19" s="58" t="str">
        <f t="shared" si="5"/>
        <v>G</v>
      </c>
      <c r="J19" s="59" t="str">
        <f t="shared" si="6"/>
        <v>An</v>
      </c>
      <c r="K19" s="58" t="str">
        <f t="shared" si="7"/>
        <v>An Go</v>
      </c>
      <c r="L19" s="59" t="str">
        <f t="shared" si="8"/>
        <v>Anna</v>
      </c>
      <c r="M19" s="58" t="str">
        <f t="shared" si="9"/>
        <v>Goldberg</v>
      </c>
      <c r="N19" s="59" t="str">
        <f t="shared" si="10"/>
        <v>ANNA</v>
      </c>
      <c r="O19" s="58" t="str">
        <f t="shared" si="11"/>
        <v>anna</v>
      </c>
      <c r="P19" s="59" t="str">
        <f t="shared" si="12"/>
        <v>ANNA.goldberg</v>
      </c>
      <c r="Q19" s="58" t="str">
        <f t="shared" si="13"/>
        <v>A.G.</v>
      </c>
      <c r="R19" s="59" t="str">
        <f t="shared" si="14"/>
        <v>A.G.</v>
      </c>
      <c r="S19" s="58" t="str">
        <f t="shared" si="15"/>
        <v>p. Goldberg</v>
      </c>
      <c r="T19" s="59">
        <f t="shared" si="16"/>
        <v>4</v>
      </c>
      <c r="U19" s="58">
        <f t="shared" si="17"/>
        <v>12</v>
      </c>
      <c r="V19" s="59" t="str">
        <f t="shared" si="18"/>
        <v>a.g.</v>
      </c>
      <c r="W19" s="15" t="str">
        <f t="shared" si="19"/>
        <v>A. Goldberg</v>
      </c>
      <c r="X19" s="60" t="str">
        <f t="shared" si="20"/>
        <v>a</v>
      </c>
    </row>
    <row r="20" spans="1:24" x14ac:dyDescent="0.2">
      <c r="A20" s="1">
        <v>19</v>
      </c>
      <c r="B20" s="1" t="s">
        <v>255</v>
      </c>
      <c r="C20" s="1" t="s">
        <v>254</v>
      </c>
      <c r="D20" s="58" t="str">
        <f t="shared" si="0"/>
        <v>AlicjaLanik</v>
      </c>
      <c r="E20" s="58" t="str">
        <f t="shared" si="1"/>
        <v>Alicja Lanik</v>
      </c>
      <c r="F20" s="58" t="str">
        <f t="shared" si="2"/>
        <v>Alicja.Lanik</v>
      </c>
      <c r="G20" s="58" t="str">
        <f t="shared" si="3"/>
        <v>Alicja.Lanik - zaliczone</v>
      </c>
      <c r="H20" s="59" t="str">
        <f t="shared" si="4"/>
        <v>A</v>
      </c>
      <c r="I20" s="58" t="str">
        <f t="shared" si="5"/>
        <v>L</v>
      </c>
      <c r="J20" s="59" t="str">
        <f t="shared" si="6"/>
        <v>Al</v>
      </c>
      <c r="K20" s="58" t="str">
        <f t="shared" si="7"/>
        <v>Al La</v>
      </c>
      <c r="L20" s="59" t="str">
        <f t="shared" si="8"/>
        <v>Alicja</v>
      </c>
      <c r="M20" s="58" t="str">
        <f t="shared" si="9"/>
        <v>Lanik</v>
      </c>
      <c r="N20" s="59" t="str">
        <f t="shared" si="10"/>
        <v>ALICJA</v>
      </c>
      <c r="O20" s="58" t="str">
        <f t="shared" si="11"/>
        <v>alicja</v>
      </c>
      <c r="P20" s="59" t="str">
        <f t="shared" si="12"/>
        <v>ALICJA.lanik</v>
      </c>
      <c r="Q20" s="58" t="str">
        <f t="shared" si="13"/>
        <v>A.L.</v>
      </c>
      <c r="R20" s="59" t="str">
        <f t="shared" si="14"/>
        <v>A.L.</v>
      </c>
      <c r="S20" s="58" t="str">
        <f t="shared" si="15"/>
        <v>p. Lanik</v>
      </c>
      <c r="T20" s="59">
        <f t="shared" si="16"/>
        <v>6</v>
      </c>
      <c r="U20" s="58">
        <f t="shared" si="17"/>
        <v>11</v>
      </c>
      <c r="V20" s="59" t="str">
        <f t="shared" si="18"/>
        <v>a.l.</v>
      </c>
      <c r="W20" s="15" t="str">
        <f t="shared" si="19"/>
        <v>A. Lanik</v>
      </c>
      <c r="X20" s="60" t="str">
        <f t="shared" si="20"/>
        <v>c</v>
      </c>
    </row>
    <row r="21" spans="1:24" x14ac:dyDescent="0.2">
      <c r="A21" s="1">
        <v>20</v>
      </c>
      <c r="B21" s="1" t="s">
        <v>474</v>
      </c>
      <c r="C21" s="1" t="s">
        <v>250</v>
      </c>
      <c r="D21" s="58" t="str">
        <f t="shared" si="0"/>
        <v>Jeremiaszstawicki</v>
      </c>
      <c r="E21" s="58" t="str">
        <f t="shared" si="1"/>
        <v>Jeremiasz stawicki</v>
      </c>
      <c r="F21" s="58" t="str">
        <f t="shared" si="2"/>
        <v>Jeremiasz.stawicki</v>
      </c>
      <c r="G21" s="58" t="str">
        <f t="shared" si="3"/>
        <v>Jeremiasz.stawicki - zaliczone</v>
      </c>
      <c r="H21" s="59" t="str">
        <f t="shared" si="4"/>
        <v>J</v>
      </c>
      <c r="I21" s="58" t="str">
        <f t="shared" si="5"/>
        <v>s</v>
      </c>
      <c r="J21" s="59" t="str">
        <f t="shared" si="6"/>
        <v>Je</v>
      </c>
      <c r="K21" s="58" t="str">
        <f t="shared" si="7"/>
        <v>Je st</v>
      </c>
      <c r="L21" s="59" t="str">
        <f t="shared" si="8"/>
        <v>Jeremiasz</v>
      </c>
      <c r="M21" s="58" t="str">
        <f t="shared" si="9"/>
        <v>Stawicki</v>
      </c>
      <c r="N21" s="59" t="str">
        <f t="shared" si="10"/>
        <v>JEREMIASZ</v>
      </c>
      <c r="O21" s="58" t="str">
        <f t="shared" si="11"/>
        <v>jeremiasz</v>
      </c>
      <c r="P21" s="59" t="str">
        <f t="shared" si="12"/>
        <v>JEREMIASZ.stawicki</v>
      </c>
      <c r="Q21" s="58" t="str">
        <f t="shared" si="13"/>
        <v>J.s.</v>
      </c>
      <c r="R21" s="59" t="str">
        <f t="shared" si="14"/>
        <v>J.S.</v>
      </c>
      <c r="S21" s="58" t="str">
        <f t="shared" si="15"/>
        <v>p. Stawicki</v>
      </c>
      <c r="T21" s="59">
        <f t="shared" si="16"/>
        <v>9</v>
      </c>
      <c r="U21" s="58">
        <f t="shared" si="17"/>
        <v>17</v>
      </c>
      <c r="V21" s="59" t="str">
        <f t="shared" si="18"/>
        <v>j.s.</v>
      </c>
      <c r="W21" s="15" t="str">
        <f t="shared" si="19"/>
        <v>J. Stawicki</v>
      </c>
      <c r="X21" s="60" t="str">
        <f t="shared" si="20"/>
        <v>e</v>
      </c>
    </row>
    <row r="22" spans="1:24" x14ac:dyDescent="0.2">
      <c r="A22" s="1">
        <v>21</v>
      </c>
      <c r="B22" s="1" t="s">
        <v>248</v>
      </c>
      <c r="C22" s="1" t="s">
        <v>5</v>
      </c>
      <c r="D22" s="58" t="str">
        <f t="shared" si="0"/>
        <v>MariaSmokowska</v>
      </c>
      <c r="E22" s="58" t="str">
        <f t="shared" si="1"/>
        <v>Maria Smokowska</v>
      </c>
      <c r="F22" s="58" t="str">
        <f t="shared" si="2"/>
        <v>Maria.Smokowska</v>
      </c>
      <c r="G22" s="58" t="str">
        <f t="shared" si="3"/>
        <v>Maria.Smokowska - zaliczone</v>
      </c>
      <c r="H22" s="59" t="str">
        <f t="shared" si="4"/>
        <v>M</v>
      </c>
      <c r="I22" s="58" t="str">
        <f t="shared" si="5"/>
        <v>S</v>
      </c>
      <c r="J22" s="59" t="str">
        <f t="shared" si="6"/>
        <v>Ma</v>
      </c>
      <c r="K22" s="58" t="str">
        <f t="shared" si="7"/>
        <v>Ma Sm</v>
      </c>
      <c r="L22" s="59" t="str">
        <f t="shared" si="8"/>
        <v>Maria</v>
      </c>
      <c r="M22" s="58" t="str">
        <f t="shared" si="9"/>
        <v>Smokowska</v>
      </c>
      <c r="N22" s="59" t="str">
        <f t="shared" si="10"/>
        <v>MARIA</v>
      </c>
      <c r="O22" s="58" t="str">
        <f t="shared" si="11"/>
        <v>maria</v>
      </c>
      <c r="P22" s="59" t="str">
        <f t="shared" si="12"/>
        <v>MARIA.smokowska</v>
      </c>
      <c r="Q22" s="58" t="str">
        <f t="shared" si="13"/>
        <v>M.S.</v>
      </c>
      <c r="R22" s="59" t="str">
        <f t="shared" si="14"/>
        <v>M.S.</v>
      </c>
      <c r="S22" s="58" t="str">
        <f t="shared" si="15"/>
        <v>p. Smokowska</v>
      </c>
      <c r="T22" s="59">
        <f t="shared" si="16"/>
        <v>5</v>
      </c>
      <c r="U22" s="58">
        <f t="shared" si="17"/>
        <v>14</v>
      </c>
      <c r="V22" s="59" t="str">
        <f t="shared" si="18"/>
        <v>m.s.</v>
      </c>
      <c r="W22" s="15" t="str">
        <f t="shared" si="19"/>
        <v>M. Smokowska</v>
      </c>
      <c r="X22" s="60" t="str">
        <f t="shared" si="20"/>
        <v>i</v>
      </c>
    </row>
    <row r="23" spans="1:24" x14ac:dyDescent="0.2">
      <c r="A23" s="1">
        <v>22</v>
      </c>
      <c r="B23" s="1" t="s">
        <v>245</v>
      </c>
      <c r="C23" s="1" t="s">
        <v>209</v>
      </c>
      <c r="D23" s="58" t="str">
        <f t="shared" si="0"/>
        <v>FranciszekMaczek</v>
      </c>
      <c r="E23" s="58" t="str">
        <f t="shared" si="1"/>
        <v>Franciszek Maczek</v>
      </c>
      <c r="F23" s="58" t="str">
        <f t="shared" si="2"/>
        <v>Franciszek.Maczek</v>
      </c>
      <c r="G23" s="58" t="str">
        <f t="shared" si="3"/>
        <v>Franciszek.Maczek - zaliczone</v>
      </c>
      <c r="H23" s="59" t="str">
        <f t="shared" si="4"/>
        <v>F</v>
      </c>
      <c r="I23" s="58" t="str">
        <f t="shared" si="5"/>
        <v>M</v>
      </c>
      <c r="J23" s="59" t="str">
        <f t="shared" si="6"/>
        <v>Fr</v>
      </c>
      <c r="K23" s="58" t="str">
        <f t="shared" si="7"/>
        <v>Fr Ma</v>
      </c>
      <c r="L23" s="59" t="str">
        <f t="shared" si="8"/>
        <v>Franciszek</v>
      </c>
      <c r="M23" s="58" t="str">
        <f t="shared" si="9"/>
        <v>Maczek</v>
      </c>
      <c r="N23" s="59" t="str">
        <f t="shared" si="10"/>
        <v>FRANCISZEK</v>
      </c>
      <c r="O23" s="58" t="str">
        <f t="shared" si="11"/>
        <v>franciszek</v>
      </c>
      <c r="P23" s="59" t="str">
        <f t="shared" si="12"/>
        <v>FRANCISZEK.maczek</v>
      </c>
      <c r="Q23" s="58" t="str">
        <f t="shared" si="13"/>
        <v>F.M.</v>
      </c>
      <c r="R23" s="59" t="str">
        <f t="shared" si="14"/>
        <v>F.M.</v>
      </c>
      <c r="S23" s="58" t="str">
        <f t="shared" si="15"/>
        <v>p. Maczek</v>
      </c>
      <c r="T23" s="59">
        <f t="shared" si="16"/>
        <v>10</v>
      </c>
      <c r="U23" s="58">
        <f t="shared" si="17"/>
        <v>16</v>
      </c>
      <c r="V23" s="59" t="str">
        <f t="shared" si="18"/>
        <v>f.m.</v>
      </c>
      <c r="W23" s="15" t="str">
        <f t="shared" si="19"/>
        <v>F. Maczek</v>
      </c>
      <c r="X23" s="60" t="str">
        <f t="shared" si="20"/>
        <v>n</v>
      </c>
    </row>
    <row r="24" spans="1:24" x14ac:dyDescent="0.2">
      <c r="A24" s="1">
        <v>23</v>
      </c>
      <c r="B24" s="1" t="s">
        <v>475</v>
      </c>
      <c r="C24" s="1" t="s">
        <v>242</v>
      </c>
      <c r="D24" s="58" t="str">
        <f t="shared" si="0"/>
        <v>Annakamińska</v>
      </c>
      <c r="E24" s="58" t="str">
        <f t="shared" si="1"/>
        <v>Anna kamińska</v>
      </c>
      <c r="F24" s="58" t="str">
        <f t="shared" si="2"/>
        <v>Anna.kamińska</v>
      </c>
      <c r="G24" s="58" t="str">
        <f t="shared" si="3"/>
        <v>Anna.kamińska - zaliczone</v>
      </c>
      <c r="H24" s="59" t="str">
        <f t="shared" si="4"/>
        <v>A</v>
      </c>
      <c r="I24" s="58" t="str">
        <f t="shared" si="5"/>
        <v>k</v>
      </c>
      <c r="J24" s="59" t="str">
        <f t="shared" si="6"/>
        <v>An</v>
      </c>
      <c r="K24" s="58" t="str">
        <f t="shared" si="7"/>
        <v>An ka</v>
      </c>
      <c r="L24" s="59" t="str">
        <f t="shared" si="8"/>
        <v>Anna</v>
      </c>
      <c r="M24" s="58" t="str">
        <f t="shared" si="9"/>
        <v>Kamińska</v>
      </c>
      <c r="N24" s="59" t="str">
        <f t="shared" si="10"/>
        <v>ANNA</v>
      </c>
      <c r="O24" s="58" t="str">
        <f t="shared" si="11"/>
        <v>anna</v>
      </c>
      <c r="P24" s="59" t="str">
        <f t="shared" si="12"/>
        <v>ANNA.kamińska</v>
      </c>
      <c r="Q24" s="58" t="str">
        <f t="shared" si="13"/>
        <v>A.k.</v>
      </c>
      <c r="R24" s="59" t="str">
        <f t="shared" si="14"/>
        <v>A.K.</v>
      </c>
      <c r="S24" s="58" t="str">
        <f t="shared" si="15"/>
        <v>p. Kamińska</v>
      </c>
      <c r="T24" s="59">
        <f t="shared" si="16"/>
        <v>4</v>
      </c>
      <c r="U24" s="58">
        <f t="shared" si="17"/>
        <v>12</v>
      </c>
      <c r="V24" s="59" t="str">
        <f t="shared" si="18"/>
        <v>a.k.</v>
      </c>
      <c r="W24" s="15" t="str">
        <f t="shared" si="19"/>
        <v>A. Kamińska</v>
      </c>
      <c r="X24" s="60" t="str">
        <f t="shared" si="20"/>
        <v>a</v>
      </c>
    </row>
    <row r="25" spans="1:24" x14ac:dyDescent="0.2">
      <c r="A25" s="1">
        <v>24</v>
      </c>
      <c r="B25" s="1" t="s">
        <v>240</v>
      </c>
      <c r="C25" s="1" t="s">
        <v>232</v>
      </c>
      <c r="D25" s="58" t="str">
        <f t="shared" si="0"/>
        <v>LucynaStokowska</v>
      </c>
      <c r="E25" s="58" t="str">
        <f t="shared" si="1"/>
        <v>Lucyna Stokowska</v>
      </c>
      <c r="F25" s="58" t="str">
        <f t="shared" si="2"/>
        <v>Lucyna.Stokowska</v>
      </c>
      <c r="G25" s="58" t="str">
        <f t="shared" si="3"/>
        <v>Lucyna.Stokowska - zaliczone</v>
      </c>
      <c r="H25" s="59" t="str">
        <f t="shared" si="4"/>
        <v>L</v>
      </c>
      <c r="I25" s="58" t="str">
        <f t="shared" si="5"/>
        <v>S</v>
      </c>
      <c r="J25" s="59" t="str">
        <f t="shared" si="6"/>
        <v>Lu</v>
      </c>
      <c r="K25" s="58" t="str">
        <f t="shared" si="7"/>
        <v>Lu St</v>
      </c>
      <c r="L25" s="59" t="str">
        <f t="shared" si="8"/>
        <v>Lucyna</v>
      </c>
      <c r="M25" s="58" t="str">
        <f t="shared" si="9"/>
        <v>Stokowska</v>
      </c>
      <c r="N25" s="59" t="str">
        <f t="shared" si="10"/>
        <v>LUCYNA</v>
      </c>
      <c r="O25" s="58" t="str">
        <f t="shared" si="11"/>
        <v>lucyna</v>
      </c>
      <c r="P25" s="59" t="str">
        <f t="shared" si="12"/>
        <v>LUCYNA.stokowska</v>
      </c>
      <c r="Q25" s="58" t="str">
        <f t="shared" si="13"/>
        <v>L.S.</v>
      </c>
      <c r="R25" s="59" t="str">
        <f t="shared" si="14"/>
        <v>L.S.</v>
      </c>
      <c r="S25" s="58" t="str">
        <f t="shared" si="15"/>
        <v>p. Stokowska</v>
      </c>
      <c r="T25" s="59">
        <f t="shared" si="16"/>
        <v>6</v>
      </c>
      <c r="U25" s="58">
        <f t="shared" si="17"/>
        <v>15</v>
      </c>
      <c r="V25" s="59" t="str">
        <f t="shared" si="18"/>
        <v>l.s.</v>
      </c>
      <c r="W25" s="15" t="str">
        <f t="shared" si="19"/>
        <v>L. Stokowska</v>
      </c>
      <c r="X25" s="60" t="str">
        <f t="shared" si="20"/>
        <v>y</v>
      </c>
    </row>
    <row r="26" spans="1:24" x14ac:dyDescent="0.2">
      <c r="A26" s="1">
        <v>25</v>
      </c>
      <c r="B26" s="1" t="s">
        <v>237</v>
      </c>
      <c r="C26" s="1" t="s">
        <v>236</v>
      </c>
      <c r="D26" s="58" t="str">
        <f t="shared" si="0"/>
        <v>HannaAlbertowicz</v>
      </c>
      <c r="E26" s="58" t="str">
        <f t="shared" si="1"/>
        <v>Hanna Albertowicz</v>
      </c>
      <c r="F26" s="58" t="str">
        <f t="shared" si="2"/>
        <v>Hanna.Albertowicz</v>
      </c>
      <c r="G26" s="58" t="str">
        <f t="shared" si="3"/>
        <v>Hanna.Albertowicz - zaliczone</v>
      </c>
      <c r="H26" s="59" t="str">
        <f t="shared" si="4"/>
        <v>H</v>
      </c>
      <c r="I26" s="58" t="str">
        <f t="shared" si="5"/>
        <v>A</v>
      </c>
      <c r="J26" s="59" t="str">
        <f t="shared" si="6"/>
        <v>Ha</v>
      </c>
      <c r="K26" s="58" t="str">
        <f t="shared" si="7"/>
        <v>Ha Al</v>
      </c>
      <c r="L26" s="59" t="str">
        <f t="shared" si="8"/>
        <v>Hanna</v>
      </c>
      <c r="M26" s="58" t="str">
        <f t="shared" si="9"/>
        <v>Albertowicz</v>
      </c>
      <c r="N26" s="59" t="str">
        <f t="shared" si="10"/>
        <v>HANNA</v>
      </c>
      <c r="O26" s="58" t="str">
        <f t="shared" si="11"/>
        <v>hanna</v>
      </c>
      <c r="P26" s="59" t="str">
        <f t="shared" si="12"/>
        <v>HANNA.albertowicz</v>
      </c>
      <c r="Q26" s="58" t="str">
        <f t="shared" si="13"/>
        <v>H.A.</v>
      </c>
      <c r="R26" s="59" t="str">
        <f t="shared" si="14"/>
        <v>H.A.</v>
      </c>
      <c r="S26" s="58" t="str">
        <f t="shared" si="15"/>
        <v>p. Albertowicz</v>
      </c>
      <c r="T26" s="59">
        <f t="shared" si="16"/>
        <v>5</v>
      </c>
      <c r="U26" s="58">
        <f t="shared" si="17"/>
        <v>16</v>
      </c>
      <c r="V26" s="59" t="str">
        <f t="shared" si="18"/>
        <v>h.a.</v>
      </c>
      <c r="W26" s="15" t="str">
        <f t="shared" si="19"/>
        <v>H. Albertowicz</v>
      </c>
      <c r="X26" s="60" t="str">
        <f t="shared" si="20"/>
        <v>n</v>
      </c>
    </row>
    <row r="27" spans="1:24" x14ac:dyDescent="0.2">
      <c r="A27" s="1">
        <v>26</v>
      </c>
      <c r="B27" s="1" t="s">
        <v>233</v>
      </c>
      <c r="C27" s="1" t="s">
        <v>232</v>
      </c>
      <c r="D27" s="58" t="str">
        <f t="shared" si="0"/>
        <v>LucynaLemska</v>
      </c>
      <c r="E27" s="58" t="str">
        <f t="shared" si="1"/>
        <v>Lucyna Lemska</v>
      </c>
      <c r="F27" s="58" t="str">
        <f t="shared" si="2"/>
        <v>Lucyna.Lemska</v>
      </c>
      <c r="G27" s="58" t="str">
        <f t="shared" si="3"/>
        <v>Lucyna.Lemska - zaliczone</v>
      </c>
      <c r="H27" s="59" t="str">
        <f t="shared" si="4"/>
        <v>L</v>
      </c>
      <c r="I27" s="58" t="str">
        <f t="shared" si="5"/>
        <v>L</v>
      </c>
      <c r="J27" s="59" t="str">
        <f t="shared" si="6"/>
        <v>Lu</v>
      </c>
      <c r="K27" s="58" t="str">
        <f t="shared" si="7"/>
        <v>Lu Le</v>
      </c>
      <c r="L27" s="59" t="str">
        <f t="shared" si="8"/>
        <v>Lucyna</v>
      </c>
      <c r="M27" s="58" t="str">
        <f t="shared" si="9"/>
        <v>Lemska</v>
      </c>
      <c r="N27" s="59" t="str">
        <f t="shared" si="10"/>
        <v>LUCYNA</v>
      </c>
      <c r="O27" s="58" t="str">
        <f t="shared" si="11"/>
        <v>lucyna</v>
      </c>
      <c r="P27" s="59" t="str">
        <f t="shared" si="12"/>
        <v>LUCYNA.lemska</v>
      </c>
      <c r="Q27" s="58" t="str">
        <f t="shared" si="13"/>
        <v>L.L.</v>
      </c>
      <c r="R27" s="59" t="str">
        <f t="shared" si="14"/>
        <v>L.L.</v>
      </c>
      <c r="S27" s="58" t="str">
        <f t="shared" si="15"/>
        <v>p. Lemska</v>
      </c>
      <c r="T27" s="59">
        <f t="shared" si="16"/>
        <v>6</v>
      </c>
      <c r="U27" s="58">
        <f t="shared" si="17"/>
        <v>12</v>
      </c>
      <c r="V27" s="59" t="str">
        <f t="shared" si="18"/>
        <v>l.l.</v>
      </c>
      <c r="W27" s="15" t="str">
        <f t="shared" si="19"/>
        <v>L. Lemska</v>
      </c>
      <c r="X27" s="60" t="str">
        <f t="shared" si="20"/>
        <v>y</v>
      </c>
    </row>
    <row r="28" spans="1:24" x14ac:dyDescent="0.2">
      <c r="A28" s="1">
        <v>27</v>
      </c>
      <c r="B28" s="1" t="s">
        <v>229</v>
      </c>
      <c r="C28" s="1" t="s">
        <v>141</v>
      </c>
      <c r="D28" s="58" t="str">
        <f t="shared" si="0"/>
        <v>JanWójcik</v>
      </c>
      <c r="E28" s="58" t="str">
        <f t="shared" si="1"/>
        <v>Jan Wójcik</v>
      </c>
      <c r="F28" s="58" t="str">
        <f t="shared" si="2"/>
        <v>Jan.Wójcik</v>
      </c>
      <c r="G28" s="58" t="str">
        <f t="shared" si="3"/>
        <v>Jan.Wójcik - zaliczone</v>
      </c>
      <c r="H28" s="59" t="str">
        <f t="shared" si="4"/>
        <v>J</v>
      </c>
      <c r="I28" s="58" t="str">
        <f t="shared" si="5"/>
        <v>W</v>
      </c>
      <c r="J28" s="59" t="str">
        <f t="shared" si="6"/>
        <v>Ja</v>
      </c>
      <c r="K28" s="58" t="str">
        <f t="shared" si="7"/>
        <v>Ja Wó</v>
      </c>
      <c r="L28" s="59" t="str">
        <f t="shared" si="8"/>
        <v>Jan</v>
      </c>
      <c r="M28" s="58" t="str">
        <f t="shared" si="9"/>
        <v>Wójcik</v>
      </c>
      <c r="N28" s="59" t="str">
        <f t="shared" si="10"/>
        <v>JAN</v>
      </c>
      <c r="O28" s="58" t="str">
        <f t="shared" si="11"/>
        <v>jan</v>
      </c>
      <c r="P28" s="59" t="str">
        <f t="shared" si="12"/>
        <v>JAN.wójcik</v>
      </c>
      <c r="Q28" s="58" t="str">
        <f t="shared" si="13"/>
        <v>J.W.</v>
      </c>
      <c r="R28" s="59" t="str">
        <f t="shared" si="14"/>
        <v>J.W.</v>
      </c>
      <c r="S28" s="58" t="str">
        <f t="shared" si="15"/>
        <v>p. Wójcik</v>
      </c>
      <c r="T28" s="59">
        <f t="shared" si="16"/>
        <v>3</v>
      </c>
      <c r="U28" s="58">
        <f t="shared" si="17"/>
        <v>9</v>
      </c>
      <c r="V28" s="59" t="str">
        <f t="shared" si="18"/>
        <v>j.w.</v>
      </c>
      <c r="W28" s="15" t="str">
        <f t="shared" si="19"/>
        <v>J. Wójcik</v>
      </c>
      <c r="X28" s="60" t="str">
        <f t="shared" si="20"/>
        <v/>
      </c>
    </row>
    <row r="29" spans="1:24" x14ac:dyDescent="0.2">
      <c r="A29" s="1">
        <v>28</v>
      </c>
      <c r="B29" s="1" t="s">
        <v>476</v>
      </c>
      <c r="C29" s="1" t="s">
        <v>477</v>
      </c>
      <c r="D29" s="58" t="str">
        <f t="shared" si="0"/>
        <v>ameliareska</v>
      </c>
      <c r="E29" s="58" t="str">
        <f t="shared" si="1"/>
        <v>amelia reska</v>
      </c>
      <c r="F29" s="58" t="str">
        <f t="shared" si="2"/>
        <v>amelia.reska</v>
      </c>
      <c r="G29" s="58" t="str">
        <f t="shared" si="3"/>
        <v>amelia.reska - zaliczone</v>
      </c>
      <c r="H29" s="59" t="str">
        <f t="shared" si="4"/>
        <v>a</v>
      </c>
      <c r="I29" s="58" t="str">
        <f t="shared" si="5"/>
        <v>r</v>
      </c>
      <c r="J29" s="59" t="str">
        <f t="shared" si="6"/>
        <v>am</v>
      </c>
      <c r="K29" s="58" t="str">
        <f t="shared" si="7"/>
        <v>am re</v>
      </c>
      <c r="L29" s="59" t="str">
        <f t="shared" si="8"/>
        <v>Amelia</v>
      </c>
      <c r="M29" s="58" t="str">
        <f t="shared" si="9"/>
        <v>Reska</v>
      </c>
      <c r="N29" s="59" t="str">
        <f t="shared" si="10"/>
        <v>AMELIA</v>
      </c>
      <c r="O29" s="58" t="str">
        <f t="shared" si="11"/>
        <v>amelia</v>
      </c>
      <c r="P29" s="59" t="str">
        <f t="shared" si="12"/>
        <v>AMELIA.reska</v>
      </c>
      <c r="Q29" s="58" t="str">
        <f t="shared" si="13"/>
        <v>a.r.</v>
      </c>
      <c r="R29" s="59" t="str">
        <f t="shared" si="14"/>
        <v>A.R.</v>
      </c>
      <c r="S29" s="58" t="str">
        <f t="shared" si="15"/>
        <v>p. Reska</v>
      </c>
      <c r="T29" s="59">
        <f t="shared" si="16"/>
        <v>6</v>
      </c>
      <c r="U29" s="58">
        <f t="shared" si="17"/>
        <v>11</v>
      </c>
      <c r="V29" s="59" t="str">
        <f t="shared" si="18"/>
        <v>a.r.</v>
      </c>
      <c r="W29" s="15" t="str">
        <f t="shared" si="19"/>
        <v>A. Reska</v>
      </c>
      <c r="X29" s="60" t="str">
        <f t="shared" si="20"/>
        <v>l</v>
      </c>
    </row>
    <row r="30" spans="1:24" x14ac:dyDescent="0.2">
      <c r="A30" s="1">
        <v>29</v>
      </c>
      <c r="B30" s="1" t="s">
        <v>220</v>
      </c>
      <c r="C30" s="1" t="s">
        <v>151</v>
      </c>
      <c r="D30" s="58" t="str">
        <f t="shared" si="0"/>
        <v>BarbaraHenczak</v>
      </c>
      <c r="E30" s="58" t="str">
        <f t="shared" si="1"/>
        <v>Barbara Henczak</v>
      </c>
      <c r="F30" s="58" t="str">
        <f t="shared" si="2"/>
        <v>Barbara.Henczak</v>
      </c>
      <c r="G30" s="58" t="str">
        <f t="shared" si="3"/>
        <v>Barbara.Henczak - zaliczone</v>
      </c>
      <c r="H30" s="59" t="str">
        <f t="shared" si="4"/>
        <v>B</v>
      </c>
      <c r="I30" s="58" t="str">
        <f t="shared" si="5"/>
        <v>H</v>
      </c>
      <c r="J30" s="59" t="str">
        <f t="shared" si="6"/>
        <v>Ba</v>
      </c>
      <c r="K30" s="58" t="str">
        <f t="shared" si="7"/>
        <v>Ba He</v>
      </c>
      <c r="L30" s="59" t="str">
        <f t="shared" si="8"/>
        <v>Barbara</v>
      </c>
      <c r="M30" s="58" t="str">
        <f t="shared" si="9"/>
        <v>Henczak</v>
      </c>
      <c r="N30" s="59" t="str">
        <f t="shared" si="10"/>
        <v>BARBARA</v>
      </c>
      <c r="O30" s="58" t="str">
        <f t="shared" si="11"/>
        <v>barbara</v>
      </c>
      <c r="P30" s="59" t="str">
        <f t="shared" si="12"/>
        <v>BARBARA.henczak</v>
      </c>
      <c r="Q30" s="58" t="str">
        <f t="shared" si="13"/>
        <v>B.H.</v>
      </c>
      <c r="R30" s="59" t="str">
        <f t="shared" si="14"/>
        <v>B.H.</v>
      </c>
      <c r="S30" s="58" t="str">
        <f t="shared" si="15"/>
        <v>p. Henczak</v>
      </c>
      <c r="T30" s="59">
        <f t="shared" si="16"/>
        <v>7</v>
      </c>
      <c r="U30" s="58">
        <f t="shared" si="17"/>
        <v>14</v>
      </c>
      <c r="V30" s="59" t="str">
        <f t="shared" si="18"/>
        <v>b.h.</v>
      </c>
      <c r="W30" s="15" t="str">
        <f t="shared" si="19"/>
        <v>B. Henczak</v>
      </c>
      <c r="X30" s="60" t="str">
        <f t="shared" si="20"/>
        <v>b</v>
      </c>
    </row>
    <row r="31" spans="1:24" x14ac:dyDescent="0.2">
      <c r="A31" s="1">
        <v>30</v>
      </c>
      <c r="B31" s="1" t="s">
        <v>215</v>
      </c>
      <c r="C31" s="1" t="s">
        <v>55</v>
      </c>
      <c r="D31" s="58" t="str">
        <f t="shared" si="0"/>
        <v>RobertBoniecki</v>
      </c>
      <c r="E31" s="58" t="str">
        <f t="shared" si="1"/>
        <v>Robert Boniecki</v>
      </c>
      <c r="F31" s="58" t="str">
        <f t="shared" si="2"/>
        <v>Robert.Boniecki</v>
      </c>
      <c r="G31" s="58" t="str">
        <f t="shared" si="3"/>
        <v>Robert.Boniecki - zaliczone</v>
      </c>
      <c r="H31" s="59" t="str">
        <f t="shared" si="4"/>
        <v>R</v>
      </c>
      <c r="I31" s="58" t="str">
        <f t="shared" si="5"/>
        <v>B</v>
      </c>
      <c r="J31" s="59" t="str">
        <f t="shared" si="6"/>
        <v>Ro</v>
      </c>
      <c r="K31" s="58" t="str">
        <f t="shared" si="7"/>
        <v>Ro Bo</v>
      </c>
      <c r="L31" s="59" t="str">
        <f t="shared" si="8"/>
        <v>Robert</v>
      </c>
      <c r="M31" s="58" t="str">
        <f t="shared" si="9"/>
        <v>Boniecki</v>
      </c>
      <c r="N31" s="59" t="str">
        <f t="shared" si="10"/>
        <v>ROBERT</v>
      </c>
      <c r="O31" s="58" t="str">
        <f t="shared" si="11"/>
        <v>robert</v>
      </c>
      <c r="P31" s="59" t="str">
        <f t="shared" si="12"/>
        <v>ROBERT.boniecki</v>
      </c>
      <c r="Q31" s="58" t="str">
        <f t="shared" si="13"/>
        <v>R.B.</v>
      </c>
      <c r="R31" s="59" t="str">
        <f t="shared" si="14"/>
        <v>R.B.</v>
      </c>
      <c r="S31" s="58" t="str">
        <f t="shared" si="15"/>
        <v>p. Boniecki</v>
      </c>
      <c r="T31" s="59">
        <f t="shared" si="16"/>
        <v>6</v>
      </c>
      <c r="U31" s="58">
        <f t="shared" si="17"/>
        <v>14</v>
      </c>
      <c r="V31" s="59" t="str">
        <f t="shared" si="18"/>
        <v>r.b.</v>
      </c>
      <c r="W31" s="15" t="str">
        <f t="shared" si="19"/>
        <v>R. Boniecki</v>
      </c>
      <c r="X31" s="60" t="str">
        <f t="shared" si="20"/>
        <v>e</v>
      </c>
    </row>
    <row r="32" spans="1:24" x14ac:dyDescent="0.2">
      <c r="A32" s="1">
        <v>31</v>
      </c>
      <c r="B32" s="1" t="s">
        <v>478</v>
      </c>
      <c r="C32" s="1" t="s">
        <v>212</v>
      </c>
      <c r="D32" s="58" t="str">
        <f t="shared" si="0"/>
        <v>Leszekantczak</v>
      </c>
      <c r="E32" s="58" t="str">
        <f t="shared" si="1"/>
        <v>Leszek antczak</v>
      </c>
      <c r="F32" s="58" t="str">
        <f t="shared" si="2"/>
        <v>Leszek.antczak</v>
      </c>
      <c r="G32" s="58" t="str">
        <f t="shared" si="3"/>
        <v>Leszek.antczak - zaliczone</v>
      </c>
      <c r="H32" s="59" t="str">
        <f t="shared" si="4"/>
        <v>L</v>
      </c>
      <c r="I32" s="58" t="str">
        <f t="shared" si="5"/>
        <v>a</v>
      </c>
      <c r="J32" s="59" t="str">
        <f t="shared" si="6"/>
        <v>Le</v>
      </c>
      <c r="K32" s="58" t="str">
        <f t="shared" si="7"/>
        <v>Le an</v>
      </c>
      <c r="L32" s="59" t="str">
        <f t="shared" si="8"/>
        <v>Leszek</v>
      </c>
      <c r="M32" s="58" t="str">
        <f t="shared" si="9"/>
        <v>Antczak</v>
      </c>
      <c r="N32" s="59" t="str">
        <f t="shared" si="10"/>
        <v>LESZEK</v>
      </c>
      <c r="O32" s="58" t="str">
        <f t="shared" si="11"/>
        <v>leszek</v>
      </c>
      <c r="P32" s="59" t="str">
        <f t="shared" si="12"/>
        <v>LESZEK.antczak</v>
      </c>
      <c r="Q32" s="58" t="str">
        <f t="shared" si="13"/>
        <v>L.a.</v>
      </c>
      <c r="R32" s="59" t="str">
        <f t="shared" si="14"/>
        <v>L.A.</v>
      </c>
      <c r="S32" s="58" t="str">
        <f t="shared" si="15"/>
        <v>p. Antczak</v>
      </c>
      <c r="T32" s="59">
        <f t="shared" si="16"/>
        <v>6</v>
      </c>
      <c r="U32" s="58">
        <f t="shared" si="17"/>
        <v>13</v>
      </c>
      <c r="V32" s="59" t="str">
        <f t="shared" si="18"/>
        <v>l.a.</v>
      </c>
      <c r="W32" s="15" t="str">
        <f t="shared" si="19"/>
        <v>L. Antczak</v>
      </c>
      <c r="X32" s="60" t="str">
        <f t="shared" si="20"/>
        <v>z</v>
      </c>
    </row>
    <row r="33" spans="1:24" x14ac:dyDescent="0.2">
      <c r="A33" s="1">
        <v>32</v>
      </c>
      <c r="B33" s="1" t="s">
        <v>210</v>
      </c>
      <c r="C33" s="1" t="s">
        <v>479</v>
      </c>
      <c r="D33" s="58" t="str">
        <f t="shared" si="0"/>
        <v>franciszekMorawski</v>
      </c>
      <c r="E33" s="58" t="str">
        <f t="shared" si="1"/>
        <v>franciszek Morawski</v>
      </c>
      <c r="F33" s="58" t="str">
        <f t="shared" si="2"/>
        <v>franciszek.Morawski</v>
      </c>
      <c r="G33" s="58" t="str">
        <f t="shared" si="3"/>
        <v>franciszek.Morawski - zaliczone</v>
      </c>
      <c r="H33" s="59" t="str">
        <f t="shared" si="4"/>
        <v>f</v>
      </c>
      <c r="I33" s="58" t="str">
        <f t="shared" si="5"/>
        <v>M</v>
      </c>
      <c r="J33" s="59" t="str">
        <f t="shared" si="6"/>
        <v>fr</v>
      </c>
      <c r="K33" s="58" t="str">
        <f t="shared" si="7"/>
        <v>fr Mo</v>
      </c>
      <c r="L33" s="59" t="str">
        <f t="shared" si="8"/>
        <v>Franciszek</v>
      </c>
      <c r="M33" s="58" t="str">
        <f t="shared" si="9"/>
        <v>Morawski</v>
      </c>
      <c r="N33" s="59" t="str">
        <f t="shared" si="10"/>
        <v>FRANCISZEK</v>
      </c>
      <c r="O33" s="58" t="str">
        <f t="shared" si="11"/>
        <v>franciszek</v>
      </c>
      <c r="P33" s="59" t="str">
        <f t="shared" si="12"/>
        <v>FRANCISZEK.morawski</v>
      </c>
      <c r="Q33" s="58" t="str">
        <f t="shared" si="13"/>
        <v>f.M.</v>
      </c>
      <c r="R33" s="59" t="str">
        <f t="shared" si="14"/>
        <v>F.M.</v>
      </c>
      <c r="S33" s="58" t="str">
        <f t="shared" si="15"/>
        <v>p. Morawski</v>
      </c>
      <c r="T33" s="59">
        <f t="shared" si="16"/>
        <v>10</v>
      </c>
      <c r="U33" s="58">
        <f t="shared" si="17"/>
        <v>18</v>
      </c>
      <c r="V33" s="59" t="str">
        <f t="shared" si="18"/>
        <v>f.m.</v>
      </c>
      <c r="W33" s="15" t="str">
        <f t="shared" si="19"/>
        <v>F. Morawski</v>
      </c>
      <c r="X33" s="60" t="str">
        <f t="shared" si="20"/>
        <v>n</v>
      </c>
    </row>
    <row r="34" spans="1:24" x14ac:dyDescent="0.2">
      <c r="A34" s="1">
        <v>33</v>
      </c>
      <c r="B34" s="1" t="s">
        <v>206</v>
      </c>
      <c r="C34" s="1" t="s">
        <v>205</v>
      </c>
      <c r="D34" s="58" t="str">
        <f t="shared" si="0"/>
        <v>WincentyBatecka</v>
      </c>
      <c r="E34" s="58" t="str">
        <f t="shared" si="1"/>
        <v>Wincenty Batecka</v>
      </c>
      <c r="F34" s="58" t="str">
        <f t="shared" si="2"/>
        <v>Wincenty.Batecka</v>
      </c>
      <c r="G34" s="58" t="str">
        <f t="shared" si="3"/>
        <v>Wincenty.Batecka - zaliczone</v>
      </c>
      <c r="H34" s="59" t="str">
        <f t="shared" si="4"/>
        <v>W</v>
      </c>
      <c r="I34" s="58" t="str">
        <f t="shared" si="5"/>
        <v>B</v>
      </c>
      <c r="J34" s="59" t="str">
        <f t="shared" si="6"/>
        <v>Wi</v>
      </c>
      <c r="K34" s="58" t="str">
        <f t="shared" si="7"/>
        <v>Wi Ba</v>
      </c>
      <c r="L34" s="59" t="str">
        <f t="shared" si="8"/>
        <v>Wincenty</v>
      </c>
      <c r="M34" s="58" t="str">
        <f t="shared" si="9"/>
        <v>Batecka</v>
      </c>
      <c r="N34" s="59" t="str">
        <f t="shared" si="10"/>
        <v>WINCENTY</v>
      </c>
      <c r="O34" s="58" t="str">
        <f t="shared" si="11"/>
        <v>wincenty</v>
      </c>
      <c r="P34" s="59" t="str">
        <f t="shared" si="12"/>
        <v>WINCENTY.batecka</v>
      </c>
      <c r="Q34" s="58" t="str">
        <f t="shared" si="13"/>
        <v>W.B.</v>
      </c>
      <c r="R34" s="59" t="str">
        <f t="shared" si="14"/>
        <v>W.B.</v>
      </c>
      <c r="S34" s="58" t="str">
        <f t="shared" si="15"/>
        <v>p. Batecka</v>
      </c>
      <c r="T34" s="59">
        <f t="shared" si="16"/>
        <v>8</v>
      </c>
      <c r="U34" s="58">
        <f t="shared" si="17"/>
        <v>15</v>
      </c>
      <c r="V34" s="59" t="str">
        <f t="shared" si="18"/>
        <v>w.b.</v>
      </c>
      <c r="W34" s="15" t="str">
        <f t="shared" si="19"/>
        <v>W. Batecka</v>
      </c>
      <c r="X34" s="60" t="str">
        <f t="shared" si="20"/>
        <v>c</v>
      </c>
    </row>
    <row r="35" spans="1:24" x14ac:dyDescent="0.2">
      <c r="A35" s="1">
        <v>34</v>
      </c>
      <c r="B35" s="1" t="s">
        <v>201</v>
      </c>
      <c r="C35" s="1" t="s">
        <v>100</v>
      </c>
      <c r="D35" s="58" t="str">
        <f t="shared" si="0"/>
        <v>SławomirAdamski</v>
      </c>
      <c r="E35" s="58" t="str">
        <f t="shared" si="1"/>
        <v>Sławomir Adamski</v>
      </c>
      <c r="F35" s="58" t="str">
        <f t="shared" si="2"/>
        <v>Sławomir.Adamski</v>
      </c>
      <c r="G35" s="58" t="str">
        <f t="shared" si="3"/>
        <v>Sławomir.Adamski - zaliczone</v>
      </c>
      <c r="H35" s="59" t="str">
        <f t="shared" si="4"/>
        <v>S</v>
      </c>
      <c r="I35" s="58" t="str">
        <f t="shared" si="5"/>
        <v>A</v>
      </c>
      <c r="J35" s="59" t="str">
        <f t="shared" si="6"/>
        <v>Sł</v>
      </c>
      <c r="K35" s="58" t="str">
        <f t="shared" si="7"/>
        <v>Sł Ad</v>
      </c>
      <c r="L35" s="59" t="str">
        <f t="shared" si="8"/>
        <v>Sławomir</v>
      </c>
      <c r="M35" s="58" t="str">
        <f t="shared" si="9"/>
        <v>Adamski</v>
      </c>
      <c r="N35" s="59" t="str">
        <f t="shared" si="10"/>
        <v>SŁAWOMIR</v>
      </c>
      <c r="O35" s="58" t="str">
        <f t="shared" si="11"/>
        <v>sławomir</v>
      </c>
      <c r="P35" s="59" t="str">
        <f t="shared" si="12"/>
        <v>SŁAWOMIR.adamski</v>
      </c>
      <c r="Q35" s="58" t="str">
        <f t="shared" si="13"/>
        <v>S.A.</v>
      </c>
      <c r="R35" s="59" t="str">
        <f t="shared" si="14"/>
        <v>S.A.</v>
      </c>
      <c r="S35" s="58" t="str">
        <f t="shared" si="15"/>
        <v>p. Adamski</v>
      </c>
      <c r="T35" s="59">
        <f t="shared" si="16"/>
        <v>8</v>
      </c>
      <c r="U35" s="58">
        <f t="shared" si="17"/>
        <v>15</v>
      </c>
      <c r="V35" s="59" t="str">
        <f t="shared" si="18"/>
        <v>s.a.</v>
      </c>
      <c r="W35" s="15" t="str">
        <f t="shared" si="19"/>
        <v>S. Adamski</v>
      </c>
      <c r="X35" s="60" t="str">
        <f t="shared" si="20"/>
        <v>w</v>
      </c>
    </row>
    <row r="36" spans="1:24" x14ac:dyDescent="0.2">
      <c r="A36" s="1">
        <v>35</v>
      </c>
      <c r="B36" s="1" t="s">
        <v>198</v>
      </c>
      <c r="C36" s="1" t="s">
        <v>197</v>
      </c>
      <c r="D36" s="58" t="str">
        <f t="shared" si="0"/>
        <v>BrunoDawiluk</v>
      </c>
      <c r="E36" s="58" t="str">
        <f t="shared" si="1"/>
        <v>Bruno Dawiluk</v>
      </c>
      <c r="F36" s="58" t="str">
        <f t="shared" si="2"/>
        <v>Bruno.Dawiluk</v>
      </c>
      <c r="G36" s="58" t="str">
        <f t="shared" si="3"/>
        <v>Bruno.Dawiluk - zaliczone</v>
      </c>
      <c r="H36" s="59" t="str">
        <f t="shared" si="4"/>
        <v>B</v>
      </c>
      <c r="I36" s="58" t="str">
        <f t="shared" si="5"/>
        <v>D</v>
      </c>
      <c r="J36" s="59" t="str">
        <f t="shared" si="6"/>
        <v>Br</v>
      </c>
      <c r="K36" s="58" t="str">
        <f t="shared" si="7"/>
        <v>Br Da</v>
      </c>
      <c r="L36" s="59" t="str">
        <f t="shared" si="8"/>
        <v>Bruno</v>
      </c>
      <c r="M36" s="58" t="str">
        <f t="shared" si="9"/>
        <v>Dawiluk</v>
      </c>
      <c r="N36" s="59" t="str">
        <f t="shared" si="10"/>
        <v>BRUNO</v>
      </c>
      <c r="O36" s="58" t="str">
        <f t="shared" si="11"/>
        <v>bruno</v>
      </c>
      <c r="P36" s="59" t="str">
        <f t="shared" si="12"/>
        <v>BRUNO.dawiluk</v>
      </c>
      <c r="Q36" s="58" t="str">
        <f t="shared" si="13"/>
        <v>B.D.</v>
      </c>
      <c r="R36" s="59" t="str">
        <f t="shared" si="14"/>
        <v>B.D.</v>
      </c>
      <c r="S36" s="58" t="str">
        <f t="shared" si="15"/>
        <v>p. Dawiluk</v>
      </c>
      <c r="T36" s="59">
        <f t="shared" si="16"/>
        <v>5</v>
      </c>
      <c r="U36" s="58">
        <f t="shared" si="17"/>
        <v>12</v>
      </c>
      <c r="V36" s="59" t="str">
        <f t="shared" si="18"/>
        <v>b.d.</v>
      </c>
      <c r="W36" s="15" t="str">
        <f t="shared" si="19"/>
        <v>B. Dawiluk</v>
      </c>
      <c r="X36" s="60" t="str">
        <f t="shared" si="20"/>
        <v>n</v>
      </c>
    </row>
    <row r="37" spans="1:24" x14ac:dyDescent="0.2">
      <c r="A37" s="1">
        <v>36</v>
      </c>
      <c r="B37" s="1" t="s">
        <v>59</v>
      </c>
      <c r="C37" s="1" t="s">
        <v>122</v>
      </c>
      <c r="D37" s="58" t="str">
        <f t="shared" si="0"/>
        <v>BeataSzczygieł</v>
      </c>
      <c r="E37" s="58" t="str">
        <f t="shared" si="1"/>
        <v>Beata Szczygieł</v>
      </c>
      <c r="F37" s="58" t="str">
        <f t="shared" si="2"/>
        <v>Beata.Szczygieł</v>
      </c>
      <c r="G37" s="58" t="str">
        <f t="shared" si="3"/>
        <v>Beata.Szczygieł - zaliczone</v>
      </c>
      <c r="H37" s="59" t="str">
        <f t="shared" si="4"/>
        <v>B</v>
      </c>
      <c r="I37" s="58" t="str">
        <f t="shared" si="5"/>
        <v>S</v>
      </c>
      <c r="J37" s="59" t="str">
        <f t="shared" si="6"/>
        <v>Be</v>
      </c>
      <c r="K37" s="58" t="str">
        <f t="shared" si="7"/>
        <v>Be Sz</v>
      </c>
      <c r="L37" s="59" t="str">
        <f t="shared" si="8"/>
        <v>Beata</v>
      </c>
      <c r="M37" s="58" t="str">
        <f t="shared" si="9"/>
        <v>Szczygieł</v>
      </c>
      <c r="N37" s="59" t="str">
        <f t="shared" si="10"/>
        <v>BEATA</v>
      </c>
      <c r="O37" s="58" t="str">
        <f t="shared" si="11"/>
        <v>beata</v>
      </c>
      <c r="P37" s="59" t="str">
        <f t="shared" si="12"/>
        <v>BEATA.szczygieł</v>
      </c>
      <c r="Q37" s="58" t="str">
        <f t="shared" si="13"/>
        <v>B.S.</v>
      </c>
      <c r="R37" s="59" t="str">
        <f t="shared" si="14"/>
        <v>B.S.</v>
      </c>
      <c r="S37" s="58" t="str">
        <f t="shared" si="15"/>
        <v>p. Szczygieł</v>
      </c>
      <c r="T37" s="59">
        <f t="shared" si="16"/>
        <v>5</v>
      </c>
      <c r="U37" s="58">
        <f t="shared" si="17"/>
        <v>14</v>
      </c>
      <c r="V37" s="59" t="str">
        <f t="shared" si="18"/>
        <v>b.s.</v>
      </c>
      <c r="W37" s="15" t="str">
        <f t="shared" si="19"/>
        <v>B. Szczygieł</v>
      </c>
      <c r="X37" s="60" t="str">
        <f t="shared" si="20"/>
        <v>t</v>
      </c>
    </row>
    <row r="38" spans="1:24" x14ac:dyDescent="0.2">
      <c r="A38" s="1">
        <v>37</v>
      </c>
      <c r="B38" s="1" t="s">
        <v>190</v>
      </c>
      <c r="C38" s="1" t="s">
        <v>189</v>
      </c>
      <c r="D38" s="58" t="str">
        <f t="shared" si="0"/>
        <v>TamaraSikora</v>
      </c>
      <c r="E38" s="58" t="str">
        <f t="shared" si="1"/>
        <v>Tamara Sikora</v>
      </c>
      <c r="F38" s="58" t="str">
        <f t="shared" si="2"/>
        <v>Tamara.Sikora</v>
      </c>
      <c r="G38" s="58" t="str">
        <f t="shared" si="3"/>
        <v>Tamara.Sikora - zaliczone</v>
      </c>
      <c r="H38" s="59" t="str">
        <f t="shared" si="4"/>
        <v>T</v>
      </c>
      <c r="I38" s="58" t="str">
        <f t="shared" si="5"/>
        <v>S</v>
      </c>
      <c r="J38" s="59" t="str">
        <f t="shared" si="6"/>
        <v>Ta</v>
      </c>
      <c r="K38" s="58" t="str">
        <f t="shared" si="7"/>
        <v>Ta Si</v>
      </c>
      <c r="L38" s="59" t="str">
        <f t="shared" si="8"/>
        <v>Tamara</v>
      </c>
      <c r="M38" s="58" t="str">
        <f t="shared" si="9"/>
        <v>Sikora</v>
      </c>
      <c r="N38" s="59" t="str">
        <f t="shared" si="10"/>
        <v>TAMARA</v>
      </c>
      <c r="O38" s="58" t="str">
        <f t="shared" si="11"/>
        <v>tamara</v>
      </c>
      <c r="P38" s="59" t="str">
        <f t="shared" si="12"/>
        <v>TAMARA.sikora</v>
      </c>
      <c r="Q38" s="58" t="str">
        <f t="shared" si="13"/>
        <v>T.S.</v>
      </c>
      <c r="R38" s="59" t="str">
        <f t="shared" si="14"/>
        <v>T.S.</v>
      </c>
      <c r="S38" s="58" t="str">
        <f t="shared" si="15"/>
        <v>p. Sikora</v>
      </c>
      <c r="T38" s="59">
        <f t="shared" si="16"/>
        <v>6</v>
      </c>
      <c r="U38" s="58">
        <f t="shared" si="17"/>
        <v>12</v>
      </c>
      <c r="V38" s="59" t="str">
        <f t="shared" si="18"/>
        <v>t.s.</v>
      </c>
      <c r="W38" s="15" t="str">
        <f t="shared" si="19"/>
        <v>T. Sikora</v>
      </c>
      <c r="X38" s="60" t="str">
        <f t="shared" si="20"/>
        <v>a</v>
      </c>
    </row>
    <row r="39" spans="1:24" x14ac:dyDescent="0.2">
      <c r="A39" s="1">
        <v>38</v>
      </c>
      <c r="B39" s="1" t="s">
        <v>186</v>
      </c>
      <c r="C39" s="1" t="s">
        <v>40</v>
      </c>
      <c r="D39" s="58" t="str">
        <f t="shared" si="0"/>
        <v>KatarzynaSiwicka</v>
      </c>
      <c r="E39" s="58" t="str">
        <f t="shared" si="1"/>
        <v>Katarzyna Siwicka</v>
      </c>
      <c r="F39" s="58" t="str">
        <f t="shared" si="2"/>
        <v>Katarzyna.Siwicka</v>
      </c>
      <c r="G39" s="58" t="str">
        <f t="shared" si="3"/>
        <v>Katarzyna.Siwicka - zaliczone</v>
      </c>
      <c r="H39" s="59" t="str">
        <f t="shared" si="4"/>
        <v>K</v>
      </c>
      <c r="I39" s="58" t="str">
        <f t="shared" si="5"/>
        <v>S</v>
      </c>
      <c r="J39" s="59" t="str">
        <f t="shared" si="6"/>
        <v>Ka</v>
      </c>
      <c r="K39" s="58" t="str">
        <f t="shared" si="7"/>
        <v>Ka Si</v>
      </c>
      <c r="L39" s="59" t="str">
        <f t="shared" si="8"/>
        <v>Katarzyna</v>
      </c>
      <c r="M39" s="58" t="str">
        <f t="shared" si="9"/>
        <v>Siwicka</v>
      </c>
      <c r="N39" s="59" t="str">
        <f t="shared" si="10"/>
        <v>KATARZYNA</v>
      </c>
      <c r="O39" s="58" t="str">
        <f t="shared" si="11"/>
        <v>katarzyna</v>
      </c>
      <c r="P39" s="59" t="str">
        <f t="shared" si="12"/>
        <v>KATARZYNA.siwicka</v>
      </c>
      <c r="Q39" s="58" t="str">
        <f t="shared" si="13"/>
        <v>K.S.</v>
      </c>
      <c r="R39" s="59" t="str">
        <f t="shared" si="14"/>
        <v>K.S.</v>
      </c>
      <c r="S39" s="58" t="str">
        <f t="shared" si="15"/>
        <v>p. Siwicka</v>
      </c>
      <c r="T39" s="59">
        <f t="shared" si="16"/>
        <v>9</v>
      </c>
      <c r="U39" s="58">
        <f t="shared" si="17"/>
        <v>16</v>
      </c>
      <c r="V39" s="59" t="str">
        <f t="shared" si="18"/>
        <v>k.s.</v>
      </c>
      <c r="W39" s="15" t="str">
        <f t="shared" si="19"/>
        <v>K. Siwicka</v>
      </c>
      <c r="X39" s="60" t="str">
        <f t="shared" si="20"/>
        <v>a</v>
      </c>
    </row>
    <row r="40" spans="1:24" x14ac:dyDescent="0.2">
      <c r="A40" s="1">
        <v>39</v>
      </c>
      <c r="B40" s="1" t="s">
        <v>181</v>
      </c>
      <c r="C40" s="1" t="s">
        <v>50</v>
      </c>
      <c r="D40" s="58" t="str">
        <f t="shared" si="0"/>
        <v>PaulinaChojnacka</v>
      </c>
      <c r="E40" s="58" t="str">
        <f t="shared" si="1"/>
        <v>Paulina Chojnacka</v>
      </c>
      <c r="F40" s="58" t="str">
        <f t="shared" si="2"/>
        <v>Paulina.Chojnacka</v>
      </c>
      <c r="G40" s="58" t="str">
        <f t="shared" si="3"/>
        <v>Paulina.Chojnacka - zaliczone</v>
      </c>
      <c r="H40" s="59" t="str">
        <f t="shared" si="4"/>
        <v>P</v>
      </c>
      <c r="I40" s="58" t="str">
        <f t="shared" si="5"/>
        <v>C</v>
      </c>
      <c r="J40" s="59" t="str">
        <f t="shared" si="6"/>
        <v>Pa</v>
      </c>
      <c r="K40" s="58" t="str">
        <f t="shared" si="7"/>
        <v>Pa Ch</v>
      </c>
      <c r="L40" s="59" t="str">
        <f t="shared" si="8"/>
        <v>Paulina</v>
      </c>
      <c r="M40" s="58" t="str">
        <f t="shared" si="9"/>
        <v>Chojnacka</v>
      </c>
      <c r="N40" s="59" t="str">
        <f t="shared" si="10"/>
        <v>PAULINA</v>
      </c>
      <c r="O40" s="58" t="str">
        <f t="shared" si="11"/>
        <v>paulina</v>
      </c>
      <c r="P40" s="59" t="str">
        <f t="shared" si="12"/>
        <v>PAULINA.chojnacka</v>
      </c>
      <c r="Q40" s="58" t="str">
        <f t="shared" si="13"/>
        <v>P.C.</v>
      </c>
      <c r="R40" s="59" t="str">
        <f t="shared" si="14"/>
        <v>P.C.</v>
      </c>
      <c r="S40" s="58" t="str">
        <f t="shared" si="15"/>
        <v>p. Chojnacka</v>
      </c>
      <c r="T40" s="59">
        <f t="shared" si="16"/>
        <v>7</v>
      </c>
      <c r="U40" s="58">
        <f t="shared" si="17"/>
        <v>16</v>
      </c>
      <c r="V40" s="59" t="str">
        <f t="shared" si="18"/>
        <v>p.c.</v>
      </c>
      <c r="W40" s="15" t="str">
        <f t="shared" si="19"/>
        <v>P. Chojnacka</v>
      </c>
      <c r="X40" s="60" t="str">
        <f t="shared" si="20"/>
        <v>l</v>
      </c>
    </row>
    <row r="41" spans="1:24" x14ac:dyDescent="0.2">
      <c r="A41" s="1">
        <v>40</v>
      </c>
      <c r="B41" s="1" t="s">
        <v>177</v>
      </c>
      <c r="C41" s="1" t="s">
        <v>176</v>
      </c>
      <c r="D41" s="58" t="str">
        <f t="shared" si="0"/>
        <v>JoannaSawicka</v>
      </c>
      <c r="E41" s="58" t="str">
        <f t="shared" si="1"/>
        <v>Joanna Sawicka</v>
      </c>
      <c r="F41" s="58" t="str">
        <f t="shared" si="2"/>
        <v>Joanna.Sawicka</v>
      </c>
      <c r="G41" s="58" t="str">
        <f t="shared" si="3"/>
        <v>Joanna.Sawicka - zaliczone</v>
      </c>
      <c r="H41" s="59" t="str">
        <f t="shared" si="4"/>
        <v>J</v>
      </c>
      <c r="I41" s="58" t="str">
        <f t="shared" si="5"/>
        <v>S</v>
      </c>
      <c r="J41" s="59" t="str">
        <f t="shared" si="6"/>
        <v>Jo</v>
      </c>
      <c r="K41" s="58" t="str">
        <f t="shared" si="7"/>
        <v>Jo Sa</v>
      </c>
      <c r="L41" s="59" t="str">
        <f t="shared" si="8"/>
        <v>Joanna</v>
      </c>
      <c r="M41" s="58" t="str">
        <f t="shared" si="9"/>
        <v>Sawicka</v>
      </c>
      <c r="N41" s="59" t="str">
        <f t="shared" si="10"/>
        <v>JOANNA</v>
      </c>
      <c r="O41" s="58" t="str">
        <f t="shared" si="11"/>
        <v>joanna</v>
      </c>
      <c r="P41" s="59" t="str">
        <f t="shared" si="12"/>
        <v>JOANNA.sawicka</v>
      </c>
      <c r="Q41" s="58" t="str">
        <f t="shared" si="13"/>
        <v>J.S.</v>
      </c>
      <c r="R41" s="59" t="str">
        <f t="shared" si="14"/>
        <v>J.S.</v>
      </c>
      <c r="S41" s="58" t="str">
        <f t="shared" si="15"/>
        <v>p. Sawicka</v>
      </c>
      <c r="T41" s="59">
        <f t="shared" si="16"/>
        <v>6</v>
      </c>
      <c r="U41" s="58">
        <f t="shared" si="17"/>
        <v>13</v>
      </c>
      <c r="V41" s="59" t="str">
        <f t="shared" si="18"/>
        <v>j.s.</v>
      </c>
      <c r="W41" s="15"/>
    </row>
    <row r="42" spans="1:24" x14ac:dyDescent="0.2">
      <c r="A42" s="1">
        <v>41</v>
      </c>
      <c r="B42" s="1" t="s">
        <v>171</v>
      </c>
      <c r="C42" s="1" t="s">
        <v>170</v>
      </c>
      <c r="D42" s="58" t="str">
        <f t="shared" si="0"/>
        <v>TomaszTerewicz</v>
      </c>
      <c r="E42" s="58" t="str">
        <f t="shared" si="1"/>
        <v>Tomasz Terewicz</v>
      </c>
      <c r="F42" s="58" t="str">
        <f t="shared" si="2"/>
        <v>Tomasz.Terewicz</v>
      </c>
      <c r="G42" s="58" t="str">
        <f t="shared" si="3"/>
        <v>Tomasz.Terewicz - zaliczone</v>
      </c>
      <c r="H42" s="59" t="str">
        <f t="shared" si="4"/>
        <v>T</v>
      </c>
      <c r="I42" s="58" t="str">
        <f t="shared" si="5"/>
        <v>T</v>
      </c>
      <c r="J42" s="59" t="str">
        <f t="shared" si="6"/>
        <v>To</v>
      </c>
      <c r="K42" s="58" t="str">
        <f t="shared" si="7"/>
        <v>To Te</v>
      </c>
      <c r="L42" s="59" t="str">
        <f t="shared" si="8"/>
        <v>Tomasz</v>
      </c>
      <c r="M42" s="58" t="str">
        <f t="shared" si="9"/>
        <v>Terewicz</v>
      </c>
      <c r="N42" s="59" t="str">
        <f t="shared" si="10"/>
        <v>TOMASZ</v>
      </c>
      <c r="O42" s="58" t="str">
        <f t="shared" si="11"/>
        <v>tomasz</v>
      </c>
      <c r="P42" s="59" t="str">
        <f t="shared" si="12"/>
        <v>TOMASZ.terewicz</v>
      </c>
      <c r="Q42" s="58" t="str">
        <f t="shared" si="13"/>
        <v>T.T.</v>
      </c>
      <c r="R42" s="59" t="str">
        <f t="shared" si="14"/>
        <v>T.T.</v>
      </c>
      <c r="S42" s="58" t="str">
        <f t="shared" si="15"/>
        <v>p. Terewicz</v>
      </c>
      <c r="T42" s="59">
        <f t="shared" si="16"/>
        <v>6</v>
      </c>
      <c r="U42" s="58">
        <f t="shared" si="17"/>
        <v>14</v>
      </c>
      <c r="V42" s="59" t="str">
        <f t="shared" si="18"/>
        <v>t.t.</v>
      </c>
      <c r="W42" s="15"/>
    </row>
    <row r="43" spans="1:24" x14ac:dyDescent="0.2">
      <c r="A43" s="1">
        <v>42</v>
      </c>
      <c r="B43" s="1" t="s">
        <v>166</v>
      </c>
      <c r="C43" s="1" t="s">
        <v>141</v>
      </c>
      <c r="D43" s="58" t="str">
        <f t="shared" si="0"/>
        <v>JanKanek</v>
      </c>
      <c r="E43" s="58" t="str">
        <f t="shared" si="1"/>
        <v>Jan Kanek</v>
      </c>
      <c r="F43" s="58" t="str">
        <f t="shared" si="2"/>
        <v>Jan.Kanek</v>
      </c>
      <c r="G43" s="58" t="str">
        <f t="shared" si="3"/>
        <v>Jan.Kanek - zaliczone</v>
      </c>
      <c r="H43" s="59" t="str">
        <f t="shared" si="4"/>
        <v>J</v>
      </c>
      <c r="I43" s="58" t="str">
        <f t="shared" si="5"/>
        <v>K</v>
      </c>
      <c r="J43" s="59" t="str">
        <f t="shared" si="6"/>
        <v>Ja</v>
      </c>
      <c r="K43" s="58" t="str">
        <f t="shared" si="7"/>
        <v>Ja Ka</v>
      </c>
      <c r="L43" s="59" t="str">
        <f t="shared" si="8"/>
        <v>Jan</v>
      </c>
      <c r="M43" s="58" t="str">
        <f t="shared" si="9"/>
        <v>Kanek</v>
      </c>
      <c r="N43" s="59" t="str">
        <f t="shared" si="10"/>
        <v>JAN</v>
      </c>
      <c r="O43" s="58" t="str">
        <f t="shared" si="11"/>
        <v>jan</v>
      </c>
      <c r="P43" s="59" t="str">
        <f t="shared" si="12"/>
        <v>JAN.kanek</v>
      </c>
      <c r="Q43" s="58" t="str">
        <f t="shared" si="13"/>
        <v>J.K.</v>
      </c>
      <c r="R43" s="59" t="str">
        <f t="shared" si="14"/>
        <v>J.K.</v>
      </c>
      <c r="S43" s="58" t="str">
        <f t="shared" si="15"/>
        <v>p. Kanek</v>
      </c>
      <c r="T43" s="59">
        <f t="shared" si="16"/>
        <v>3</v>
      </c>
      <c r="U43" s="58">
        <f t="shared" si="17"/>
        <v>8</v>
      </c>
      <c r="V43" s="59" t="str">
        <f t="shared" si="18"/>
        <v>j.k.</v>
      </c>
      <c r="W43" s="15"/>
    </row>
    <row r="44" spans="1:24" x14ac:dyDescent="0.2">
      <c r="A44" s="1">
        <v>43</v>
      </c>
      <c r="B44" s="1" t="s">
        <v>161</v>
      </c>
      <c r="C44" s="1" t="s">
        <v>160</v>
      </c>
      <c r="D44" s="58" t="str">
        <f t="shared" si="0"/>
        <v>KrzysztofSanicki</v>
      </c>
      <c r="E44" s="58" t="str">
        <f t="shared" si="1"/>
        <v>Krzysztof Sanicki</v>
      </c>
      <c r="F44" s="58" t="str">
        <f t="shared" si="2"/>
        <v>Krzysztof.Sanicki</v>
      </c>
      <c r="G44" s="58" t="str">
        <f t="shared" si="3"/>
        <v>Krzysztof.Sanicki - zaliczone</v>
      </c>
      <c r="H44" s="59" t="str">
        <f t="shared" si="4"/>
        <v>K</v>
      </c>
      <c r="I44" s="58" t="str">
        <f t="shared" si="5"/>
        <v>S</v>
      </c>
      <c r="J44" s="59" t="str">
        <f t="shared" si="6"/>
        <v>Kr</v>
      </c>
      <c r="K44" s="58" t="str">
        <f t="shared" si="7"/>
        <v>Kr Sa</v>
      </c>
      <c r="L44" s="59" t="str">
        <f t="shared" si="8"/>
        <v>Krzysztof</v>
      </c>
      <c r="M44" s="58" t="str">
        <f t="shared" si="9"/>
        <v>Sanicki</v>
      </c>
      <c r="N44" s="59" t="str">
        <f t="shared" si="10"/>
        <v>KRZYSZTOF</v>
      </c>
      <c r="O44" s="58" t="str">
        <f t="shared" si="11"/>
        <v>krzysztof</v>
      </c>
      <c r="P44" s="59" t="str">
        <f t="shared" si="12"/>
        <v>KRZYSZTOF.sanicki</v>
      </c>
      <c r="Q44" s="58" t="str">
        <f t="shared" si="13"/>
        <v>K.S.</v>
      </c>
      <c r="R44" s="59" t="str">
        <f t="shared" si="14"/>
        <v>K.S.</v>
      </c>
      <c r="S44" s="58" t="str">
        <f t="shared" si="15"/>
        <v>p. Sanicki</v>
      </c>
      <c r="T44" s="59">
        <f t="shared" si="16"/>
        <v>9</v>
      </c>
      <c r="U44" s="58">
        <f t="shared" si="17"/>
        <v>16</v>
      </c>
      <c r="V44" s="59" t="str">
        <f t="shared" si="18"/>
        <v>k.s.</v>
      </c>
      <c r="W44" s="15"/>
    </row>
    <row r="45" spans="1:24" x14ac:dyDescent="0.2">
      <c r="A45" s="1">
        <v>44</v>
      </c>
      <c r="B45" s="1" t="s">
        <v>155</v>
      </c>
      <c r="C45" s="1" t="s">
        <v>154</v>
      </c>
      <c r="D45" s="58" t="str">
        <f t="shared" si="0"/>
        <v>HenrykBorowski</v>
      </c>
      <c r="E45" s="58" t="str">
        <f t="shared" si="1"/>
        <v>Henryk Borowski</v>
      </c>
      <c r="F45" s="58" t="str">
        <f t="shared" si="2"/>
        <v>Henryk.Borowski</v>
      </c>
      <c r="G45" s="58" t="str">
        <f t="shared" si="3"/>
        <v>Henryk.Borowski - zaliczone</v>
      </c>
      <c r="H45" s="59" t="str">
        <f t="shared" si="4"/>
        <v>H</v>
      </c>
      <c r="I45" s="58" t="str">
        <f t="shared" si="5"/>
        <v>B</v>
      </c>
      <c r="J45" s="59" t="str">
        <f t="shared" si="6"/>
        <v>He</v>
      </c>
      <c r="K45" s="58" t="str">
        <f t="shared" si="7"/>
        <v>He Bo</v>
      </c>
      <c r="L45" s="59" t="str">
        <f t="shared" si="8"/>
        <v>Henryk</v>
      </c>
      <c r="M45" s="58" t="str">
        <f t="shared" si="9"/>
        <v>Borowski</v>
      </c>
      <c r="N45" s="59" t="str">
        <f t="shared" si="10"/>
        <v>HENRYK</v>
      </c>
      <c r="O45" s="58" t="str">
        <f t="shared" si="11"/>
        <v>henryk</v>
      </c>
      <c r="P45" s="59" t="str">
        <f t="shared" si="12"/>
        <v>HENRYK.borowski</v>
      </c>
      <c r="Q45" s="58" t="str">
        <f t="shared" si="13"/>
        <v>H.B.</v>
      </c>
      <c r="R45" s="59" t="str">
        <f t="shared" si="14"/>
        <v>H.B.</v>
      </c>
      <c r="S45" s="58" t="str">
        <f t="shared" si="15"/>
        <v>p. Borowski</v>
      </c>
      <c r="T45" s="59">
        <f t="shared" si="16"/>
        <v>6</v>
      </c>
      <c r="U45" s="58">
        <f t="shared" si="17"/>
        <v>14</v>
      </c>
      <c r="V45" s="59" t="str">
        <f t="shared" si="18"/>
        <v>h.b.</v>
      </c>
      <c r="W45" s="15"/>
    </row>
    <row r="46" spans="1:24" x14ac:dyDescent="0.2">
      <c r="A46" s="1">
        <v>45</v>
      </c>
      <c r="B46" s="1" t="s">
        <v>152</v>
      </c>
      <c r="C46" s="1" t="s">
        <v>151</v>
      </c>
      <c r="D46" s="58" t="str">
        <f t="shared" si="0"/>
        <v>BarbaraGodlewska</v>
      </c>
      <c r="E46" s="58" t="str">
        <f t="shared" si="1"/>
        <v>Barbara Godlewska</v>
      </c>
      <c r="F46" s="58" t="str">
        <f t="shared" si="2"/>
        <v>Barbara.Godlewska</v>
      </c>
      <c r="G46" s="58" t="str">
        <f t="shared" si="3"/>
        <v>Barbara.Godlewska - zaliczone</v>
      </c>
      <c r="H46" s="59" t="str">
        <f t="shared" si="4"/>
        <v>B</v>
      </c>
      <c r="I46" s="58" t="str">
        <f t="shared" si="5"/>
        <v>G</v>
      </c>
      <c r="J46" s="59" t="str">
        <f t="shared" si="6"/>
        <v>Ba</v>
      </c>
      <c r="K46" s="58" t="str">
        <f t="shared" si="7"/>
        <v>Ba Go</v>
      </c>
      <c r="L46" s="59" t="str">
        <f t="shared" si="8"/>
        <v>Barbara</v>
      </c>
      <c r="M46" s="58" t="str">
        <f t="shared" si="9"/>
        <v>Godlewska</v>
      </c>
      <c r="N46" s="59" t="str">
        <f t="shared" si="10"/>
        <v>BARBARA</v>
      </c>
      <c r="O46" s="58" t="str">
        <f t="shared" si="11"/>
        <v>barbara</v>
      </c>
      <c r="P46" s="59" t="str">
        <f t="shared" si="12"/>
        <v>BARBARA.godlewska</v>
      </c>
      <c r="Q46" s="58" t="str">
        <f t="shared" si="13"/>
        <v>B.G.</v>
      </c>
      <c r="R46" s="59" t="str">
        <f t="shared" si="14"/>
        <v>B.G.</v>
      </c>
      <c r="S46" s="58" t="str">
        <f t="shared" si="15"/>
        <v>p. Godlewska</v>
      </c>
      <c r="T46" s="59">
        <f t="shared" si="16"/>
        <v>7</v>
      </c>
      <c r="U46" s="58">
        <f t="shared" si="17"/>
        <v>16</v>
      </c>
      <c r="V46" s="59" t="str">
        <f t="shared" si="18"/>
        <v>b.g.</v>
      </c>
      <c r="W46" s="15"/>
    </row>
    <row r="47" spans="1:24" x14ac:dyDescent="0.2">
      <c r="A47" s="1">
        <v>46</v>
      </c>
      <c r="B47" s="1" t="s">
        <v>12</v>
      </c>
      <c r="C47" s="1" t="s">
        <v>50</v>
      </c>
      <c r="D47" s="58" t="str">
        <f t="shared" si="0"/>
        <v>PaulinaHomer</v>
      </c>
      <c r="E47" s="58" t="str">
        <f t="shared" si="1"/>
        <v>Paulina Homer</v>
      </c>
      <c r="F47" s="58" t="str">
        <f t="shared" si="2"/>
        <v>Paulina.Homer</v>
      </c>
      <c r="G47" s="58" t="str">
        <f t="shared" si="3"/>
        <v>Paulina.Homer - zaliczone</v>
      </c>
      <c r="H47" s="59" t="str">
        <f t="shared" si="4"/>
        <v>P</v>
      </c>
      <c r="I47" s="58" t="str">
        <f t="shared" si="5"/>
        <v>H</v>
      </c>
      <c r="J47" s="59" t="str">
        <f t="shared" si="6"/>
        <v>Pa</v>
      </c>
      <c r="K47" s="58" t="str">
        <f t="shared" si="7"/>
        <v>Pa Ho</v>
      </c>
      <c r="L47" s="59" t="str">
        <f t="shared" si="8"/>
        <v>Paulina</v>
      </c>
      <c r="M47" s="58" t="str">
        <f t="shared" si="9"/>
        <v>Homer</v>
      </c>
      <c r="N47" s="59" t="str">
        <f t="shared" si="10"/>
        <v>PAULINA</v>
      </c>
      <c r="O47" s="58" t="str">
        <f t="shared" si="11"/>
        <v>paulina</v>
      </c>
      <c r="P47" s="59" t="str">
        <f t="shared" si="12"/>
        <v>PAULINA.homer</v>
      </c>
      <c r="Q47" s="58" t="str">
        <f t="shared" si="13"/>
        <v>P.H.</v>
      </c>
      <c r="R47" s="59" t="str">
        <f t="shared" si="14"/>
        <v>P.H.</v>
      </c>
      <c r="S47" s="58" t="str">
        <f t="shared" si="15"/>
        <v>p. Homer</v>
      </c>
      <c r="T47" s="59">
        <f t="shared" si="16"/>
        <v>7</v>
      </c>
      <c r="U47" s="58">
        <f t="shared" si="17"/>
        <v>12</v>
      </c>
      <c r="V47" s="59" t="str">
        <f t="shared" si="18"/>
        <v>p.h.</v>
      </c>
      <c r="W47" s="15"/>
    </row>
    <row r="48" spans="1:24" x14ac:dyDescent="0.2">
      <c r="A48" s="1">
        <v>47</v>
      </c>
      <c r="B48" s="1" t="s">
        <v>148</v>
      </c>
      <c r="C48" s="1" t="s">
        <v>147</v>
      </c>
      <c r="D48" s="58" t="str">
        <f t="shared" si="0"/>
        <v>AdamPiotrowski</v>
      </c>
      <c r="E48" s="58" t="str">
        <f t="shared" si="1"/>
        <v>Adam Piotrowski</v>
      </c>
      <c r="F48" s="58" t="str">
        <f t="shared" si="2"/>
        <v>Adam.Piotrowski</v>
      </c>
      <c r="G48" s="58" t="str">
        <f t="shared" si="3"/>
        <v>Adam.Piotrowski - zaliczone</v>
      </c>
      <c r="H48" s="59" t="str">
        <f t="shared" si="4"/>
        <v>A</v>
      </c>
      <c r="I48" s="58" t="str">
        <f t="shared" si="5"/>
        <v>P</v>
      </c>
      <c r="J48" s="59" t="str">
        <f t="shared" si="6"/>
        <v>Ad</v>
      </c>
      <c r="K48" s="58" t="str">
        <f t="shared" si="7"/>
        <v>Ad Pi</v>
      </c>
      <c r="L48" s="59" t="str">
        <f t="shared" si="8"/>
        <v>Adam</v>
      </c>
      <c r="M48" s="58" t="str">
        <f t="shared" si="9"/>
        <v>Piotrowski</v>
      </c>
      <c r="N48" s="59" t="str">
        <f t="shared" si="10"/>
        <v>ADAM</v>
      </c>
      <c r="O48" s="58" t="str">
        <f t="shared" si="11"/>
        <v>adam</v>
      </c>
      <c r="P48" s="59" t="str">
        <f t="shared" si="12"/>
        <v>ADAM.piotrowski</v>
      </c>
      <c r="Q48" s="58" t="str">
        <f t="shared" si="13"/>
        <v>A.P.</v>
      </c>
      <c r="R48" s="59" t="str">
        <f t="shared" si="14"/>
        <v>A.P.</v>
      </c>
      <c r="S48" s="58" t="str">
        <f t="shared" si="15"/>
        <v>p. Piotrowski</v>
      </c>
      <c r="T48" s="59">
        <f t="shared" si="16"/>
        <v>4</v>
      </c>
      <c r="U48" s="58">
        <f t="shared" si="17"/>
        <v>14</v>
      </c>
      <c r="V48" s="59" t="str">
        <f t="shared" si="18"/>
        <v>a.p.</v>
      </c>
      <c r="W48" s="15"/>
    </row>
    <row r="49" spans="1:23" x14ac:dyDescent="0.2">
      <c r="A49" s="1">
        <v>48</v>
      </c>
      <c r="B49" s="1" t="s">
        <v>145</v>
      </c>
      <c r="C49" s="1" t="s">
        <v>144</v>
      </c>
      <c r="D49" s="58" t="str">
        <f t="shared" si="0"/>
        <v>BartoszCzapski</v>
      </c>
      <c r="E49" s="58" t="str">
        <f t="shared" si="1"/>
        <v>Bartosz Czapski</v>
      </c>
      <c r="F49" s="58" t="str">
        <f t="shared" si="2"/>
        <v>Bartosz.Czapski</v>
      </c>
      <c r="G49" s="58" t="str">
        <f t="shared" si="3"/>
        <v>Bartosz.Czapski - zaliczone</v>
      </c>
      <c r="H49" s="59" t="str">
        <f t="shared" si="4"/>
        <v>B</v>
      </c>
      <c r="I49" s="58" t="str">
        <f t="shared" si="5"/>
        <v>C</v>
      </c>
      <c r="J49" s="59" t="str">
        <f t="shared" si="6"/>
        <v>Ba</v>
      </c>
      <c r="K49" s="58" t="str">
        <f t="shared" si="7"/>
        <v>Ba Cz</v>
      </c>
      <c r="L49" s="59" t="str">
        <f t="shared" si="8"/>
        <v>Bartosz</v>
      </c>
      <c r="M49" s="58" t="str">
        <f t="shared" si="9"/>
        <v>Czapski</v>
      </c>
      <c r="N49" s="59" t="str">
        <f t="shared" si="10"/>
        <v>BARTOSZ</v>
      </c>
      <c r="O49" s="58" t="str">
        <f t="shared" si="11"/>
        <v>bartosz</v>
      </c>
      <c r="P49" s="59" t="str">
        <f t="shared" si="12"/>
        <v>BARTOSZ.czapski</v>
      </c>
      <c r="Q49" s="58" t="str">
        <f t="shared" si="13"/>
        <v>B.C.</v>
      </c>
      <c r="R49" s="59" t="str">
        <f t="shared" si="14"/>
        <v>B.C.</v>
      </c>
      <c r="S49" s="58" t="str">
        <f t="shared" si="15"/>
        <v>p. Czapski</v>
      </c>
      <c r="T49" s="59">
        <f t="shared" si="16"/>
        <v>7</v>
      </c>
      <c r="U49" s="58">
        <f t="shared" si="17"/>
        <v>14</v>
      </c>
      <c r="V49" s="59" t="str">
        <f t="shared" si="18"/>
        <v>b.c.</v>
      </c>
      <c r="W49" s="15"/>
    </row>
    <row r="50" spans="1:23" x14ac:dyDescent="0.2">
      <c r="A50" s="1">
        <v>49</v>
      </c>
      <c r="B50" s="1" t="s">
        <v>142</v>
      </c>
      <c r="C50" s="1" t="s">
        <v>141</v>
      </c>
      <c r="D50" s="58" t="str">
        <f t="shared" si="0"/>
        <v>JanSzczygielski</v>
      </c>
      <c r="E50" s="58" t="str">
        <f t="shared" si="1"/>
        <v>Jan Szczygielski</v>
      </c>
      <c r="F50" s="58" t="str">
        <f t="shared" si="2"/>
        <v>Jan.Szczygielski</v>
      </c>
      <c r="G50" s="58" t="str">
        <f t="shared" si="3"/>
        <v>Jan.Szczygielski - zaliczone</v>
      </c>
      <c r="H50" s="59" t="str">
        <f t="shared" si="4"/>
        <v>J</v>
      </c>
      <c r="I50" s="58" t="str">
        <f t="shared" si="5"/>
        <v>S</v>
      </c>
      <c r="J50" s="59" t="str">
        <f t="shared" si="6"/>
        <v>Ja</v>
      </c>
      <c r="K50" s="58" t="str">
        <f t="shared" si="7"/>
        <v>Ja Sz</v>
      </c>
      <c r="L50" s="59" t="str">
        <f t="shared" si="8"/>
        <v>Jan</v>
      </c>
      <c r="M50" s="58" t="str">
        <f t="shared" si="9"/>
        <v>Szczygielski</v>
      </c>
      <c r="N50" s="59" t="str">
        <f t="shared" si="10"/>
        <v>JAN</v>
      </c>
      <c r="O50" s="58" t="str">
        <f t="shared" si="11"/>
        <v>jan</v>
      </c>
      <c r="P50" s="59" t="str">
        <f t="shared" si="12"/>
        <v>JAN.szczygielski</v>
      </c>
      <c r="Q50" s="58" t="str">
        <f t="shared" si="13"/>
        <v>J.S.</v>
      </c>
      <c r="R50" s="59" t="str">
        <f t="shared" si="14"/>
        <v>J.S.</v>
      </c>
      <c r="S50" s="58" t="str">
        <f t="shared" si="15"/>
        <v>p. Szczygielski</v>
      </c>
      <c r="T50" s="59">
        <f t="shared" si="16"/>
        <v>3</v>
      </c>
      <c r="U50" s="58">
        <f t="shared" si="17"/>
        <v>15</v>
      </c>
      <c r="V50" s="59" t="str">
        <f t="shared" si="18"/>
        <v>j.s.</v>
      </c>
      <c r="W50" s="15"/>
    </row>
    <row r="51" spans="1:23" x14ac:dyDescent="0.2">
      <c r="A51" s="1">
        <v>50</v>
      </c>
      <c r="B51" s="1" t="s">
        <v>139</v>
      </c>
      <c r="C51" s="1" t="s">
        <v>138</v>
      </c>
      <c r="D51" s="58" t="str">
        <f t="shared" si="0"/>
        <v>BenedyktNowak</v>
      </c>
      <c r="E51" s="58" t="str">
        <f t="shared" si="1"/>
        <v>Benedykt Nowak</v>
      </c>
      <c r="F51" s="58" t="str">
        <f t="shared" si="2"/>
        <v>Benedykt.Nowak</v>
      </c>
      <c r="G51" s="58" t="str">
        <f t="shared" si="3"/>
        <v>Benedykt.Nowak - zaliczone</v>
      </c>
      <c r="H51" s="59" t="str">
        <f t="shared" si="4"/>
        <v>B</v>
      </c>
      <c r="I51" s="58" t="str">
        <f t="shared" si="5"/>
        <v>N</v>
      </c>
      <c r="J51" s="59" t="str">
        <f t="shared" si="6"/>
        <v>Be</v>
      </c>
      <c r="K51" s="58" t="str">
        <f t="shared" si="7"/>
        <v>Be No</v>
      </c>
      <c r="L51" s="59" t="str">
        <f t="shared" si="8"/>
        <v>Benedykt</v>
      </c>
      <c r="M51" s="58" t="str">
        <f t="shared" si="9"/>
        <v>Nowak</v>
      </c>
      <c r="N51" s="59" t="str">
        <f t="shared" si="10"/>
        <v>BENEDYKT</v>
      </c>
      <c r="O51" s="58" t="str">
        <f t="shared" si="11"/>
        <v>benedykt</v>
      </c>
      <c r="P51" s="59" t="str">
        <f t="shared" si="12"/>
        <v>BENEDYKT.nowak</v>
      </c>
      <c r="Q51" s="58" t="str">
        <f t="shared" si="13"/>
        <v>B.N.</v>
      </c>
      <c r="R51" s="59" t="str">
        <f t="shared" si="14"/>
        <v>B.N.</v>
      </c>
      <c r="S51" s="58" t="str">
        <f t="shared" si="15"/>
        <v>p. Nowak</v>
      </c>
      <c r="T51" s="59">
        <f t="shared" si="16"/>
        <v>8</v>
      </c>
      <c r="U51" s="58">
        <f t="shared" si="17"/>
        <v>13</v>
      </c>
      <c r="V51" s="59" t="str">
        <f t="shared" si="18"/>
        <v>b.n.</v>
      </c>
      <c r="W51" s="15"/>
    </row>
    <row r="52" spans="1:23" x14ac:dyDescent="0.2">
      <c r="A52" s="1">
        <v>51</v>
      </c>
      <c r="B52" s="1" t="s">
        <v>480</v>
      </c>
      <c r="C52" s="1" t="s">
        <v>134</v>
      </c>
      <c r="D52" s="58" t="str">
        <f t="shared" si="0"/>
        <v>Ninakowalska</v>
      </c>
      <c r="E52" s="58" t="str">
        <f t="shared" si="1"/>
        <v>Nina kowalska</v>
      </c>
      <c r="F52" s="58" t="str">
        <f t="shared" si="2"/>
        <v>Nina.kowalska</v>
      </c>
      <c r="G52" s="58" t="str">
        <f t="shared" si="3"/>
        <v>Nina.kowalska - zaliczone</v>
      </c>
      <c r="H52" s="59" t="str">
        <f t="shared" si="4"/>
        <v>N</v>
      </c>
      <c r="I52" s="58" t="str">
        <f t="shared" si="5"/>
        <v>k</v>
      </c>
      <c r="J52" s="59" t="str">
        <f t="shared" si="6"/>
        <v>Ni</v>
      </c>
      <c r="K52" s="58" t="str">
        <f t="shared" si="7"/>
        <v>Ni ko</v>
      </c>
      <c r="L52" s="59" t="str">
        <f t="shared" si="8"/>
        <v>Nina</v>
      </c>
      <c r="M52" s="58" t="str">
        <f t="shared" si="9"/>
        <v>Kowalska</v>
      </c>
      <c r="N52" s="59" t="str">
        <f t="shared" si="10"/>
        <v>NINA</v>
      </c>
      <c r="O52" s="58" t="str">
        <f t="shared" si="11"/>
        <v>nina</v>
      </c>
      <c r="P52" s="59" t="str">
        <f t="shared" si="12"/>
        <v>NINA.kowalska</v>
      </c>
      <c r="Q52" s="58" t="str">
        <f t="shared" si="13"/>
        <v>N.k.</v>
      </c>
      <c r="R52" s="59" t="str">
        <f t="shared" si="14"/>
        <v>N.K.</v>
      </c>
      <c r="S52" s="58" t="str">
        <f t="shared" si="15"/>
        <v>p. Kowalska</v>
      </c>
      <c r="T52" s="59">
        <f t="shared" si="16"/>
        <v>4</v>
      </c>
      <c r="U52" s="58">
        <f t="shared" si="17"/>
        <v>12</v>
      </c>
      <c r="V52" s="59" t="str">
        <f t="shared" si="18"/>
        <v>n.k.</v>
      </c>
      <c r="W52" s="15"/>
    </row>
    <row r="53" spans="1:23" x14ac:dyDescent="0.2">
      <c r="A53" s="1">
        <v>52</v>
      </c>
      <c r="B53" s="1" t="s">
        <v>130</v>
      </c>
      <c r="C53" s="1" t="s">
        <v>50</v>
      </c>
      <c r="D53" s="58" t="str">
        <f t="shared" si="0"/>
        <v>PaulinaWejno</v>
      </c>
      <c r="E53" s="58" t="str">
        <f t="shared" si="1"/>
        <v>Paulina Wejno</v>
      </c>
      <c r="F53" s="58" t="str">
        <f t="shared" si="2"/>
        <v>Paulina.Wejno</v>
      </c>
      <c r="G53" s="58" t="str">
        <f t="shared" si="3"/>
        <v>Paulina.Wejno - zaliczone</v>
      </c>
      <c r="H53" s="59" t="str">
        <f t="shared" si="4"/>
        <v>P</v>
      </c>
      <c r="I53" s="58" t="str">
        <f t="shared" si="5"/>
        <v>W</v>
      </c>
      <c r="J53" s="59" t="str">
        <f t="shared" si="6"/>
        <v>Pa</v>
      </c>
      <c r="K53" s="58" t="str">
        <f t="shared" si="7"/>
        <v>Pa We</v>
      </c>
      <c r="L53" s="59" t="str">
        <f t="shared" si="8"/>
        <v>Paulina</v>
      </c>
      <c r="M53" s="58" t="str">
        <f t="shared" si="9"/>
        <v>Wejno</v>
      </c>
      <c r="N53" s="59" t="str">
        <f t="shared" si="10"/>
        <v>PAULINA</v>
      </c>
      <c r="O53" s="58" t="str">
        <f t="shared" si="11"/>
        <v>paulina</v>
      </c>
      <c r="P53" s="59" t="str">
        <f t="shared" si="12"/>
        <v>PAULINA.wejno</v>
      </c>
      <c r="Q53" s="58" t="str">
        <f t="shared" si="13"/>
        <v>P.W.</v>
      </c>
      <c r="R53" s="59" t="str">
        <f t="shared" si="14"/>
        <v>P.W.</v>
      </c>
      <c r="S53" s="58" t="str">
        <f t="shared" si="15"/>
        <v>p. Wejno</v>
      </c>
      <c r="T53" s="59">
        <f t="shared" si="16"/>
        <v>7</v>
      </c>
      <c r="U53" s="58">
        <f t="shared" si="17"/>
        <v>12</v>
      </c>
      <c r="V53" s="59" t="str">
        <f t="shared" si="18"/>
        <v>p.w.</v>
      </c>
      <c r="W53" s="15"/>
    </row>
    <row r="54" spans="1:23" x14ac:dyDescent="0.2">
      <c r="A54" s="1">
        <v>53</v>
      </c>
      <c r="B54" s="1" t="s">
        <v>127</v>
      </c>
      <c r="C54" s="1" t="s">
        <v>126</v>
      </c>
      <c r="D54" s="58" t="str">
        <f t="shared" si="0"/>
        <v>JózefBielecki</v>
      </c>
      <c r="E54" s="58" t="str">
        <f t="shared" si="1"/>
        <v>Józef Bielecki</v>
      </c>
      <c r="F54" s="58" t="str">
        <f t="shared" si="2"/>
        <v>Józef.Bielecki</v>
      </c>
      <c r="G54" s="58" t="str">
        <f t="shared" si="3"/>
        <v>Józef.Bielecki - zaliczone</v>
      </c>
      <c r="H54" s="59" t="str">
        <f t="shared" si="4"/>
        <v>J</v>
      </c>
      <c r="I54" s="58" t="str">
        <f t="shared" si="5"/>
        <v>B</v>
      </c>
      <c r="J54" s="59" t="str">
        <f t="shared" si="6"/>
        <v>Jó</v>
      </c>
      <c r="K54" s="58" t="str">
        <f t="shared" si="7"/>
        <v>Jó Bi</v>
      </c>
      <c r="L54" s="59" t="str">
        <f t="shared" si="8"/>
        <v>Józef</v>
      </c>
      <c r="M54" s="58" t="str">
        <f t="shared" si="9"/>
        <v>Bielecki</v>
      </c>
      <c r="N54" s="59" t="str">
        <f t="shared" si="10"/>
        <v>JÓZEF</v>
      </c>
      <c r="O54" s="58" t="str">
        <f t="shared" si="11"/>
        <v>józef</v>
      </c>
      <c r="P54" s="59" t="str">
        <f t="shared" si="12"/>
        <v>JÓZEF.bielecki</v>
      </c>
      <c r="Q54" s="58" t="str">
        <f t="shared" si="13"/>
        <v>J.B.</v>
      </c>
      <c r="R54" s="59" t="str">
        <f t="shared" si="14"/>
        <v>J.B.</v>
      </c>
      <c r="S54" s="58" t="str">
        <f t="shared" si="15"/>
        <v>p. Bielecki</v>
      </c>
      <c r="T54" s="59">
        <f t="shared" si="16"/>
        <v>5</v>
      </c>
      <c r="U54" s="58">
        <f t="shared" si="17"/>
        <v>13</v>
      </c>
      <c r="V54" s="59" t="str">
        <f t="shared" si="18"/>
        <v>j.b.</v>
      </c>
      <c r="W54" s="15"/>
    </row>
    <row r="55" spans="1:23" x14ac:dyDescent="0.2">
      <c r="A55" s="1">
        <v>54</v>
      </c>
      <c r="B55" s="1" t="s">
        <v>123</v>
      </c>
      <c r="C55" s="1" t="s">
        <v>122</v>
      </c>
      <c r="D55" s="58" t="str">
        <f t="shared" si="0"/>
        <v>BeataBorek</v>
      </c>
      <c r="E55" s="58" t="str">
        <f t="shared" si="1"/>
        <v>Beata Borek</v>
      </c>
      <c r="F55" s="58" t="str">
        <f t="shared" si="2"/>
        <v>Beata.Borek</v>
      </c>
      <c r="G55" s="58" t="str">
        <f t="shared" si="3"/>
        <v>Beata.Borek - zaliczone</v>
      </c>
      <c r="H55" s="59" t="str">
        <f t="shared" si="4"/>
        <v>B</v>
      </c>
      <c r="I55" s="58" t="str">
        <f t="shared" si="5"/>
        <v>B</v>
      </c>
      <c r="J55" s="59" t="str">
        <f t="shared" si="6"/>
        <v>Be</v>
      </c>
      <c r="K55" s="58" t="str">
        <f t="shared" si="7"/>
        <v>Be Bo</v>
      </c>
      <c r="L55" s="59" t="str">
        <f t="shared" si="8"/>
        <v>Beata</v>
      </c>
      <c r="M55" s="58" t="str">
        <f t="shared" si="9"/>
        <v>Borek</v>
      </c>
      <c r="N55" s="59" t="str">
        <f t="shared" si="10"/>
        <v>BEATA</v>
      </c>
      <c r="O55" s="58" t="str">
        <f t="shared" si="11"/>
        <v>beata</v>
      </c>
      <c r="P55" s="59" t="str">
        <f t="shared" si="12"/>
        <v>BEATA.borek</v>
      </c>
      <c r="Q55" s="58" t="str">
        <f t="shared" si="13"/>
        <v>B.B.</v>
      </c>
      <c r="R55" s="59" t="str">
        <f t="shared" si="14"/>
        <v>B.B.</v>
      </c>
      <c r="S55" s="58" t="str">
        <f t="shared" si="15"/>
        <v>p. Borek</v>
      </c>
      <c r="T55" s="59">
        <f t="shared" si="16"/>
        <v>5</v>
      </c>
      <c r="U55" s="58">
        <f t="shared" si="17"/>
        <v>10</v>
      </c>
      <c r="V55" s="59" t="str">
        <f t="shared" si="18"/>
        <v>b.b.</v>
      </c>
      <c r="W55" s="15"/>
    </row>
    <row r="56" spans="1:23" x14ac:dyDescent="0.2">
      <c r="A56" s="1">
        <v>55</v>
      </c>
      <c r="B56" s="1" t="s">
        <v>119</v>
      </c>
      <c r="C56" s="1" t="s">
        <v>86</v>
      </c>
      <c r="D56" s="58" t="str">
        <f t="shared" si="0"/>
        <v>TeresaWnuk</v>
      </c>
      <c r="E56" s="58" t="str">
        <f t="shared" si="1"/>
        <v>Teresa Wnuk</v>
      </c>
      <c r="F56" s="58" t="str">
        <f t="shared" si="2"/>
        <v>Teresa.Wnuk</v>
      </c>
      <c r="G56" s="58" t="str">
        <f t="shared" si="3"/>
        <v>Teresa.Wnuk - zaliczone</v>
      </c>
      <c r="H56" s="59" t="str">
        <f t="shared" si="4"/>
        <v>T</v>
      </c>
      <c r="I56" s="58" t="str">
        <f t="shared" si="5"/>
        <v>W</v>
      </c>
      <c r="J56" s="59" t="str">
        <f t="shared" si="6"/>
        <v>Te</v>
      </c>
      <c r="K56" s="58" t="str">
        <f t="shared" si="7"/>
        <v>Te Wn</v>
      </c>
      <c r="L56" s="59" t="str">
        <f t="shared" si="8"/>
        <v>Teresa</v>
      </c>
      <c r="M56" s="58" t="str">
        <f t="shared" si="9"/>
        <v>Wnuk</v>
      </c>
      <c r="N56" s="59" t="str">
        <f t="shared" si="10"/>
        <v>TERESA</v>
      </c>
      <c r="O56" s="58" t="str">
        <f t="shared" si="11"/>
        <v>teresa</v>
      </c>
      <c r="P56" s="59" t="str">
        <f t="shared" si="12"/>
        <v>TERESA.wnuk</v>
      </c>
      <c r="Q56" s="58" t="str">
        <f t="shared" si="13"/>
        <v>T.W.</v>
      </c>
      <c r="R56" s="59" t="str">
        <f t="shared" si="14"/>
        <v>T.W.</v>
      </c>
      <c r="S56" s="58" t="str">
        <f t="shared" si="15"/>
        <v>p. Wnuk</v>
      </c>
      <c r="T56" s="59">
        <f t="shared" si="16"/>
        <v>6</v>
      </c>
      <c r="U56" s="58">
        <f t="shared" si="17"/>
        <v>10</v>
      </c>
      <c r="V56" s="59" t="str">
        <f t="shared" si="18"/>
        <v>t.w.</v>
      </c>
      <c r="W56" s="15"/>
    </row>
    <row r="57" spans="1:23" x14ac:dyDescent="0.2">
      <c r="A57" s="1">
        <v>56</v>
      </c>
      <c r="B57" s="1" t="s">
        <v>116</v>
      </c>
      <c r="C57" s="1" t="s">
        <v>481</v>
      </c>
      <c r="D57" s="58" t="str">
        <f t="shared" si="0"/>
        <v>leonSawicki</v>
      </c>
      <c r="E57" s="58" t="str">
        <f t="shared" si="1"/>
        <v>leon Sawicki</v>
      </c>
      <c r="F57" s="58" t="str">
        <f t="shared" si="2"/>
        <v>leon.Sawicki</v>
      </c>
      <c r="G57" s="58" t="str">
        <f t="shared" si="3"/>
        <v>leon.Sawicki - zaliczone</v>
      </c>
      <c r="H57" s="59" t="str">
        <f t="shared" si="4"/>
        <v>l</v>
      </c>
      <c r="I57" s="58" t="str">
        <f t="shared" si="5"/>
        <v>S</v>
      </c>
      <c r="J57" s="59" t="str">
        <f t="shared" si="6"/>
        <v>le</v>
      </c>
      <c r="K57" s="58" t="str">
        <f t="shared" si="7"/>
        <v>le Sa</v>
      </c>
      <c r="L57" s="59" t="str">
        <f t="shared" si="8"/>
        <v>Leon</v>
      </c>
      <c r="M57" s="58" t="str">
        <f t="shared" si="9"/>
        <v>Sawicki</v>
      </c>
      <c r="N57" s="59" t="str">
        <f t="shared" si="10"/>
        <v>LEON</v>
      </c>
      <c r="O57" s="58" t="str">
        <f t="shared" si="11"/>
        <v>leon</v>
      </c>
      <c r="P57" s="59" t="str">
        <f t="shared" si="12"/>
        <v>LEON.sawicki</v>
      </c>
      <c r="Q57" s="58" t="str">
        <f t="shared" si="13"/>
        <v>l.S.</v>
      </c>
      <c r="R57" s="59" t="str">
        <f t="shared" si="14"/>
        <v>L.S.</v>
      </c>
      <c r="S57" s="58" t="str">
        <f t="shared" si="15"/>
        <v>p. Sawicki</v>
      </c>
      <c r="T57" s="59">
        <f t="shared" si="16"/>
        <v>4</v>
      </c>
      <c r="U57" s="58">
        <f t="shared" si="17"/>
        <v>11</v>
      </c>
      <c r="V57" s="59" t="str">
        <f t="shared" si="18"/>
        <v>l.s.</v>
      </c>
      <c r="W57" s="15"/>
    </row>
    <row r="58" spans="1:23" x14ac:dyDescent="0.2">
      <c r="A58" s="1">
        <v>57</v>
      </c>
      <c r="B58" s="1" t="s">
        <v>482</v>
      </c>
      <c r="C58" s="1" t="s">
        <v>111</v>
      </c>
      <c r="D58" s="58" t="str">
        <f t="shared" si="0"/>
        <v>Felikskomar</v>
      </c>
      <c r="E58" s="58" t="str">
        <f t="shared" si="1"/>
        <v>Feliks komar</v>
      </c>
      <c r="F58" s="58" t="str">
        <f t="shared" si="2"/>
        <v>Feliks.komar</v>
      </c>
      <c r="G58" s="58" t="str">
        <f t="shared" si="3"/>
        <v>Feliks.komar - zaliczone</v>
      </c>
      <c r="H58" s="59" t="str">
        <f t="shared" si="4"/>
        <v>F</v>
      </c>
      <c r="I58" s="58" t="str">
        <f t="shared" si="5"/>
        <v>k</v>
      </c>
      <c r="J58" s="59" t="str">
        <f t="shared" si="6"/>
        <v>Fe</v>
      </c>
      <c r="K58" s="58" t="str">
        <f t="shared" si="7"/>
        <v>Fe ko</v>
      </c>
      <c r="L58" s="59" t="str">
        <f t="shared" si="8"/>
        <v>Feliks</v>
      </c>
      <c r="M58" s="58" t="str">
        <f t="shared" si="9"/>
        <v>Komar</v>
      </c>
      <c r="N58" s="59" t="str">
        <f t="shared" si="10"/>
        <v>FELIKS</v>
      </c>
      <c r="O58" s="58" t="str">
        <f t="shared" si="11"/>
        <v>feliks</v>
      </c>
      <c r="P58" s="59" t="str">
        <f t="shared" si="12"/>
        <v>FELIKS.komar</v>
      </c>
      <c r="Q58" s="58" t="str">
        <f t="shared" si="13"/>
        <v>F.k.</v>
      </c>
      <c r="R58" s="59" t="str">
        <f t="shared" si="14"/>
        <v>F.K.</v>
      </c>
      <c r="S58" s="58" t="str">
        <f t="shared" si="15"/>
        <v>p. Komar</v>
      </c>
      <c r="T58" s="59">
        <f t="shared" si="16"/>
        <v>6</v>
      </c>
      <c r="U58" s="58">
        <f t="shared" si="17"/>
        <v>11</v>
      </c>
      <c r="V58" s="59" t="str">
        <f t="shared" si="18"/>
        <v>f.k.</v>
      </c>
      <c r="W58" s="15"/>
    </row>
    <row r="59" spans="1:23" x14ac:dyDescent="0.2">
      <c r="A59" s="1">
        <v>58</v>
      </c>
      <c r="B59" s="1" t="s">
        <v>108</v>
      </c>
      <c r="C59" s="1" t="s">
        <v>107</v>
      </c>
      <c r="D59" s="58" t="str">
        <f t="shared" si="0"/>
        <v>CelinaProńko</v>
      </c>
      <c r="E59" s="58" t="str">
        <f t="shared" si="1"/>
        <v>Celina Prońko</v>
      </c>
      <c r="F59" s="58" t="str">
        <f t="shared" si="2"/>
        <v>Celina.Prońko</v>
      </c>
      <c r="G59" s="58" t="str">
        <f t="shared" si="3"/>
        <v>Celina.Prońko - zaliczone</v>
      </c>
      <c r="H59" s="59" t="str">
        <f t="shared" si="4"/>
        <v>C</v>
      </c>
      <c r="I59" s="58" t="str">
        <f t="shared" si="5"/>
        <v>P</v>
      </c>
      <c r="J59" s="59" t="str">
        <f t="shared" si="6"/>
        <v>Ce</v>
      </c>
      <c r="K59" s="58" t="str">
        <f t="shared" si="7"/>
        <v>Ce Pr</v>
      </c>
      <c r="L59" s="59" t="str">
        <f t="shared" si="8"/>
        <v>Celina</v>
      </c>
      <c r="M59" s="58" t="str">
        <f t="shared" si="9"/>
        <v>Prońko</v>
      </c>
      <c r="N59" s="59" t="str">
        <f t="shared" si="10"/>
        <v>CELINA</v>
      </c>
      <c r="O59" s="58" t="str">
        <f t="shared" si="11"/>
        <v>celina</v>
      </c>
      <c r="P59" s="59" t="str">
        <f t="shared" si="12"/>
        <v>CELINA.prońko</v>
      </c>
      <c r="Q59" s="58" t="str">
        <f t="shared" si="13"/>
        <v>C.P.</v>
      </c>
      <c r="R59" s="59" t="str">
        <f t="shared" si="14"/>
        <v>C.P.</v>
      </c>
      <c r="S59" s="58" t="str">
        <f t="shared" si="15"/>
        <v>p. Prońko</v>
      </c>
      <c r="T59" s="59">
        <f t="shared" si="16"/>
        <v>6</v>
      </c>
      <c r="U59" s="58">
        <f t="shared" si="17"/>
        <v>12</v>
      </c>
      <c r="V59" s="59" t="str">
        <f t="shared" si="18"/>
        <v>c.p.</v>
      </c>
      <c r="W59" s="15"/>
    </row>
    <row r="60" spans="1:23" x14ac:dyDescent="0.2">
      <c r="A60" s="1">
        <v>59</v>
      </c>
      <c r="B60" s="1" t="s">
        <v>104</v>
      </c>
      <c r="C60" s="1" t="s">
        <v>5</v>
      </c>
      <c r="D60" s="58" t="str">
        <f t="shared" si="0"/>
        <v>MariaBranek</v>
      </c>
      <c r="E60" s="58" t="str">
        <f t="shared" si="1"/>
        <v>Maria Branek</v>
      </c>
      <c r="F60" s="58" t="str">
        <f t="shared" si="2"/>
        <v>Maria.Branek</v>
      </c>
      <c r="G60" s="58" t="str">
        <f t="shared" si="3"/>
        <v>Maria.Branek - zaliczone</v>
      </c>
      <c r="H60" s="59" t="str">
        <f t="shared" si="4"/>
        <v>M</v>
      </c>
      <c r="I60" s="58" t="str">
        <f t="shared" si="5"/>
        <v>B</v>
      </c>
      <c r="J60" s="59" t="str">
        <f t="shared" si="6"/>
        <v>Ma</v>
      </c>
      <c r="K60" s="58" t="str">
        <f t="shared" si="7"/>
        <v>Ma Br</v>
      </c>
      <c r="L60" s="59" t="str">
        <f t="shared" si="8"/>
        <v>Maria</v>
      </c>
      <c r="M60" s="58" t="str">
        <f t="shared" si="9"/>
        <v>Branek</v>
      </c>
      <c r="N60" s="59" t="str">
        <f t="shared" si="10"/>
        <v>MARIA</v>
      </c>
      <c r="O60" s="58" t="str">
        <f t="shared" si="11"/>
        <v>maria</v>
      </c>
      <c r="P60" s="59" t="str">
        <f t="shared" si="12"/>
        <v>MARIA.branek</v>
      </c>
      <c r="Q60" s="58" t="str">
        <f t="shared" si="13"/>
        <v>M.B.</v>
      </c>
      <c r="R60" s="59" t="str">
        <f t="shared" si="14"/>
        <v>M.B.</v>
      </c>
      <c r="S60" s="58" t="str">
        <f t="shared" si="15"/>
        <v>p. Branek</v>
      </c>
      <c r="T60" s="59">
        <f t="shared" si="16"/>
        <v>5</v>
      </c>
      <c r="U60" s="58">
        <f t="shared" si="17"/>
        <v>11</v>
      </c>
      <c r="V60" s="59" t="str">
        <f t="shared" si="18"/>
        <v>m.b.</v>
      </c>
      <c r="W60" s="15"/>
    </row>
    <row r="61" spans="1:23" x14ac:dyDescent="0.2">
      <c r="A61" s="1">
        <v>60</v>
      </c>
      <c r="B61" s="1" t="s">
        <v>101</v>
      </c>
      <c r="C61" s="1" t="s">
        <v>100</v>
      </c>
      <c r="D61" s="58" t="str">
        <f t="shared" si="0"/>
        <v>SławomirDmoch</v>
      </c>
      <c r="E61" s="58" t="str">
        <f t="shared" si="1"/>
        <v>Sławomir Dmoch</v>
      </c>
      <c r="F61" s="58" t="str">
        <f t="shared" si="2"/>
        <v>Sławomir.Dmoch</v>
      </c>
      <c r="G61" s="58" t="str">
        <f t="shared" si="3"/>
        <v>Sławomir.Dmoch - zaliczone</v>
      </c>
      <c r="H61" s="59" t="str">
        <f t="shared" si="4"/>
        <v>S</v>
      </c>
      <c r="I61" s="58" t="str">
        <f t="shared" si="5"/>
        <v>D</v>
      </c>
      <c r="J61" s="59" t="str">
        <f t="shared" si="6"/>
        <v>Sł</v>
      </c>
      <c r="K61" s="58" t="str">
        <f t="shared" si="7"/>
        <v>Sł Dm</v>
      </c>
      <c r="L61" s="59" t="str">
        <f t="shared" si="8"/>
        <v>Sławomir</v>
      </c>
      <c r="M61" s="58" t="str">
        <f t="shared" si="9"/>
        <v>Dmoch</v>
      </c>
      <c r="N61" s="59" t="str">
        <f t="shared" si="10"/>
        <v>SŁAWOMIR</v>
      </c>
      <c r="O61" s="58" t="str">
        <f t="shared" si="11"/>
        <v>sławomir</v>
      </c>
      <c r="P61" s="59" t="str">
        <f t="shared" si="12"/>
        <v>SŁAWOMIR.dmoch</v>
      </c>
      <c r="Q61" s="58" t="str">
        <f t="shared" si="13"/>
        <v>S.D.</v>
      </c>
      <c r="R61" s="59" t="str">
        <f t="shared" si="14"/>
        <v>S.D.</v>
      </c>
      <c r="S61" s="58" t="str">
        <f t="shared" si="15"/>
        <v>p. Dmoch</v>
      </c>
      <c r="T61" s="59">
        <f t="shared" si="16"/>
        <v>8</v>
      </c>
      <c r="U61" s="58">
        <f t="shared" si="17"/>
        <v>13</v>
      </c>
      <c r="V61" s="59" t="str">
        <f t="shared" si="18"/>
        <v>s.d.</v>
      </c>
      <c r="W61" s="15"/>
    </row>
    <row r="62" spans="1:23" x14ac:dyDescent="0.2">
      <c r="A62" s="1">
        <v>61</v>
      </c>
      <c r="B62" s="1" t="s">
        <v>97</v>
      </c>
      <c r="C62" s="1" t="s">
        <v>72</v>
      </c>
      <c r="D62" s="58" t="str">
        <f t="shared" si="0"/>
        <v>PiotrKwiatkowski</v>
      </c>
      <c r="E62" s="58" t="str">
        <f t="shared" si="1"/>
        <v>Piotr Kwiatkowski</v>
      </c>
      <c r="F62" s="58" t="str">
        <f t="shared" si="2"/>
        <v>Piotr.Kwiatkowski</v>
      </c>
      <c r="G62" s="58" t="str">
        <f t="shared" si="3"/>
        <v>Piotr.Kwiatkowski - zaliczone</v>
      </c>
      <c r="H62" s="59" t="str">
        <f t="shared" si="4"/>
        <v>P</v>
      </c>
      <c r="I62" s="58" t="str">
        <f t="shared" si="5"/>
        <v>K</v>
      </c>
      <c r="J62" s="59" t="str">
        <f t="shared" si="6"/>
        <v>Pi</v>
      </c>
      <c r="K62" s="58" t="str">
        <f t="shared" si="7"/>
        <v>Pi Kw</v>
      </c>
      <c r="L62" s="59" t="str">
        <f t="shared" si="8"/>
        <v>Piotr</v>
      </c>
      <c r="M62" s="58" t="str">
        <f t="shared" si="9"/>
        <v>Kwiatkowski</v>
      </c>
      <c r="N62" s="59" t="str">
        <f t="shared" si="10"/>
        <v>PIOTR</v>
      </c>
      <c r="O62" s="58" t="str">
        <f t="shared" si="11"/>
        <v>piotr</v>
      </c>
      <c r="P62" s="59" t="str">
        <f t="shared" si="12"/>
        <v>PIOTR.kwiatkowski</v>
      </c>
      <c r="Q62" s="58" t="str">
        <f t="shared" si="13"/>
        <v>P.K.</v>
      </c>
      <c r="R62" s="59" t="str">
        <f t="shared" si="14"/>
        <v>P.K.</v>
      </c>
      <c r="S62" s="58" t="str">
        <f t="shared" si="15"/>
        <v>p. Kwiatkowski</v>
      </c>
      <c r="T62" s="59">
        <f t="shared" si="16"/>
        <v>5</v>
      </c>
      <c r="U62" s="58">
        <f t="shared" si="17"/>
        <v>16</v>
      </c>
      <c r="V62" s="59" t="str">
        <f t="shared" si="18"/>
        <v>p.k.</v>
      </c>
      <c r="W62" s="15"/>
    </row>
    <row r="63" spans="1:23" x14ac:dyDescent="0.2">
      <c r="A63" s="1">
        <v>62</v>
      </c>
      <c r="B63" s="1" t="s">
        <v>94</v>
      </c>
      <c r="C63" s="1" t="s">
        <v>93</v>
      </c>
      <c r="D63" s="58" t="str">
        <f t="shared" si="0"/>
        <v>NataliaAwicki</v>
      </c>
      <c r="E63" s="58" t="str">
        <f t="shared" si="1"/>
        <v>Natalia Awicki</v>
      </c>
      <c r="F63" s="58" t="str">
        <f t="shared" si="2"/>
        <v>Natalia.Awicki</v>
      </c>
      <c r="G63" s="58" t="str">
        <f t="shared" si="3"/>
        <v>Natalia.Awicki - zaliczone</v>
      </c>
      <c r="H63" s="59" t="str">
        <f t="shared" si="4"/>
        <v>N</v>
      </c>
      <c r="I63" s="58" t="str">
        <f t="shared" si="5"/>
        <v>A</v>
      </c>
      <c r="J63" s="59" t="str">
        <f t="shared" si="6"/>
        <v>Na</v>
      </c>
      <c r="K63" s="58" t="str">
        <f t="shared" si="7"/>
        <v>Na Aw</v>
      </c>
      <c r="L63" s="59" t="str">
        <f t="shared" si="8"/>
        <v>Natalia</v>
      </c>
      <c r="M63" s="58" t="str">
        <f t="shared" si="9"/>
        <v>Awicki</v>
      </c>
      <c r="N63" s="59" t="str">
        <f t="shared" si="10"/>
        <v>NATALIA</v>
      </c>
      <c r="O63" s="58" t="str">
        <f t="shared" si="11"/>
        <v>natalia</v>
      </c>
      <c r="P63" s="59" t="str">
        <f t="shared" si="12"/>
        <v>NATALIA.awicki</v>
      </c>
      <c r="Q63" s="58" t="str">
        <f t="shared" si="13"/>
        <v>N.A.</v>
      </c>
      <c r="R63" s="59" t="str">
        <f t="shared" si="14"/>
        <v>N.A.</v>
      </c>
      <c r="S63" s="58" t="str">
        <f t="shared" si="15"/>
        <v>p. Awicki</v>
      </c>
      <c r="T63" s="59">
        <f t="shared" si="16"/>
        <v>7</v>
      </c>
      <c r="U63" s="58">
        <f t="shared" si="17"/>
        <v>13</v>
      </c>
      <c r="V63" s="59" t="str">
        <f t="shared" si="18"/>
        <v>n.a.</v>
      </c>
      <c r="W63" s="15"/>
    </row>
    <row r="64" spans="1:23" x14ac:dyDescent="0.2">
      <c r="A64" s="1">
        <v>63</v>
      </c>
      <c r="B64" s="1" t="s">
        <v>90</v>
      </c>
      <c r="C64" s="1" t="s">
        <v>55</v>
      </c>
      <c r="D64" s="58" t="str">
        <f t="shared" si="0"/>
        <v>RobertWolf</v>
      </c>
      <c r="E64" s="58" t="str">
        <f t="shared" si="1"/>
        <v>Robert Wolf</v>
      </c>
      <c r="F64" s="58" t="str">
        <f t="shared" si="2"/>
        <v>Robert.Wolf</v>
      </c>
      <c r="G64" s="58" t="str">
        <f t="shared" si="3"/>
        <v>Robert.Wolf - zaliczone</v>
      </c>
      <c r="H64" s="59" t="str">
        <f t="shared" si="4"/>
        <v>R</v>
      </c>
      <c r="I64" s="58" t="str">
        <f t="shared" si="5"/>
        <v>W</v>
      </c>
      <c r="J64" s="59" t="str">
        <f t="shared" si="6"/>
        <v>Ro</v>
      </c>
      <c r="K64" s="58" t="str">
        <f t="shared" si="7"/>
        <v>Ro Wo</v>
      </c>
      <c r="L64" s="59" t="str">
        <f t="shared" si="8"/>
        <v>Robert</v>
      </c>
      <c r="M64" s="58" t="str">
        <f t="shared" si="9"/>
        <v>Wolf</v>
      </c>
      <c r="N64" s="59" t="str">
        <f t="shared" si="10"/>
        <v>ROBERT</v>
      </c>
      <c r="O64" s="58" t="str">
        <f t="shared" si="11"/>
        <v>robert</v>
      </c>
      <c r="P64" s="59" t="str">
        <f t="shared" si="12"/>
        <v>ROBERT.wolf</v>
      </c>
      <c r="Q64" s="58" t="str">
        <f t="shared" si="13"/>
        <v>R.W.</v>
      </c>
      <c r="R64" s="59" t="str">
        <f t="shared" si="14"/>
        <v>R.W.</v>
      </c>
      <c r="S64" s="58" t="str">
        <f t="shared" si="15"/>
        <v>p. Wolf</v>
      </c>
      <c r="T64" s="59">
        <f t="shared" si="16"/>
        <v>6</v>
      </c>
      <c r="U64" s="58">
        <f t="shared" si="17"/>
        <v>10</v>
      </c>
      <c r="V64" s="59" t="str">
        <f t="shared" si="18"/>
        <v>r.w.</v>
      </c>
      <c r="W64" s="15"/>
    </row>
    <row r="65" spans="1:23" x14ac:dyDescent="0.2">
      <c r="A65" s="1">
        <v>64</v>
      </c>
      <c r="B65" s="1" t="s">
        <v>87</v>
      </c>
      <c r="C65" s="1" t="s">
        <v>86</v>
      </c>
      <c r="D65" s="58" t="str">
        <f t="shared" si="0"/>
        <v>TeresaHawelec</v>
      </c>
      <c r="E65" s="58" t="str">
        <f t="shared" si="1"/>
        <v>Teresa Hawelec</v>
      </c>
      <c r="F65" s="58" t="str">
        <f t="shared" si="2"/>
        <v>Teresa.Hawelec</v>
      </c>
      <c r="G65" s="58" t="str">
        <f t="shared" si="3"/>
        <v>Teresa.Hawelec - zaliczone</v>
      </c>
      <c r="H65" s="59" t="str">
        <f t="shared" si="4"/>
        <v>T</v>
      </c>
      <c r="I65" s="58" t="str">
        <f t="shared" si="5"/>
        <v>H</v>
      </c>
      <c r="J65" s="59" t="str">
        <f t="shared" si="6"/>
        <v>Te</v>
      </c>
      <c r="K65" s="58" t="str">
        <f t="shared" si="7"/>
        <v>Te Ha</v>
      </c>
      <c r="L65" s="59" t="str">
        <f t="shared" si="8"/>
        <v>Teresa</v>
      </c>
      <c r="M65" s="58" t="str">
        <f t="shared" si="9"/>
        <v>Hawelec</v>
      </c>
      <c r="N65" s="59" t="str">
        <f t="shared" si="10"/>
        <v>TERESA</v>
      </c>
      <c r="O65" s="58" t="str">
        <f t="shared" si="11"/>
        <v>teresa</v>
      </c>
      <c r="P65" s="59" t="str">
        <f t="shared" si="12"/>
        <v>TERESA.hawelec</v>
      </c>
      <c r="Q65" s="58" t="str">
        <f t="shared" si="13"/>
        <v>T.H.</v>
      </c>
      <c r="R65" s="59" t="str">
        <f t="shared" si="14"/>
        <v>T.H.</v>
      </c>
      <c r="S65" s="58" t="str">
        <f t="shared" si="15"/>
        <v>p. Hawelec</v>
      </c>
      <c r="T65" s="59">
        <f t="shared" si="16"/>
        <v>6</v>
      </c>
      <c r="U65" s="58">
        <f t="shared" si="17"/>
        <v>13</v>
      </c>
      <c r="V65" s="59" t="str">
        <f t="shared" si="18"/>
        <v>t.h.</v>
      </c>
      <c r="W65" s="15"/>
    </row>
    <row r="66" spans="1:23" x14ac:dyDescent="0.2">
      <c r="A66" s="1">
        <v>65</v>
      </c>
      <c r="B66" s="1" t="s">
        <v>83</v>
      </c>
      <c r="C66" s="1" t="s">
        <v>82</v>
      </c>
      <c r="D66" s="58" t="str">
        <f t="shared" si="0"/>
        <v>CelibaTaczek</v>
      </c>
      <c r="E66" s="58" t="str">
        <f t="shared" si="1"/>
        <v>Celiba Taczek</v>
      </c>
      <c r="F66" s="58" t="str">
        <f t="shared" si="2"/>
        <v>Celiba.Taczek</v>
      </c>
      <c r="G66" s="58" t="str">
        <f t="shared" si="3"/>
        <v>Celiba.Taczek - zaliczone</v>
      </c>
      <c r="H66" s="59" t="str">
        <f t="shared" si="4"/>
        <v>C</v>
      </c>
      <c r="I66" s="58" t="str">
        <f t="shared" si="5"/>
        <v>T</v>
      </c>
      <c r="J66" s="59" t="str">
        <f t="shared" si="6"/>
        <v>Ce</v>
      </c>
      <c r="K66" s="58" t="str">
        <f t="shared" si="7"/>
        <v>Ce Ta</v>
      </c>
      <c r="L66" s="59" t="str">
        <f t="shared" si="8"/>
        <v>Celiba</v>
      </c>
      <c r="M66" s="58" t="str">
        <f t="shared" si="9"/>
        <v>Taczek</v>
      </c>
      <c r="N66" s="59" t="str">
        <f t="shared" si="10"/>
        <v>CELIBA</v>
      </c>
      <c r="O66" s="58" t="str">
        <f t="shared" si="11"/>
        <v>celiba</v>
      </c>
      <c r="P66" s="59" t="str">
        <f t="shared" si="12"/>
        <v>CELIBA.taczek</v>
      </c>
      <c r="Q66" s="58" t="str">
        <f t="shared" si="13"/>
        <v>C.T.</v>
      </c>
      <c r="R66" s="59" t="str">
        <f t="shared" si="14"/>
        <v>C.T.</v>
      </c>
      <c r="S66" s="58" t="str">
        <f t="shared" si="15"/>
        <v>p. Taczek</v>
      </c>
      <c r="T66" s="59">
        <f t="shared" si="16"/>
        <v>6</v>
      </c>
      <c r="U66" s="58">
        <f t="shared" si="17"/>
        <v>12</v>
      </c>
      <c r="V66" s="59" t="str">
        <f t="shared" si="18"/>
        <v>c.t.</v>
      </c>
      <c r="W66" s="15"/>
    </row>
    <row r="67" spans="1:23" x14ac:dyDescent="0.2">
      <c r="A67" s="1">
        <v>66</v>
      </c>
      <c r="B67" s="1" t="s">
        <v>77</v>
      </c>
      <c r="C67" s="1" t="s">
        <v>76</v>
      </c>
      <c r="D67" s="58" t="str">
        <f t="shared" ref="D67:D81" si="21">C67&amp;B67</f>
        <v>DorotaBielecka</v>
      </c>
      <c r="E67" s="58" t="str">
        <f t="shared" ref="E67:E81" si="22">C67&amp;" "&amp;B67</f>
        <v>Dorota Bielecka</v>
      </c>
      <c r="F67" s="58" t="str">
        <f t="shared" ref="F67:F81" si="23">C67&amp;"."&amp;B67</f>
        <v>Dorota.Bielecka</v>
      </c>
      <c r="G67" s="58" t="str">
        <f t="shared" ref="G67:G81" si="24">C67&amp;"."&amp;B67&amp;" - zaliczone"</f>
        <v>Dorota.Bielecka - zaliczone</v>
      </c>
      <c r="H67" s="59" t="str">
        <f t="shared" ref="H67:H81" si="25">LEFT(C67,1)</f>
        <v>D</v>
      </c>
      <c r="I67" s="58" t="str">
        <f t="shared" ref="I67:I81" si="26">LEFT(B67,1)</f>
        <v>B</v>
      </c>
      <c r="J67" s="59" t="str">
        <f t="shared" ref="J67:J81" si="27">LEFT(C67,2)</f>
        <v>Do</v>
      </c>
      <c r="K67" s="58" t="str">
        <f t="shared" ref="K67:K81" si="28">LEFT(C67,2)&amp;" "&amp;LEFT(B67,2)</f>
        <v>Do Bi</v>
      </c>
      <c r="L67" s="59" t="str">
        <f t="shared" ref="L67:L81" si="29">PROPER(C67)</f>
        <v>Dorota</v>
      </c>
      <c r="M67" s="58" t="str">
        <f t="shared" ref="M67:M81" si="30">PROPER(B67)</f>
        <v>Bielecka</v>
      </c>
      <c r="N67" s="59" t="str">
        <f t="shared" ref="N67:N81" si="31">UPPER(C67)</f>
        <v>DOROTA</v>
      </c>
      <c r="O67" s="58" t="str">
        <f t="shared" ref="O67:O81" si="32">LOWER(C67)</f>
        <v>dorota</v>
      </c>
      <c r="P67" s="59" t="str">
        <f t="shared" ref="P67:P81" si="33">UPPER(C67)&amp;"."&amp;LOWER(B67)</f>
        <v>DOROTA.bielecka</v>
      </c>
      <c r="Q67" s="58" t="str">
        <f t="shared" ref="Q67:Q81" si="34">LEFT(C67,1)&amp;"."&amp;LEFT(B67,1)&amp;"."</f>
        <v>D.B.</v>
      </c>
      <c r="R67" s="59" t="str">
        <f t="shared" ref="R67:R81" si="35">UPPER(LEFT(C67,1)&amp;"."&amp;LEFT(B67,1)&amp;".")</f>
        <v>D.B.</v>
      </c>
      <c r="S67" s="58" t="str">
        <f t="shared" ref="S67:S81" si="36">"p. "&amp;PROPER(B67)</f>
        <v>p. Bielecka</v>
      </c>
      <c r="T67" s="59">
        <f t="shared" ref="T67:T81" si="37">LEN(C67)</f>
        <v>6</v>
      </c>
      <c r="U67" s="58">
        <f t="shared" ref="U67:U81" si="38">LEN(C67&amp;B67)</f>
        <v>14</v>
      </c>
      <c r="V67" s="59" t="str">
        <f t="shared" ref="V67:V81" si="39">LOWER(LEFT(C67,1)&amp;"."&amp;LEFT(B67,1)&amp;".")</f>
        <v>d.b.</v>
      </c>
      <c r="W67" s="15"/>
    </row>
    <row r="68" spans="1:23" x14ac:dyDescent="0.2">
      <c r="A68" s="1">
        <v>67</v>
      </c>
      <c r="B68" s="1" t="s">
        <v>73</v>
      </c>
      <c r="C68" s="1" t="s">
        <v>72</v>
      </c>
      <c r="D68" s="58" t="str">
        <f t="shared" si="21"/>
        <v>PiotrJaworski</v>
      </c>
      <c r="E68" s="58" t="str">
        <f t="shared" si="22"/>
        <v>Piotr Jaworski</v>
      </c>
      <c r="F68" s="58" t="str">
        <f t="shared" si="23"/>
        <v>Piotr.Jaworski</v>
      </c>
      <c r="G68" s="58" t="str">
        <f t="shared" si="24"/>
        <v>Piotr.Jaworski - zaliczone</v>
      </c>
      <c r="H68" s="59" t="str">
        <f t="shared" si="25"/>
        <v>P</v>
      </c>
      <c r="I68" s="58" t="str">
        <f t="shared" si="26"/>
        <v>J</v>
      </c>
      <c r="J68" s="59" t="str">
        <f t="shared" si="27"/>
        <v>Pi</v>
      </c>
      <c r="K68" s="58" t="str">
        <f t="shared" si="28"/>
        <v>Pi Ja</v>
      </c>
      <c r="L68" s="59" t="str">
        <f t="shared" si="29"/>
        <v>Piotr</v>
      </c>
      <c r="M68" s="58" t="str">
        <f t="shared" si="30"/>
        <v>Jaworski</v>
      </c>
      <c r="N68" s="59" t="str">
        <f t="shared" si="31"/>
        <v>PIOTR</v>
      </c>
      <c r="O68" s="58" t="str">
        <f t="shared" si="32"/>
        <v>piotr</v>
      </c>
      <c r="P68" s="59" t="str">
        <f t="shared" si="33"/>
        <v>PIOTR.jaworski</v>
      </c>
      <c r="Q68" s="58" t="str">
        <f t="shared" si="34"/>
        <v>P.J.</v>
      </c>
      <c r="R68" s="59" t="str">
        <f t="shared" si="35"/>
        <v>P.J.</v>
      </c>
      <c r="S68" s="58" t="str">
        <f t="shared" si="36"/>
        <v>p. Jaworski</v>
      </c>
      <c r="T68" s="59">
        <f t="shared" si="37"/>
        <v>5</v>
      </c>
      <c r="U68" s="58">
        <f t="shared" si="38"/>
        <v>13</v>
      </c>
      <c r="V68" s="59" t="str">
        <f t="shared" si="39"/>
        <v>p.j.</v>
      </c>
      <c r="W68" s="15"/>
    </row>
    <row r="69" spans="1:23" x14ac:dyDescent="0.2">
      <c r="A69" s="1">
        <v>68</v>
      </c>
      <c r="B69" s="1" t="s">
        <v>69</v>
      </c>
      <c r="C69" s="1" t="s">
        <v>68</v>
      </c>
      <c r="D69" s="58" t="str">
        <f t="shared" si="21"/>
        <v>FilipSkała</v>
      </c>
      <c r="E69" s="58" t="str">
        <f t="shared" si="22"/>
        <v>Filip Skała</v>
      </c>
      <c r="F69" s="58" t="str">
        <f t="shared" si="23"/>
        <v>Filip.Skała</v>
      </c>
      <c r="G69" s="58" t="str">
        <f t="shared" si="24"/>
        <v>Filip.Skała - zaliczone</v>
      </c>
      <c r="H69" s="59" t="str">
        <f t="shared" si="25"/>
        <v>F</v>
      </c>
      <c r="I69" s="58" t="str">
        <f t="shared" si="26"/>
        <v>S</v>
      </c>
      <c r="J69" s="59" t="str">
        <f t="shared" si="27"/>
        <v>Fi</v>
      </c>
      <c r="K69" s="58" t="str">
        <f t="shared" si="28"/>
        <v>Fi Sk</v>
      </c>
      <c r="L69" s="59" t="str">
        <f t="shared" si="29"/>
        <v>Filip</v>
      </c>
      <c r="M69" s="58" t="str">
        <f t="shared" si="30"/>
        <v>Skała</v>
      </c>
      <c r="N69" s="59" t="str">
        <f t="shared" si="31"/>
        <v>FILIP</v>
      </c>
      <c r="O69" s="58" t="str">
        <f t="shared" si="32"/>
        <v>filip</v>
      </c>
      <c r="P69" s="59" t="str">
        <f t="shared" si="33"/>
        <v>FILIP.skała</v>
      </c>
      <c r="Q69" s="58" t="str">
        <f t="shared" si="34"/>
        <v>F.S.</v>
      </c>
      <c r="R69" s="59" t="str">
        <f t="shared" si="35"/>
        <v>F.S.</v>
      </c>
      <c r="S69" s="58" t="str">
        <f t="shared" si="36"/>
        <v>p. Skała</v>
      </c>
      <c r="T69" s="59">
        <f t="shared" si="37"/>
        <v>5</v>
      </c>
      <c r="U69" s="58">
        <f t="shared" si="38"/>
        <v>10</v>
      </c>
      <c r="V69" s="59" t="str">
        <f t="shared" si="39"/>
        <v>f.s.</v>
      </c>
      <c r="W69" s="15"/>
    </row>
    <row r="70" spans="1:23" x14ac:dyDescent="0.2">
      <c r="A70" s="1">
        <v>69</v>
      </c>
      <c r="B70" s="1" t="s">
        <v>65</v>
      </c>
      <c r="C70" s="1" t="s">
        <v>64</v>
      </c>
      <c r="D70" s="58" t="str">
        <f t="shared" si="21"/>
        <v>SandraMann</v>
      </c>
      <c r="E70" s="58" t="str">
        <f t="shared" si="22"/>
        <v>Sandra Mann</v>
      </c>
      <c r="F70" s="58" t="str">
        <f t="shared" si="23"/>
        <v>Sandra.Mann</v>
      </c>
      <c r="G70" s="58" t="str">
        <f t="shared" si="24"/>
        <v>Sandra.Mann - zaliczone</v>
      </c>
      <c r="H70" s="59" t="str">
        <f t="shared" si="25"/>
        <v>S</v>
      </c>
      <c r="I70" s="58" t="str">
        <f t="shared" si="26"/>
        <v>M</v>
      </c>
      <c r="J70" s="59" t="str">
        <f t="shared" si="27"/>
        <v>Sa</v>
      </c>
      <c r="K70" s="58" t="str">
        <f t="shared" si="28"/>
        <v>Sa Ma</v>
      </c>
      <c r="L70" s="59" t="str">
        <f t="shared" si="29"/>
        <v>Sandra</v>
      </c>
      <c r="M70" s="58" t="str">
        <f t="shared" si="30"/>
        <v>Mann</v>
      </c>
      <c r="N70" s="59" t="str">
        <f t="shared" si="31"/>
        <v>SANDRA</v>
      </c>
      <c r="O70" s="58" t="str">
        <f t="shared" si="32"/>
        <v>sandra</v>
      </c>
      <c r="P70" s="59" t="str">
        <f t="shared" si="33"/>
        <v>SANDRA.mann</v>
      </c>
      <c r="Q70" s="58" t="str">
        <f t="shared" si="34"/>
        <v>S.M.</v>
      </c>
      <c r="R70" s="59" t="str">
        <f t="shared" si="35"/>
        <v>S.M.</v>
      </c>
      <c r="S70" s="58" t="str">
        <f t="shared" si="36"/>
        <v>p. Mann</v>
      </c>
      <c r="T70" s="59">
        <f t="shared" si="37"/>
        <v>6</v>
      </c>
      <c r="U70" s="58">
        <f t="shared" si="38"/>
        <v>10</v>
      </c>
      <c r="V70" s="59" t="str">
        <f t="shared" si="39"/>
        <v>s.m.</v>
      </c>
      <c r="W70" s="15"/>
    </row>
    <row r="71" spans="1:23" x14ac:dyDescent="0.2">
      <c r="A71" s="1">
        <v>70</v>
      </c>
      <c r="B71" s="1" t="s">
        <v>59</v>
      </c>
      <c r="C71" s="1" t="s">
        <v>23</v>
      </c>
      <c r="D71" s="58" t="str">
        <f t="shared" si="21"/>
        <v>JanuszSzczygieł</v>
      </c>
      <c r="E71" s="58" t="str">
        <f t="shared" si="22"/>
        <v>Janusz Szczygieł</v>
      </c>
      <c r="F71" s="58" t="str">
        <f t="shared" si="23"/>
        <v>Janusz.Szczygieł</v>
      </c>
      <c r="G71" s="58" t="str">
        <f t="shared" si="24"/>
        <v>Janusz.Szczygieł - zaliczone</v>
      </c>
      <c r="H71" s="59" t="str">
        <f t="shared" si="25"/>
        <v>J</v>
      </c>
      <c r="I71" s="58" t="str">
        <f t="shared" si="26"/>
        <v>S</v>
      </c>
      <c r="J71" s="59" t="str">
        <f t="shared" si="27"/>
        <v>Ja</v>
      </c>
      <c r="K71" s="58" t="str">
        <f t="shared" si="28"/>
        <v>Ja Sz</v>
      </c>
      <c r="L71" s="59" t="str">
        <f t="shared" si="29"/>
        <v>Janusz</v>
      </c>
      <c r="M71" s="58" t="str">
        <f t="shared" si="30"/>
        <v>Szczygieł</v>
      </c>
      <c r="N71" s="59" t="str">
        <f t="shared" si="31"/>
        <v>JANUSZ</v>
      </c>
      <c r="O71" s="58" t="str">
        <f t="shared" si="32"/>
        <v>janusz</v>
      </c>
      <c r="P71" s="59" t="str">
        <f t="shared" si="33"/>
        <v>JANUSZ.szczygieł</v>
      </c>
      <c r="Q71" s="58" t="str">
        <f t="shared" si="34"/>
        <v>J.S.</v>
      </c>
      <c r="R71" s="59" t="str">
        <f t="shared" si="35"/>
        <v>J.S.</v>
      </c>
      <c r="S71" s="58" t="str">
        <f t="shared" si="36"/>
        <v>p. Szczygieł</v>
      </c>
      <c r="T71" s="59">
        <f t="shared" si="37"/>
        <v>6</v>
      </c>
      <c r="U71" s="58">
        <f t="shared" si="38"/>
        <v>15</v>
      </c>
      <c r="V71" s="59" t="str">
        <f t="shared" si="39"/>
        <v>j.s.</v>
      </c>
      <c r="W71" s="15"/>
    </row>
    <row r="72" spans="1:23" x14ac:dyDescent="0.2">
      <c r="A72" s="1">
        <v>71</v>
      </c>
      <c r="B72" s="1" t="s">
        <v>56</v>
      </c>
      <c r="C72" s="1" t="s">
        <v>55</v>
      </c>
      <c r="D72" s="58" t="str">
        <f t="shared" si="21"/>
        <v>RobertFrycz</v>
      </c>
      <c r="E72" s="58" t="str">
        <f t="shared" si="22"/>
        <v>Robert Frycz</v>
      </c>
      <c r="F72" s="58" t="str">
        <f t="shared" si="23"/>
        <v>Robert.Frycz</v>
      </c>
      <c r="G72" s="58" t="str">
        <f t="shared" si="24"/>
        <v>Robert.Frycz - zaliczone</v>
      </c>
      <c r="H72" s="59" t="str">
        <f t="shared" si="25"/>
        <v>R</v>
      </c>
      <c r="I72" s="58" t="str">
        <f t="shared" si="26"/>
        <v>F</v>
      </c>
      <c r="J72" s="59" t="str">
        <f t="shared" si="27"/>
        <v>Ro</v>
      </c>
      <c r="K72" s="58" t="str">
        <f t="shared" si="28"/>
        <v>Ro Fr</v>
      </c>
      <c r="L72" s="59" t="str">
        <f t="shared" si="29"/>
        <v>Robert</v>
      </c>
      <c r="M72" s="58" t="str">
        <f t="shared" si="30"/>
        <v>Frycz</v>
      </c>
      <c r="N72" s="59" t="str">
        <f t="shared" si="31"/>
        <v>ROBERT</v>
      </c>
      <c r="O72" s="58" t="str">
        <f t="shared" si="32"/>
        <v>robert</v>
      </c>
      <c r="P72" s="59" t="str">
        <f t="shared" si="33"/>
        <v>ROBERT.frycz</v>
      </c>
      <c r="Q72" s="58" t="str">
        <f t="shared" si="34"/>
        <v>R.F.</v>
      </c>
      <c r="R72" s="59" t="str">
        <f t="shared" si="35"/>
        <v>R.F.</v>
      </c>
      <c r="S72" s="58" t="str">
        <f t="shared" si="36"/>
        <v>p. Frycz</v>
      </c>
      <c r="T72" s="59">
        <f t="shared" si="37"/>
        <v>6</v>
      </c>
      <c r="U72" s="58">
        <f t="shared" si="38"/>
        <v>11</v>
      </c>
      <c r="V72" s="59" t="str">
        <f t="shared" si="39"/>
        <v>r.f.</v>
      </c>
      <c r="W72" s="15"/>
    </row>
    <row r="73" spans="1:23" x14ac:dyDescent="0.2">
      <c r="A73" s="1">
        <v>72</v>
      </c>
      <c r="B73" s="1" t="s">
        <v>51</v>
      </c>
      <c r="C73" s="1" t="s">
        <v>50</v>
      </c>
      <c r="D73" s="58" t="str">
        <f t="shared" si="21"/>
        <v>PaulinaRowal</v>
      </c>
      <c r="E73" s="58" t="str">
        <f t="shared" si="22"/>
        <v>Paulina Rowal</v>
      </c>
      <c r="F73" s="58" t="str">
        <f t="shared" si="23"/>
        <v>Paulina.Rowal</v>
      </c>
      <c r="G73" s="58" t="str">
        <f t="shared" si="24"/>
        <v>Paulina.Rowal - zaliczone</v>
      </c>
      <c r="H73" s="59" t="str">
        <f t="shared" si="25"/>
        <v>P</v>
      </c>
      <c r="I73" s="58" t="str">
        <f t="shared" si="26"/>
        <v>R</v>
      </c>
      <c r="J73" s="59" t="str">
        <f t="shared" si="27"/>
        <v>Pa</v>
      </c>
      <c r="K73" s="58" t="str">
        <f t="shared" si="28"/>
        <v>Pa Ro</v>
      </c>
      <c r="L73" s="59" t="str">
        <f t="shared" si="29"/>
        <v>Paulina</v>
      </c>
      <c r="M73" s="58" t="str">
        <f t="shared" si="30"/>
        <v>Rowal</v>
      </c>
      <c r="N73" s="59" t="str">
        <f t="shared" si="31"/>
        <v>PAULINA</v>
      </c>
      <c r="O73" s="58" t="str">
        <f t="shared" si="32"/>
        <v>paulina</v>
      </c>
      <c r="P73" s="59" t="str">
        <f t="shared" si="33"/>
        <v>PAULINA.rowal</v>
      </c>
      <c r="Q73" s="58" t="str">
        <f t="shared" si="34"/>
        <v>P.R.</v>
      </c>
      <c r="R73" s="59" t="str">
        <f t="shared" si="35"/>
        <v>P.R.</v>
      </c>
      <c r="S73" s="58" t="str">
        <f t="shared" si="36"/>
        <v>p. Rowal</v>
      </c>
      <c r="T73" s="59">
        <f t="shared" si="37"/>
        <v>7</v>
      </c>
      <c r="U73" s="58">
        <f t="shared" si="38"/>
        <v>12</v>
      </c>
      <c r="V73" s="59" t="str">
        <f t="shared" si="39"/>
        <v>p.r.</v>
      </c>
      <c r="W73" s="15"/>
    </row>
    <row r="74" spans="1:23" x14ac:dyDescent="0.2">
      <c r="A74" s="1">
        <v>73</v>
      </c>
      <c r="B74" s="1" t="s">
        <v>47</v>
      </c>
      <c r="C74" s="1" t="s">
        <v>46</v>
      </c>
      <c r="D74" s="58" t="str">
        <f t="shared" si="21"/>
        <v>StefanNowakowski</v>
      </c>
      <c r="E74" s="58" t="str">
        <f t="shared" si="22"/>
        <v>Stefan Nowakowski</v>
      </c>
      <c r="F74" s="58" t="str">
        <f t="shared" si="23"/>
        <v>Stefan.Nowakowski</v>
      </c>
      <c r="G74" s="58" t="str">
        <f t="shared" si="24"/>
        <v>Stefan.Nowakowski - zaliczone</v>
      </c>
      <c r="H74" s="59" t="str">
        <f t="shared" si="25"/>
        <v>S</v>
      </c>
      <c r="I74" s="58" t="str">
        <f t="shared" si="26"/>
        <v>N</v>
      </c>
      <c r="J74" s="59" t="str">
        <f t="shared" si="27"/>
        <v>St</v>
      </c>
      <c r="K74" s="58" t="str">
        <f t="shared" si="28"/>
        <v>St No</v>
      </c>
      <c r="L74" s="59" t="str">
        <f t="shared" si="29"/>
        <v>Stefan</v>
      </c>
      <c r="M74" s="58" t="str">
        <f t="shared" si="30"/>
        <v>Nowakowski</v>
      </c>
      <c r="N74" s="59" t="str">
        <f t="shared" si="31"/>
        <v>STEFAN</v>
      </c>
      <c r="O74" s="58" t="str">
        <f t="shared" si="32"/>
        <v>stefan</v>
      </c>
      <c r="P74" s="59" t="str">
        <f t="shared" si="33"/>
        <v>STEFAN.nowakowski</v>
      </c>
      <c r="Q74" s="58" t="str">
        <f t="shared" si="34"/>
        <v>S.N.</v>
      </c>
      <c r="R74" s="59" t="str">
        <f t="shared" si="35"/>
        <v>S.N.</v>
      </c>
      <c r="S74" s="58" t="str">
        <f t="shared" si="36"/>
        <v>p. Nowakowski</v>
      </c>
      <c r="T74" s="59">
        <f t="shared" si="37"/>
        <v>6</v>
      </c>
      <c r="U74" s="58">
        <f t="shared" si="38"/>
        <v>16</v>
      </c>
      <c r="V74" s="59" t="str">
        <f t="shared" si="39"/>
        <v>s.n.</v>
      </c>
      <c r="W74" s="15"/>
    </row>
    <row r="75" spans="1:23" x14ac:dyDescent="0.2">
      <c r="A75" s="1">
        <v>74</v>
      </c>
      <c r="B75" s="1" t="s">
        <v>41</v>
      </c>
      <c r="C75" s="1" t="s">
        <v>40</v>
      </c>
      <c r="D75" s="58" t="str">
        <f t="shared" si="21"/>
        <v>KatarzynaRawin</v>
      </c>
      <c r="E75" s="58" t="str">
        <f t="shared" si="22"/>
        <v>Katarzyna Rawin</v>
      </c>
      <c r="F75" s="58" t="str">
        <f t="shared" si="23"/>
        <v>Katarzyna.Rawin</v>
      </c>
      <c r="G75" s="58" t="str">
        <f t="shared" si="24"/>
        <v>Katarzyna.Rawin - zaliczone</v>
      </c>
      <c r="H75" s="59" t="str">
        <f t="shared" si="25"/>
        <v>K</v>
      </c>
      <c r="I75" s="58" t="str">
        <f t="shared" si="26"/>
        <v>R</v>
      </c>
      <c r="J75" s="59" t="str">
        <f t="shared" si="27"/>
        <v>Ka</v>
      </c>
      <c r="K75" s="58" t="str">
        <f t="shared" si="28"/>
        <v>Ka Ra</v>
      </c>
      <c r="L75" s="59" t="str">
        <f t="shared" si="29"/>
        <v>Katarzyna</v>
      </c>
      <c r="M75" s="58" t="str">
        <f t="shared" si="30"/>
        <v>Rawin</v>
      </c>
      <c r="N75" s="59" t="str">
        <f t="shared" si="31"/>
        <v>KATARZYNA</v>
      </c>
      <c r="O75" s="58" t="str">
        <f t="shared" si="32"/>
        <v>katarzyna</v>
      </c>
      <c r="P75" s="59" t="str">
        <f t="shared" si="33"/>
        <v>KATARZYNA.rawin</v>
      </c>
      <c r="Q75" s="58" t="str">
        <f t="shared" si="34"/>
        <v>K.R.</v>
      </c>
      <c r="R75" s="59" t="str">
        <f t="shared" si="35"/>
        <v>K.R.</v>
      </c>
      <c r="S75" s="58" t="str">
        <f t="shared" si="36"/>
        <v>p. Rawin</v>
      </c>
      <c r="T75" s="59">
        <f t="shared" si="37"/>
        <v>9</v>
      </c>
      <c r="U75" s="58">
        <f t="shared" si="38"/>
        <v>14</v>
      </c>
      <c r="V75" s="59" t="str">
        <f t="shared" si="39"/>
        <v>k.r.</v>
      </c>
      <c r="W75" s="15"/>
    </row>
    <row r="76" spans="1:23" x14ac:dyDescent="0.2">
      <c r="A76" s="1">
        <v>75</v>
      </c>
      <c r="B76" s="1" t="s">
        <v>35</v>
      </c>
      <c r="C76" s="1" t="s">
        <v>34</v>
      </c>
      <c r="D76" s="58" t="str">
        <f t="shared" si="21"/>
        <v>AndrzejWelski</v>
      </c>
      <c r="E76" s="58" t="str">
        <f t="shared" si="22"/>
        <v>Andrzej Welski</v>
      </c>
      <c r="F76" s="58" t="str">
        <f t="shared" si="23"/>
        <v>Andrzej.Welski</v>
      </c>
      <c r="G76" s="58" t="str">
        <f t="shared" si="24"/>
        <v>Andrzej.Welski - zaliczone</v>
      </c>
      <c r="H76" s="59" t="str">
        <f t="shared" si="25"/>
        <v>A</v>
      </c>
      <c r="I76" s="58" t="str">
        <f t="shared" si="26"/>
        <v>W</v>
      </c>
      <c r="J76" s="59" t="str">
        <f t="shared" si="27"/>
        <v>An</v>
      </c>
      <c r="K76" s="58" t="str">
        <f t="shared" si="28"/>
        <v>An We</v>
      </c>
      <c r="L76" s="59" t="str">
        <f t="shared" si="29"/>
        <v>Andrzej</v>
      </c>
      <c r="M76" s="58" t="str">
        <f t="shared" si="30"/>
        <v>Welski</v>
      </c>
      <c r="N76" s="59" t="str">
        <f t="shared" si="31"/>
        <v>ANDRZEJ</v>
      </c>
      <c r="O76" s="58" t="str">
        <f t="shared" si="32"/>
        <v>andrzej</v>
      </c>
      <c r="P76" s="59" t="str">
        <f t="shared" si="33"/>
        <v>ANDRZEJ.welski</v>
      </c>
      <c r="Q76" s="58" t="str">
        <f t="shared" si="34"/>
        <v>A.W.</v>
      </c>
      <c r="R76" s="59" t="str">
        <f t="shared" si="35"/>
        <v>A.W.</v>
      </c>
      <c r="S76" s="58" t="str">
        <f t="shared" si="36"/>
        <v>p. Welski</v>
      </c>
      <c r="T76" s="59">
        <f t="shared" si="37"/>
        <v>7</v>
      </c>
      <c r="U76" s="58">
        <f t="shared" si="38"/>
        <v>13</v>
      </c>
      <c r="V76" s="59" t="str">
        <f t="shared" si="39"/>
        <v>a.w.</v>
      </c>
      <c r="W76" s="15"/>
    </row>
    <row r="77" spans="1:23" x14ac:dyDescent="0.2">
      <c r="A77" s="1">
        <v>76</v>
      </c>
      <c r="B77" s="1" t="s">
        <v>29</v>
      </c>
      <c r="C77" s="1" t="s">
        <v>11</v>
      </c>
      <c r="D77" s="58" t="str">
        <f t="shared" si="21"/>
        <v>ErykGładkowski</v>
      </c>
      <c r="E77" s="58" t="str">
        <f t="shared" si="22"/>
        <v>Eryk Gładkowski</v>
      </c>
      <c r="F77" s="58" t="str">
        <f t="shared" si="23"/>
        <v>Eryk.Gładkowski</v>
      </c>
      <c r="G77" s="58" t="str">
        <f t="shared" si="24"/>
        <v>Eryk.Gładkowski - zaliczone</v>
      </c>
      <c r="H77" s="59" t="str">
        <f t="shared" si="25"/>
        <v>E</v>
      </c>
      <c r="I77" s="58" t="str">
        <f t="shared" si="26"/>
        <v>G</v>
      </c>
      <c r="J77" s="59" t="str">
        <f t="shared" si="27"/>
        <v>Er</v>
      </c>
      <c r="K77" s="58" t="str">
        <f t="shared" si="28"/>
        <v>Er Gł</v>
      </c>
      <c r="L77" s="59" t="str">
        <f t="shared" si="29"/>
        <v>Eryk</v>
      </c>
      <c r="M77" s="58" t="str">
        <f t="shared" si="30"/>
        <v>Gładkowski</v>
      </c>
      <c r="N77" s="59" t="str">
        <f t="shared" si="31"/>
        <v>ERYK</v>
      </c>
      <c r="O77" s="58" t="str">
        <f t="shared" si="32"/>
        <v>eryk</v>
      </c>
      <c r="P77" s="59" t="str">
        <f t="shared" si="33"/>
        <v>ERYK.gładkowski</v>
      </c>
      <c r="Q77" s="58" t="str">
        <f t="shared" si="34"/>
        <v>E.G.</v>
      </c>
      <c r="R77" s="59" t="str">
        <f t="shared" si="35"/>
        <v>E.G.</v>
      </c>
      <c r="S77" s="58" t="str">
        <f t="shared" si="36"/>
        <v>p. Gładkowski</v>
      </c>
      <c r="T77" s="59">
        <f t="shared" si="37"/>
        <v>4</v>
      </c>
      <c r="U77" s="58">
        <f t="shared" si="38"/>
        <v>14</v>
      </c>
      <c r="V77" s="59" t="str">
        <f t="shared" si="39"/>
        <v>e.g.</v>
      </c>
      <c r="W77" s="15"/>
    </row>
    <row r="78" spans="1:23" x14ac:dyDescent="0.2">
      <c r="A78" s="1">
        <v>77</v>
      </c>
      <c r="B78" s="1" t="s">
        <v>24</v>
      </c>
      <c r="C78" s="1" t="s">
        <v>23</v>
      </c>
      <c r="D78" s="58" t="str">
        <f t="shared" si="21"/>
        <v>JanuszTupak</v>
      </c>
      <c r="E78" s="58" t="str">
        <f t="shared" si="22"/>
        <v>Janusz Tupak</v>
      </c>
      <c r="F78" s="58" t="str">
        <f t="shared" si="23"/>
        <v>Janusz.Tupak</v>
      </c>
      <c r="G78" s="58" t="str">
        <f t="shared" si="24"/>
        <v>Janusz.Tupak - zaliczone</v>
      </c>
      <c r="H78" s="59" t="str">
        <f t="shared" si="25"/>
        <v>J</v>
      </c>
      <c r="I78" s="58" t="str">
        <f t="shared" si="26"/>
        <v>T</v>
      </c>
      <c r="J78" s="59" t="str">
        <f t="shared" si="27"/>
        <v>Ja</v>
      </c>
      <c r="K78" s="58" t="str">
        <f t="shared" si="28"/>
        <v>Ja Tu</v>
      </c>
      <c r="L78" s="59" t="str">
        <f t="shared" si="29"/>
        <v>Janusz</v>
      </c>
      <c r="M78" s="58" t="str">
        <f t="shared" si="30"/>
        <v>Tupak</v>
      </c>
      <c r="N78" s="59" t="str">
        <f t="shared" si="31"/>
        <v>JANUSZ</v>
      </c>
      <c r="O78" s="58" t="str">
        <f t="shared" si="32"/>
        <v>janusz</v>
      </c>
      <c r="P78" s="59" t="str">
        <f t="shared" si="33"/>
        <v>JANUSZ.tupak</v>
      </c>
      <c r="Q78" s="58" t="str">
        <f t="shared" si="34"/>
        <v>J.T.</v>
      </c>
      <c r="R78" s="59" t="str">
        <f t="shared" si="35"/>
        <v>J.T.</v>
      </c>
      <c r="S78" s="58" t="str">
        <f t="shared" si="36"/>
        <v>p. Tupak</v>
      </c>
      <c r="T78" s="59">
        <f t="shared" si="37"/>
        <v>6</v>
      </c>
      <c r="U78" s="58">
        <f t="shared" si="38"/>
        <v>11</v>
      </c>
      <c r="V78" s="59" t="str">
        <f t="shared" si="39"/>
        <v>j.t.</v>
      </c>
      <c r="W78" s="15"/>
    </row>
    <row r="79" spans="1:23" x14ac:dyDescent="0.2">
      <c r="A79" s="1">
        <v>78</v>
      </c>
      <c r="B79" s="1" t="s">
        <v>18</v>
      </c>
      <c r="C79" s="1" t="s">
        <v>17</v>
      </c>
      <c r="D79" s="58" t="str">
        <f t="shared" si="21"/>
        <v>AnitaBandowska</v>
      </c>
      <c r="E79" s="58" t="str">
        <f t="shared" si="22"/>
        <v>Anita Bandowska</v>
      </c>
      <c r="F79" s="58" t="str">
        <f t="shared" si="23"/>
        <v>Anita.Bandowska</v>
      </c>
      <c r="G79" s="58" t="str">
        <f t="shared" si="24"/>
        <v>Anita.Bandowska - zaliczone</v>
      </c>
      <c r="H79" s="59" t="str">
        <f t="shared" si="25"/>
        <v>A</v>
      </c>
      <c r="I79" s="58" t="str">
        <f t="shared" si="26"/>
        <v>B</v>
      </c>
      <c r="J79" s="59" t="str">
        <f t="shared" si="27"/>
        <v>An</v>
      </c>
      <c r="K79" s="58" t="str">
        <f t="shared" si="28"/>
        <v>An Ba</v>
      </c>
      <c r="L79" s="59" t="str">
        <f t="shared" si="29"/>
        <v>Anita</v>
      </c>
      <c r="M79" s="58" t="str">
        <f t="shared" si="30"/>
        <v>Bandowska</v>
      </c>
      <c r="N79" s="59" t="str">
        <f t="shared" si="31"/>
        <v>ANITA</v>
      </c>
      <c r="O79" s="58" t="str">
        <f t="shared" si="32"/>
        <v>anita</v>
      </c>
      <c r="P79" s="59" t="str">
        <f t="shared" si="33"/>
        <v>ANITA.bandowska</v>
      </c>
      <c r="Q79" s="58" t="str">
        <f t="shared" si="34"/>
        <v>A.B.</v>
      </c>
      <c r="R79" s="59" t="str">
        <f t="shared" si="35"/>
        <v>A.B.</v>
      </c>
      <c r="S79" s="58" t="str">
        <f t="shared" si="36"/>
        <v>p. Bandowska</v>
      </c>
      <c r="T79" s="59">
        <f t="shared" si="37"/>
        <v>5</v>
      </c>
      <c r="U79" s="58">
        <f t="shared" si="38"/>
        <v>14</v>
      </c>
      <c r="V79" s="59" t="str">
        <f t="shared" si="39"/>
        <v>a.b.</v>
      </c>
      <c r="W79" s="15"/>
    </row>
    <row r="80" spans="1:23" x14ac:dyDescent="0.2">
      <c r="A80" s="1">
        <v>79</v>
      </c>
      <c r="B80" s="1" t="s">
        <v>12</v>
      </c>
      <c r="C80" s="1" t="s">
        <v>11</v>
      </c>
      <c r="D80" s="58" t="str">
        <f t="shared" si="21"/>
        <v>ErykHomer</v>
      </c>
      <c r="E80" s="58" t="str">
        <f t="shared" si="22"/>
        <v>Eryk Homer</v>
      </c>
      <c r="F80" s="58" t="str">
        <f t="shared" si="23"/>
        <v>Eryk.Homer</v>
      </c>
      <c r="G80" s="58" t="str">
        <f t="shared" si="24"/>
        <v>Eryk.Homer - zaliczone</v>
      </c>
      <c r="H80" s="59" t="str">
        <f t="shared" si="25"/>
        <v>E</v>
      </c>
      <c r="I80" s="58" t="str">
        <f t="shared" si="26"/>
        <v>H</v>
      </c>
      <c r="J80" s="59" t="str">
        <f t="shared" si="27"/>
        <v>Er</v>
      </c>
      <c r="K80" s="58" t="str">
        <f t="shared" si="28"/>
        <v>Er Ho</v>
      </c>
      <c r="L80" s="59" t="str">
        <f t="shared" si="29"/>
        <v>Eryk</v>
      </c>
      <c r="M80" s="58" t="str">
        <f t="shared" si="30"/>
        <v>Homer</v>
      </c>
      <c r="N80" s="59" t="str">
        <f t="shared" si="31"/>
        <v>ERYK</v>
      </c>
      <c r="O80" s="58" t="str">
        <f t="shared" si="32"/>
        <v>eryk</v>
      </c>
      <c r="P80" s="59" t="str">
        <f t="shared" si="33"/>
        <v>ERYK.homer</v>
      </c>
      <c r="Q80" s="58" t="str">
        <f t="shared" si="34"/>
        <v>E.H.</v>
      </c>
      <c r="R80" s="59" t="str">
        <f t="shared" si="35"/>
        <v>E.H.</v>
      </c>
      <c r="S80" s="58" t="str">
        <f t="shared" si="36"/>
        <v>p. Homer</v>
      </c>
      <c r="T80" s="59">
        <f t="shared" si="37"/>
        <v>4</v>
      </c>
      <c r="U80" s="58">
        <f t="shared" si="38"/>
        <v>9</v>
      </c>
      <c r="V80" s="59" t="str">
        <f t="shared" si="39"/>
        <v>e.h.</v>
      </c>
      <c r="W80" s="15"/>
    </row>
    <row r="81" spans="1:23" ht="13.5" thickBot="1" x14ac:dyDescent="0.25">
      <c r="A81" s="3">
        <v>80</v>
      </c>
      <c r="B81" s="3" t="s">
        <v>6</v>
      </c>
      <c r="C81" s="3" t="s">
        <v>5</v>
      </c>
      <c r="D81" s="58" t="str">
        <f t="shared" si="21"/>
        <v>MariaMorowska</v>
      </c>
      <c r="E81" s="58" t="str">
        <f t="shared" si="22"/>
        <v>Maria Morowska</v>
      </c>
      <c r="F81" s="58" t="str">
        <f t="shared" si="23"/>
        <v>Maria.Morowska</v>
      </c>
      <c r="G81" s="58" t="str">
        <f t="shared" si="24"/>
        <v>Maria.Morowska - zaliczone</v>
      </c>
      <c r="H81" s="59" t="str">
        <f t="shared" si="25"/>
        <v>M</v>
      </c>
      <c r="I81" s="58" t="str">
        <f t="shared" si="26"/>
        <v>M</v>
      </c>
      <c r="J81" s="59" t="str">
        <f t="shared" si="27"/>
        <v>Ma</v>
      </c>
      <c r="K81" s="58" t="str">
        <f t="shared" si="28"/>
        <v>Ma Mo</v>
      </c>
      <c r="L81" s="59" t="str">
        <f t="shared" si="29"/>
        <v>Maria</v>
      </c>
      <c r="M81" s="58" t="str">
        <f t="shared" si="30"/>
        <v>Morowska</v>
      </c>
      <c r="N81" s="59" t="str">
        <f t="shared" si="31"/>
        <v>MARIA</v>
      </c>
      <c r="O81" s="58" t="str">
        <f t="shared" si="32"/>
        <v>maria</v>
      </c>
      <c r="P81" s="59" t="str">
        <f t="shared" si="33"/>
        <v>MARIA.morowska</v>
      </c>
      <c r="Q81" s="58" t="str">
        <f t="shared" si="34"/>
        <v>M.M.</v>
      </c>
      <c r="R81" s="59" t="str">
        <f t="shared" si="35"/>
        <v>M.M.</v>
      </c>
      <c r="S81" s="58" t="str">
        <f t="shared" si="36"/>
        <v>p. Morowska</v>
      </c>
      <c r="T81" s="59">
        <f t="shared" si="37"/>
        <v>5</v>
      </c>
      <c r="U81" s="58">
        <f t="shared" si="38"/>
        <v>13</v>
      </c>
      <c r="V81" s="59" t="str">
        <f t="shared" si="39"/>
        <v>m.m.</v>
      </c>
      <c r="W81" s="15"/>
    </row>
    <row r="82" spans="1:23" x14ac:dyDescent="0.2">
      <c r="D82" s="61"/>
      <c r="E82" s="61"/>
      <c r="F82" s="61"/>
      <c r="G82" s="61"/>
      <c r="H82" s="62"/>
      <c r="I82" s="61"/>
      <c r="J82" s="63"/>
      <c r="K82" s="61"/>
      <c r="L82" s="63"/>
      <c r="M82" s="61"/>
      <c r="N82" s="63"/>
      <c r="O82" s="61"/>
      <c r="P82" s="63"/>
      <c r="Q82" s="64"/>
      <c r="R82" s="62"/>
      <c r="S82" s="64"/>
      <c r="T82" s="63"/>
      <c r="U82" s="61"/>
      <c r="V82" s="61"/>
    </row>
    <row r="83" spans="1:23" x14ac:dyDescent="0.2">
      <c r="D83" s="61"/>
      <c r="E83" s="61"/>
      <c r="F83" s="61"/>
      <c r="G83" s="61"/>
      <c r="H83" s="62"/>
      <c r="I83" s="61"/>
      <c r="J83" s="63"/>
      <c r="K83" s="61"/>
      <c r="L83" s="63"/>
      <c r="M83" s="61"/>
      <c r="N83" s="63"/>
      <c r="O83" s="61"/>
      <c r="P83" s="63"/>
      <c r="Q83" s="64"/>
      <c r="R83" s="62"/>
      <c r="S83" s="64"/>
      <c r="T83" s="63"/>
      <c r="U83" s="61"/>
      <c r="V83" s="61"/>
    </row>
    <row r="84" spans="1:23" x14ac:dyDescent="0.2">
      <c r="D84" s="61"/>
      <c r="E84" s="61"/>
      <c r="F84" s="61"/>
      <c r="G84" s="61"/>
      <c r="H84" s="62"/>
      <c r="I84" s="61"/>
      <c r="J84" s="63"/>
      <c r="K84" s="61"/>
      <c r="L84" s="63"/>
      <c r="M84" s="61"/>
      <c r="N84" s="63"/>
      <c r="O84" s="61"/>
      <c r="P84" s="63"/>
      <c r="Q84" s="64"/>
      <c r="R84" s="62"/>
      <c r="S84" s="64"/>
      <c r="T84" s="63"/>
      <c r="U84" s="61"/>
      <c r="V84" s="61"/>
    </row>
    <row r="85" spans="1:23" x14ac:dyDescent="0.2">
      <c r="D85" s="61"/>
      <c r="E85" s="61"/>
      <c r="F85" s="61"/>
      <c r="G85" s="61"/>
      <c r="H85" s="62"/>
      <c r="I85" s="61"/>
      <c r="J85" s="63"/>
      <c r="K85" s="61"/>
      <c r="L85" s="63"/>
      <c r="M85" s="61"/>
      <c r="N85" s="63"/>
      <c r="O85" s="61"/>
      <c r="P85" s="63"/>
      <c r="Q85" s="64"/>
      <c r="R85" s="62"/>
      <c r="S85" s="64"/>
      <c r="T85" s="63"/>
      <c r="U85" s="61"/>
      <c r="V85" s="61"/>
    </row>
    <row r="86" spans="1:23" x14ac:dyDescent="0.2">
      <c r="D86" s="61"/>
      <c r="E86" s="61"/>
      <c r="F86" s="61"/>
      <c r="G86" s="61"/>
      <c r="H86" s="62"/>
      <c r="I86" s="61"/>
      <c r="J86" s="63"/>
      <c r="K86" s="61"/>
      <c r="L86" s="63"/>
      <c r="M86" s="61"/>
      <c r="N86" s="63"/>
      <c r="O86" s="61"/>
      <c r="P86" s="63"/>
      <c r="Q86" s="64"/>
      <c r="R86" s="62"/>
      <c r="S86" s="64"/>
      <c r="T86" s="63"/>
      <c r="U86" s="61"/>
      <c r="V86" s="61"/>
    </row>
    <row r="87" spans="1:23" x14ac:dyDescent="0.2">
      <c r="D87" s="61"/>
      <c r="E87" s="61"/>
      <c r="F87" s="61"/>
      <c r="G87" s="61"/>
      <c r="H87" s="62"/>
      <c r="I87" s="61"/>
      <c r="J87" s="63"/>
      <c r="K87" s="61"/>
      <c r="L87" s="63"/>
      <c r="M87" s="61"/>
      <c r="N87" s="63"/>
      <c r="O87" s="61"/>
      <c r="P87" s="63"/>
      <c r="Q87" s="64"/>
      <c r="R87" s="62"/>
      <c r="S87" s="64"/>
      <c r="T87" s="63"/>
      <c r="U87" s="61"/>
      <c r="V87" s="61"/>
    </row>
    <row r="88" spans="1:23" x14ac:dyDescent="0.2">
      <c r="D88" s="61"/>
      <c r="E88" s="61"/>
      <c r="F88" s="61"/>
      <c r="G88" s="61"/>
      <c r="H88" s="62"/>
      <c r="I88" s="61"/>
      <c r="J88" s="63"/>
      <c r="K88" s="61"/>
      <c r="L88" s="63"/>
      <c r="M88" s="61"/>
      <c r="N88" s="63"/>
      <c r="O88" s="61"/>
      <c r="P88" s="63"/>
      <c r="Q88" s="64"/>
      <c r="R88" s="62"/>
      <c r="S88" s="64"/>
      <c r="T88" s="63"/>
      <c r="U88" s="61"/>
      <c r="V88" s="61"/>
    </row>
    <row r="89" spans="1:23" x14ac:dyDescent="0.2">
      <c r="D89" s="61"/>
      <c r="E89" s="61"/>
      <c r="F89" s="61"/>
      <c r="G89" s="61"/>
      <c r="H89" s="62"/>
      <c r="I89" s="61"/>
      <c r="J89" s="63"/>
      <c r="K89" s="61"/>
      <c r="L89" s="63"/>
      <c r="M89" s="61"/>
      <c r="N89" s="63"/>
      <c r="O89" s="61"/>
      <c r="P89" s="63"/>
      <c r="Q89" s="64"/>
      <c r="R89" s="62"/>
      <c r="S89" s="64"/>
      <c r="T89" s="63"/>
      <c r="U89" s="61"/>
      <c r="V89" s="61"/>
    </row>
    <row r="90" spans="1:23" x14ac:dyDescent="0.2">
      <c r="D90" s="61"/>
      <c r="E90" s="61"/>
      <c r="F90" s="61"/>
      <c r="G90" s="61"/>
      <c r="H90" s="62"/>
      <c r="I90" s="61"/>
      <c r="J90" s="63"/>
      <c r="K90" s="61"/>
      <c r="L90" s="63"/>
      <c r="M90" s="61"/>
      <c r="N90" s="63"/>
      <c r="O90" s="61"/>
      <c r="P90" s="63"/>
      <c r="Q90" s="64"/>
      <c r="R90" s="62"/>
      <c r="S90" s="64"/>
      <c r="T90" s="63"/>
      <c r="U90" s="61"/>
      <c r="V90" s="61"/>
    </row>
    <row r="91" spans="1:23" x14ac:dyDescent="0.2">
      <c r="D91" s="61"/>
      <c r="E91" s="61"/>
      <c r="F91" s="61"/>
      <c r="G91" s="61"/>
      <c r="H91" s="62"/>
      <c r="I91" s="61"/>
      <c r="J91" s="63"/>
      <c r="K91" s="61"/>
      <c r="L91" s="63"/>
      <c r="M91" s="61"/>
      <c r="N91" s="63"/>
      <c r="O91" s="61"/>
      <c r="P91" s="63"/>
      <c r="Q91" s="64"/>
      <c r="R91" s="62"/>
      <c r="S91" s="64"/>
      <c r="T91" s="63"/>
      <c r="U91" s="61"/>
      <c r="V91" s="61"/>
    </row>
    <row r="92" spans="1:23" x14ac:dyDescent="0.2">
      <c r="D92" s="61"/>
      <c r="E92" s="61"/>
      <c r="F92" s="61"/>
      <c r="G92" s="61"/>
      <c r="H92" s="62"/>
      <c r="I92" s="61"/>
      <c r="J92" s="63"/>
      <c r="K92" s="61"/>
      <c r="L92" s="63"/>
      <c r="M92" s="61"/>
      <c r="N92" s="63"/>
      <c r="O92" s="61"/>
      <c r="P92" s="63"/>
      <c r="Q92" s="64"/>
      <c r="R92" s="62"/>
      <c r="S92" s="64"/>
      <c r="T92" s="63"/>
      <c r="U92" s="61"/>
      <c r="V92" s="61"/>
    </row>
    <row r="93" spans="1:23" x14ac:dyDescent="0.2">
      <c r="D93" s="61"/>
      <c r="E93" s="61"/>
      <c r="F93" s="61"/>
      <c r="G93" s="61"/>
      <c r="H93" s="62"/>
      <c r="I93" s="61"/>
      <c r="J93" s="63"/>
      <c r="K93" s="61"/>
      <c r="L93" s="63"/>
      <c r="M93" s="61"/>
      <c r="N93" s="63"/>
      <c r="O93" s="61"/>
      <c r="P93" s="63"/>
      <c r="Q93" s="64"/>
      <c r="R93" s="62"/>
      <c r="S93" s="64"/>
      <c r="T93" s="63"/>
      <c r="U93" s="61"/>
      <c r="V93" s="61"/>
    </row>
    <row r="94" spans="1:23" x14ac:dyDescent="0.2">
      <c r="D94" s="61"/>
      <c r="E94" s="61"/>
      <c r="F94" s="61"/>
      <c r="G94" s="61"/>
      <c r="H94" s="62"/>
      <c r="I94" s="61"/>
      <c r="J94" s="63"/>
      <c r="K94" s="61"/>
      <c r="L94" s="63"/>
      <c r="M94" s="61"/>
      <c r="N94" s="63"/>
      <c r="O94" s="61"/>
      <c r="P94" s="63"/>
      <c r="Q94" s="64"/>
      <c r="R94" s="62"/>
      <c r="S94" s="64"/>
      <c r="T94" s="63"/>
      <c r="U94" s="61"/>
      <c r="V94" s="61"/>
    </row>
    <row r="95" spans="1:23" x14ac:dyDescent="0.2">
      <c r="D95" s="61"/>
      <c r="E95" s="61"/>
      <c r="F95" s="61"/>
      <c r="G95" s="61"/>
      <c r="H95" s="62"/>
      <c r="I95" s="61"/>
      <c r="J95" s="63"/>
      <c r="K95" s="61"/>
      <c r="L95" s="63"/>
      <c r="M95" s="61"/>
      <c r="N95" s="63"/>
      <c r="O95" s="61"/>
      <c r="P95" s="63"/>
      <c r="Q95" s="64"/>
      <c r="R95" s="62"/>
      <c r="S95" s="64"/>
      <c r="T95" s="63"/>
      <c r="U95" s="61"/>
      <c r="V95" s="61"/>
    </row>
    <row r="96" spans="1:23" x14ac:dyDescent="0.2">
      <c r="D96" s="61"/>
      <c r="E96" s="61"/>
      <c r="F96" s="61"/>
      <c r="G96" s="61"/>
      <c r="H96" s="62"/>
      <c r="I96" s="61"/>
      <c r="J96" s="63"/>
      <c r="K96" s="61"/>
      <c r="L96" s="63"/>
      <c r="M96" s="61"/>
      <c r="N96" s="63"/>
      <c r="O96" s="61"/>
      <c r="P96" s="63"/>
      <c r="Q96" s="64"/>
      <c r="R96" s="62"/>
      <c r="S96" s="64"/>
      <c r="T96" s="63"/>
      <c r="U96" s="61"/>
      <c r="V96" s="61"/>
    </row>
    <row r="97" spans="4:22" x14ac:dyDescent="0.2">
      <c r="D97" s="61"/>
      <c r="E97" s="61"/>
      <c r="F97" s="61"/>
      <c r="G97" s="61"/>
      <c r="H97" s="62"/>
      <c r="I97" s="61"/>
      <c r="J97" s="63"/>
      <c r="K97" s="61"/>
      <c r="L97" s="63"/>
      <c r="M97" s="61"/>
      <c r="N97" s="63"/>
      <c r="O97" s="61"/>
      <c r="P97" s="63"/>
      <c r="Q97" s="64"/>
      <c r="R97" s="62"/>
      <c r="S97" s="64"/>
      <c r="T97" s="63"/>
      <c r="U97" s="61"/>
      <c r="V97" s="61"/>
    </row>
    <row r="98" spans="4:22" x14ac:dyDescent="0.2">
      <c r="D98" s="61"/>
      <c r="E98" s="61"/>
      <c r="F98" s="61"/>
      <c r="G98" s="61"/>
      <c r="H98" s="62"/>
      <c r="I98" s="61"/>
      <c r="J98" s="63"/>
      <c r="K98" s="61"/>
      <c r="L98" s="63"/>
      <c r="M98" s="61"/>
      <c r="N98" s="63"/>
      <c r="O98" s="61"/>
      <c r="P98" s="63"/>
      <c r="Q98" s="64"/>
      <c r="R98" s="62"/>
      <c r="S98" s="64"/>
      <c r="T98" s="63"/>
      <c r="U98" s="61"/>
      <c r="V98" s="61"/>
    </row>
    <row r="99" spans="4:22" x14ac:dyDescent="0.2">
      <c r="D99" s="61"/>
      <c r="E99" s="61"/>
      <c r="F99" s="61"/>
      <c r="G99" s="61"/>
      <c r="H99" s="62"/>
      <c r="I99" s="61"/>
      <c r="J99" s="63"/>
      <c r="K99" s="61"/>
      <c r="L99" s="63"/>
      <c r="M99" s="61"/>
      <c r="N99" s="63"/>
      <c r="O99" s="61"/>
      <c r="P99" s="63"/>
      <c r="Q99" s="64"/>
      <c r="R99" s="62"/>
      <c r="S99" s="64"/>
      <c r="T99" s="63"/>
      <c r="U99" s="61"/>
      <c r="V99" s="61"/>
    </row>
    <row r="100" spans="4:22" x14ac:dyDescent="0.2">
      <c r="D100" s="61"/>
      <c r="E100" s="61"/>
      <c r="F100" s="61"/>
      <c r="G100" s="61"/>
      <c r="H100" s="62"/>
      <c r="I100" s="61"/>
      <c r="J100" s="63"/>
      <c r="K100" s="61"/>
      <c r="L100" s="63"/>
      <c r="M100" s="61"/>
      <c r="N100" s="63"/>
      <c r="O100" s="61"/>
      <c r="P100" s="63"/>
      <c r="Q100" s="64"/>
      <c r="R100" s="62"/>
      <c r="S100" s="64"/>
      <c r="T100" s="63"/>
      <c r="U100" s="61"/>
      <c r="V100" s="61"/>
    </row>
    <row r="101" spans="4:22" x14ac:dyDescent="0.2">
      <c r="D101" s="61"/>
      <c r="E101" s="61"/>
      <c r="F101" s="61"/>
      <c r="G101" s="61"/>
      <c r="H101" s="62"/>
      <c r="I101" s="61"/>
      <c r="J101" s="63"/>
      <c r="K101" s="61"/>
      <c r="L101" s="63"/>
      <c r="M101" s="61"/>
      <c r="N101" s="63"/>
      <c r="O101" s="61"/>
      <c r="P101" s="63"/>
      <c r="Q101" s="64"/>
      <c r="R101" s="62"/>
      <c r="S101" s="64"/>
      <c r="T101" s="63"/>
      <c r="U101" s="61"/>
      <c r="V101" s="61"/>
    </row>
    <row r="102" spans="4:22" x14ac:dyDescent="0.2">
      <c r="D102" s="61"/>
      <c r="E102" s="61"/>
      <c r="F102" s="61"/>
      <c r="G102" s="61"/>
      <c r="H102" s="62"/>
      <c r="I102" s="61"/>
      <c r="J102" s="63"/>
      <c r="K102" s="61"/>
      <c r="L102" s="63"/>
      <c r="M102" s="61"/>
      <c r="N102" s="63"/>
      <c r="O102" s="61"/>
      <c r="P102" s="63"/>
      <c r="Q102" s="64"/>
      <c r="R102" s="62"/>
      <c r="S102" s="64"/>
      <c r="T102" s="63"/>
      <c r="U102" s="61"/>
      <c r="V102" s="61"/>
    </row>
    <row r="103" spans="4:22" x14ac:dyDescent="0.2">
      <c r="D103" s="61"/>
      <c r="E103" s="61"/>
      <c r="F103" s="61"/>
      <c r="G103" s="61"/>
      <c r="H103" s="62"/>
      <c r="I103" s="61"/>
      <c r="J103" s="63"/>
      <c r="K103" s="61"/>
      <c r="L103" s="63"/>
      <c r="M103" s="61"/>
      <c r="N103" s="63"/>
      <c r="O103" s="61"/>
      <c r="P103" s="63"/>
      <c r="Q103" s="64"/>
      <c r="R103" s="62"/>
      <c r="S103" s="64"/>
      <c r="T103" s="63"/>
      <c r="U103" s="61"/>
      <c r="V103" s="61"/>
    </row>
    <row r="104" spans="4:22" x14ac:dyDescent="0.2">
      <c r="D104" s="61"/>
      <c r="E104" s="61"/>
      <c r="F104" s="61"/>
      <c r="G104" s="61"/>
      <c r="H104" s="62"/>
      <c r="I104" s="61"/>
      <c r="J104" s="63"/>
      <c r="K104" s="61"/>
      <c r="L104" s="63"/>
      <c r="M104" s="61"/>
      <c r="N104" s="63"/>
      <c r="O104" s="61"/>
      <c r="P104" s="63"/>
      <c r="Q104" s="64"/>
      <c r="R104" s="62"/>
      <c r="S104" s="64"/>
      <c r="T104" s="63"/>
      <c r="U104" s="61"/>
      <c r="V104" s="61"/>
    </row>
    <row r="105" spans="4:22" x14ac:dyDescent="0.2">
      <c r="D105" s="61"/>
      <c r="E105" s="61"/>
      <c r="F105" s="61"/>
      <c r="G105" s="61"/>
      <c r="H105" s="62"/>
      <c r="I105" s="61"/>
      <c r="J105" s="63"/>
      <c r="K105" s="61"/>
      <c r="L105" s="63"/>
      <c r="M105" s="61"/>
      <c r="N105" s="63"/>
      <c r="O105" s="61"/>
      <c r="P105" s="63"/>
      <c r="Q105" s="64"/>
      <c r="R105" s="62"/>
      <c r="S105" s="64"/>
      <c r="T105" s="63"/>
      <c r="U105" s="61"/>
      <c r="V105" s="61"/>
    </row>
    <row r="106" spans="4:22" x14ac:dyDescent="0.2">
      <c r="D106" s="61"/>
      <c r="E106" s="61"/>
      <c r="F106" s="61"/>
      <c r="G106" s="61"/>
      <c r="H106" s="62"/>
      <c r="I106" s="61"/>
      <c r="J106" s="63"/>
      <c r="K106" s="61"/>
      <c r="L106" s="63"/>
      <c r="M106" s="61"/>
      <c r="N106" s="63"/>
      <c r="O106" s="61"/>
      <c r="P106" s="63"/>
      <c r="Q106" s="64"/>
      <c r="R106" s="62"/>
      <c r="S106" s="64"/>
      <c r="T106" s="63"/>
      <c r="U106" s="61"/>
      <c r="V106" s="61"/>
    </row>
    <row r="107" spans="4:22" x14ac:dyDescent="0.2">
      <c r="D107" s="61"/>
      <c r="E107" s="61"/>
      <c r="F107" s="61"/>
      <c r="G107" s="61"/>
      <c r="H107" s="62"/>
      <c r="I107" s="61"/>
      <c r="J107" s="63"/>
      <c r="K107" s="61"/>
      <c r="L107" s="63"/>
      <c r="M107" s="61"/>
      <c r="N107" s="63"/>
      <c r="O107" s="61"/>
      <c r="P107" s="63"/>
      <c r="Q107" s="64"/>
      <c r="R107" s="62"/>
      <c r="S107" s="64"/>
      <c r="T107" s="63"/>
      <c r="U107" s="61"/>
      <c r="V107" s="61"/>
    </row>
    <row r="108" spans="4:22" x14ac:dyDescent="0.2">
      <c r="D108" s="61"/>
      <c r="E108" s="61"/>
      <c r="F108" s="61"/>
      <c r="G108" s="61"/>
      <c r="H108" s="62"/>
      <c r="I108" s="61"/>
      <c r="J108" s="63"/>
      <c r="K108" s="61"/>
      <c r="L108" s="63"/>
      <c r="M108" s="61"/>
      <c r="N108" s="63"/>
      <c r="O108" s="61"/>
      <c r="P108" s="63"/>
      <c r="Q108" s="64"/>
      <c r="R108" s="62"/>
      <c r="S108" s="64"/>
      <c r="T108" s="63"/>
      <c r="U108" s="61"/>
      <c r="V108" s="61"/>
    </row>
    <row r="109" spans="4:22" x14ac:dyDescent="0.2">
      <c r="D109" s="61"/>
      <c r="E109" s="61"/>
      <c r="F109" s="61"/>
      <c r="G109" s="61"/>
      <c r="H109" s="62"/>
      <c r="I109" s="61"/>
      <c r="J109" s="63"/>
      <c r="K109" s="61"/>
      <c r="L109" s="63"/>
      <c r="M109" s="61"/>
      <c r="N109" s="63"/>
      <c r="O109" s="61"/>
      <c r="P109" s="63"/>
      <c r="Q109" s="64"/>
      <c r="R109" s="62"/>
      <c r="S109" s="64"/>
      <c r="T109" s="63"/>
      <c r="U109" s="61"/>
      <c r="V109" s="61"/>
    </row>
    <row r="110" spans="4:22" x14ac:dyDescent="0.2">
      <c r="D110" s="61"/>
      <c r="E110" s="61"/>
      <c r="F110" s="61"/>
      <c r="G110" s="61"/>
      <c r="H110" s="62"/>
      <c r="I110" s="61"/>
      <c r="J110" s="63"/>
      <c r="K110" s="61"/>
      <c r="L110" s="63"/>
      <c r="M110" s="61"/>
      <c r="N110" s="63"/>
      <c r="O110" s="61"/>
      <c r="P110" s="63"/>
      <c r="Q110" s="64"/>
      <c r="R110" s="62"/>
      <c r="S110" s="64"/>
      <c r="T110" s="63"/>
      <c r="U110" s="61"/>
      <c r="V110" s="61"/>
    </row>
    <row r="111" spans="4:22" x14ac:dyDescent="0.2">
      <c r="D111" s="61"/>
      <c r="E111" s="61"/>
      <c r="F111" s="61"/>
      <c r="G111" s="61"/>
      <c r="H111" s="62"/>
      <c r="I111" s="61"/>
      <c r="J111" s="63"/>
      <c r="K111" s="61"/>
      <c r="L111" s="63"/>
      <c r="M111" s="61"/>
      <c r="N111" s="63"/>
      <c r="O111" s="61"/>
      <c r="P111" s="63"/>
      <c r="Q111" s="64"/>
      <c r="R111" s="62"/>
      <c r="S111" s="64"/>
      <c r="T111" s="63"/>
      <c r="U111" s="61"/>
      <c r="V111" s="61"/>
    </row>
    <row r="112" spans="4:22" x14ac:dyDescent="0.2">
      <c r="D112" s="61"/>
      <c r="E112" s="61"/>
      <c r="F112" s="61"/>
      <c r="G112" s="61"/>
      <c r="H112" s="62"/>
      <c r="I112" s="61"/>
      <c r="J112" s="63"/>
      <c r="K112" s="61"/>
      <c r="L112" s="63"/>
      <c r="M112" s="61"/>
      <c r="N112" s="63"/>
      <c r="O112" s="61"/>
      <c r="P112" s="63"/>
      <c r="Q112" s="64"/>
      <c r="R112" s="62"/>
      <c r="S112" s="64"/>
      <c r="T112" s="63"/>
      <c r="U112" s="61"/>
      <c r="V112" s="61"/>
    </row>
    <row r="113" spans="4:22" x14ac:dyDescent="0.2">
      <c r="D113" s="61"/>
      <c r="E113" s="61"/>
      <c r="F113" s="61"/>
      <c r="G113" s="61"/>
      <c r="H113" s="62"/>
      <c r="I113" s="61"/>
      <c r="J113" s="63"/>
      <c r="K113" s="61"/>
      <c r="L113" s="63"/>
      <c r="M113" s="61"/>
      <c r="N113" s="63"/>
      <c r="O113" s="61"/>
      <c r="P113" s="63"/>
      <c r="Q113" s="64"/>
      <c r="R113" s="62"/>
      <c r="S113" s="64"/>
      <c r="T113" s="63"/>
      <c r="U113" s="61"/>
      <c r="V113" s="61"/>
    </row>
    <row r="114" spans="4:22" x14ac:dyDescent="0.2">
      <c r="D114" s="61"/>
      <c r="E114" s="61"/>
      <c r="F114" s="61"/>
      <c r="G114" s="61"/>
      <c r="H114" s="62"/>
      <c r="I114" s="61"/>
      <c r="J114" s="63"/>
      <c r="K114" s="61"/>
      <c r="L114" s="63"/>
      <c r="M114" s="61"/>
      <c r="N114" s="63"/>
      <c r="O114" s="61"/>
      <c r="P114" s="63"/>
      <c r="Q114" s="64"/>
      <c r="R114" s="62"/>
      <c r="S114" s="64"/>
      <c r="T114" s="63"/>
      <c r="U114" s="61"/>
      <c r="V114" s="61"/>
    </row>
    <row r="115" spans="4:22" x14ac:dyDescent="0.2">
      <c r="D115" s="61"/>
      <c r="E115" s="61"/>
      <c r="F115" s="61"/>
      <c r="G115" s="61"/>
      <c r="H115" s="62"/>
      <c r="I115" s="61"/>
      <c r="J115" s="63"/>
      <c r="K115" s="61"/>
      <c r="L115" s="63"/>
      <c r="M115" s="61"/>
      <c r="N115" s="63"/>
      <c r="O115" s="61"/>
      <c r="P115" s="63"/>
      <c r="Q115" s="64"/>
      <c r="R115" s="62"/>
      <c r="S115" s="64"/>
      <c r="T115" s="63"/>
      <c r="U115" s="61"/>
      <c r="V115" s="61"/>
    </row>
    <row r="116" spans="4:22" x14ac:dyDescent="0.2">
      <c r="D116" s="61"/>
      <c r="E116" s="61"/>
      <c r="F116" s="61"/>
      <c r="G116" s="61"/>
      <c r="H116" s="62"/>
      <c r="I116" s="61"/>
      <c r="J116" s="63"/>
      <c r="K116" s="61"/>
      <c r="L116" s="63"/>
      <c r="M116" s="61"/>
      <c r="N116" s="63"/>
      <c r="O116" s="61"/>
      <c r="P116" s="63"/>
      <c r="Q116" s="64"/>
      <c r="R116" s="62"/>
      <c r="S116" s="64"/>
      <c r="T116" s="63"/>
      <c r="U116" s="61"/>
      <c r="V116" s="61"/>
    </row>
    <row r="117" spans="4:22" x14ac:dyDescent="0.2">
      <c r="D117" s="61"/>
      <c r="E117" s="61"/>
      <c r="F117" s="61"/>
      <c r="G117" s="61"/>
      <c r="H117" s="62"/>
      <c r="I117" s="61"/>
      <c r="J117" s="63"/>
      <c r="K117" s="61"/>
      <c r="L117" s="63"/>
      <c r="M117" s="61"/>
      <c r="N117" s="63"/>
      <c r="O117" s="61"/>
      <c r="P117" s="63"/>
      <c r="Q117" s="64"/>
      <c r="R117" s="62"/>
      <c r="S117" s="64"/>
      <c r="T117" s="63"/>
      <c r="U117" s="61"/>
      <c r="V117" s="61"/>
    </row>
    <row r="118" spans="4:22" x14ac:dyDescent="0.2">
      <c r="D118" s="61"/>
      <c r="E118" s="61"/>
      <c r="F118" s="61"/>
      <c r="G118" s="61"/>
      <c r="H118" s="62"/>
      <c r="I118" s="61"/>
      <c r="J118" s="63"/>
      <c r="K118" s="61"/>
      <c r="L118" s="63"/>
      <c r="M118" s="61"/>
      <c r="N118" s="63"/>
      <c r="O118" s="61"/>
      <c r="P118" s="63"/>
      <c r="Q118" s="64"/>
      <c r="R118" s="62"/>
      <c r="S118" s="64"/>
      <c r="T118" s="63"/>
      <c r="U118" s="61"/>
      <c r="V118" s="61"/>
    </row>
    <row r="119" spans="4:22" x14ac:dyDescent="0.2">
      <c r="D119" s="61"/>
      <c r="E119" s="61"/>
      <c r="F119" s="61"/>
      <c r="G119" s="61"/>
      <c r="H119" s="62"/>
      <c r="I119" s="61"/>
      <c r="J119" s="63"/>
      <c r="K119" s="61"/>
      <c r="L119" s="63"/>
      <c r="M119" s="61"/>
      <c r="N119" s="63"/>
      <c r="O119" s="61"/>
      <c r="P119" s="63"/>
      <c r="Q119" s="64"/>
      <c r="R119" s="62"/>
      <c r="S119" s="64"/>
      <c r="T119" s="63"/>
      <c r="U119" s="61"/>
      <c r="V119" s="61"/>
    </row>
    <row r="120" spans="4:22" x14ac:dyDescent="0.2">
      <c r="D120" s="61"/>
      <c r="E120" s="61"/>
      <c r="F120" s="61"/>
      <c r="G120" s="61"/>
      <c r="H120" s="62"/>
      <c r="I120" s="61"/>
      <c r="J120" s="63"/>
      <c r="K120" s="61"/>
      <c r="L120" s="63"/>
      <c r="M120" s="61"/>
      <c r="N120" s="63"/>
      <c r="O120" s="61"/>
      <c r="P120" s="63"/>
      <c r="Q120" s="64"/>
      <c r="R120" s="62"/>
      <c r="S120" s="64"/>
      <c r="T120" s="63"/>
      <c r="U120" s="61"/>
      <c r="V120" s="61"/>
    </row>
    <row r="121" spans="4:22" x14ac:dyDescent="0.2">
      <c r="D121" s="61"/>
      <c r="E121" s="61"/>
      <c r="F121" s="61"/>
      <c r="G121" s="61"/>
      <c r="H121" s="62"/>
      <c r="I121" s="61"/>
      <c r="J121" s="63"/>
      <c r="K121" s="61"/>
      <c r="L121" s="63"/>
      <c r="M121" s="61"/>
      <c r="N121" s="63"/>
      <c r="O121" s="61"/>
      <c r="P121" s="63"/>
      <c r="Q121" s="64"/>
      <c r="R121" s="62"/>
      <c r="S121" s="64"/>
      <c r="T121" s="63"/>
      <c r="U121" s="61"/>
      <c r="V121" s="61"/>
    </row>
    <row r="122" spans="4:22" x14ac:dyDescent="0.2">
      <c r="D122" s="61"/>
      <c r="E122" s="61"/>
      <c r="F122" s="61"/>
      <c r="G122" s="61"/>
      <c r="H122" s="62"/>
      <c r="I122" s="61"/>
      <c r="J122" s="63"/>
      <c r="K122" s="61"/>
      <c r="L122" s="63"/>
      <c r="M122" s="61"/>
      <c r="N122" s="63"/>
      <c r="O122" s="61"/>
      <c r="P122" s="63"/>
      <c r="Q122" s="64"/>
      <c r="R122" s="62"/>
      <c r="S122" s="64"/>
      <c r="T122" s="63"/>
      <c r="U122" s="61"/>
      <c r="V122" s="61"/>
    </row>
    <row r="123" spans="4:22" x14ac:dyDescent="0.2">
      <c r="D123" s="61"/>
      <c r="E123" s="61"/>
      <c r="F123" s="61"/>
      <c r="G123" s="61"/>
      <c r="H123" s="62"/>
      <c r="I123" s="61"/>
      <c r="J123" s="63"/>
      <c r="K123" s="61"/>
      <c r="L123" s="63"/>
      <c r="M123" s="61"/>
      <c r="N123" s="63"/>
      <c r="O123" s="61"/>
      <c r="P123" s="63"/>
      <c r="Q123" s="64"/>
      <c r="R123" s="62"/>
      <c r="S123" s="64"/>
      <c r="T123" s="63"/>
      <c r="U123" s="61"/>
      <c r="V123" s="61"/>
    </row>
    <row r="124" spans="4:22" x14ac:dyDescent="0.2">
      <c r="D124" s="61"/>
      <c r="E124" s="61"/>
      <c r="F124" s="61"/>
      <c r="G124" s="61"/>
      <c r="H124" s="62"/>
      <c r="I124" s="61"/>
      <c r="J124" s="63"/>
      <c r="K124" s="61"/>
      <c r="L124" s="63"/>
      <c r="M124" s="61"/>
      <c r="N124" s="63"/>
      <c r="O124" s="61"/>
      <c r="P124" s="63"/>
      <c r="Q124" s="64"/>
      <c r="R124" s="62"/>
      <c r="S124" s="64"/>
      <c r="T124" s="63"/>
      <c r="U124" s="61"/>
      <c r="V124" s="61"/>
    </row>
    <row r="125" spans="4:22" x14ac:dyDescent="0.2">
      <c r="D125" s="61"/>
      <c r="E125" s="61"/>
      <c r="F125" s="61"/>
      <c r="G125" s="61"/>
      <c r="H125" s="62"/>
      <c r="I125" s="61"/>
      <c r="J125" s="63"/>
      <c r="K125" s="61"/>
      <c r="L125" s="63"/>
      <c r="M125" s="61"/>
      <c r="N125" s="63"/>
      <c r="O125" s="61"/>
      <c r="P125" s="63"/>
      <c r="Q125" s="64"/>
      <c r="R125" s="62"/>
      <c r="S125" s="64"/>
      <c r="T125" s="63"/>
      <c r="U125" s="61"/>
      <c r="V125" s="61"/>
    </row>
    <row r="126" spans="4:22" x14ac:dyDescent="0.2">
      <c r="D126" s="61"/>
      <c r="E126" s="61"/>
      <c r="F126" s="61"/>
      <c r="G126" s="61"/>
      <c r="H126" s="62"/>
      <c r="I126" s="61"/>
      <c r="J126" s="63"/>
      <c r="K126" s="61"/>
      <c r="L126" s="63"/>
      <c r="M126" s="61"/>
      <c r="N126" s="63"/>
      <c r="O126" s="61"/>
      <c r="P126" s="63"/>
      <c r="Q126" s="64"/>
      <c r="R126" s="62"/>
      <c r="S126" s="64"/>
      <c r="T126" s="63"/>
      <c r="U126" s="61"/>
      <c r="V126" s="61"/>
    </row>
    <row r="127" spans="4:22" x14ac:dyDescent="0.2">
      <c r="D127" s="61"/>
      <c r="E127" s="61"/>
      <c r="F127" s="61"/>
      <c r="G127" s="61"/>
      <c r="H127" s="62"/>
      <c r="I127" s="61"/>
      <c r="J127" s="63"/>
      <c r="K127" s="61"/>
      <c r="L127" s="63"/>
      <c r="M127" s="61"/>
      <c r="N127" s="63"/>
      <c r="O127" s="61"/>
      <c r="P127" s="63"/>
      <c r="Q127" s="64"/>
      <c r="R127" s="62"/>
      <c r="S127" s="64"/>
      <c r="T127" s="63"/>
      <c r="U127" s="61"/>
      <c r="V127" s="61"/>
    </row>
    <row r="128" spans="4:22" x14ac:dyDescent="0.2">
      <c r="D128" s="61"/>
      <c r="E128" s="61"/>
      <c r="F128" s="61"/>
      <c r="G128" s="61"/>
      <c r="H128" s="62"/>
      <c r="I128" s="61"/>
      <c r="J128" s="63"/>
      <c r="K128" s="61"/>
      <c r="L128" s="63"/>
      <c r="M128" s="61"/>
      <c r="N128" s="63"/>
      <c r="O128" s="61"/>
      <c r="P128" s="63"/>
      <c r="Q128" s="64"/>
      <c r="R128" s="62"/>
      <c r="S128" s="64"/>
      <c r="T128" s="63"/>
      <c r="U128" s="61"/>
      <c r="V128" s="61"/>
    </row>
    <row r="129" spans="4:22" x14ac:dyDescent="0.2">
      <c r="D129" s="61"/>
      <c r="E129" s="61"/>
      <c r="F129" s="61"/>
      <c r="G129" s="61"/>
      <c r="H129" s="62"/>
      <c r="I129" s="61"/>
      <c r="J129" s="63"/>
      <c r="K129" s="61"/>
      <c r="L129" s="63"/>
      <c r="M129" s="61"/>
      <c r="N129" s="63"/>
      <c r="O129" s="61"/>
      <c r="P129" s="63"/>
      <c r="Q129" s="64"/>
      <c r="R129" s="62"/>
      <c r="S129" s="64"/>
      <c r="T129" s="63"/>
      <c r="U129" s="61"/>
      <c r="V129" s="61"/>
    </row>
    <row r="130" spans="4:22" x14ac:dyDescent="0.2">
      <c r="D130" s="61"/>
      <c r="E130" s="61"/>
      <c r="F130" s="61"/>
      <c r="G130" s="61"/>
      <c r="H130" s="62"/>
      <c r="I130" s="61"/>
      <c r="J130" s="63"/>
      <c r="K130" s="61"/>
      <c r="L130" s="63"/>
      <c r="M130" s="61"/>
      <c r="N130" s="63"/>
      <c r="O130" s="61"/>
      <c r="P130" s="63"/>
      <c r="Q130" s="64"/>
      <c r="R130" s="62"/>
      <c r="S130" s="64"/>
      <c r="T130" s="63"/>
      <c r="U130" s="61"/>
      <c r="V130" s="61"/>
    </row>
    <row r="131" spans="4:22" x14ac:dyDescent="0.2">
      <c r="D131" s="61"/>
      <c r="E131" s="61"/>
      <c r="F131" s="61"/>
      <c r="G131" s="61"/>
      <c r="H131" s="62"/>
      <c r="I131" s="61"/>
      <c r="J131" s="63"/>
      <c r="K131" s="61"/>
      <c r="L131" s="63"/>
      <c r="M131" s="61"/>
      <c r="N131" s="63"/>
      <c r="O131" s="61"/>
      <c r="P131" s="63"/>
      <c r="Q131" s="64"/>
      <c r="R131" s="62"/>
      <c r="S131" s="64"/>
      <c r="T131" s="63"/>
      <c r="U131" s="61"/>
      <c r="V131" s="61"/>
    </row>
    <row r="132" spans="4:22" x14ac:dyDescent="0.2">
      <c r="D132" s="61"/>
      <c r="E132" s="61"/>
      <c r="F132" s="61"/>
      <c r="G132" s="61"/>
      <c r="H132" s="62"/>
      <c r="I132" s="61"/>
      <c r="J132" s="63"/>
      <c r="K132" s="61"/>
      <c r="L132" s="63"/>
      <c r="M132" s="61"/>
      <c r="N132" s="63"/>
      <c r="O132" s="61"/>
      <c r="P132" s="63"/>
      <c r="Q132" s="64"/>
      <c r="R132" s="62"/>
      <c r="S132" s="64"/>
      <c r="T132" s="63"/>
      <c r="U132" s="61"/>
      <c r="V132" s="61"/>
    </row>
    <row r="133" spans="4:22" x14ac:dyDescent="0.2">
      <c r="D133" s="61"/>
      <c r="E133" s="61"/>
      <c r="F133" s="61"/>
      <c r="G133" s="61"/>
      <c r="H133" s="62"/>
      <c r="I133" s="61"/>
      <c r="J133" s="63"/>
      <c r="K133" s="61"/>
      <c r="L133" s="63"/>
      <c r="M133" s="61"/>
      <c r="N133" s="63"/>
      <c r="O133" s="61"/>
      <c r="P133" s="63"/>
      <c r="Q133" s="64"/>
      <c r="R133" s="62"/>
      <c r="S133" s="64"/>
      <c r="T133" s="63"/>
      <c r="U133" s="61"/>
      <c r="V133" s="61"/>
    </row>
    <row r="134" spans="4:22" x14ac:dyDescent="0.2">
      <c r="D134" s="61"/>
      <c r="E134" s="61"/>
      <c r="F134" s="61"/>
      <c r="G134" s="61"/>
      <c r="H134" s="62"/>
      <c r="I134" s="61"/>
      <c r="J134" s="63"/>
      <c r="K134" s="61"/>
      <c r="L134" s="63"/>
      <c r="M134" s="61"/>
      <c r="N134" s="63"/>
      <c r="O134" s="61"/>
      <c r="P134" s="63"/>
      <c r="Q134" s="64"/>
      <c r="R134" s="62"/>
      <c r="S134" s="64"/>
      <c r="T134" s="63"/>
      <c r="U134" s="61"/>
      <c r="V134" s="61"/>
    </row>
    <row r="135" spans="4:22" x14ac:dyDescent="0.2">
      <c r="D135" s="61"/>
      <c r="E135" s="61"/>
      <c r="F135" s="61"/>
      <c r="G135" s="61"/>
      <c r="H135" s="62"/>
      <c r="I135" s="61"/>
      <c r="J135" s="63"/>
      <c r="K135" s="61"/>
      <c r="L135" s="63"/>
      <c r="M135" s="61"/>
      <c r="N135" s="63"/>
      <c r="O135" s="61"/>
      <c r="P135" s="63"/>
      <c r="Q135" s="64"/>
      <c r="R135" s="62"/>
      <c r="S135" s="64"/>
      <c r="T135" s="63"/>
      <c r="U135" s="61"/>
      <c r="V135" s="61"/>
    </row>
    <row r="136" spans="4:22" x14ac:dyDescent="0.2">
      <c r="D136" s="61"/>
      <c r="E136" s="61"/>
      <c r="F136" s="61"/>
      <c r="G136" s="61"/>
      <c r="H136" s="62"/>
      <c r="I136" s="61"/>
      <c r="J136" s="63"/>
      <c r="K136" s="61"/>
      <c r="L136" s="63"/>
      <c r="M136" s="61"/>
      <c r="N136" s="63"/>
      <c r="O136" s="61"/>
      <c r="P136" s="63"/>
      <c r="Q136" s="64"/>
      <c r="R136" s="62"/>
      <c r="S136" s="64"/>
      <c r="T136" s="63"/>
      <c r="U136" s="61"/>
      <c r="V136" s="61"/>
    </row>
    <row r="137" spans="4:22" x14ac:dyDescent="0.2">
      <c r="D137" s="61"/>
      <c r="E137" s="61"/>
      <c r="F137" s="61"/>
      <c r="G137" s="61"/>
      <c r="H137" s="62"/>
      <c r="I137" s="61"/>
      <c r="J137" s="63"/>
      <c r="K137" s="61"/>
      <c r="L137" s="63"/>
      <c r="M137" s="61"/>
      <c r="N137" s="63"/>
      <c r="O137" s="61"/>
      <c r="P137" s="63"/>
      <c r="Q137" s="64"/>
      <c r="R137" s="62"/>
      <c r="S137" s="64"/>
      <c r="T137" s="63"/>
      <c r="U137" s="61"/>
      <c r="V137" s="61"/>
    </row>
    <row r="138" spans="4:22" x14ac:dyDescent="0.2">
      <c r="D138" s="61"/>
      <c r="E138" s="61"/>
      <c r="F138" s="61"/>
      <c r="G138" s="61"/>
      <c r="H138" s="62"/>
      <c r="I138" s="61"/>
      <c r="J138" s="63"/>
      <c r="K138" s="61"/>
      <c r="L138" s="63"/>
      <c r="M138" s="61"/>
      <c r="N138" s="63"/>
      <c r="O138" s="61"/>
      <c r="P138" s="63"/>
      <c r="Q138" s="64"/>
      <c r="R138" s="62"/>
      <c r="S138" s="64"/>
      <c r="T138" s="63"/>
      <c r="U138" s="61"/>
      <c r="V138" s="61"/>
    </row>
    <row r="139" spans="4:22" x14ac:dyDescent="0.2">
      <c r="D139" s="61"/>
      <c r="E139" s="61"/>
      <c r="F139" s="61"/>
      <c r="G139" s="61"/>
      <c r="H139" s="62"/>
      <c r="I139" s="61"/>
      <c r="J139" s="63"/>
      <c r="K139" s="61"/>
      <c r="L139" s="63"/>
      <c r="M139" s="61"/>
      <c r="N139" s="63"/>
      <c r="O139" s="61"/>
      <c r="P139" s="63"/>
      <c r="Q139" s="64"/>
      <c r="R139" s="62"/>
      <c r="S139" s="64"/>
      <c r="T139" s="63"/>
      <c r="U139" s="61"/>
      <c r="V139" s="61"/>
    </row>
    <row r="140" spans="4:22" x14ac:dyDescent="0.2">
      <c r="D140" s="61"/>
      <c r="E140" s="61"/>
      <c r="F140" s="61"/>
      <c r="G140" s="61"/>
      <c r="H140" s="62"/>
      <c r="I140" s="61"/>
      <c r="J140" s="63"/>
      <c r="K140" s="61"/>
      <c r="L140" s="63"/>
      <c r="M140" s="61"/>
      <c r="N140" s="63"/>
      <c r="O140" s="61"/>
      <c r="P140" s="63"/>
      <c r="Q140" s="64"/>
      <c r="R140" s="62"/>
      <c r="S140" s="64"/>
      <c r="T140" s="63"/>
      <c r="U140" s="61"/>
      <c r="V140" s="61"/>
    </row>
    <row r="141" spans="4:22" x14ac:dyDescent="0.2">
      <c r="D141" s="61"/>
      <c r="E141" s="61"/>
      <c r="F141" s="61"/>
      <c r="G141" s="61"/>
      <c r="H141" s="62"/>
      <c r="I141" s="61"/>
      <c r="J141" s="63"/>
      <c r="K141" s="61"/>
      <c r="L141" s="63"/>
      <c r="M141" s="61"/>
      <c r="N141" s="63"/>
      <c r="O141" s="61"/>
      <c r="P141" s="63"/>
      <c r="Q141" s="64"/>
      <c r="R141" s="62"/>
      <c r="S141" s="64"/>
      <c r="T141" s="63"/>
      <c r="U141" s="61"/>
      <c r="V141" s="61"/>
    </row>
    <row r="142" spans="4:22" x14ac:dyDescent="0.2">
      <c r="D142" s="61"/>
      <c r="E142" s="61"/>
      <c r="F142" s="61"/>
      <c r="G142" s="61"/>
      <c r="H142" s="62"/>
      <c r="I142" s="61"/>
      <c r="J142" s="63"/>
      <c r="K142" s="61"/>
      <c r="L142" s="63"/>
      <c r="M142" s="61"/>
      <c r="N142" s="63"/>
      <c r="O142" s="61"/>
      <c r="P142" s="63"/>
      <c r="Q142" s="64"/>
      <c r="R142" s="62"/>
      <c r="S142" s="64"/>
      <c r="T142" s="63"/>
      <c r="U142" s="61"/>
      <c r="V142" s="61"/>
    </row>
    <row r="143" spans="4:22" x14ac:dyDescent="0.2">
      <c r="D143" s="61"/>
      <c r="E143" s="61"/>
      <c r="F143" s="61"/>
      <c r="G143" s="61"/>
      <c r="H143" s="62"/>
      <c r="I143" s="61"/>
      <c r="J143" s="63"/>
      <c r="K143" s="61"/>
      <c r="L143" s="63"/>
      <c r="M143" s="61"/>
      <c r="N143" s="63"/>
      <c r="O143" s="61"/>
      <c r="P143" s="63"/>
      <c r="Q143" s="64"/>
      <c r="R143" s="62"/>
      <c r="S143" s="64"/>
      <c r="T143" s="63"/>
      <c r="U143" s="61"/>
      <c r="V143" s="61"/>
    </row>
    <row r="144" spans="4:22" x14ac:dyDescent="0.2">
      <c r="D144" s="61"/>
      <c r="E144" s="61"/>
      <c r="F144" s="61"/>
      <c r="G144" s="61"/>
      <c r="H144" s="62"/>
      <c r="I144" s="61"/>
      <c r="J144" s="63"/>
      <c r="K144" s="61"/>
      <c r="L144" s="63"/>
      <c r="M144" s="61"/>
      <c r="N144" s="63"/>
      <c r="O144" s="61"/>
      <c r="P144" s="63"/>
      <c r="Q144" s="64"/>
      <c r="R144" s="62"/>
      <c r="S144" s="64"/>
      <c r="T144" s="63"/>
      <c r="U144" s="61"/>
      <c r="V144" s="61"/>
    </row>
    <row r="145" spans="4:22" x14ac:dyDescent="0.2">
      <c r="D145" s="61"/>
      <c r="E145" s="61"/>
      <c r="F145" s="61"/>
      <c r="G145" s="61"/>
      <c r="H145" s="62"/>
      <c r="I145" s="61"/>
      <c r="J145" s="63"/>
      <c r="K145" s="61"/>
      <c r="L145" s="63"/>
      <c r="M145" s="61"/>
      <c r="N145" s="63"/>
      <c r="O145" s="61"/>
      <c r="P145" s="63"/>
      <c r="Q145" s="64"/>
      <c r="R145" s="62"/>
      <c r="S145" s="64"/>
      <c r="T145" s="63"/>
      <c r="U145" s="61"/>
      <c r="V145" s="61"/>
    </row>
    <row r="146" spans="4:22" x14ac:dyDescent="0.2">
      <c r="D146" s="61"/>
      <c r="E146" s="61"/>
      <c r="F146" s="61"/>
      <c r="G146" s="61"/>
      <c r="H146" s="62"/>
      <c r="I146" s="61"/>
      <c r="J146" s="63"/>
      <c r="K146" s="61"/>
      <c r="L146" s="63"/>
      <c r="M146" s="61"/>
      <c r="N146" s="63"/>
      <c r="O146" s="61"/>
      <c r="P146" s="63"/>
      <c r="Q146" s="64"/>
      <c r="R146" s="62"/>
      <c r="S146" s="64"/>
      <c r="T146" s="63"/>
      <c r="U146" s="61"/>
      <c r="V146" s="61"/>
    </row>
    <row r="147" spans="4:22" x14ac:dyDescent="0.2">
      <c r="D147" s="61"/>
      <c r="E147" s="61"/>
      <c r="F147" s="61"/>
      <c r="G147" s="61"/>
      <c r="H147" s="62"/>
      <c r="I147" s="61"/>
      <c r="J147" s="63"/>
      <c r="K147" s="61"/>
      <c r="L147" s="63"/>
      <c r="M147" s="61"/>
      <c r="N147" s="63"/>
      <c r="O147" s="61"/>
      <c r="P147" s="63"/>
      <c r="Q147" s="64"/>
      <c r="R147" s="62"/>
      <c r="S147" s="64"/>
      <c r="T147" s="63"/>
      <c r="U147" s="61"/>
      <c r="V147" s="61"/>
    </row>
    <row r="148" spans="4:22" x14ac:dyDescent="0.2">
      <c r="D148" s="61"/>
      <c r="E148" s="61"/>
      <c r="F148" s="61"/>
      <c r="G148" s="61"/>
      <c r="H148" s="62"/>
      <c r="I148" s="61"/>
      <c r="J148" s="63"/>
      <c r="K148" s="61"/>
      <c r="L148" s="63"/>
      <c r="M148" s="61"/>
      <c r="N148" s="63"/>
      <c r="O148" s="61"/>
      <c r="P148" s="63"/>
      <c r="Q148" s="64"/>
      <c r="R148" s="62"/>
      <c r="S148" s="64"/>
      <c r="T148" s="63"/>
      <c r="U148" s="61"/>
      <c r="V148" s="61"/>
    </row>
    <row r="149" spans="4:22" x14ac:dyDescent="0.2">
      <c r="D149" s="61"/>
      <c r="E149" s="61"/>
      <c r="F149" s="61"/>
      <c r="G149" s="61"/>
      <c r="H149" s="62"/>
      <c r="I149" s="61"/>
      <c r="J149" s="63"/>
      <c r="K149" s="61"/>
      <c r="L149" s="63"/>
      <c r="M149" s="61"/>
      <c r="N149" s="63"/>
      <c r="O149" s="61"/>
      <c r="P149" s="63"/>
      <c r="Q149" s="64"/>
      <c r="R149" s="62"/>
      <c r="S149" s="64"/>
      <c r="T149" s="63"/>
      <c r="U149" s="61"/>
      <c r="V149" s="61"/>
    </row>
    <row r="150" spans="4:22" x14ac:dyDescent="0.2">
      <c r="D150" s="61"/>
      <c r="E150" s="61"/>
      <c r="F150" s="61"/>
      <c r="G150" s="61"/>
      <c r="H150" s="62"/>
      <c r="I150" s="61"/>
      <c r="J150" s="63"/>
      <c r="K150" s="61"/>
      <c r="L150" s="63"/>
      <c r="M150" s="61"/>
      <c r="N150" s="63"/>
      <c r="O150" s="61"/>
      <c r="P150" s="63"/>
      <c r="Q150" s="64"/>
      <c r="R150" s="62"/>
      <c r="S150" s="64"/>
      <c r="T150" s="63"/>
      <c r="U150" s="61"/>
      <c r="V150" s="61"/>
    </row>
    <row r="151" spans="4:22" x14ac:dyDescent="0.2">
      <c r="D151" s="61"/>
      <c r="E151" s="61"/>
      <c r="F151" s="61"/>
      <c r="G151" s="61"/>
      <c r="H151" s="62"/>
      <c r="I151" s="61"/>
      <c r="J151" s="63"/>
      <c r="K151" s="61"/>
      <c r="L151" s="63"/>
      <c r="M151" s="61"/>
      <c r="N151" s="63"/>
      <c r="O151" s="61"/>
      <c r="P151" s="63"/>
      <c r="Q151" s="64"/>
      <c r="R151" s="62"/>
      <c r="S151" s="64"/>
      <c r="T151" s="63"/>
      <c r="U151" s="61"/>
      <c r="V151" s="61"/>
    </row>
    <row r="152" spans="4:22" x14ac:dyDescent="0.2">
      <c r="D152" s="61"/>
      <c r="E152" s="61"/>
      <c r="F152" s="61"/>
      <c r="G152" s="61"/>
      <c r="H152" s="62"/>
      <c r="I152" s="61"/>
      <c r="J152" s="63"/>
      <c r="K152" s="61"/>
      <c r="L152" s="63"/>
      <c r="M152" s="61"/>
      <c r="N152" s="63"/>
      <c r="O152" s="61"/>
      <c r="P152" s="63"/>
      <c r="Q152" s="64"/>
      <c r="R152" s="62"/>
      <c r="S152" s="64"/>
      <c r="T152" s="63"/>
      <c r="U152" s="61"/>
      <c r="V152" s="61"/>
    </row>
    <row r="153" spans="4:22" x14ac:dyDescent="0.2">
      <c r="D153" s="61"/>
      <c r="E153" s="61"/>
      <c r="F153" s="61"/>
      <c r="G153" s="61"/>
      <c r="H153" s="62"/>
      <c r="I153" s="61"/>
      <c r="J153" s="63"/>
      <c r="K153" s="61"/>
      <c r="L153" s="63"/>
      <c r="M153" s="61"/>
      <c r="N153" s="63"/>
      <c r="O153" s="61"/>
      <c r="P153" s="63"/>
      <c r="Q153" s="64"/>
      <c r="R153" s="62"/>
      <c r="S153" s="64"/>
      <c r="T153" s="63"/>
      <c r="U153" s="61"/>
      <c r="V153" s="61"/>
    </row>
    <row r="154" spans="4:22" x14ac:dyDescent="0.2">
      <c r="D154" s="61"/>
      <c r="E154" s="61"/>
      <c r="F154" s="61"/>
      <c r="G154" s="61"/>
      <c r="H154" s="62"/>
      <c r="I154" s="61"/>
      <c r="J154" s="63"/>
      <c r="K154" s="61"/>
      <c r="L154" s="63"/>
      <c r="M154" s="61"/>
      <c r="N154" s="63"/>
      <c r="O154" s="61"/>
      <c r="P154" s="63"/>
      <c r="Q154" s="64"/>
      <c r="R154" s="62"/>
      <c r="S154" s="64"/>
      <c r="T154" s="63"/>
      <c r="U154" s="61"/>
      <c r="V154" s="61"/>
    </row>
    <row r="155" spans="4:22" x14ac:dyDescent="0.2">
      <c r="D155" s="61"/>
      <c r="E155" s="61"/>
      <c r="F155" s="61"/>
      <c r="G155" s="61"/>
      <c r="H155" s="62"/>
      <c r="I155" s="61"/>
      <c r="J155" s="63"/>
      <c r="K155" s="61"/>
      <c r="L155" s="63"/>
      <c r="M155" s="61"/>
      <c r="N155" s="63"/>
      <c r="O155" s="61"/>
      <c r="P155" s="63"/>
      <c r="Q155" s="64"/>
      <c r="R155" s="62"/>
      <c r="S155" s="64"/>
      <c r="T155" s="63"/>
      <c r="U155" s="61"/>
      <c r="V155" s="61"/>
    </row>
    <row r="156" spans="4:22" x14ac:dyDescent="0.2">
      <c r="D156" s="61"/>
      <c r="E156" s="61"/>
      <c r="F156" s="61"/>
      <c r="G156" s="61"/>
      <c r="H156" s="62"/>
      <c r="I156" s="61"/>
      <c r="J156" s="63"/>
      <c r="K156" s="61"/>
      <c r="L156" s="63"/>
      <c r="M156" s="61"/>
      <c r="N156" s="63"/>
      <c r="O156" s="61"/>
      <c r="P156" s="63"/>
      <c r="Q156" s="64"/>
      <c r="R156" s="62"/>
      <c r="S156" s="64"/>
      <c r="T156" s="63"/>
      <c r="U156" s="61"/>
      <c r="V156" s="61"/>
    </row>
    <row r="157" spans="4:22" x14ac:dyDescent="0.2">
      <c r="D157" s="61"/>
      <c r="E157" s="61"/>
      <c r="F157" s="61"/>
      <c r="G157" s="61"/>
      <c r="H157" s="62"/>
      <c r="I157" s="61"/>
      <c r="J157" s="63"/>
      <c r="K157" s="61"/>
      <c r="L157" s="63"/>
      <c r="M157" s="61"/>
      <c r="N157" s="63"/>
      <c r="O157" s="61"/>
      <c r="P157" s="63"/>
      <c r="Q157" s="64"/>
      <c r="R157" s="62"/>
      <c r="S157" s="64"/>
      <c r="T157" s="63"/>
      <c r="U157" s="61"/>
      <c r="V157" s="61"/>
    </row>
    <row r="158" spans="4:22" x14ac:dyDescent="0.2">
      <c r="D158" s="61"/>
      <c r="E158" s="61"/>
      <c r="F158" s="61"/>
      <c r="G158" s="61"/>
      <c r="H158" s="62"/>
      <c r="I158" s="61"/>
      <c r="J158" s="63"/>
      <c r="K158" s="61"/>
      <c r="L158" s="63"/>
      <c r="M158" s="61"/>
      <c r="N158" s="63"/>
      <c r="O158" s="61"/>
      <c r="P158" s="63"/>
      <c r="Q158" s="64"/>
      <c r="R158" s="62"/>
      <c r="S158" s="64"/>
      <c r="T158" s="63"/>
      <c r="U158" s="61"/>
      <c r="V158" s="61"/>
    </row>
    <row r="159" spans="4:22" x14ac:dyDescent="0.2">
      <c r="D159" s="61"/>
      <c r="E159" s="61"/>
      <c r="F159" s="61"/>
      <c r="G159" s="61"/>
      <c r="H159" s="62"/>
      <c r="I159" s="61"/>
      <c r="J159" s="63"/>
      <c r="K159" s="61"/>
      <c r="L159" s="63"/>
      <c r="M159" s="61"/>
      <c r="N159" s="63"/>
      <c r="O159" s="61"/>
      <c r="P159" s="63"/>
      <c r="Q159" s="64"/>
      <c r="R159" s="62"/>
      <c r="S159" s="64"/>
      <c r="T159" s="63"/>
      <c r="U159" s="61"/>
      <c r="V159" s="61"/>
    </row>
    <row r="160" spans="4:22" x14ac:dyDescent="0.2">
      <c r="D160" s="61"/>
      <c r="E160" s="61"/>
      <c r="F160" s="61"/>
      <c r="G160" s="61"/>
      <c r="H160" s="62"/>
      <c r="I160" s="61"/>
      <c r="J160" s="63"/>
      <c r="K160" s="61"/>
      <c r="L160" s="63"/>
      <c r="M160" s="61"/>
      <c r="N160" s="63"/>
      <c r="O160" s="61"/>
      <c r="P160" s="63"/>
      <c r="Q160" s="64"/>
      <c r="R160" s="62"/>
      <c r="S160" s="64"/>
      <c r="T160" s="63"/>
      <c r="U160" s="61"/>
      <c r="V160" s="61"/>
    </row>
    <row r="161" spans="4:22" x14ac:dyDescent="0.2">
      <c r="D161" s="61"/>
      <c r="E161" s="61"/>
      <c r="F161" s="61"/>
      <c r="G161" s="61"/>
      <c r="H161" s="62"/>
      <c r="I161" s="61"/>
      <c r="J161" s="63"/>
      <c r="K161" s="61"/>
      <c r="L161" s="63"/>
      <c r="M161" s="61"/>
      <c r="N161" s="63"/>
      <c r="O161" s="61"/>
      <c r="P161" s="63"/>
      <c r="Q161" s="64"/>
      <c r="R161" s="62"/>
      <c r="S161" s="64"/>
      <c r="T161" s="63"/>
      <c r="U161" s="61"/>
      <c r="V161" s="61"/>
    </row>
    <row r="162" spans="4:22" x14ac:dyDescent="0.2">
      <c r="D162" s="61"/>
      <c r="E162" s="61"/>
      <c r="F162" s="61"/>
      <c r="G162" s="61"/>
      <c r="H162" s="62"/>
      <c r="I162" s="61"/>
      <c r="J162" s="63"/>
      <c r="K162" s="61"/>
      <c r="L162" s="63"/>
      <c r="M162" s="61"/>
      <c r="N162" s="63"/>
      <c r="O162" s="61"/>
      <c r="P162" s="63"/>
      <c r="Q162" s="64"/>
      <c r="R162" s="62"/>
      <c r="S162" s="64"/>
      <c r="T162" s="63"/>
      <c r="U162" s="61"/>
      <c r="V162" s="61"/>
    </row>
    <row r="163" spans="4:22" x14ac:dyDescent="0.2">
      <c r="D163" s="61"/>
      <c r="E163" s="61"/>
      <c r="F163" s="61"/>
      <c r="G163" s="61"/>
      <c r="H163" s="62"/>
      <c r="I163" s="61"/>
      <c r="J163" s="63"/>
      <c r="K163" s="61"/>
      <c r="L163" s="63"/>
      <c r="M163" s="61"/>
      <c r="N163" s="63"/>
      <c r="O163" s="61"/>
      <c r="P163" s="63"/>
      <c r="Q163" s="64"/>
      <c r="R163" s="62"/>
      <c r="S163" s="64"/>
      <c r="T163" s="63"/>
      <c r="U163" s="61"/>
      <c r="V163" s="61"/>
    </row>
    <row r="164" spans="4:22" x14ac:dyDescent="0.2">
      <c r="D164" s="61"/>
      <c r="E164" s="61"/>
      <c r="F164" s="61"/>
      <c r="G164" s="61"/>
      <c r="H164" s="62"/>
      <c r="I164" s="61"/>
      <c r="J164" s="63"/>
      <c r="K164" s="61"/>
      <c r="L164" s="63"/>
      <c r="M164" s="61"/>
      <c r="N164" s="63"/>
      <c r="O164" s="61"/>
      <c r="P164" s="63"/>
      <c r="Q164" s="64"/>
      <c r="R164" s="62"/>
      <c r="S164" s="64"/>
      <c r="T164" s="63"/>
      <c r="U164" s="61"/>
      <c r="V164" s="61"/>
    </row>
    <row r="165" spans="4:22" x14ac:dyDescent="0.2">
      <c r="D165" s="61"/>
      <c r="E165" s="61"/>
      <c r="F165" s="61"/>
      <c r="G165" s="61"/>
      <c r="H165" s="62"/>
      <c r="I165" s="61"/>
      <c r="J165" s="63"/>
      <c r="K165" s="61"/>
      <c r="L165" s="63"/>
      <c r="M165" s="61"/>
      <c r="N165" s="63"/>
      <c r="O165" s="61"/>
      <c r="P165" s="63"/>
      <c r="Q165" s="64"/>
      <c r="R165" s="62"/>
      <c r="S165" s="64"/>
      <c r="T165" s="63"/>
      <c r="U165" s="61"/>
      <c r="V165" s="61"/>
    </row>
    <row r="166" spans="4:22" x14ac:dyDescent="0.2">
      <c r="D166" s="61"/>
      <c r="E166" s="61"/>
      <c r="F166" s="61"/>
      <c r="G166" s="61"/>
      <c r="H166" s="62"/>
      <c r="I166" s="61"/>
      <c r="J166" s="63"/>
      <c r="K166" s="61"/>
      <c r="L166" s="63"/>
      <c r="M166" s="61"/>
      <c r="N166" s="63"/>
      <c r="O166" s="61"/>
      <c r="P166" s="63"/>
      <c r="Q166" s="64"/>
      <c r="R166" s="62"/>
      <c r="S166" s="64"/>
      <c r="T166" s="63"/>
      <c r="U166" s="61"/>
      <c r="V166" s="61"/>
    </row>
    <row r="167" spans="4:22" x14ac:dyDescent="0.2">
      <c r="D167" s="61"/>
      <c r="E167" s="61"/>
      <c r="F167" s="61"/>
      <c r="G167" s="61"/>
      <c r="H167" s="62"/>
      <c r="I167" s="61"/>
      <c r="J167" s="63"/>
      <c r="K167" s="61"/>
      <c r="L167" s="63"/>
      <c r="M167" s="61"/>
      <c r="N167" s="63"/>
      <c r="O167" s="61"/>
      <c r="P167" s="63"/>
      <c r="Q167" s="64"/>
      <c r="R167" s="62"/>
      <c r="S167" s="64"/>
      <c r="T167" s="63"/>
      <c r="U167" s="61"/>
      <c r="V167" s="61"/>
    </row>
    <row r="168" spans="4:22" x14ac:dyDescent="0.2">
      <c r="D168" s="61"/>
      <c r="E168" s="61"/>
      <c r="F168" s="61"/>
      <c r="G168" s="61"/>
      <c r="H168" s="62"/>
      <c r="I168" s="61"/>
      <c r="J168" s="63"/>
      <c r="K168" s="61"/>
      <c r="L168" s="63"/>
      <c r="M168" s="61"/>
      <c r="N168" s="63"/>
      <c r="O168" s="61"/>
      <c r="P168" s="63"/>
      <c r="Q168" s="64"/>
      <c r="R168" s="62"/>
      <c r="S168" s="64"/>
      <c r="T168" s="63"/>
      <c r="U168" s="61"/>
      <c r="V168" s="61"/>
    </row>
    <row r="169" spans="4:22" x14ac:dyDescent="0.2">
      <c r="D169" s="61"/>
      <c r="E169" s="61"/>
      <c r="F169" s="61"/>
      <c r="G169" s="61"/>
      <c r="H169" s="62"/>
      <c r="I169" s="61"/>
      <c r="J169" s="63"/>
      <c r="K169" s="61"/>
      <c r="L169" s="63"/>
      <c r="M169" s="61"/>
      <c r="N169" s="63"/>
      <c r="O169" s="61"/>
      <c r="P169" s="63"/>
      <c r="Q169" s="64"/>
      <c r="R169" s="62"/>
      <c r="S169" s="64"/>
      <c r="T169" s="63"/>
      <c r="U169" s="61"/>
      <c r="V169" s="61"/>
    </row>
    <row r="170" spans="4:22" x14ac:dyDescent="0.2">
      <c r="D170" s="61"/>
      <c r="E170" s="61"/>
      <c r="F170" s="61"/>
      <c r="G170" s="61"/>
      <c r="H170" s="62"/>
      <c r="I170" s="61"/>
      <c r="J170" s="63"/>
      <c r="K170" s="61"/>
      <c r="L170" s="63"/>
      <c r="M170" s="61"/>
      <c r="N170" s="63"/>
      <c r="O170" s="61"/>
      <c r="P170" s="63"/>
      <c r="Q170" s="64"/>
      <c r="R170" s="62"/>
      <c r="S170" s="64"/>
      <c r="T170" s="63"/>
      <c r="U170" s="61"/>
      <c r="V170" s="61"/>
    </row>
    <row r="171" spans="4:22" x14ac:dyDescent="0.2">
      <c r="D171" s="61"/>
      <c r="E171" s="61"/>
      <c r="F171" s="61"/>
      <c r="G171" s="61"/>
      <c r="H171" s="62"/>
      <c r="I171" s="61"/>
      <c r="J171" s="63"/>
      <c r="K171" s="61"/>
      <c r="L171" s="63"/>
      <c r="M171" s="61"/>
      <c r="N171" s="63"/>
      <c r="O171" s="61"/>
      <c r="P171" s="63"/>
      <c r="Q171" s="64"/>
      <c r="R171" s="62"/>
      <c r="S171" s="64"/>
      <c r="T171" s="63"/>
      <c r="U171" s="61"/>
      <c r="V171" s="61"/>
    </row>
    <row r="172" spans="4:22" x14ac:dyDescent="0.2">
      <c r="D172" s="61"/>
      <c r="E172" s="61"/>
      <c r="F172" s="61"/>
      <c r="G172" s="61"/>
      <c r="H172" s="62"/>
      <c r="I172" s="61"/>
      <c r="J172" s="63"/>
      <c r="K172" s="61"/>
      <c r="L172" s="63"/>
      <c r="M172" s="61"/>
      <c r="N172" s="63"/>
      <c r="O172" s="61"/>
      <c r="P172" s="63"/>
      <c r="Q172" s="64"/>
      <c r="R172" s="62"/>
      <c r="S172" s="64"/>
      <c r="T172" s="63"/>
      <c r="U172" s="61"/>
      <c r="V172" s="61"/>
    </row>
    <row r="173" spans="4:22" x14ac:dyDescent="0.2">
      <c r="D173" s="61"/>
      <c r="E173" s="61"/>
      <c r="F173" s="61"/>
      <c r="G173" s="61"/>
      <c r="H173" s="62"/>
      <c r="I173" s="61"/>
      <c r="J173" s="63"/>
      <c r="K173" s="61"/>
      <c r="L173" s="63"/>
      <c r="M173" s="61"/>
      <c r="N173" s="63"/>
      <c r="O173" s="61"/>
      <c r="P173" s="63"/>
      <c r="Q173" s="64"/>
      <c r="R173" s="62"/>
      <c r="S173" s="64"/>
      <c r="T173" s="63"/>
      <c r="U173" s="61"/>
      <c r="V173" s="61"/>
    </row>
    <row r="174" spans="4:22" x14ac:dyDescent="0.2">
      <c r="D174" s="61"/>
      <c r="E174" s="61"/>
      <c r="F174" s="61"/>
      <c r="G174" s="61"/>
      <c r="H174" s="62"/>
      <c r="I174" s="61"/>
      <c r="J174" s="63"/>
      <c r="K174" s="61"/>
      <c r="L174" s="63"/>
      <c r="M174" s="61"/>
      <c r="N174" s="63"/>
      <c r="O174" s="61"/>
      <c r="P174" s="63"/>
      <c r="Q174" s="64"/>
      <c r="R174" s="62"/>
      <c r="S174" s="64"/>
      <c r="T174" s="63"/>
      <c r="U174" s="61"/>
      <c r="V174" s="61"/>
    </row>
    <row r="175" spans="4:22" x14ac:dyDescent="0.2">
      <c r="D175" s="61"/>
      <c r="E175" s="61"/>
      <c r="F175" s="61"/>
      <c r="G175" s="61"/>
      <c r="H175" s="62"/>
      <c r="I175" s="61"/>
      <c r="J175" s="63"/>
      <c r="K175" s="61"/>
      <c r="L175" s="63"/>
      <c r="M175" s="61"/>
      <c r="N175" s="63"/>
      <c r="O175" s="61"/>
      <c r="P175" s="63"/>
      <c r="Q175" s="64"/>
      <c r="R175" s="62"/>
      <c r="S175" s="64"/>
      <c r="T175" s="63"/>
      <c r="U175" s="61"/>
      <c r="V175" s="61"/>
    </row>
    <row r="176" spans="4:22" x14ac:dyDescent="0.2">
      <c r="D176" s="61"/>
      <c r="E176" s="61"/>
      <c r="F176" s="61"/>
      <c r="G176" s="61"/>
      <c r="H176" s="62"/>
      <c r="I176" s="61"/>
      <c r="J176" s="63"/>
      <c r="K176" s="61"/>
      <c r="L176" s="63"/>
      <c r="M176" s="61"/>
      <c r="N176" s="63"/>
      <c r="O176" s="61"/>
      <c r="P176" s="63"/>
      <c r="Q176" s="64"/>
      <c r="R176" s="62"/>
      <c r="S176" s="64"/>
      <c r="T176" s="63"/>
      <c r="U176" s="61"/>
      <c r="V176" s="61"/>
    </row>
    <row r="177" spans="4:22" x14ac:dyDescent="0.2">
      <c r="D177" s="61"/>
      <c r="E177" s="61"/>
      <c r="F177" s="61"/>
      <c r="G177" s="61"/>
      <c r="H177" s="62"/>
      <c r="I177" s="61"/>
      <c r="J177" s="63"/>
      <c r="K177" s="61"/>
      <c r="L177" s="63"/>
      <c r="M177" s="61"/>
      <c r="N177" s="63"/>
      <c r="O177" s="61"/>
      <c r="P177" s="63"/>
      <c r="Q177" s="64"/>
      <c r="R177" s="62"/>
      <c r="S177" s="64"/>
      <c r="T177" s="63"/>
      <c r="U177" s="61"/>
      <c r="V177" s="61"/>
    </row>
    <row r="178" spans="4:22" x14ac:dyDescent="0.2">
      <c r="D178" s="61"/>
      <c r="E178" s="61"/>
      <c r="F178" s="61"/>
      <c r="G178" s="61"/>
      <c r="H178" s="62"/>
      <c r="I178" s="61"/>
      <c r="J178" s="63"/>
      <c r="K178" s="61"/>
      <c r="L178" s="63"/>
      <c r="M178" s="61"/>
      <c r="N178" s="63"/>
      <c r="O178" s="61"/>
      <c r="P178" s="63"/>
      <c r="Q178" s="64"/>
      <c r="R178" s="62"/>
      <c r="S178" s="64"/>
      <c r="T178" s="63"/>
      <c r="U178" s="61"/>
      <c r="V178" s="61"/>
    </row>
    <row r="179" spans="4:22" x14ac:dyDescent="0.2">
      <c r="D179" s="61"/>
      <c r="E179" s="61"/>
      <c r="F179" s="61"/>
      <c r="G179" s="61"/>
      <c r="H179" s="62"/>
      <c r="I179" s="61"/>
      <c r="J179" s="63"/>
      <c r="K179" s="61"/>
      <c r="L179" s="63"/>
      <c r="M179" s="61"/>
      <c r="N179" s="63"/>
      <c r="O179" s="61"/>
      <c r="P179" s="63"/>
      <c r="Q179" s="64"/>
      <c r="R179" s="62"/>
      <c r="S179" s="64"/>
      <c r="T179" s="63"/>
      <c r="U179" s="61"/>
      <c r="V179" s="61"/>
    </row>
    <row r="180" spans="4:22" x14ac:dyDescent="0.2">
      <c r="D180" s="61"/>
      <c r="E180" s="61"/>
      <c r="F180" s="61"/>
      <c r="G180" s="61"/>
      <c r="H180" s="62"/>
      <c r="I180" s="61"/>
      <c r="J180" s="63"/>
      <c r="K180" s="61"/>
      <c r="L180" s="63"/>
      <c r="M180" s="61"/>
      <c r="N180" s="63"/>
      <c r="O180" s="61"/>
      <c r="P180" s="63"/>
      <c r="Q180" s="64"/>
      <c r="R180" s="62"/>
      <c r="S180" s="64"/>
      <c r="T180" s="63"/>
      <c r="U180" s="61"/>
      <c r="V180" s="61"/>
    </row>
    <row r="181" spans="4:22" x14ac:dyDescent="0.2">
      <c r="D181" s="61"/>
      <c r="E181" s="61"/>
      <c r="F181" s="61"/>
      <c r="G181" s="61"/>
      <c r="H181" s="62"/>
      <c r="I181" s="61"/>
      <c r="J181" s="63"/>
      <c r="K181" s="61"/>
      <c r="L181" s="63"/>
      <c r="M181" s="61"/>
      <c r="N181" s="63"/>
      <c r="O181" s="61"/>
      <c r="P181" s="63"/>
      <c r="Q181" s="64"/>
      <c r="R181" s="62"/>
      <c r="S181" s="64"/>
      <c r="T181" s="63"/>
      <c r="U181" s="61"/>
      <c r="V181" s="61"/>
    </row>
    <row r="182" spans="4:22" x14ac:dyDescent="0.2">
      <c r="D182" s="61"/>
      <c r="E182" s="61"/>
      <c r="F182" s="61"/>
      <c r="G182" s="61"/>
      <c r="H182" s="62"/>
      <c r="I182" s="61"/>
      <c r="J182" s="63"/>
      <c r="K182" s="61"/>
      <c r="L182" s="63"/>
      <c r="M182" s="61"/>
      <c r="N182" s="63"/>
      <c r="O182" s="61"/>
      <c r="P182" s="63"/>
      <c r="Q182" s="64"/>
      <c r="R182" s="62"/>
      <c r="S182" s="64"/>
      <c r="T182" s="63"/>
      <c r="U182" s="61"/>
      <c r="V182" s="61"/>
    </row>
    <row r="183" spans="4:22" x14ac:dyDescent="0.2">
      <c r="D183" s="61"/>
      <c r="E183" s="61"/>
      <c r="F183" s="61"/>
      <c r="G183" s="61"/>
      <c r="H183" s="62"/>
      <c r="I183" s="61"/>
      <c r="J183" s="63"/>
      <c r="K183" s="61"/>
      <c r="L183" s="63"/>
      <c r="M183" s="61"/>
      <c r="N183" s="63"/>
      <c r="O183" s="61"/>
      <c r="P183" s="63"/>
      <c r="Q183" s="64"/>
      <c r="R183" s="62"/>
      <c r="S183" s="64"/>
      <c r="T183" s="63"/>
      <c r="U183" s="61"/>
      <c r="V183" s="61"/>
    </row>
    <row r="184" spans="4:22" x14ac:dyDescent="0.2">
      <c r="D184" s="61"/>
      <c r="E184" s="61"/>
      <c r="F184" s="61"/>
      <c r="G184" s="61"/>
      <c r="H184" s="62"/>
      <c r="I184" s="61"/>
      <c r="J184" s="63"/>
      <c r="K184" s="61"/>
      <c r="L184" s="63"/>
      <c r="M184" s="61"/>
      <c r="N184" s="63"/>
      <c r="O184" s="61"/>
      <c r="P184" s="63"/>
      <c r="Q184" s="64"/>
      <c r="R184" s="62"/>
      <c r="S184" s="64"/>
      <c r="T184" s="63"/>
      <c r="U184" s="61"/>
      <c r="V184" s="61"/>
    </row>
    <row r="185" spans="4:22" x14ac:dyDescent="0.2">
      <c r="D185" s="61"/>
      <c r="E185" s="61"/>
      <c r="F185" s="61"/>
      <c r="G185" s="61"/>
      <c r="H185" s="62"/>
      <c r="I185" s="61"/>
      <c r="J185" s="63"/>
      <c r="K185" s="61"/>
      <c r="L185" s="63"/>
      <c r="M185" s="61"/>
      <c r="N185" s="63"/>
      <c r="O185" s="61"/>
      <c r="P185" s="63"/>
      <c r="Q185" s="64"/>
      <c r="R185" s="62"/>
      <c r="S185" s="64"/>
      <c r="T185" s="63"/>
      <c r="U185" s="61"/>
      <c r="V185" s="61"/>
    </row>
    <row r="186" spans="4:22" x14ac:dyDescent="0.2">
      <c r="D186" s="61"/>
      <c r="E186" s="61"/>
      <c r="F186" s="61"/>
      <c r="G186" s="61"/>
      <c r="H186" s="62"/>
      <c r="I186" s="61"/>
      <c r="J186" s="63"/>
      <c r="K186" s="61"/>
      <c r="L186" s="63"/>
      <c r="M186" s="61"/>
      <c r="N186" s="63"/>
      <c r="O186" s="61"/>
      <c r="P186" s="63"/>
      <c r="Q186" s="64"/>
      <c r="R186" s="62"/>
      <c r="S186" s="64"/>
      <c r="T186" s="63"/>
      <c r="U186" s="61"/>
      <c r="V186" s="61"/>
    </row>
    <row r="187" spans="4:22" x14ac:dyDescent="0.2">
      <c r="D187" s="61"/>
      <c r="E187" s="61"/>
      <c r="F187" s="61"/>
      <c r="G187" s="61"/>
      <c r="H187" s="62"/>
      <c r="I187" s="61"/>
      <c r="J187" s="63"/>
      <c r="K187" s="61"/>
      <c r="L187" s="63"/>
      <c r="M187" s="61"/>
      <c r="N187" s="63"/>
      <c r="O187" s="61"/>
      <c r="P187" s="63"/>
      <c r="Q187" s="64"/>
      <c r="R187" s="62"/>
      <c r="S187" s="64"/>
      <c r="T187" s="63"/>
      <c r="U187" s="61"/>
      <c r="V187" s="61"/>
    </row>
    <row r="188" spans="4:22" x14ac:dyDescent="0.2">
      <c r="D188" s="61"/>
      <c r="E188" s="61"/>
      <c r="F188" s="61"/>
      <c r="G188" s="61"/>
      <c r="H188" s="62"/>
      <c r="I188" s="61"/>
      <c r="J188" s="63"/>
      <c r="K188" s="61"/>
      <c r="L188" s="63"/>
      <c r="M188" s="61"/>
      <c r="N188" s="63"/>
      <c r="O188" s="61"/>
      <c r="P188" s="63"/>
      <c r="Q188" s="64"/>
      <c r="R188" s="62"/>
      <c r="S188" s="64"/>
      <c r="T188" s="63"/>
      <c r="U188" s="61"/>
      <c r="V188" s="61"/>
    </row>
    <row r="189" spans="4:22" x14ac:dyDescent="0.2">
      <c r="D189" s="61"/>
      <c r="E189" s="61"/>
      <c r="F189" s="61"/>
      <c r="G189" s="61"/>
      <c r="H189" s="62"/>
      <c r="I189" s="61"/>
      <c r="J189" s="63"/>
      <c r="K189" s="61"/>
      <c r="L189" s="63"/>
      <c r="M189" s="61"/>
      <c r="N189" s="63"/>
      <c r="O189" s="61"/>
      <c r="P189" s="63"/>
      <c r="Q189" s="64"/>
      <c r="R189" s="62"/>
      <c r="S189" s="64"/>
      <c r="T189" s="63"/>
      <c r="U189" s="61"/>
      <c r="V189" s="61"/>
    </row>
    <row r="190" spans="4:22" x14ac:dyDescent="0.2">
      <c r="D190" s="61"/>
      <c r="E190" s="61"/>
      <c r="F190" s="61"/>
      <c r="G190" s="61"/>
      <c r="H190" s="62"/>
      <c r="I190" s="61"/>
      <c r="J190" s="63"/>
      <c r="K190" s="61"/>
      <c r="L190" s="63"/>
      <c r="M190" s="61"/>
      <c r="N190" s="63"/>
      <c r="O190" s="61"/>
      <c r="P190" s="63"/>
      <c r="Q190" s="64"/>
      <c r="R190" s="62"/>
      <c r="S190" s="64"/>
      <c r="T190" s="63"/>
      <c r="U190" s="61"/>
      <c r="V190" s="61"/>
    </row>
    <row r="191" spans="4:22" x14ac:dyDescent="0.2">
      <c r="D191" s="61"/>
      <c r="E191" s="61"/>
      <c r="F191" s="61"/>
      <c r="G191" s="61"/>
      <c r="H191" s="62"/>
      <c r="I191" s="61"/>
      <c r="J191" s="63"/>
      <c r="K191" s="61"/>
      <c r="L191" s="63"/>
      <c r="M191" s="61"/>
      <c r="N191" s="63"/>
      <c r="O191" s="61"/>
      <c r="P191" s="63"/>
      <c r="Q191" s="64"/>
      <c r="R191" s="62"/>
      <c r="S191" s="64"/>
      <c r="T191" s="63"/>
      <c r="U191" s="61"/>
      <c r="V191" s="61"/>
    </row>
    <row r="192" spans="4:22" x14ac:dyDescent="0.2">
      <c r="D192" s="61"/>
      <c r="E192" s="61"/>
      <c r="F192" s="61"/>
      <c r="G192" s="61"/>
      <c r="H192" s="62"/>
      <c r="I192" s="61"/>
      <c r="J192" s="63"/>
      <c r="K192" s="61"/>
      <c r="L192" s="63"/>
      <c r="M192" s="61"/>
      <c r="N192" s="63"/>
      <c r="O192" s="61"/>
      <c r="P192" s="63"/>
      <c r="Q192" s="64"/>
      <c r="R192" s="62"/>
      <c r="S192" s="64"/>
      <c r="T192" s="63"/>
      <c r="U192" s="61"/>
      <c r="V192" s="61"/>
    </row>
    <row r="193" spans="4:22" x14ac:dyDescent="0.2">
      <c r="D193" s="61"/>
      <c r="E193" s="61"/>
      <c r="F193" s="61"/>
      <c r="G193" s="61"/>
      <c r="H193" s="62"/>
      <c r="I193" s="61"/>
      <c r="J193" s="63"/>
      <c r="K193" s="61"/>
      <c r="L193" s="63"/>
      <c r="M193" s="61"/>
      <c r="N193" s="63"/>
      <c r="O193" s="61"/>
      <c r="P193" s="63"/>
      <c r="Q193" s="64"/>
      <c r="R193" s="62"/>
      <c r="S193" s="64"/>
      <c r="T193" s="63"/>
      <c r="U193" s="61"/>
      <c r="V193" s="61"/>
    </row>
    <row r="194" spans="4:22" x14ac:dyDescent="0.2">
      <c r="D194" s="61"/>
      <c r="E194" s="61"/>
      <c r="F194" s="61"/>
      <c r="G194" s="61"/>
      <c r="H194" s="62"/>
      <c r="I194" s="61"/>
      <c r="J194" s="63"/>
      <c r="K194" s="61"/>
      <c r="L194" s="63"/>
      <c r="M194" s="61"/>
      <c r="N194" s="63"/>
      <c r="O194" s="61"/>
      <c r="P194" s="63"/>
      <c r="Q194" s="64"/>
      <c r="R194" s="62"/>
      <c r="S194" s="64"/>
      <c r="T194" s="63"/>
      <c r="U194" s="61"/>
      <c r="V194" s="61"/>
    </row>
    <row r="195" spans="4:22" x14ac:dyDescent="0.2">
      <c r="D195" s="61"/>
      <c r="E195" s="61"/>
      <c r="F195" s="61"/>
      <c r="G195" s="61"/>
      <c r="H195" s="62"/>
      <c r="I195" s="61"/>
      <c r="J195" s="63"/>
      <c r="K195" s="61"/>
      <c r="L195" s="63"/>
      <c r="M195" s="61"/>
      <c r="N195" s="63"/>
      <c r="O195" s="61"/>
      <c r="P195" s="63"/>
      <c r="Q195" s="64"/>
      <c r="R195" s="62"/>
      <c r="S195" s="64"/>
      <c r="T195" s="63"/>
      <c r="U195" s="61"/>
      <c r="V195" s="61"/>
    </row>
    <row r="196" spans="4:22" x14ac:dyDescent="0.2">
      <c r="D196" s="61"/>
      <c r="E196" s="61"/>
      <c r="F196" s="61"/>
      <c r="G196" s="61"/>
      <c r="H196" s="62"/>
      <c r="I196" s="61"/>
      <c r="J196" s="63"/>
      <c r="K196" s="61"/>
      <c r="L196" s="63"/>
      <c r="M196" s="61"/>
      <c r="N196" s="63"/>
      <c r="O196" s="61"/>
      <c r="P196" s="63"/>
      <c r="Q196" s="64"/>
      <c r="R196" s="62"/>
      <c r="S196" s="64"/>
      <c r="T196" s="63"/>
      <c r="U196" s="61"/>
      <c r="V196" s="61"/>
    </row>
    <row r="197" spans="4:22" x14ac:dyDescent="0.2">
      <c r="D197" s="61"/>
      <c r="E197" s="61"/>
      <c r="F197" s="61"/>
      <c r="G197" s="61"/>
      <c r="H197" s="62"/>
      <c r="I197" s="61"/>
      <c r="J197" s="63"/>
      <c r="K197" s="61"/>
      <c r="L197" s="63"/>
      <c r="M197" s="61"/>
      <c r="N197" s="63"/>
      <c r="O197" s="61"/>
      <c r="P197" s="63"/>
      <c r="Q197" s="64"/>
      <c r="R197" s="62"/>
      <c r="S197" s="64"/>
      <c r="T197" s="63"/>
      <c r="U197" s="61"/>
      <c r="V197" s="61"/>
    </row>
    <row r="198" spans="4:22" x14ac:dyDescent="0.2">
      <c r="D198" s="61"/>
      <c r="E198" s="61"/>
      <c r="F198" s="61"/>
      <c r="G198" s="61"/>
      <c r="H198" s="62"/>
      <c r="I198" s="61"/>
      <c r="J198" s="63"/>
      <c r="K198" s="61"/>
      <c r="L198" s="63"/>
      <c r="M198" s="61"/>
      <c r="N198" s="63"/>
      <c r="O198" s="61"/>
      <c r="P198" s="63"/>
      <c r="Q198" s="64"/>
      <c r="R198" s="62"/>
      <c r="S198" s="64"/>
      <c r="T198" s="63"/>
      <c r="U198" s="61"/>
      <c r="V198" s="61"/>
    </row>
    <row r="199" spans="4:22" x14ac:dyDescent="0.2">
      <c r="D199" s="61"/>
      <c r="E199" s="61"/>
      <c r="F199" s="61"/>
      <c r="G199" s="61"/>
      <c r="H199" s="62"/>
      <c r="I199" s="61"/>
      <c r="J199" s="63"/>
      <c r="K199" s="61"/>
      <c r="L199" s="63"/>
      <c r="M199" s="61"/>
      <c r="N199" s="63"/>
      <c r="O199" s="61"/>
      <c r="P199" s="63"/>
      <c r="Q199" s="64"/>
      <c r="R199" s="62"/>
      <c r="S199" s="64"/>
      <c r="T199" s="63"/>
      <c r="U199" s="61"/>
      <c r="V199" s="61"/>
    </row>
    <row r="200" spans="4:22" x14ac:dyDescent="0.2">
      <c r="D200" s="61"/>
      <c r="E200" s="61"/>
      <c r="F200" s="61"/>
      <c r="G200" s="61"/>
      <c r="H200" s="62"/>
      <c r="I200" s="61"/>
      <c r="J200" s="63"/>
      <c r="K200" s="61"/>
      <c r="L200" s="63"/>
      <c r="M200" s="61"/>
      <c r="N200" s="63"/>
      <c r="O200" s="61"/>
      <c r="P200" s="63"/>
      <c r="Q200" s="64"/>
      <c r="R200" s="62"/>
      <c r="S200" s="64"/>
      <c r="T200" s="63"/>
      <c r="U200" s="61"/>
      <c r="V200" s="61"/>
    </row>
    <row r="201" spans="4:22" x14ac:dyDescent="0.2">
      <c r="D201" s="61"/>
      <c r="E201" s="61"/>
      <c r="F201" s="61"/>
      <c r="G201" s="61"/>
      <c r="H201" s="62"/>
      <c r="I201" s="61"/>
      <c r="J201" s="63"/>
      <c r="K201" s="61"/>
      <c r="L201" s="63"/>
      <c r="M201" s="61"/>
      <c r="N201" s="63"/>
      <c r="O201" s="61"/>
      <c r="P201" s="63"/>
      <c r="Q201" s="64"/>
      <c r="R201" s="62"/>
      <c r="S201" s="64"/>
      <c r="T201" s="63"/>
      <c r="U201" s="61"/>
      <c r="V201" s="61"/>
    </row>
    <row r="202" spans="4:22" x14ac:dyDescent="0.2">
      <c r="D202" s="61"/>
      <c r="E202" s="61"/>
      <c r="F202" s="61"/>
      <c r="G202" s="61"/>
      <c r="H202" s="62"/>
      <c r="I202" s="61"/>
      <c r="J202" s="63"/>
      <c r="K202" s="61"/>
      <c r="L202" s="63"/>
      <c r="M202" s="61"/>
      <c r="N202" s="63"/>
      <c r="O202" s="61"/>
      <c r="P202" s="63"/>
      <c r="Q202" s="64"/>
      <c r="R202" s="62"/>
      <c r="S202" s="64"/>
      <c r="T202" s="63"/>
      <c r="U202" s="61"/>
      <c r="V202" s="61"/>
    </row>
    <row r="203" spans="4:22" x14ac:dyDescent="0.2">
      <c r="D203" s="61"/>
      <c r="E203" s="61"/>
      <c r="F203" s="61"/>
      <c r="G203" s="61"/>
      <c r="H203" s="62"/>
      <c r="I203" s="61"/>
      <c r="J203" s="63"/>
      <c r="K203" s="61"/>
      <c r="L203" s="63"/>
      <c r="M203" s="61"/>
      <c r="N203" s="63"/>
      <c r="O203" s="61"/>
      <c r="P203" s="63"/>
      <c r="Q203" s="64"/>
      <c r="R203" s="62"/>
      <c r="S203" s="64"/>
      <c r="T203" s="63"/>
      <c r="U203" s="61"/>
      <c r="V203" s="61"/>
    </row>
    <row r="204" spans="4:22" x14ac:dyDescent="0.2">
      <c r="D204" s="61"/>
      <c r="E204" s="61"/>
      <c r="F204" s="61"/>
      <c r="G204" s="61"/>
      <c r="H204" s="62"/>
      <c r="I204" s="61"/>
      <c r="J204" s="63"/>
      <c r="K204" s="61"/>
      <c r="L204" s="63"/>
      <c r="M204" s="61"/>
      <c r="N204" s="63"/>
      <c r="O204" s="61"/>
      <c r="P204" s="63"/>
      <c r="Q204" s="64"/>
      <c r="R204" s="62"/>
      <c r="S204" s="64"/>
      <c r="T204" s="63"/>
      <c r="U204" s="61"/>
      <c r="V204" s="61"/>
    </row>
    <row r="205" spans="4:22" x14ac:dyDescent="0.2">
      <c r="D205" s="61"/>
      <c r="E205" s="61"/>
      <c r="F205" s="61"/>
      <c r="G205" s="61"/>
      <c r="H205" s="62"/>
      <c r="I205" s="61"/>
      <c r="J205" s="63"/>
      <c r="K205" s="61"/>
      <c r="L205" s="63"/>
      <c r="M205" s="61"/>
      <c r="N205" s="63"/>
      <c r="O205" s="61"/>
      <c r="P205" s="63"/>
      <c r="Q205" s="64"/>
      <c r="R205" s="62"/>
      <c r="S205" s="64"/>
      <c r="T205" s="63"/>
      <c r="U205" s="61"/>
      <c r="V205" s="61"/>
    </row>
    <row r="206" spans="4:22" x14ac:dyDescent="0.2">
      <c r="D206" s="61"/>
      <c r="E206" s="61"/>
      <c r="F206" s="61"/>
      <c r="G206" s="61"/>
      <c r="H206" s="62"/>
      <c r="I206" s="61"/>
      <c r="J206" s="63"/>
      <c r="K206" s="61"/>
      <c r="L206" s="63"/>
      <c r="M206" s="61"/>
      <c r="N206" s="63"/>
      <c r="O206" s="61"/>
      <c r="P206" s="63"/>
      <c r="Q206" s="64"/>
      <c r="R206" s="62"/>
      <c r="S206" s="64"/>
      <c r="T206" s="63"/>
      <c r="U206" s="61"/>
      <c r="V206" s="61"/>
    </row>
    <row r="207" spans="4:22" x14ac:dyDescent="0.2">
      <c r="D207" s="61"/>
      <c r="E207" s="61"/>
      <c r="F207" s="61"/>
      <c r="G207" s="61"/>
      <c r="H207" s="62"/>
      <c r="I207" s="61"/>
      <c r="J207" s="63"/>
      <c r="K207" s="61"/>
      <c r="L207" s="63"/>
      <c r="M207" s="61"/>
      <c r="N207" s="63"/>
      <c r="O207" s="61"/>
      <c r="P207" s="63"/>
      <c r="Q207" s="64"/>
      <c r="R207" s="62"/>
      <c r="S207" s="64"/>
      <c r="T207" s="63"/>
      <c r="U207" s="61"/>
      <c r="V207" s="61"/>
    </row>
    <row r="208" spans="4:22" x14ac:dyDescent="0.2">
      <c r="D208" s="61"/>
      <c r="E208" s="61"/>
      <c r="F208" s="61"/>
      <c r="G208" s="61"/>
      <c r="H208" s="62"/>
      <c r="I208" s="61"/>
      <c r="J208" s="63"/>
      <c r="K208" s="61"/>
      <c r="L208" s="63"/>
      <c r="M208" s="61"/>
      <c r="N208" s="63"/>
      <c r="O208" s="61"/>
      <c r="P208" s="63"/>
      <c r="Q208" s="64"/>
      <c r="R208" s="62"/>
      <c r="S208" s="64"/>
      <c r="T208" s="63"/>
      <c r="U208" s="61"/>
      <c r="V208" s="61"/>
    </row>
    <row r="209" spans="4:22" x14ac:dyDescent="0.2">
      <c r="D209" s="61"/>
      <c r="E209" s="61"/>
      <c r="F209" s="61"/>
      <c r="G209" s="61"/>
      <c r="H209" s="62"/>
      <c r="I209" s="61"/>
      <c r="J209" s="63"/>
      <c r="K209" s="61"/>
      <c r="L209" s="63"/>
      <c r="M209" s="61"/>
      <c r="N209" s="63"/>
      <c r="O209" s="61"/>
      <c r="P209" s="63"/>
      <c r="Q209" s="64"/>
      <c r="R209" s="62"/>
      <c r="S209" s="64"/>
      <c r="T209" s="63"/>
      <c r="U209" s="61"/>
      <c r="V209" s="61"/>
    </row>
    <row r="210" spans="4:22" x14ac:dyDescent="0.2">
      <c r="D210" s="61"/>
      <c r="E210" s="61"/>
      <c r="F210" s="61"/>
      <c r="G210" s="61"/>
      <c r="H210" s="62"/>
      <c r="I210" s="61"/>
      <c r="J210" s="63"/>
      <c r="K210" s="61"/>
      <c r="L210" s="63"/>
      <c r="M210" s="61"/>
      <c r="N210" s="63"/>
      <c r="O210" s="61"/>
      <c r="P210" s="63"/>
      <c r="Q210" s="64"/>
      <c r="R210" s="62"/>
      <c r="S210" s="64"/>
      <c r="T210" s="63"/>
      <c r="U210" s="61"/>
      <c r="V210" s="61"/>
    </row>
    <row r="211" spans="4:22" x14ac:dyDescent="0.2">
      <c r="D211" s="61"/>
      <c r="E211" s="61"/>
      <c r="F211" s="61"/>
      <c r="G211" s="61"/>
      <c r="H211" s="62"/>
      <c r="I211" s="61"/>
      <c r="J211" s="63"/>
      <c r="K211" s="61"/>
      <c r="L211" s="63"/>
      <c r="M211" s="61"/>
      <c r="N211" s="63"/>
      <c r="O211" s="61"/>
      <c r="P211" s="63"/>
      <c r="Q211" s="64"/>
      <c r="R211" s="62"/>
      <c r="S211" s="64"/>
      <c r="T211" s="63"/>
      <c r="U211" s="61"/>
      <c r="V211" s="61"/>
    </row>
    <row r="212" spans="4:22" x14ac:dyDescent="0.2">
      <c r="D212" s="61"/>
      <c r="E212" s="61"/>
      <c r="F212" s="61"/>
      <c r="G212" s="61"/>
      <c r="H212" s="62"/>
      <c r="I212" s="61"/>
      <c r="J212" s="63"/>
      <c r="K212" s="61"/>
      <c r="L212" s="63"/>
      <c r="M212" s="61"/>
      <c r="N212" s="63"/>
      <c r="O212" s="61"/>
      <c r="P212" s="63"/>
      <c r="Q212" s="64"/>
      <c r="R212" s="62"/>
      <c r="S212" s="64"/>
      <c r="T212" s="63"/>
      <c r="U212" s="61"/>
      <c r="V212" s="61"/>
    </row>
    <row r="213" spans="4:22" x14ac:dyDescent="0.2">
      <c r="D213" s="61"/>
      <c r="E213" s="61"/>
      <c r="F213" s="61"/>
      <c r="G213" s="61"/>
      <c r="H213" s="62"/>
      <c r="I213" s="61"/>
      <c r="J213" s="63"/>
      <c r="K213" s="61"/>
      <c r="L213" s="63"/>
      <c r="M213" s="61"/>
      <c r="N213" s="63"/>
      <c r="O213" s="61"/>
      <c r="P213" s="63"/>
      <c r="Q213" s="64"/>
      <c r="R213" s="62"/>
      <c r="S213" s="64"/>
      <c r="T213" s="63"/>
      <c r="U213" s="61"/>
      <c r="V213" s="61"/>
    </row>
    <row r="214" spans="4:22" x14ac:dyDescent="0.2">
      <c r="D214" s="61"/>
      <c r="E214" s="61"/>
      <c r="F214" s="61"/>
      <c r="G214" s="61"/>
      <c r="H214" s="62"/>
      <c r="I214" s="61"/>
      <c r="J214" s="63"/>
      <c r="K214" s="61"/>
      <c r="L214" s="63"/>
      <c r="M214" s="61"/>
      <c r="N214" s="63"/>
      <c r="O214" s="61"/>
      <c r="P214" s="63"/>
      <c r="Q214" s="64"/>
      <c r="R214" s="62"/>
      <c r="S214" s="64"/>
      <c r="T214" s="63"/>
      <c r="U214" s="61"/>
      <c r="V214" s="61"/>
    </row>
    <row r="215" spans="4:22" x14ac:dyDescent="0.2">
      <c r="D215" s="61"/>
      <c r="E215" s="61"/>
      <c r="F215" s="61"/>
      <c r="G215" s="61"/>
      <c r="H215" s="62"/>
      <c r="I215" s="61"/>
      <c r="J215" s="63"/>
      <c r="K215" s="61"/>
      <c r="L215" s="63"/>
      <c r="M215" s="61"/>
      <c r="N215" s="63"/>
      <c r="O215" s="61"/>
      <c r="P215" s="63"/>
      <c r="Q215" s="64"/>
      <c r="R215" s="62"/>
      <c r="S215" s="64"/>
      <c r="T215" s="63"/>
      <c r="U215" s="61"/>
      <c r="V215" s="61"/>
    </row>
    <row r="216" spans="4:22" x14ac:dyDescent="0.2">
      <c r="D216" s="61"/>
      <c r="E216" s="61"/>
      <c r="F216" s="61"/>
      <c r="G216" s="61"/>
      <c r="H216" s="62"/>
      <c r="I216" s="61"/>
      <c r="J216" s="63"/>
      <c r="K216" s="61"/>
      <c r="L216" s="63"/>
      <c r="M216" s="61"/>
      <c r="N216" s="63"/>
      <c r="O216" s="61"/>
      <c r="P216" s="63"/>
      <c r="Q216" s="64"/>
      <c r="R216" s="62"/>
      <c r="S216" s="64"/>
      <c r="T216" s="63"/>
      <c r="U216" s="61"/>
      <c r="V216" s="61"/>
    </row>
    <row r="217" spans="4:22" x14ac:dyDescent="0.2">
      <c r="D217" s="61"/>
      <c r="E217" s="61"/>
      <c r="F217" s="61"/>
      <c r="G217" s="61"/>
      <c r="H217" s="62"/>
      <c r="I217" s="61"/>
      <c r="J217" s="63"/>
      <c r="K217" s="61"/>
      <c r="L217" s="63"/>
      <c r="M217" s="61"/>
      <c r="N217" s="63"/>
      <c r="O217" s="61"/>
      <c r="P217" s="63"/>
      <c r="Q217" s="64"/>
      <c r="R217" s="62"/>
      <c r="S217" s="64"/>
      <c r="T217" s="63"/>
      <c r="U217" s="61"/>
      <c r="V217" s="61"/>
    </row>
    <row r="218" spans="4:22" x14ac:dyDescent="0.2">
      <c r="D218" s="61"/>
      <c r="E218" s="61"/>
      <c r="F218" s="61"/>
      <c r="G218" s="61"/>
      <c r="H218" s="62"/>
      <c r="I218" s="61"/>
      <c r="J218" s="63"/>
      <c r="K218" s="61"/>
      <c r="L218" s="63"/>
      <c r="M218" s="61"/>
      <c r="N218" s="63"/>
      <c r="O218" s="61"/>
      <c r="P218" s="63"/>
      <c r="Q218" s="64"/>
      <c r="R218" s="62"/>
      <c r="S218" s="64"/>
      <c r="T218" s="63"/>
      <c r="U218" s="61"/>
      <c r="V218" s="61"/>
    </row>
    <row r="219" spans="4:22" x14ac:dyDescent="0.2">
      <c r="D219" s="61"/>
      <c r="E219" s="61"/>
      <c r="F219" s="61"/>
      <c r="G219" s="61"/>
      <c r="H219" s="62"/>
      <c r="I219" s="61"/>
      <c r="J219" s="63"/>
      <c r="K219" s="61"/>
      <c r="L219" s="63"/>
      <c r="M219" s="61"/>
      <c r="N219" s="63"/>
      <c r="O219" s="61"/>
      <c r="P219" s="63"/>
      <c r="Q219" s="64"/>
      <c r="R219" s="62"/>
      <c r="S219" s="64"/>
      <c r="T219" s="63"/>
      <c r="U219" s="61"/>
      <c r="V219" s="61"/>
    </row>
    <row r="220" spans="4:22" x14ac:dyDescent="0.2">
      <c r="D220" s="61"/>
      <c r="E220" s="61"/>
      <c r="F220" s="61"/>
      <c r="G220" s="61"/>
      <c r="H220" s="62"/>
      <c r="I220" s="61"/>
      <c r="J220" s="63"/>
      <c r="K220" s="61"/>
      <c r="L220" s="63"/>
      <c r="M220" s="61"/>
      <c r="N220" s="63"/>
      <c r="O220" s="61"/>
      <c r="P220" s="63"/>
      <c r="Q220" s="64"/>
      <c r="R220" s="62"/>
      <c r="S220" s="64"/>
      <c r="T220" s="63"/>
      <c r="U220" s="61"/>
      <c r="V220" s="61"/>
    </row>
    <row r="221" spans="4:22" x14ac:dyDescent="0.2">
      <c r="D221" s="61"/>
      <c r="E221" s="61"/>
      <c r="F221" s="61"/>
      <c r="G221" s="61"/>
      <c r="H221" s="62"/>
      <c r="I221" s="61"/>
      <c r="J221" s="63"/>
      <c r="K221" s="61"/>
      <c r="L221" s="63"/>
      <c r="M221" s="61"/>
      <c r="N221" s="63"/>
      <c r="O221" s="61"/>
      <c r="P221" s="63"/>
      <c r="Q221" s="64"/>
      <c r="R221" s="62"/>
      <c r="S221" s="64"/>
      <c r="T221" s="63"/>
      <c r="U221" s="61"/>
      <c r="V221" s="61"/>
    </row>
    <row r="222" spans="4:22" x14ac:dyDescent="0.2">
      <c r="D222" s="61"/>
      <c r="E222" s="61"/>
      <c r="F222" s="61"/>
      <c r="G222" s="61"/>
      <c r="H222" s="62"/>
      <c r="I222" s="61"/>
      <c r="J222" s="63"/>
      <c r="K222" s="61"/>
      <c r="L222" s="63"/>
      <c r="M222" s="61"/>
      <c r="N222" s="63"/>
      <c r="O222" s="61"/>
      <c r="P222" s="63"/>
      <c r="Q222" s="64"/>
      <c r="R222" s="62"/>
      <c r="S222" s="64"/>
      <c r="T222" s="63"/>
      <c r="U222" s="61"/>
      <c r="V222" s="61"/>
    </row>
    <row r="223" spans="4:22" x14ac:dyDescent="0.2">
      <c r="D223" s="61"/>
      <c r="E223" s="61"/>
      <c r="F223" s="61"/>
      <c r="G223" s="61"/>
      <c r="H223" s="62"/>
      <c r="I223" s="61"/>
      <c r="J223" s="63"/>
      <c r="K223" s="61"/>
      <c r="L223" s="63"/>
      <c r="M223" s="61"/>
      <c r="N223" s="63"/>
      <c r="O223" s="61"/>
      <c r="P223" s="63"/>
      <c r="Q223" s="64"/>
      <c r="R223" s="62"/>
      <c r="S223" s="64"/>
      <c r="T223" s="63"/>
      <c r="U223" s="61"/>
      <c r="V223" s="61"/>
    </row>
    <row r="224" spans="4:22" x14ac:dyDescent="0.2">
      <c r="D224" s="61"/>
      <c r="E224" s="61"/>
      <c r="F224" s="61"/>
      <c r="G224" s="61"/>
      <c r="H224" s="62"/>
      <c r="I224" s="61"/>
      <c r="J224" s="63"/>
      <c r="K224" s="61"/>
      <c r="L224" s="63"/>
      <c r="M224" s="61"/>
      <c r="N224" s="63"/>
      <c r="O224" s="61"/>
      <c r="P224" s="63"/>
      <c r="Q224" s="64"/>
      <c r="R224" s="62"/>
      <c r="S224" s="64"/>
      <c r="T224" s="63"/>
      <c r="U224" s="61"/>
      <c r="V224" s="61"/>
    </row>
    <row r="225" spans="4:22" x14ac:dyDescent="0.2">
      <c r="D225" s="61"/>
      <c r="E225" s="61"/>
      <c r="F225" s="61"/>
      <c r="G225" s="61"/>
      <c r="H225" s="62"/>
      <c r="I225" s="61"/>
      <c r="J225" s="63"/>
      <c r="K225" s="61"/>
      <c r="L225" s="63"/>
      <c r="M225" s="61"/>
      <c r="N225" s="63"/>
      <c r="O225" s="61"/>
      <c r="P225" s="63"/>
      <c r="Q225" s="64"/>
      <c r="R225" s="62"/>
      <c r="S225" s="64"/>
      <c r="T225" s="63"/>
      <c r="U225" s="61"/>
      <c r="V225" s="61"/>
    </row>
    <row r="226" spans="4:22" x14ac:dyDescent="0.2">
      <c r="D226" s="61"/>
      <c r="E226" s="61"/>
      <c r="F226" s="61"/>
      <c r="G226" s="61"/>
      <c r="H226" s="62"/>
      <c r="I226" s="61"/>
      <c r="J226" s="63"/>
      <c r="K226" s="61"/>
      <c r="L226" s="63"/>
      <c r="M226" s="61"/>
      <c r="N226" s="63"/>
      <c r="O226" s="61"/>
      <c r="P226" s="63"/>
      <c r="Q226" s="64"/>
      <c r="R226" s="62"/>
      <c r="S226" s="64"/>
      <c r="T226" s="63"/>
      <c r="U226" s="61"/>
      <c r="V226" s="61"/>
    </row>
    <row r="227" spans="4:22" x14ac:dyDescent="0.2">
      <c r="D227" s="61"/>
      <c r="E227" s="61"/>
      <c r="F227" s="61"/>
      <c r="G227" s="61"/>
      <c r="H227" s="62"/>
      <c r="I227" s="61"/>
      <c r="J227" s="63"/>
      <c r="K227" s="61"/>
      <c r="L227" s="63"/>
      <c r="M227" s="61"/>
      <c r="N227" s="63"/>
      <c r="O227" s="61"/>
      <c r="P227" s="63"/>
      <c r="Q227" s="64"/>
      <c r="R227" s="62"/>
      <c r="S227" s="64"/>
      <c r="T227" s="63"/>
      <c r="U227" s="61"/>
      <c r="V227" s="61"/>
    </row>
    <row r="228" spans="4:22" x14ac:dyDescent="0.2">
      <c r="D228" s="61"/>
      <c r="E228" s="61"/>
      <c r="F228" s="61"/>
      <c r="G228" s="61"/>
      <c r="H228" s="62"/>
      <c r="I228" s="61"/>
      <c r="J228" s="63"/>
      <c r="K228" s="61"/>
      <c r="L228" s="63"/>
      <c r="M228" s="61"/>
      <c r="N228" s="63"/>
      <c r="O228" s="61"/>
      <c r="P228" s="63"/>
      <c r="Q228" s="64"/>
      <c r="R228" s="62"/>
      <c r="S228" s="64"/>
      <c r="T228" s="63"/>
      <c r="U228" s="61"/>
      <c r="V228" s="61"/>
    </row>
    <row r="229" spans="4:22" x14ac:dyDescent="0.2">
      <c r="D229" s="61"/>
      <c r="E229" s="61"/>
      <c r="F229" s="61"/>
      <c r="G229" s="61"/>
      <c r="H229" s="62"/>
      <c r="I229" s="61"/>
      <c r="J229" s="63"/>
      <c r="K229" s="61"/>
      <c r="L229" s="63"/>
      <c r="M229" s="61"/>
      <c r="N229" s="63"/>
      <c r="O229" s="61"/>
      <c r="P229" s="63"/>
      <c r="Q229" s="64"/>
      <c r="R229" s="62"/>
      <c r="S229" s="64"/>
      <c r="T229" s="63"/>
      <c r="U229" s="61"/>
      <c r="V229" s="61"/>
    </row>
    <row r="230" spans="4:22" x14ac:dyDescent="0.2">
      <c r="D230" s="61"/>
      <c r="E230" s="61"/>
      <c r="F230" s="61"/>
      <c r="G230" s="61"/>
      <c r="H230" s="62"/>
      <c r="I230" s="61"/>
      <c r="J230" s="63"/>
      <c r="K230" s="61"/>
      <c r="L230" s="63"/>
      <c r="M230" s="61"/>
      <c r="N230" s="63"/>
      <c r="O230" s="61"/>
      <c r="P230" s="63"/>
      <c r="Q230" s="64"/>
      <c r="R230" s="62"/>
      <c r="S230" s="64"/>
      <c r="T230" s="63"/>
      <c r="U230" s="61"/>
      <c r="V230" s="61"/>
    </row>
    <row r="231" spans="4:22" x14ac:dyDescent="0.2">
      <c r="D231" s="61"/>
      <c r="E231" s="61"/>
      <c r="F231" s="61"/>
      <c r="G231" s="61"/>
      <c r="H231" s="62"/>
      <c r="I231" s="61"/>
      <c r="J231" s="63"/>
      <c r="K231" s="61"/>
      <c r="L231" s="63"/>
      <c r="M231" s="61"/>
      <c r="N231" s="63"/>
      <c r="O231" s="61"/>
      <c r="P231" s="63"/>
      <c r="Q231" s="64"/>
      <c r="R231" s="62"/>
      <c r="S231" s="64"/>
      <c r="T231" s="63"/>
      <c r="U231" s="61"/>
      <c r="V231" s="61"/>
    </row>
    <row r="232" spans="4:22" x14ac:dyDescent="0.2">
      <c r="D232" s="61"/>
      <c r="E232" s="61"/>
      <c r="F232" s="61"/>
      <c r="G232" s="61"/>
      <c r="H232" s="62"/>
      <c r="I232" s="61"/>
      <c r="J232" s="63"/>
      <c r="K232" s="61"/>
      <c r="L232" s="63"/>
      <c r="M232" s="61"/>
      <c r="N232" s="63"/>
      <c r="O232" s="61"/>
      <c r="P232" s="63"/>
      <c r="Q232" s="64"/>
      <c r="R232" s="62"/>
      <c r="S232" s="64"/>
      <c r="T232" s="63"/>
      <c r="U232" s="61"/>
      <c r="V232" s="61"/>
    </row>
    <row r="233" spans="4:22" x14ac:dyDescent="0.2">
      <c r="D233" s="61"/>
      <c r="E233" s="61"/>
      <c r="F233" s="61"/>
      <c r="G233" s="61"/>
      <c r="H233" s="62"/>
      <c r="I233" s="61"/>
      <c r="J233" s="63"/>
      <c r="K233" s="61"/>
      <c r="L233" s="63"/>
      <c r="M233" s="61"/>
      <c r="N233" s="63"/>
      <c r="O233" s="61"/>
      <c r="P233" s="63"/>
      <c r="Q233" s="64"/>
      <c r="R233" s="62"/>
      <c r="S233" s="64"/>
      <c r="T233" s="63"/>
      <c r="U233" s="61"/>
      <c r="V233" s="61"/>
    </row>
    <row r="234" spans="4:22" x14ac:dyDescent="0.2">
      <c r="D234" s="61"/>
      <c r="E234" s="61"/>
      <c r="F234" s="61"/>
      <c r="G234" s="61"/>
      <c r="H234" s="62"/>
      <c r="I234" s="61"/>
      <c r="J234" s="63"/>
      <c r="K234" s="61"/>
      <c r="L234" s="63"/>
      <c r="M234" s="61"/>
      <c r="N234" s="63"/>
      <c r="O234" s="61"/>
      <c r="P234" s="63"/>
      <c r="Q234" s="64"/>
      <c r="R234" s="62"/>
      <c r="S234" s="64"/>
      <c r="T234" s="63"/>
      <c r="U234" s="61"/>
      <c r="V234" s="61"/>
    </row>
    <row r="235" spans="4:22" x14ac:dyDescent="0.2">
      <c r="D235" s="61"/>
      <c r="E235" s="61"/>
      <c r="F235" s="61"/>
      <c r="G235" s="61"/>
      <c r="H235" s="62"/>
      <c r="I235" s="61"/>
      <c r="J235" s="63"/>
      <c r="K235" s="61"/>
      <c r="L235" s="63"/>
      <c r="M235" s="61"/>
      <c r="N235" s="63"/>
      <c r="O235" s="61"/>
      <c r="P235" s="63"/>
      <c r="Q235" s="64"/>
      <c r="R235" s="62"/>
      <c r="S235" s="64"/>
      <c r="T235" s="63"/>
      <c r="U235" s="61"/>
      <c r="V235" s="61"/>
    </row>
    <row r="236" spans="4:22" x14ac:dyDescent="0.2">
      <c r="D236" s="61"/>
      <c r="E236" s="61"/>
      <c r="F236" s="61"/>
      <c r="G236" s="61"/>
      <c r="H236" s="62"/>
      <c r="I236" s="61"/>
      <c r="J236" s="63"/>
      <c r="K236" s="61"/>
      <c r="L236" s="63"/>
      <c r="M236" s="61"/>
      <c r="N236" s="63"/>
      <c r="O236" s="61"/>
      <c r="P236" s="63"/>
      <c r="Q236" s="64"/>
      <c r="R236" s="62"/>
      <c r="S236" s="64"/>
      <c r="T236" s="63"/>
      <c r="U236" s="61"/>
      <c r="V236" s="61"/>
    </row>
    <row r="237" spans="4:22" x14ac:dyDescent="0.2">
      <c r="D237" s="61"/>
      <c r="E237" s="61"/>
      <c r="F237" s="61"/>
      <c r="G237" s="61"/>
      <c r="H237" s="62"/>
      <c r="I237" s="61"/>
      <c r="J237" s="63"/>
      <c r="K237" s="61"/>
      <c r="L237" s="63"/>
      <c r="M237" s="61"/>
      <c r="N237" s="63"/>
      <c r="O237" s="61"/>
      <c r="P237" s="63"/>
      <c r="Q237" s="64"/>
      <c r="R237" s="62"/>
      <c r="S237" s="64"/>
      <c r="T237" s="63"/>
      <c r="U237" s="61"/>
      <c r="V237" s="61"/>
    </row>
    <row r="238" spans="4:22" x14ac:dyDescent="0.2">
      <c r="D238" s="61"/>
      <c r="E238" s="61"/>
      <c r="F238" s="61"/>
      <c r="G238" s="61"/>
      <c r="H238" s="62"/>
      <c r="I238" s="61"/>
      <c r="J238" s="63"/>
      <c r="K238" s="61"/>
      <c r="L238" s="63"/>
      <c r="M238" s="61"/>
      <c r="N238" s="63"/>
      <c r="O238" s="61"/>
      <c r="P238" s="63"/>
      <c r="Q238" s="64"/>
      <c r="R238" s="62"/>
      <c r="S238" s="64"/>
      <c r="T238" s="63"/>
      <c r="U238" s="61"/>
      <c r="V238" s="61"/>
    </row>
    <row r="239" spans="4:22" x14ac:dyDescent="0.2">
      <c r="D239" s="61"/>
      <c r="E239" s="61"/>
      <c r="F239" s="61"/>
      <c r="G239" s="61"/>
      <c r="H239" s="62"/>
      <c r="I239" s="61"/>
      <c r="J239" s="63"/>
      <c r="K239" s="61"/>
      <c r="L239" s="63"/>
      <c r="M239" s="61"/>
      <c r="N239" s="63"/>
      <c r="O239" s="61"/>
      <c r="P239" s="63"/>
      <c r="Q239" s="64"/>
      <c r="R239" s="62"/>
      <c r="S239" s="64"/>
      <c r="T239" s="63"/>
      <c r="U239" s="61"/>
      <c r="V239" s="61"/>
    </row>
    <row r="240" spans="4:22" x14ac:dyDescent="0.2">
      <c r="D240" s="61"/>
      <c r="E240" s="61"/>
      <c r="F240" s="61"/>
      <c r="G240" s="61"/>
      <c r="H240" s="62"/>
      <c r="I240" s="61"/>
      <c r="J240" s="63"/>
      <c r="K240" s="61"/>
      <c r="L240" s="63"/>
      <c r="M240" s="61"/>
      <c r="N240" s="63"/>
      <c r="O240" s="61"/>
      <c r="P240" s="63"/>
      <c r="Q240" s="64"/>
      <c r="R240" s="62"/>
      <c r="S240" s="64"/>
      <c r="T240" s="63"/>
      <c r="U240" s="61"/>
      <c r="V240" s="61"/>
    </row>
    <row r="241" spans="4:22" x14ac:dyDescent="0.2">
      <c r="D241" s="61"/>
      <c r="E241" s="61"/>
      <c r="F241" s="61"/>
      <c r="G241" s="61"/>
      <c r="H241" s="62"/>
      <c r="I241" s="61"/>
      <c r="J241" s="63"/>
      <c r="K241" s="61"/>
      <c r="L241" s="63"/>
      <c r="M241" s="61"/>
      <c r="N241" s="63"/>
      <c r="O241" s="61"/>
      <c r="P241" s="63"/>
      <c r="Q241" s="64"/>
      <c r="R241" s="62"/>
      <c r="S241" s="64"/>
      <c r="T241" s="63"/>
      <c r="U241" s="61"/>
      <c r="V241" s="61"/>
    </row>
    <row r="242" spans="4:22" x14ac:dyDescent="0.2">
      <c r="D242" s="61"/>
      <c r="E242" s="61"/>
      <c r="F242" s="61"/>
      <c r="G242" s="61"/>
      <c r="H242" s="62"/>
      <c r="I242" s="61"/>
      <c r="J242" s="63"/>
      <c r="K242" s="61"/>
      <c r="L242" s="63"/>
      <c r="M242" s="61"/>
      <c r="N242" s="63"/>
      <c r="O242" s="61"/>
      <c r="P242" s="63"/>
      <c r="Q242" s="64"/>
      <c r="R242" s="62"/>
      <c r="S242" s="64"/>
      <c r="T242" s="63"/>
      <c r="U242" s="61"/>
      <c r="V242" s="61"/>
    </row>
    <row r="243" spans="4:22" x14ac:dyDescent="0.2">
      <c r="D243" s="61"/>
      <c r="E243" s="61"/>
      <c r="F243" s="61"/>
      <c r="G243" s="61"/>
      <c r="H243" s="62"/>
      <c r="I243" s="61"/>
      <c r="J243" s="63"/>
      <c r="K243" s="61"/>
      <c r="L243" s="63"/>
      <c r="M243" s="61"/>
      <c r="N243" s="63"/>
      <c r="O243" s="61"/>
      <c r="P243" s="63"/>
      <c r="Q243" s="64"/>
      <c r="R243" s="62"/>
      <c r="S243" s="64"/>
      <c r="T243" s="63"/>
      <c r="U243" s="61"/>
      <c r="V243" s="61"/>
    </row>
    <row r="244" spans="4:22" x14ac:dyDescent="0.2">
      <c r="D244" s="61"/>
      <c r="E244" s="61"/>
      <c r="F244" s="61"/>
      <c r="G244" s="61"/>
      <c r="H244" s="62"/>
      <c r="I244" s="61"/>
      <c r="J244" s="63"/>
      <c r="K244" s="61"/>
      <c r="L244" s="63"/>
      <c r="M244" s="61"/>
      <c r="N244" s="63"/>
      <c r="O244" s="61"/>
      <c r="P244" s="63"/>
      <c r="Q244" s="64"/>
      <c r="R244" s="62"/>
      <c r="S244" s="64"/>
      <c r="T244" s="63"/>
      <c r="U244" s="61"/>
      <c r="V244" s="61"/>
    </row>
    <row r="245" spans="4:22" x14ac:dyDescent="0.2">
      <c r="D245" s="61"/>
      <c r="E245" s="61"/>
      <c r="F245" s="61"/>
      <c r="G245" s="61"/>
      <c r="H245" s="62"/>
      <c r="I245" s="61"/>
      <c r="J245" s="63"/>
      <c r="K245" s="61"/>
      <c r="L245" s="63"/>
      <c r="M245" s="61"/>
      <c r="N245" s="63"/>
      <c r="O245" s="61"/>
      <c r="P245" s="63"/>
      <c r="Q245" s="64"/>
      <c r="R245" s="62"/>
      <c r="S245" s="64"/>
      <c r="T245" s="63"/>
      <c r="U245" s="61"/>
      <c r="V245" s="61"/>
    </row>
    <row r="246" spans="4:22" x14ac:dyDescent="0.2">
      <c r="D246" s="61"/>
      <c r="E246" s="61"/>
      <c r="F246" s="61"/>
      <c r="G246" s="61"/>
      <c r="H246" s="62"/>
      <c r="I246" s="61"/>
      <c r="J246" s="63"/>
      <c r="K246" s="61"/>
      <c r="L246" s="63"/>
      <c r="M246" s="61"/>
      <c r="N246" s="63"/>
      <c r="O246" s="61"/>
      <c r="P246" s="63"/>
      <c r="Q246" s="64"/>
      <c r="R246" s="62"/>
      <c r="S246" s="64"/>
      <c r="T246" s="63"/>
      <c r="U246" s="61"/>
      <c r="V246" s="61"/>
    </row>
    <row r="247" spans="4:22" x14ac:dyDescent="0.2">
      <c r="D247" s="61"/>
      <c r="E247" s="61"/>
      <c r="F247" s="61"/>
      <c r="G247" s="61"/>
      <c r="H247" s="62"/>
      <c r="I247" s="61"/>
      <c r="J247" s="63"/>
      <c r="K247" s="61"/>
      <c r="L247" s="63"/>
      <c r="M247" s="61"/>
      <c r="N247" s="63"/>
      <c r="O247" s="61"/>
      <c r="P247" s="63"/>
      <c r="Q247" s="64"/>
      <c r="R247" s="62"/>
      <c r="S247" s="64"/>
      <c r="T247" s="63"/>
      <c r="U247" s="61"/>
      <c r="V247" s="61"/>
    </row>
    <row r="248" spans="4:22" x14ac:dyDescent="0.2">
      <c r="D248" s="61"/>
      <c r="E248" s="61"/>
      <c r="F248" s="61"/>
      <c r="G248" s="61"/>
      <c r="H248" s="62"/>
      <c r="I248" s="61"/>
      <c r="J248" s="63"/>
      <c r="K248" s="61"/>
      <c r="L248" s="63"/>
      <c r="M248" s="61"/>
      <c r="N248" s="63"/>
      <c r="O248" s="61"/>
      <c r="P248" s="63"/>
      <c r="Q248" s="64"/>
      <c r="R248" s="62"/>
      <c r="S248" s="64"/>
      <c r="T248" s="63"/>
      <c r="U248" s="61"/>
      <c r="V248" s="61"/>
    </row>
    <row r="249" spans="4:22" x14ac:dyDescent="0.2">
      <c r="D249" s="61"/>
      <c r="E249" s="61"/>
      <c r="F249" s="61"/>
      <c r="G249" s="61"/>
      <c r="H249" s="62"/>
      <c r="I249" s="61"/>
      <c r="J249" s="63"/>
      <c r="K249" s="61"/>
      <c r="L249" s="63"/>
      <c r="M249" s="61"/>
      <c r="N249" s="63"/>
      <c r="O249" s="61"/>
      <c r="P249" s="63"/>
      <c r="Q249" s="64"/>
      <c r="R249" s="62"/>
      <c r="S249" s="64"/>
      <c r="T249" s="63"/>
      <c r="U249" s="61"/>
      <c r="V249" s="61"/>
    </row>
    <row r="250" spans="4:22" x14ac:dyDescent="0.2">
      <c r="D250" s="61"/>
      <c r="E250" s="61"/>
      <c r="F250" s="61"/>
      <c r="G250" s="61"/>
      <c r="H250" s="62"/>
      <c r="I250" s="61"/>
      <c r="J250" s="63"/>
      <c r="K250" s="61"/>
      <c r="L250" s="63"/>
      <c r="M250" s="61"/>
      <c r="N250" s="63"/>
      <c r="O250" s="61"/>
      <c r="P250" s="63"/>
      <c r="Q250" s="64"/>
      <c r="R250" s="62"/>
      <c r="S250" s="64"/>
      <c r="T250" s="63"/>
      <c r="U250" s="61"/>
      <c r="V250" s="61"/>
    </row>
    <row r="251" spans="4:22" x14ac:dyDescent="0.2">
      <c r="D251" s="61"/>
      <c r="E251" s="61"/>
      <c r="F251" s="61"/>
      <c r="G251" s="61"/>
      <c r="H251" s="62"/>
      <c r="I251" s="61"/>
      <c r="J251" s="63"/>
      <c r="K251" s="61"/>
      <c r="L251" s="63"/>
      <c r="M251" s="61"/>
      <c r="N251" s="63"/>
      <c r="O251" s="61"/>
      <c r="P251" s="63"/>
      <c r="Q251" s="64"/>
      <c r="R251" s="62"/>
      <c r="S251" s="64"/>
      <c r="T251" s="63"/>
      <c r="U251" s="61"/>
      <c r="V251" s="61"/>
    </row>
    <row r="252" spans="4:22" x14ac:dyDescent="0.2">
      <c r="D252" s="61"/>
      <c r="E252" s="61"/>
      <c r="F252" s="61"/>
      <c r="G252" s="61"/>
      <c r="H252" s="62"/>
      <c r="I252" s="61"/>
      <c r="J252" s="63"/>
      <c r="K252" s="61"/>
      <c r="L252" s="63"/>
      <c r="M252" s="61"/>
      <c r="N252" s="63"/>
      <c r="O252" s="61"/>
      <c r="P252" s="63"/>
      <c r="Q252" s="64"/>
      <c r="R252" s="62"/>
      <c r="S252" s="64"/>
      <c r="T252" s="63"/>
      <c r="U252" s="61"/>
      <c r="V252" s="61"/>
    </row>
    <row r="253" spans="4:22" x14ac:dyDescent="0.2">
      <c r="D253" s="61"/>
      <c r="E253" s="61"/>
      <c r="F253" s="61"/>
      <c r="G253" s="61"/>
      <c r="H253" s="62"/>
      <c r="I253" s="61"/>
      <c r="J253" s="63"/>
      <c r="K253" s="61"/>
      <c r="L253" s="63"/>
      <c r="M253" s="61"/>
      <c r="N253" s="63"/>
      <c r="O253" s="61"/>
      <c r="P253" s="63"/>
      <c r="Q253" s="64"/>
      <c r="R253" s="62"/>
      <c r="S253" s="64"/>
      <c r="T253" s="63"/>
      <c r="U253" s="61"/>
      <c r="V253" s="61"/>
    </row>
    <row r="254" spans="4:22" x14ac:dyDescent="0.2">
      <c r="D254" s="61"/>
      <c r="E254" s="61"/>
      <c r="F254" s="61"/>
      <c r="G254" s="61"/>
      <c r="H254" s="62"/>
      <c r="I254" s="61"/>
      <c r="J254" s="63"/>
      <c r="K254" s="61"/>
      <c r="L254" s="63"/>
      <c r="M254" s="61"/>
      <c r="N254" s="63"/>
      <c r="O254" s="61"/>
      <c r="P254" s="63"/>
      <c r="Q254" s="64"/>
      <c r="R254" s="62"/>
      <c r="S254" s="64"/>
      <c r="T254" s="63"/>
      <c r="U254" s="61"/>
      <c r="V254" s="61"/>
    </row>
    <row r="255" spans="4:22" x14ac:dyDescent="0.2">
      <c r="D255" s="61"/>
      <c r="E255" s="61"/>
      <c r="F255" s="61"/>
      <c r="G255" s="61"/>
      <c r="H255" s="62"/>
      <c r="I255" s="61"/>
      <c r="J255" s="63"/>
      <c r="K255" s="61"/>
      <c r="L255" s="63"/>
      <c r="M255" s="61"/>
      <c r="N255" s="63"/>
      <c r="O255" s="61"/>
      <c r="P255" s="63"/>
      <c r="Q255" s="64"/>
      <c r="R255" s="62"/>
      <c r="S255" s="64"/>
      <c r="T255" s="63"/>
      <c r="U255" s="61"/>
      <c r="V255" s="61"/>
    </row>
    <row r="256" spans="4:22" x14ac:dyDescent="0.2">
      <c r="D256" s="61"/>
      <c r="E256" s="61"/>
      <c r="F256" s="61"/>
      <c r="G256" s="61"/>
      <c r="H256" s="62"/>
      <c r="I256" s="61"/>
      <c r="J256" s="63"/>
      <c r="K256" s="61"/>
      <c r="L256" s="63"/>
      <c r="M256" s="61"/>
      <c r="N256" s="63"/>
      <c r="O256" s="61"/>
      <c r="P256" s="63"/>
      <c r="Q256" s="64"/>
      <c r="R256" s="62"/>
      <c r="S256" s="64"/>
      <c r="T256" s="63"/>
      <c r="U256" s="61"/>
      <c r="V256" s="61"/>
    </row>
    <row r="257" spans="4:22" x14ac:dyDescent="0.2">
      <c r="D257" s="61"/>
      <c r="E257" s="61"/>
      <c r="F257" s="61"/>
      <c r="G257" s="61"/>
      <c r="H257" s="62"/>
      <c r="I257" s="61"/>
      <c r="J257" s="63"/>
      <c r="K257" s="61"/>
      <c r="L257" s="63"/>
      <c r="M257" s="61"/>
      <c r="N257" s="63"/>
      <c r="O257" s="61"/>
      <c r="P257" s="63"/>
      <c r="Q257" s="64"/>
      <c r="R257" s="62"/>
      <c r="S257" s="64"/>
      <c r="T257" s="63"/>
      <c r="U257" s="61"/>
      <c r="V257" s="61"/>
    </row>
    <row r="258" spans="4:22" x14ac:dyDescent="0.2">
      <c r="D258" s="61"/>
      <c r="E258" s="61"/>
      <c r="F258" s="61"/>
      <c r="G258" s="61"/>
      <c r="H258" s="62"/>
      <c r="I258" s="61"/>
      <c r="J258" s="63"/>
      <c r="K258" s="61"/>
      <c r="L258" s="63"/>
      <c r="M258" s="61"/>
      <c r="N258" s="63"/>
      <c r="O258" s="61"/>
      <c r="P258" s="63"/>
      <c r="Q258" s="64"/>
      <c r="R258" s="62"/>
      <c r="S258" s="64"/>
      <c r="T258" s="63"/>
      <c r="U258" s="61"/>
      <c r="V258" s="61"/>
    </row>
    <row r="259" spans="4:22" x14ac:dyDescent="0.2">
      <c r="D259" s="61"/>
      <c r="E259" s="61"/>
      <c r="F259" s="61"/>
      <c r="G259" s="61"/>
      <c r="H259" s="62"/>
      <c r="I259" s="61"/>
      <c r="J259" s="63"/>
      <c r="K259" s="61"/>
      <c r="L259" s="63"/>
      <c r="M259" s="61"/>
      <c r="N259" s="63"/>
      <c r="O259" s="61"/>
      <c r="P259" s="63"/>
      <c r="Q259" s="64"/>
      <c r="R259" s="62"/>
      <c r="S259" s="64"/>
      <c r="T259" s="63"/>
      <c r="U259" s="61"/>
      <c r="V259" s="61"/>
    </row>
    <row r="260" spans="4:22" x14ac:dyDescent="0.2">
      <c r="D260" s="61"/>
      <c r="E260" s="61"/>
      <c r="F260" s="61"/>
      <c r="G260" s="61"/>
      <c r="H260" s="62"/>
      <c r="I260" s="61"/>
      <c r="J260" s="63"/>
      <c r="K260" s="61"/>
      <c r="L260" s="63"/>
      <c r="M260" s="61"/>
      <c r="N260" s="63"/>
      <c r="O260" s="61"/>
      <c r="P260" s="63"/>
      <c r="Q260" s="64"/>
      <c r="R260" s="62"/>
      <c r="S260" s="64"/>
      <c r="T260" s="63"/>
      <c r="U260" s="61"/>
      <c r="V260" s="61"/>
    </row>
    <row r="261" spans="4:22" x14ac:dyDescent="0.2">
      <c r="D261" s="61"/>
      <c r="E261" s="61"/>
      <c r="F261" s="61"/>
      <c r="G261" s="61"/>
      <c r="H261" s="62"/>
      <c r="I261" s="61"/>
      <c r="J261" s="63"/>
      <c r="K261" s="61"/>
      <c r="L261" s="63"/>
      <c r="M261" s="61"/>
      <c r="N261" s="63"/>
      <c r="O261" s="61"/>
      <c r="P261" s="63"/>
      <c r="Q261" s="64"/>
      <c r="R261" s="62"/>
      <c r="S261" s="64"/>
      <c r="T261" s="63"/>
      <c r="U261" s="61"/>
      <c r="V261" s="61"/>
    </row>
    <row r="262" spans="4:22" x14ac:dyDescent="0.2">
      <c r="D262" s="61"/>
      <c r="E262" s="61"/>
      <c r="F262" s="61"/>
      <c r="G262" s="61"/>
      <c r="H262" s="62"/>
      <c r="I262" s="61"/>
      <c r="J262" s="63"/>
      <c r="K262" s="61"/>
      <c r="L262" s="63"/>
      <c r="M262" s="61"/>
      <c r="N262" s="63"/>
      <c r="O262" s="61"/>
      <c r="P262" s="63"/>
      <c r="Q262" s="64"/>
      <c r="R262" s="62"/>
      <c r="S262" s="64"/>
      <c r="T262" s="63"/>
      <c r="U262" s="61"/>
      <c r="V262" s="61"/>
    </row>
    <row r="263" spans="4:22" x14ac:dyDescent="0.2">
      <c r="D263" s="61"/>
      <c r="E263" s="61"/>
      <c r="F263" s="61"/>
      <c r="G263" s="61"/>
      <c r="H263" s="62"/>
      <c r="I263" s="61"/>
      <c r="J263" s="63"/>
      <c r="K263" s="61"/>
      <c r="L263" s="63"/>
      <c r="M263" s="61"/>
      <c r="N263" s="63"/>
      <c r="O263" s="61"/>
      <c r="P263" s="63"/>
      <c r="Q263" s="64"/>
      <c r="R263" s="62"/>
      <c r="S263" s="64"/>
      <c r="T263" s="63"/>
      <c r="U263" s="61"/>
      <c r="V263" s="61"/>
    </row>
    <row r="264" spans="4:22" x14ac:dyDescent="0.2">
      <c r="D264" s="61"/>
      <c r="E264" s="61"/>
      <c r="F264" s="61"/>
      <c r="G264" s="61"/>
      <c r="H264" s="62"/>
      <c r="I264" s="61"/>
      <c r="J264" s="63"/>
      <c r="K264" s="61"/>
      <c r="L264" s="63"/>
      <c r="M264" s="61"/>
      <c r="N264" s="63"/>
      <c r="O264" s="61"/>
      <c r="P264" s="63"/>
      <c r="Q264" s="64"/>
      <c r="R264" s="62"/>
      <c r="S264" s="64"/>
      <c r="T264" s="63"/>
      <c r="U264" s="61"/>
      <c r="V264" s="61"/>
    </row>
    <row r="265" spans="4:22" x14ac:dyDescent="0.2">
      <c r="D265" s="61"/>
      <c r="E265" s="61"/>
      <c r="F265" s="61"/>
      <c r="G265" s="61"/>
      <c r="H265" s="62"/>
      <c r="I265" s="61"/>
      <c r="J265" s="63"/>
      <c r="K265" s="61"/>
      <c r="L265" s="63"/>
      <c r="M265" s="61"/>
      <c r="N265" s="63"/>
      <c r="O265" s="61"/>
      <c r="P265" s="63"/>
      <c r="Q265" s="64"/>
      <c r="R265" s="62"/>
      <c r="S265" s="64"/>
      <c r="T265" s="63"/>
      <c r="U265" s="61"/>
      <c r="V265" s="61"/>
    </row>
    <row r="266" spans="4:22" x14ac:dyDescent="0.2">
      <c r="D266" s="61"/>
      <c r="E266" s="61"/>
      <c r="F266" s="61"/>
      <c r="G266" s="61"/>
      <c r="H266" s="62"/>
      <c r="I266" s="61"/>
      <c r="J266" s="63"/>
      <c r="K266" s="61"/>
      <c r="L266" s="63"/>
      <c r="M266" s="61"/>
      <c r="N266" s="63"/>
      <c r="O266" s="61"/>
      <c r="P266" s="63"/>
      <c r="Q266" s="64"/>
      <c r="R266" s="62"/>
      <c r="S266" s="64"/>
      <c r="T266" s="63"/>
      <c r="U266" s="61"/>
      <c r="V266" s="61"/>
    </row>
    <row r="267" spans="4:22" x14ac:dyDescent="0.2">
      <c r="D267" s="61"/>
      <c r="E267" s="61"/>
      <c r="F267" s="61"/>
      <c r="G267" s="61"/>
      <c r="H267" s="62"/>
      <c r="I267" s="61"/>
      <c r="J267" s="63"/>
      <c r="K267" s="61"/>
      <c r="L267" s="63"/>
      <c r="M267" s="61"/>
      <c r="N267" s="63"/>
      <c r="O267" s="61"/>
      <c r="P267" s="63"/>
      <c r="Q267" s="64"/>
      <c r="R267" s="62"/>
      <c r="S267" s="64"/>
      <c r="T267" s="63"/>
      <c r="U267" s="61"/>
      <c r="V267" s="61"/>
    </row>
    <row r="268" spans="4:22" x14ac:dyDescent="0.2">
      <c r="D268" s="61"/>
      <c r="E268" s="61"/>
      <c r="F268" s="61"/>
      <c r="G268" s="61"/>
      <c r="H268" s="62"/>
      <c r="I268" s="61"/>
      <c r="J268" s="63"/>
      <c r="K268" s="61"/>
      <c r="L268" s="63"/>
      <c r="M268" s="61"/>
      <c r="N268" s="63"/>
      <c r="O268" s="61"/>
      <c r="P268" s="63"/>
      <c r="Q268" s="64"/>
      <c r="R268" s="62"/>
      <c r="S268" s="64"/>
      <c r="T268" s="63"/>
      <c r="U268" s="61"/>
      <c r="V268" s="61"/>
    </row>
    <row r="269" spans="4:22" x14ac:dyDescent="0.2">
      <c r="D269" s="61"/>
      <c r="E269" s="61"/>
      <c r="F269" s="61"/>
      <c r="G269" s="61"/>
      <c r="H269" s="62"/>
      <c r="I269" s="61"/>
      <c r="J269" s="63"/>
      <c r="K269" s="61"/>
      <c r="L269" s="63"/>
      <c r="M269" s="61"/>
      <c r="N269" s="63"/>
      <c r="O269" s="61"/>
      <c r="P269" s="63"/>
      <c r="Q269" s="64"/>
      <c r="R269" s="62"/>
      <c r="S269" s="64"/>
      <c r="T269" s="63"/>
      <c r="U269" s="61"/>
      <c r="V269" s="61"/>
    </row>
    <row r="270" spans="4:22" x14ac:dyDescent="0.2">
      <c r="D270" s="61"/>
      <c r="E270" s="61"/>
      <c r="F270" s="61"/>
      <c r="G270" s="61"/>
      <c r="H270" s="62"/>
      <c r="I270" s="61"/>
      <c r="J270" s="63"/>
      <c r="K270" s="61"/>
      <c r="L270" s="63"/>
      <c r="M270" s="61"/>
      <c r="N270" s="63"/>
      <c r="O270" s="61"/>
      <c r="P270" s="63"/>
      <c r="Q270" s="64"/>
      <c r="R270" s="62"/>
      <c r="S270" s="64"/>
      <c r="T270" s="63"/>
      <c r="U270" s="61"/>
      <c r="V270" s="61"/>
    </row>
    <row r="271" spans="4:22" x14ac:dyDescent="0.2">
      <c r="D271" s="61"/>
      <c r="E271" s="61"/>
      <c r="F271" s="61"/>
      <c r="G271" s="61"/>
      <c r="H271" s="62"/>
      <c r="I271" s="61"/>
      <c r="J271" s="63"/>
      <c r="K271" s="61"/>
      <c r="L271" s="63"/>
      <c r="M271" s="61"/>
      <c r="N271" s="63"/>
      <c r="O271" s="61"/>
      <c r="P271" s="63"/>
      <c r="Q271" s="64"/>
      <c r="R271" s="62"/>
      <c r="S271" s="64"/>
      <c r="T271" s="63"/>
      <c r="U271" s="61"/>
      <c r="V271" s="61"/>
    </row>
    <row r="272" spans="4:22" x14ac:dyDescent="0.2">
      <c r="D272" s="61"/>
      <c r="E272" s="61"/>
      <c r="F272" s="61"/>
      <c r="G272" s="61"/>
      <c r="H272" s="62"/>
      <c r="I272" s="61"/>
      <c r="J272" s="63"/>
      <c r="K272" s="61"/>
      <c r="L272" s="63"/>
      <c r="M272" s="61"/>
      <c r="N272" s="63"/>
      <c r="O272" s="61"/>
      <c r="P272" s="63"/>
      <c r="Q272" s="64"/>
      <c r="R272" s="62"/>
      <c r="S272" s="64"/>
      <c r="T272" s="63"/>
      <c r="U272" s="61"/>
      <c r="V272" s="61"/>
    </row>
    <row r="273" spans="4:22" x14ac:dyDescent="0.2">
      <c r="D273" s="61"/>
      <c r="E273" s="61"/>
      <c r="F273" s="61"/>
      <c r="G273" s="61"/>
      <c r="H273" s="62"/>
      <c r="I273" s="61"/>
      <c r="J273" s="63"/>
      <c r="K273" s="61"/>
      <c r="L273" s="63"/>
      <c r="M273" s="61"/>
      <c r="N273" s="63"/>
      <c r="O273" s="61"/>
      <c r="P273" s="63"/>
      <c r="Q273" s="64"/>
      <c r="R273" s="62"/>
      <c r="S273" s="64"/>
      <c r="T273" s="63"/>
      <c r="U273" s="61"/>
      <c r="V273" s="61"/>
    </row>
    <row r="274" spans="4:22" x14ac:dyDescent="0.2">
      <c r="D274" s="61"/>
      <c r="E274" s="61"/>
      <c r="F274" s="61"/>
      <c r="G274" s="61"/>
      <c r="H274" s="62"/>
      <c r="I274" s="61"/>
      <c r="J274" s="63"/>
      <c r="K274" s="61"/>
      <c r="L274" s="63"/>
      <c r="M274" s="61"/>
      <c r="N274" s="63"/>
      <c r="O274" s="61"/>
      <c r="P274" s="63"/>
      <c r="Q274" s="64"/>
      <c r="R274" s="62"/>
      <c r="S274" s="64"/>
      <c r="T274" s="63"/>
      <c r="U274" s="61"/>
      <c r="V274" s="61"/>
    </row>
    <row r="275" spans="4:22" x14ac:dyDescent="0.2">
      <c r="D275" s="61"/>
      <c r="E275" s="61"/>
      <c r="F275" s="61"/>
      <c r="G275" s="61"/>
      <c r="H275" s="62"/>
      <c r="I275" s="61"/>
      <c r="J275" s="63"/>
      <c r="K275" s="61"/>
      <c r="L275" s="63"/>
      <c r="M275" s="61"/>
      <c r="N275" s="63"/>
      <c r="O275" s="61"/>
      <c r="P275" s="63"/>
      <c r="Q275" s="64"/>
      <c r="R275" s="62"/>
      <c r="S275" s="64"/>
      <c r="T275" s="63"/>
      <c r="U275" s="61"/>
      <c r="V275" s="61"/>
    </row>
    <row r="276" spans="4:22" x14ac:dyDescent="0.2">
      <c r="D276" s="61"/>
      <c r="E276" s="61"/>
      <c r="F276" s="61"/>
      <c r="G276" s="61"/>
      <c r="H276" s="62"/>
      <c r="I276" s="61"/>
      <c r="J276" s="63"/>
      <c r="K276" s="61"/>
      <c r="L276" s="63"/>
      <c r="M276" s="61"/>
      <c r="N276" s="63"/>
      <c r="O276" s="61"/>
      <c r="P276" s="63"/>
      <c r="Q276" s="64"/>
      <c r="R276" s="62"/>
      <c r="S276" s="64"/>
      <c r="T276" s="63"/>
      <c r="U276" s="61"/>
      <c r="V276" s="61"/>
    </row>
    <row r="277" spans="4:22" x14ac:dyDescent="0.2">
      <c r="D277" s="61"/>
      <c r="E277" s="61"/>
      <c r="F277" s="61"/>
      <c r="G277" s="61"/>
      <c r="H277" s="62"/>
      <c r="I277" s="61"/>
      <c r="J277" s="63"/>
      <c r="K277" s="61"/>
      <c r="L277" s="63"/>
      <c r="M277" s="61"/>
      <c r="N277" s="63"/>
      <c r="O277" s="61"/>
      <c r="P277" s="63"/>
      <c r="Q277" s="64"/>
      <c r="R277" s="62"/>
      <c r="S277" s="64"/>
      <c r="T277" s="63"/>
      <c r="U277" s="61"/>
      <c r="V277" s="61"/>
    </row>
    <row r="278" spans="4:22" x14ac:dyDescent="0.2">
      <c r="D278" s="61"/>
      <c r="E278" s="61"/>
      <c r="F278" s="61"/>
      <c r="G278" s="61"/>
      <c r="H278" s="62"/>
      <c r="I278" s="61"/>
      <c r="J278" s="63"/>
      <c r="K278" s="61"/>
      <c r="L278" s="63"/>
      <c r="M278" s="61"/>
      <c r="N278" s="63"/>
      <c r="O278" s="61"/>
      <c r="P278" s="63"/>
      <c r="Q278" s="64"/>
      <c r="R278" s="62"/>
      <c r="S278" s="64"/>
      <c r="T278" s="63"/>
      <c r="U278" s="61"/>
      <c r="V278" s="61"/>
    </row>
    <row r="279" spans="4:22" x14ac:dyDescent="0.2">
      <c r="D279" s="61"/>
      <c r="E279" s="61"/>
      <c r="F279" s="61"/>
      <c r="G279" s="61"/>
      <c r="H279" s="62"/>
      <c r="I279" s="61"/>
      <c r="J279" s="63"/>
      <c r="K279" s="61"/>
      <c r="L279" s="63"/>
      <c r="M279" s="61"/>
      <c r="N279" s="63"/>
      <c r="O279" s="61"/>
      <c r="P279" s="63"/>
      <c r="Q279" s="64"/>
      <c r="R279" s="62"/>
      <c r="S279" s="64"/>
      <c r="T279" s="63"/>
      <c r="U279" s="61"/>
      <c r="V279" s="61"/>
    </row>
    <row r="280" spans="4:22" x14ac:dyDescent="0.2">
      <c r="D280" s="61"/>
      <c r="E280" s="61"/>
      <c r="F280" s="61"/>
      <c r="G280" s="61"/>
      <c r="H280" s="62"/>
      <c r="I280" s="61"/>
      <c r="J280" s="63"/>
      <c r="K280" s="61"/>
      <c r="L280" s="63"/>
      <c r="M280" s="61"/>
      <c r="N280" s="63"/>
      <c r="O280" s="61"/>
      <c r="P280" s="63"/>
      <c r="Q280" s="64"/>
      <c r="R280" s="62"/>
      <c r="S280" s="64"/>
      <c r="T280" s="63"/>
      <c r="U280" s="61"/>
      <c r="V280" s="61"/>
    </row>
    <row r="281" spans="4:22" x14ac:dyDescent="0.2">
      <c r="D281" s="61"/>
      <c r="E281" s="61"/>
      <c r="F281" s="61"/>
      <c r="G281" s="61"/>
      <c r="H281" s="62"/>
      <c r="I281" s="61"/>
      <c r="J281" s="63"/>
      <c r="K281" s="61"/>
      <c r="L281" s="63"/>
      <c r="M281" s="61"/>
      <c r="N281" s="63"/>
      <c r="O281" s="61"/>
      <c r="P281" s="63"/>
      <c r="Q281" s="64"/>
      <c r="R281" s="62"/>
      <c r="S281" s="64"/>
      <c r="T281" s="63"/>
      <c r="U281" s="61"/>
      <c r="V281" s="61"/>
    </row>
    <row r="282" spans="4:22" x14ac:dyDescent="0.2">
      <c r="D282" s="61"/>
      <c r="E282" s="61"/>
      <c r="F282" s="61"/>
      <c r="G282" s="61"/>
      <c r="H282" s="62"/>
      <c r="I282" s="61"/>
      <c r="J282" s="63"/>
      <c r="K282" s="61"/>
      <c r="L282" s="63"/>
      <c r="M282" s="61"/>
      <c r="N282" s="63"/>
      <c r="O282" s="61"/>
      <c r="P282" s="63"/>
      <c r="Q282" s="64"/>
      <c r="R282" s="62"/>
      <c r="S282" s="64"/>
      <c r="T282" s="63"/>
      <c r="U282" s="61"/>
      <c r="V282" s="61"/>
    </row>
    <row r="283" spans="4:22" x14ac:dyDescent="0.2">
      <c r="D283" s="61"/>
      <c r="E283" s="61"/>
      <c r="F283" s="61"/>
      <c r="G283" s="61"/>
      <c r="H283" s="62"/>
      <c r="I283" s="61"/>
      <c r="J283" s="63"/>
      <c r="K283" s="61"/>
      <c r="L283" s="63"/>
      <c r="M283" s="61"/>
      <c r="N283" s="63"/>
      <c r="O283" s="61"/>
      <c r="P283" s="63"/>
      <c r="Q283" s="64"/>
      <c r="R283" s="62"/>
      <c r="S283" s="64"/>
      <c r="T283" s="63"/>
      <c r="U283" s="61"/>
      <c r="V283" s="61"/>
    </row>
    <row r="284" spans="4:22" x14ac:dyDescent="0.2">
      <c r="D284" s="61"/>
      <c r="E284" s="61"/>
      <c r="F284" s="61"/>
      <c r="G284" s="61"/>
      <c r="H284" s="62"/>
      <c r="I284" s="61"/>
      <c r="J284" s="63"/>
      <c r="K284" s="61"/>
      <c r="L284" s="63"/>
      <c r="M284" s="61"/>
      <c r="N284" s="63"/>
      <c r="O284" s="61"/>
      <c r="P284" s="63"/>
      <c r="Q284" s="64"/>
      <c r="R284" s="62"/>
      <c r="S284" s="64"/>
      <c r="T284" s="63"/>
      <c r="U284" s="61"/>
      <c r="V284" s="61"/>
    </row>
    <row r="285" spans="4:22" x14ac:dyDescent="0.2">
      <c r="D285" s="61"/>
      <c r="E285" s="61"/>
      <c r="F285" s="61"/>
      <c r="G285" s="61"/>
      <c r="H285" s="62"/>
      <c r="I285" s="61"/>
      <c r="J285" s="63"/>
      <c r="K285" s="61"/>
      <c r="L285" s="63"/>
      <c r="M285" s="61"/>
      <c r="N285" s="63"/>
      <c r="O285" s="61"/>
      <c r="P285" s="63"/>
      <c r="Q285" s="64"/>
      <c r="R285" s="62"/>
      <c r="S285" s="64"/>
      <c r="T285" s="63"/>
      <c r="U285" s="61"/>
      <c r="V285" s="61"/>
    </row>
    <row r="286" spans="4:22" x14ac:dyDescent="0.2">
      <c r="D286" s="61"/>
      <c r="E286" s="61"/>
      <c r="F286" s="61"/>
      <c r="G286" s="61"/>
      <c r="H286" s="62"/>
      <c r="I286" s="61"/>
      <c r="J286" s="63"/>
      <c r="K286" s="61"/>
      <c r="L286" s="63"/>
      <c r="M286" s="61"/>
      <c r="N286" s="63"/>
      <c r="O286" s="61"/>
      <c r="P286" s="63"/>
      <c r="Q286" s="64"/>
      <c r="R286" s="62"/>
      <c r="S286" s="64"/>
      <c r="T286" s="63"/>
      <c r="U286" s="61"/>
      <c r="V286" s="61"/>
    </row>
    <row r="287" spans="4:22" x14ac:dyDescent="0.2">
      <c r="D287" s="61"/>
      <c r="E287" s="61"/>
      <c r="F287" s="61"/>
      <c r="G287" s="61"/>
      <c r="H287" s="62"/>
      <c r="I287" s="61"/>
      <c r="J287" s="63"/>
      <c r="K287" s="61"/>
      <c r="L287" s="63"/>
      <c r="M287" s="61"/>
      <c r="N287" s="63"/>
      <c r="O287" s="61"/>
      <c r="P287" s="63"/>
      <c r="Q287" s="64"/>
      <c r="R287" s="62"/>
      <c r="S287" s="64"/>
      <c r="T287" s="63"/>
      <c r="U287" s="61"/>
      <c r="V287" s="61"/>
    </row>
    <row r="288" spans="4:22" x14ac:dyDescent="0.2">
      <c r="D288" s="61"/>
      <c r="E288" s="61"/>
      <c r="F288" s="61"/>
      <c r="G288" s="61"/>
      <c r="H288" s="62"/>
      <c r="I288" s="61"/>
      <c r="J288" s="63"/>
      <c r="K288" s="61"/>
      <c r="L288" s="63"/>
      <c r="M288" s="61"/>
      <c r="N288" s="63"/>
      <c r="O288" s="61"/>
      <c r="P288" s="63"/>
      <c r="Q288" s="64"/>
      <c r="R288" s="62"/>
      <c r="S288" s="64"/>
      <c r="T288" s="63"/>
      <c r="U288" s="61"/>
      <c r="V288" s="61"/>
    </row>
    <row r="289" spans="4:22" x14ac:dyDescent="0.2">
      <c r="D289" s="61"/>
      <c r="E289" s="61"/>
      <c r="F289" s="61"/>
      <c r="G289" s="61"/>
      <c r="H289" s="62"/>
      <c r="I289" s="61"/>
      <c r="J289" s="63"/>
      <c r="K289" s="61"/>
      <c r="L289" s="63"/>
      <c r="M289" s="61"/>
      <c r="N289" s="63"/>
      <c r="O289" s="61"/>
      <c r="P289" s="63"/>
      <c r="Q289" s="64"/>
      <c r="R289" s="62"/>
      <c r="S289" s="64"/>
      <c r="T289" s="63"/>
      <c r="U289" s="61"/>
      <c r="V289" s="61"/>
    </row>
    <row r="290" spans="4:22" x14ac:dyDescent="0.2">
      <c r="D290" s="61"/>
      <c r="E290" s="61"/>
      <c r="F290" s="61"/>
      <c r="G290" s="61"/>
      <c r="H290" s="62"/>
      <c r="I290" s="61"/>
      <c r="J290" s="63"/>
      <c r="K290" s="61"/>
      <c r="L290" s="63"/>
      <c r="M290" s="61"/>
      <c r="N290" s="63"/>
      <c r="O290" s="61"/>
      <c r="P290" s="63"/>
      <c r="Q290" s="64"/>
      <c r="R290" s="62"/>
      <c r="S290" s="64"/>
      <c r="T290" s="63"/>
      <c r="U290" s="61"/>
      <c r="V290" s="61"/>
    </row>
    <row r="291" spans="4:22" x14ac:dyDescent="0.2">
      <c r="D291" s="61"/>
      <c r="E291" s="61"/>
      <c r="F291" s="61"/>
      <c r="G291" s="61"/>
      <c r="H291" s="62"/>
      <c r="I291" s="61"/>
      <c r="J291" s="63"/>
      <c r="K291" s="61"/>
      <c r="L291" s="63"/>
      <c r="M291" s="61"/>
      <c r="N291" s="63"/>
      <c r="O291" s="61"/>
      <c r="P291" s="63"/>
      <c r="Q291" s="64"/>
      <c r="R291" s="62"/>
      <c r="S291" s="64"/>
      <c r="T291" s="63"/>
      <c r="U291" s="61"/>
      <c r="V291" s="61"/>
    </row>
    <row r="292" spans="4:22" x14ac:dyDescent="0.2">
      <c r="D292" s="61"/>
      <c r="E292" s="61"/>
      <c r="F292" s="61"/>
      <c r="G292" s="61"/>
      <c r="H292" s="62"/>
      <c r="I292" s="61"/>
      <c r="J292" s="63"/>
      <c r="K292" s="61"/>
      <c r="L292" s="63"/>
      <c r="M292" s="61"/>
      <c r="N292" s="63"/>
      <c r="O292" s="61"/>
      <c r="P292" s="63"/>
      <c r="Q292" s="64"/>
      <c r="R292" s="62"/>
      <c r="S292" s="64"/>
      <c r="T292" s="63"/>
      <c r="U292" s="61"/>
      <c r="V292" s="61"/>
    </row>
    <row r="293" spans="4:22" x14ac:dyDescent="0.2">
      <c r="D293" s="61"/>
      <c r="E293" s="61"/>
      <c r="F293" s="61"/>
      <c r="G293" s="61"/>
      <c r="H293" s="62"/>
      <c r="I293" s="61"/>
      <c r="J293" s="63"/>
      <c r="K293" s="61"/>
      <c r="L293" s="63"/>
      <c r="M293" s="61"/>
      <c r="N293" s="63"/>
      <c r="O293" s="61"/>
      <c r="P293" s="63"/>
      <c r="Q293" s="64"/>
      <c r="R293" s="62"/>
      <c r="S293" s="64"/>
      <c r="T293" s="63"/>
      <c r="U293" s="61"/>
      <c r="V293" s="61"/>
    </row>
    <row r="294" spans="4:22" x14ac:dyDescent="0.2">
      <c r="D294" s="61"/>
      <c r="E294" s="61"/>
      <c r="F294" s="61"/>
      <c r="G294" s="61"/>
      <c r="H294" s="62"/>
      <c r="I294" s="61"/>
      <c r="J294" s="63"/>
      <c r="K294" s="61"/>
      <c r="L294" s="63"/>
      <c r="M294" s="61"/>
      <c r="N294" s="63"/>
      <c r="O294" s="61"/>
      <c r="P294" s="63"/>
      <c r="Q294" s="64"/>
      <c r="R294" s="62"/>
      <c r="S294" s="64"/>
      <c r="T294" s="63"/>
      <c r="U294" s="61"/>
      <c r="V294" s="61"/>
    </row>
    <row r="295" spans="4:22" x14ac:dyDescent="0.2">
      <c r="D295" s="61"/>
      <c r="E295" s="61"/>
      <c r="F295" s="61"/>
      <c r="G295" s="61"/>
      <c r="H295" s="62"/>
      <c r="I295" s="61"/>
      <c r="J295" s="63"/>
      <c r="K295" s="61"/>
      <c r="L295" s="63"/>
      <c r="M295" s="61"/>
      <c r="N295" s="63"/>
      <c r="O295" s="61"/>
      <c r="P295" s="63"/>
      <c r="Q295" s="64"/>
      <c r="R295" s="62"/>
      <c r="S295" s="64"/>
      <c r="T295" s="63"/>
      <c r="U295" s="61"/>
      <c r="V295" s="61"/>
    </row>
    <row r="296" spans="4:22" x14ac:dyDescent="0.2">
      <c r="D296" s="61"/>
      <c r="E296" s="61"/>
      <c r="F296" s="61"/>
      <c r="G296" s="61"/>
      <c r="H296" s="62"/>
      <c r="I296" s="61"/>
      <c r="J296" s="63"/>
      <c r="K296" s="61"/>
      <c r="L296" s="63"/>
      <c r="M296" s="61"/>
      <c r="N296" s="63"/>
      <c r="O296" s="61"/>
      <c r="P296" s="63"/>
      <c r="Q296" s="64"/>
      <c r="R296" s="62"/>
      <c r="S296" s="64"/>
      <c r="T296" s="63"/>
      <c r="U296" s="61"/>
      <c r="V296" s="61"/>
    </row>
    <row r="297" spans="4:22" x14ac:dyDescent="0.2">
      <c r="D297" s="61"/>
      <c r="E297" s="61"/>
      <c r="F297" s="61"/>
      <c r="G297" s="61"/>
      <c r="H297" s="62"/>
      <c r="I297" s="61"/>
      <c r="J297" s="63"/>
      <c r="K297" s="61"/>
      <c r="L297" s="63"/>
      <c r="M297" s="61"/>
      <c r="N297" s="63"/>
      <c r="O297" s="61"/>
      <c r="P297" s="63"/>
      <c r="Q297" s="64"/>
      <c r="R297" s="62"/>
      <c r="S297" s="64"/>
      <c r="T297" s="63"/>
      <c r="U297" s="61"/>
      <c r="V297" s="61"/>
    </row>
    <row r="298" spans="4:22" x14ac:dyDescent="0.2">
      <c r="D298" s="61"/>
      <c r="E298" s="61"/>
      <c r="F298" s="61"/>
      <c r="G298" s="61"/>
      <c r="H298" s="62"/>
      <c r="I298" s="61"/>
      <c r="J298" s="63"/>
      <c r="K298" s="61"/>
      <c r="L298" s="63"/>
      <c r="M298" s="61"/>
      <c r="N298" s="63"/>
      <c r="O298" s="61"/>
      <c r="P298" s="63"/>
      <c r="Q298" s="64"/>
      <c r="R298" s="62"/>
      <c r="S298" s="64"/>
      <c r="T298" s="63"/>
      <c r="U298" s="61"/>
      <c r="V298" s="61"/>
    </row>
    <row r="299" spans="4:22" x14ac:dyDescent="0.2">
      <c r="D299" s="61"/>
      <c r="E299" s="61"/>
      <c r="F299" s="61"/>
      <c r="G299" s="61"/>
      <c r="H299" s="62"/>
      <c r="I299" s="61"/>
      <c r="J299" s="63"/>
      <c r="K299" s="61"/>
      <c r="L299" s="63"/>
      <c r="M299" s="61"/>
      <c r="N299" s="63"/>
      <c r="O299" s="61"/>
      <c r="P299" s="63"/>
      <c r="Q299" s="64"/>
      <c r="R299" s="62"/>
      <c r="S299" s="64"/>
      <c r="T299" s="63"/>
      <c r="U299" s="61"/>
      <c r="V299" s="61"/>
    </row>
    <row r="300" spans="4:22" x14ac:dyDescent="0.2">
      <c r="D300" s="61"/>
      <c r="E300" s="61"/>
      <c r="F300" s="61"/>
      <c r="G300" s="61"/>
      <c r="H300" s="62"/>
      <c r="I300" s="61"/>
      <c r="J300" s="63"/>
      <c r="K300" s="61"/>
      <c r="L300" s="63"/>
      <c r="M300" s="61"/>
      <c r="N300" s="63"/>
      <c r="O300" s="61"/>
      <c r="P300" s="63"/>
      <c r="Q300" s="64"/>
      <c r="R300" s="62"/>
      <c r="S300" s="64"/>
      <c r="T300" s="63"/>
      <c r="U300" s="61"/>
      <c r="V300" s="61"/>
    </row>
    <row r="301" spans="4:22" x14ac:dyDescent="0.2">
      <c r="D301" s="61"/>
      <c r="E301" s="61"/>
      <c r="F301" s="61"/>
      <c r="G301" s="61"/>
      <c r="H301" s="62"/>
      <c r="I301" s="61"/>
      <c r="J301" s="63"/>
      <c r="K301" s="61"/>
      <c r="L301" s="63"/>
      <c r="M301" s="61"/>
      <c r="N301" s="63"/>
      <c r="O301" s="61"/>
      <c r="P301" s="63"/>
      <c r="Q301" s="64"/>
      <c r="R301" s="62"/>
      <c r="S301" s="64"/>
      <c r="T301" s="63"/>
      <c r="U301" s="61"/>
      <c r="V301" s="61"/>
    </row>
    <row r="302" spans="4:22" x14ac:dyDescent="0.2">
      <c r="D302" s="61"/>
      <c r="E302" s="61"/>
      <c r="F302" s="61"/>
      <c r="G302" s="61"/>
      <c r="H302" s="62"/>
      <c r="I302" s="61"/>
      <c r="J302" s="63"/>
      <c r="K302" s="61"/>
      <c r="L302" s="63"/>
      <c r="M302" s="61"/>
      <c r="N302" s="63"/>
      <c r="O302" s="61"/>
      <c r="P302" s="63"/>
      <c r="Q302" s="64"/>
      <c r="R302" s="62"/>
      <c r="S302" s="64"/>
      <c r="T302" s="63"/>
      <c r="U302" s="61"/>
      <c r="V302" s="61"/>
    </row>
    <row r="303" spans="4:22" x14ac:dyDescent="0.2">
      <c r="D303" s="61"/>
      <c r="E303" s="61"/>
      <c r="F303" s="61"/>
      <c r="G303" s="61"/>
      <c r="H303" s="62"/>
      <c r="I303" s="61"/>
      <c r="J303" s="63"/>
      <c r="K303" s="61"/>
      <c r="L303" s="63"/>
      <c r="M303" s="61"/>
      <c r="N303" s="63"/>
      <c r="O303" s="61"/>
      <c r="P303" s="63"/>
      <c r="Q303" s="64"/>
      <c r="R303" s="62"/>
      <c r="S303" s="64"/>
      <c r="T303" s="63"/>
      <c r="U303" s="61"/>
      <c r="V303" s="61"/>
    </row>
    <row r="304" spans="4:22" x14ac:dyDescent="0.2">
      <c r="D304" s="61"/>
      <c r="E304" s="61"/>
      <c r="F304" s="61"/>
      <c r="G304" s="61"/>
      <c r="H304" s="62"/>
      <c r="I304" s="61"/>
      <c r="J304" s="63"/>
      <c r="K304" s="61"/>
      <c r="L304" s="63"/>
      <c r="M304" s="61"/>
      <c r="N304" s="63"/>
      <c r="O304" s="61"/>
      <c r="P304" s="63"/>
      <c r="Q304" s="64"/>
      <c r="R304" s="62"/>
      <c r="S304" s="64"/>
      <c r="T304" s="63"/>
      <c r="U304" s="61"/>
      <c r="V304" s="61"/>
    </row>
    <row r="305" spans="4:22" x14ac:dyDescent="0.2">
      <c r="D305" s="61"/>
      <c r="E305" s="61"/>
      <c r="F305" s="61"/>
      <c r="G305" s="61"/>
      <c r="H305" s="62"/>
      <c r="I305" s="61"/>
      <c r="J305" s="63"/>
      <c r="K305" s="61"/>
      <c r="L305" s="63"/>
      <c r="M305" s="61"/>
      <c r="N305" s="63"/>
      <c r="O305" s="61"/>
      <c r="P305" s="63"/>
      <c r="Q305" s="64"/>
      <c r="R305" s="62"/>
      <c r="S305" s="64"/>
      <c r="T305" s="63"/>
      <c r="U305" s="61"/>
      <c r="V305" s="61"/>
    </row>
    <row r="306" spans="4:22" x14ac:dyDescent="0.2">
      <c r="D306" s="61"/>
      <c r="E306" s="61"/>
      <c r="F306" s="61"/>
      <c r="G306" s="61"/>
      <c r="H306" s="62"/>
      <c r="I306" s="61"/>
      <c r="J306" s="63"/>
      <c r="K306" s="61"/>
      <c r="L306" s="63"/>
      <c r="M306" s="61"/>
      <c r="N306" s="63"/>
      <c r="O306" s="61"/>
      <c r="P306" s="63"/>
      <c r="Q306" s="64"/>
      <c r="R306" s="62"/>
      <c r="S306" s="64"/>
      <c r="T306" s="63"/>
      <c r="U306" s="61"/>
      <c r="V306" s="61"/>
    </row>
    <row r="307" spans="4:22" x14ac:dyDescent="0.2">
      <c r="D307" s="61"/>
      <c r="E307" s="61"/>
      <c r="F307" s="61"/>
      <c r="G307" s="61"/>
      <c r="H307" s="62"/>
      <c r="I307" s="61"/>
      <c r="J307" s="63"/>
      <c r="K307" s="61"/>
      <c r="L307" s="63"/>
      <c r="M307" s="61"/>
      <c r="N307" s="63"/>
      <c r="O307" s="61"/>
      <c r="P307" s="63"/>
      <c r="Q307" s="64"/>
      <c r="R307" s="62"/>
      <c r="S307" s="64"/>
      <c r="T307" s="63"/>
      <c r="U307" s="61"/>
      <c r="V307" s="61"/>
    </row>
    <row r="308" spans="4:22" x14ac:dyDescent="0.2">
      <c r="D308" s="61"/>
      <c r="E308" s="61"/>
      <c r="F308" s="61"/>
      <c r="G308" s="61"/>
      <c r="H308" s="62"/>
      <c r="I308" s="61"/>
      <c r="J308" s="63"/>
      <c r="K308" s="61"/>
      <c r="L308" s="63"/>
      <c r="M308" s="61"/>
      <c r="N308" s="63"/>
      <c r="O308" s="61"/>
      <c r="P308" s="63"/>
      <c r="Q308" s="64"/>
      <c r="R308" s="62"/>
      <c r="S308" s="64"/>
      <c r="T308" s="63"/>
      <c r="U308" s="61"/>
      <c r="V308" s="61"/>
    </row>
    <row r="309" spans="4:22" x14ac:dyDescent="0.2">
      <c r="D309" s="61"/>
      <c r="E309" s="61"/>
      <c r="F309" s="61"/>
      <c r="G309" s="61"/>
      <c r="H309" s="62"/>
      <c r="I309" s="61"/>
      <c r="J309" s="63"/>
      <c r="K309" s="61"/>
      <c r="L309" s="63"/>
      <c r="M309" s="61"/>
      <c r="N309" s="63"/>
      <c r="O309" s="61"/>
      <c r="P309" s="63"/>
      <c r="Q309" s="64"/>
      <c r="R309" s="62"/>
      <c r="S309" s="64"/>
      <c r="T309" s="63"/>
      <c r="U309" s="61"/>
      <c r="V309" s="61"/>
    </row>
    <row r="310" spans="4:22" x14ac:dyDescent="0.2">
      <c r="D310" s="61"/>
      <c r="E310" s="61"/>
      <c r="F310" s="61"/>
      <c r="G310" s="61"/>
      <c r="H310" s="62"/>
      <c r="I310" s="61"/>
      <c r="J310" s="63"/>
      <c r="K310" s="61"/>
      <c r="L310" s="63"/>
      <c r="M310" s="61"/>
      <c r="N310" s="63"/>
      <c r="O310" s="61"/>
      <c r="P310" s="63"/>
      <c r="Q310" s="64"/>
      <c r="R310" s="62"/>
      <c r="S310" s="64"/>
      <c r="T310" s="63"/>
      <c r="U310" s="61"/>
      <c r="V310" s="61"/>
    </row>
    <row r="311" spans="4:22" x14ac:dyDescent="0.2">
      <c r="D311" s="61"/>
      <c r="E311" s="61"/>
      <c r="F311" s="61"/>
      <c r="G311" s="61"/>
      <c r="H311" s="62"/>
      <c r="I311" s="61"/>
      <c r="J311" s="63"/>
      <c r="K311" s="61"/>
      <c r="L311" s="63"/>
      <c r="M311" s="61"/>
      <c r="N311" s="63"/>
      <c r="O311" s="61"/>
      <c r="P311" s="63"/>
      <c r="Q311" s="64"/>
      <c r="R311" s="62"/>
      <c r="S311" s="64"/>
      <c r="T311" s="63"/>
      <c r="U311" s="61"/>
      <c r="V311" s="61"/>
    </row>
    <row r="312" spans="4:22" x14ac:dyDescent="0.2">
      <c r="D312" s="61"/>
      <c r="E312" s="61"/>
      <c r="F312" s="61"/>
      <c r="G312" s="61"/>
      <c r="H312" s="62"/>
      <c r="I312" s="61"/>
      <c r="J312" s="63"/>
      <c r="K312" s="61"/>
      <c r="L312" s="63"/>
      <c r="M312" s="61"/>
      <c r="N312" s="63"/>
      <c r="O312" s="61"/>
      <c r="P312" s="63"/>
      <c r="Q312" s="64"/>
      <c r="R312" s="62"/>
      <c r="S312" s="64"/>
      <c r="T312" s="63"/>
      <c r="U312" s="61"/>
      <c r="V312" s="61"/>
    </row>
    <row r="313" spans="4:22" x14ac:dyDescent="0.2">
      <c r="D313" s="61"/>
      <c r="E313" s="61"/>
      <c r="F313" s="61"/>
      <c r="G313" s="61"/>
      <c r="H313" s="62"/>
      <c r="I313" s="61"/>
      <c r="J313" s="63"/>
      <c r="K313" s="61"/>
      <c r="L313" s="63"/>
      <c r="M313" s="61"/>
      <c r="N313" s="63"/>
      <c r="O313" s="61"/>
      <c r="P313" s="63"/>
      <c r="Q313" s="64"/>
      <c r="R313" s="62"/>
      <c r="S313" s="64"/>
      <c r="T313" s="63"/>
      <c r="U313" s="61"/>
      <c r="V313" s="61"/>
    </row>
    <row r="314" spans="4:22" x14ac:dyDescent="0.2">
      <c r="D314" s="61"/>
      <c r="E314" s="61"/>
      <c r="F314" s="61"/>
      <c r="G314" s="61"/>
      <c r="H314" s="62"/>
      <c r="I314" s="61"/>
      <c r="J314" s="63"/>
      <c r="K314" s="61"/>
      <c r="L314" s="63"/>
      <c r="M314" s="61"/>
      <c r="N314" s="63"/>
      <c r="O314" s="61"/>
      <c r="P314" s="63"/>
      <c r="Q314" s="64"/>
      <c r="R314" s="62"/>
      <c r="S314" s="64"/>
      <c r="T314" s="63"/>
      <c r="U314" s="61"/>
      <c r="V314" s="61"/>
    </row>
    <row r="315" spans="4:22" x14ac:dyDescent="0.2">
      <c r="D315" s="61"/>
      <c r="E315" s="61"/>
      <c r="F315" s="61"/>
      <c r="G315" s="61"/>
      <c r="H315" s="62"/>
      <c r="I315" s="61"/>
      <c r="J315" s="63"/>
      <c r="K315" s="61"/>
      <c r="L315" s="63"/>
      <c r="M315" s="61"/>
      <c r="N315" s="63"/>
      <c r="O315" s="61"/>
      <c r="P315" s="63"/>
      <c r="Q315" s="64"/>
      <c r="R315" s="62"/>
      <c r="S315" s="64"/>
      <c r="T315" s="63"/>
      <c r="U315" s="61"/>
      <c r="V315" s="61"/>
    </row>
    <row r="316" spans="4:22" x14ac:dyDescent="0.2">
      <c r="D316" s="61"/>
      <c r="E316" s="61"/>
      <c r="F316" s="61"/>
      <c r="G316" s="61"/>
      <c r="H316" s="62"/>
      <c r="I316" s="61"/>
      <c r="J316" s="63"/>
      <c r="K316" s="61"/>
      <c r="L316" s="63"/>
      <c r="M316" s="61"/>
      <c r="N316" s="63"/>
      <c r="O316" s="61"/>
      <c r="P316" s="63"/>
      <c r="Q316" s="64"/>
      <c r="R316" s="62"/>
      <c r="S316" s="64"/>
      <c r="T316" s="63"/>
      <c r="U316" s="61"/>
      <c r="V316" s="61"/>
    </row>
    <row r="317" spans="4:22" x14ac:dyDescent="0.2">
      <c r="D317" s="61"/>
      <c r="E317" s="61"/>
      <c r="F317" s="61"/>
      <c r="G317" s="61"/>
      <c r="H317" s="62"/>
      <c r="I317" s="61"/>
      <c r="J317" s="63"/>
      <c r="K317" s="61"/>
      <c r="L317" s="63"/>
      <c r="M317" s="61"/>
      <c r="N317" s="63"/>
      <c r="O317" s="61"/>
      <c r="P317" s="63"/>
      <c r="Q317" s="64"/>
      <c r="R317" s="62"/>
      <c r="S317" s="64"/>
      <c r="T317" s="63"/>
      <c r="U317" s="61"/>
      <c r="V317" s="61"/>
    </row>
    <row r="318" spans="4:22" x14ac:dyDescent="0.2">
      <c r="D318" s="61"/>
      <c r="E318" s="61"/>
      <c r="F318" s="61"/>
      <c r="G318" s="61"/>
      <c r="H318" s="62"/>
      <c r="I318" s="61"/>
      <c r="J318" s="63"/>
      <c r="K318" s="61"/>
      <c r="L318" s="63"/>
      <c r="M318" s="61"/>
      <c r="N318" s="63"/>
      <c r="O318" s="61"/>
      <c r="P318" s="63"/>
      <c r="Q318" s="64"/>
      <c r="R318" s="62"/>
      <c r="S318" s="64"/>
      <c r="T318" s="63"/>
      <c r="U318" s="61"/>
      <c r="V318" s="61"/>
    </row>
    <row r="319" spans="4:22" x14ac:dyDescent="0.2">
      <c r="D319" s="61"/>
      <c r="E319" s="61"/>
      <c r="F319" s="61"/>
      <c r="G319" s="61"/>
      <c r="H319" s="62"/>
      <c r="I319" s="61"/>
      <c r="J319" s="63"/>
      <c r="K319" s="61"/>
      <c r="L319" s="63"/>
      <c r="M319" s="61"/>
      <c r="N319" s="63"/>
      <c r="O319" s="61"/>
      <c r="P319" s="63"/>
      <c r="Q319" s="64"/>
      <c r="R319" s="62"/>
      <c r="S319" s="64"/>
      <c r="T319" s="63"/>
      <c r="U319" s="61"/>
      <c r="V319" s="61"/>
    </row>
    <row r="320" spans="4:22" x14ac:dyDescent="0.2">
      <c r="D320" s="61"/>
      <c r="E320" s="61"/>
      <c r="F320" s="61"/>
      <c r="G320" s="61"/>
      <c r="H320" s="62"/>
      <c r="I320" s="61"/>
      <c r="J320" s="63"/>
      <c r="K320" s="61"/>
      <c r="L320" s="63"/>
      <c r="M320" s="61"/>
      <c r="N320" s="63"/>
      <c r="O320" s="61"/>
      <c r="P320" s="63"/>
      <c r="Q320" s="64"/>
      <c r="R320" s="62"/>
      <c r="S320" s="64"/>
      <c r="T320" s="63"/>
      <c r="U320" s="61"/>
      <c r="V320" s="61"/>
    </row>
    <row r="321" spans="4:22" x14ac:dyDescent="0.2">
      <c r="D321" s="61"/>
      <c r="E321" s="61"/>
      <c r="F321" s="61"/>
      <c r="G321" s="61"/>
      <c r="H321" s="62"/>
      <c r="I321" s="61"/>
      <c r="J321" s="63"/>
      <c r="K321" s="61"/>
      <c r="L321" s="63"/>
      <c r="M321" s="61"/>
      <c r="N321" s="63"/>
      <c r="O321" s="61"/>
      <c r="P321" s="63"/>
      <c r="Q321" s="64"/>
      <c r="R321" s="62"/>
      <c r="S321" s="64"/>
      <c r="T321" s="63"/>
      <c r="U321" s="61"/>
      <c r="V321" s="61"/>
    </row>
    <row r="322" spans="4:22" x14ac:dyDescent="0.2">
      <c r="D322" s="61"/>
      <c r="E322" s="61"/>
      <c r="F322" s="61"/>
      <c r="G322" s="61"/>
      <c r="H322" s="62"/>
      <c r="I322" s="61"/>
      <c r="J322" s="63"/>
      <c r="K322" s="61"/>
      <c r="L322" s="63"/>
      <c r="M322" s="61"/>
      <c r="N322" s="63"/>
      <c r="O322" s="61"/>
      <c r="P322" s="63"/>
      <c r="Q322" s="64"/>
      <c r="R322" s="62"/>
      <c r="S322" s="64"/>
      <c r="T322" s="63"/>
      <c r="U322" s="61"/>
      <c r="V322" s="61"/>
    </row>
    <row r="323" spans="4:22" x14ac:dyDescent="0.2">
      <c r="D323" s="61"/>
      <c r="E323" s="61"/>
      <c r="F323" s="61"/>
      <c r="G323" s="61"/>
      <c r="H323" s="62"/>
      <c r="I323" s="61"/>
      <c r="J323" s="63"/>
      <c r="K323" s="61"/>
      <c r="L323" s="63"/>
      <c r="M323" s="61"/>
      <c r="N323" s="63"/>
      <c r="O323" s="61"/>
      <c r="P323" s="63"/>
      <c r="Q323" s="64"/>
      <c r="R323" s="62"/>
      <c r="S323" s="64"/>
      <c r="T323" s="63"/>
      <c r="U323" s="61"/>
      <c r="V323" s="61"/>
    </row>
    <row r="324" spans="4:22" x14ac:dyDescent="0.2">
      <c r="D324" s="61"/>
      <c r="E324" s="61"/>
      <c r="F324" s="61"/>
      <c r="G324" s="61"/>
      <c r="H324" s="62"/>
      <c r="I324" s="61"/>
      <c r="J324" s="63"/>
      <c r="K324" s="61"/>
      <c r="L324" s="63"/>
      <c r="M324" s="61"/>
      <c r="N324" s="63"/>
      <c r="O324" s="61"/>
      <c r="P324" s="63"/>
      <c r="Q324" s="64"/>
      <c r="R324" s="62"/>
      <c r="S324" s="64"/>
      <c r="T324" s="63"/>
      <c r="U324" s="61"/>
      <c r="V324" s="61"/>
    </row>
    <row r="325" spans="4:22" x14ac:dyDescent="0.2">
      <c r="D325" s="61"/>
      <c r="E325" s="61"/>
      <c r="F325" s="61"/>
      <c r="G325" s="61"/>
      <c r="H325" s="62"/>
      <c r="I325" s="61"/>
      <c r="J325" s="63"/>
      <c r="K325" s="61"/>
      <c r="L325" s="63"/>
      <c r="M325" s="61"/>
      <c r="N325" s="63"/>
      <c r="O325" s="61"/>
      <c r="P325" s="63"/>
      <c r="Q325" s="64"/>
      <c r="R325" s="62"/>
      <c r="S325" s="64"/>
      <c r="T325" s="63"/>
      <c r="U325" s="61"/>
      <c r="V325" s="61"/>
    </row>
    <row r="326" spans="4:22" x14ac:dyDescent="0.2">
      <c r="D326" s="61"/>
      <c r="E326" s="61"/>
      <c r="F326" s="61"/>
      <c r="G326" s="61"/>
      <c r="H326" s="62"/>
      <c r="I326" s="61"/>
      <c r="J326" s="63"/>
      <c r="K326" s="61"/>
      <c r="L326" s="63"/>
      <c r="M326" s="61"/>
      <c r="N326" s="63"/>
      <c r="O326" s="61"/>
      <c r="P326" s="63"/>
      <c r="Q326" s="64"/>
      <c r="R326" s="62"/>
      <c r="S326" s="64"/>
      <c r="T326" s="63"/>
      <c r="U326" s="61"/>
      <c r="V326" s="61"/>
    </row>
    <row r="327" spans="4:22" x14ac:dyDescent="0.2">
      <c r="D327" s="61"/>
      <c r="E327" s="61"/>
      <c r="F327" s="61"/>
      <c r="G327" s="61"/>
      <c r="H327" s="62"/>
      <c r="I327" s="61"/>
      <c r="J327" s="63"/>
      <c r="K327" s="61"/>
      <c r="L327" s="63"/>
      <c r="M327" s="61"/>
      <c r="N327" s="63"/>
      <c r="O327" s="61"/>
      <c r="P327" s="63"/>
      <c r="Q327" s="64"/>
      <c r="R327" s="62"/>
      <c r="S327" s="64"/>
      <c r="T327" s="63"/>
      <c r="U327" s="61"/>
      <c r="V327" s="61"/>
    </row>
    <row r="328" spans="4:22" x14ac:dyDescent="0.2">
      <c r="D328" s="61"/>
      <c r="E328" s="61"/>
      <c r="F328" s="61"/>
      <c r="G328" s="61"/>
      <c r="H328" s="62"/>
      <c r="I328" s="61"/>
      <c r="J328" s="63"/>
      <c r="K328" s="61"/>
      <c r="L328" s="63"/>
      <c r="M328" s="61"/>
      <c r="N328" s="63"/>
      <c r="O328" s="61"/>
      <c r="P328" s="63"/>
      <c r="Q328" s="64"/>
      <c r="R328" s="62"/>
      <c r="S328" s="64"/>
      <c r="T328" s="63"/>
      <c r="U328" s="61"/>
      <c r="V328" s="61"/>
    </row>
    <row r="329" spans="4:22" x14ac:dyDescent="0.2">
      <c r="D329" s="61"/>
      <c r="E329" s="61"/>
      <c r="F329" s="61"/>
      <c r="G329" s="61"/>
      <c r="H329" s="62"/>
      <c r="I329" s="61"/>
      <c r="J329" s="63"/>
      <c r="K329" s="61"/>
      <c r="L329" s="63"/>
      <c r="M329" s="61"/>
      <c r="N329" s="63"/>
      <c r="O329" s="61"/>
      <c r="P329" s="63"/>
      <c r="Q329" s="64"/>
      <c r="R329" s="62"/>
      <c r="S329" s="64"/>
      <c r="T329" s="63"/>
      <c r="U329" s="61"/>
      <c r="V329" s="61"/>
    </row>
    <row r="330" spans="4:22" x14ac:dyDescent="0.2">
      <c r="D330" s="61"/>
      <c r="E330" s="61"/>
      <c r="F330" s="61"/>
      <c r="G330" s="61"/>
      <c r="H330" s="62"/>
      <c r="I330" s="61"/>
      <c r="J330" s="63"/>
      <c r="K330" s="61"/>
      <c r="L330" s="63"/>
      <c r="M330" s="61"/>
      <c r="N330" s="63"/>
      <c r="O330" s="61"/>
      <c r="P330" s="63"/>
      <c r="Q330" s="64"/>
      <c r="R330" s="62"/>
      <c r="S330" s="64"/>
      <c r="T330" s="63"/>
      <c r="U330" s="61"/>
      <c r="V330" s="61"/>
    </row>
    <row r="331" spans="4:22" x14ac:dyDescent="0.2">
      <c r="D331" s="61"/>
      <c r="E331" s="61"/>
      <c r="F331" s="61"/>
      <c r="G331" s="61"/>
      <c r="H331" s="62"/>
      <c r="I331" s="61"/>
      <c r="J331" s="63"/>
      <c r="K331" s="61"/>
      <c r="L331" s="63"/>
      <c r="M331" s="61"/>
      <c r="N331" s="63"/>
      <c r="O331" s="61"/>
      <c r="P331" s="63"/>
      <c r="Q331" s="64"/>
      <c r="R331" s="62"/>
      <c r="S331" s="64"/>
      <c r="T331" s="63"/>
      <c r="U331" s="61"/>
      <c r="V331" s="61"/>
    </row>
    <row r="332" spans="4:22" x14ac:dyDescent="0.2">
      <c r="D332" s="61"/>
      <c r="E332" s="61"/>
      <c r="F332" s="61"/>
      <c r="G332" s="61"/>
      <c r="H332" s="62"/>
      <c r="I332" s="61"/>
      <c r="J332" s="63"/>
      <c r="K332" s="61"/>
      <c r="L332" s="63"/>
      <c r="M332" s="61"/>
      <c r="N332" s="63"/>
      <c r="O332" s="61"/>
      <c r="P332" s="63"/>
      <c r="Q332" s="64"/>
      <c r="R332" s="62"/>
      <c r="S332" s="64"/>
      <c r="T332" s="63"/>
      <c r="U332" s="61"/>
      <c r="V332" s="61"/>
    </row>
    <row r="333" spans="4:22" x14ac:dyDescent="0.2">
      <c r="D333" s="61"/>
      <c r="E333" s="61"/>
      <c r="F333" s="61"/>
      <c r="G333" s="61"/>
      <c r="H333" s="62"/>
      <c r="I333" s="61"/>
      <c r="J333" s="63"/>
      <c r="K333" s="61"/>
      <c r="L333" s="63"/>
      <c r="M333" s="61"/>
      <c r="N333" s="63"/>
      <c r="O333" s="61"/>
      <c r="P333" s="63"/>
      <c r="Q333" s="64"/>
      <c r="R333" s="62"/>
      <c r="S333" s="64"/>
      <c r="T333" s="63"/>
      <c r="U333" s="61"/>
      <c r="V333" s="61"/>
    </row>
    <row r="334" spans="4:22" x14ac:dyDescent="0.2">
      <c r="D334" s="61"/>
      <c r="E334" s="61"/>
      <c r="F334" s="61"/>
      <c r="G334" s="61"/>
      <c r="H334" s="62"/>
      <c r="I334" s="61"/>
      <c r="J334" s="63"/>
      <c r="K334" s="61"/>
      <c r="L334" s="63"/>
      <c r="M334" s="61"/>
      <c r="N334" s="63"/>
      <c r="O334" s="61"/>
      <c r="P334" s="63"/>
      <c r="Q334" s="64"/>
      <c r="R334" s="62"/>
      <c r="S334" s="64"/>
      <c r="T334" s="63"/>
      <c r="U334" s="61"/>
      <c r="V334" s="61"/>
    </row>
    <row r="335" spans="4:22" x14ac:dyDescent="0.2">
      <c r="D335" s="61"/>
      <c r="E335" s="61"/>
      <c r="F335" s="61"/>
      <c r="G335" s="61"/>
      <c r="H335" s="62"/>
      <c r="I335" s="61"/>
      <c r="J335" s="63"/>
      <c r="K335" s="61"/>
      <c r="L335" s="63"/>
      <c r="M335" s="61"/>
      <c r="N335" s="63"/>
      <c r="O335" s="61"/>
      <c r="P335" s="63"/>
      <c r="Q335" s="64"/>
      <c r="R335" s="62"/>
      <c r="S335" s="64"/>
      <c r="T335" s="63"/>
      <c r="U335" s="61"/>
      <c r="V335" s="61"/>
    </row>
    <row r="336" spans="4:22" x14ac:dyDescent="0.2">
      <c r="D336" s="61"/>
      <c r="E336" s="61"/>
      <c r="F336" s="61"/>
      <c r="G336" s="61"/>
      <c r="H336" s="62"/>
      <c r="I336" s="61"/>
      <c r="J336" s="63"/>
      <c r="K336" s="61"/>
      <c r="L336" s="63"/>
      <c r="M336" s="61"/>
      <c r="N336" s="63"/>
      <c r="O336" s="61"/>
      <c r="P336" s="63"/>
      <c r="Q336" s="64"/>
      <c r="R336" s="62"/>
      <c r="S336" s="64"/>
      <c r="T336" s="63"/>
      <c r="U336" s="61"/>
      <c r="V336" s="61"/>
    </row>
    <row r="337" spans="4:22" x14ac:dyDescent="0.2">
      <c r="D337" s="61"/>
      <c r="E337" s="61"/>
      <c r="F337" s="61"/>
      <c r="G337" s="61"/>
      <c r="H337" s="62"/>
      <c r="I337" s="61"/>
      <c r="J337" s="63"/>
      <c r="K337" s="61"/>
      <c r="L337" s="63"/>
      <c r="M337" s="61"/>
      <c r="N337" s="63"/>
      <c r="O337" s="61"/>
      <c r="P337" s="63"/>
      <c r="Q337" s="64"/>
      <c r="R337" s="62"/>
      <c r="S337" s="64"/>
      <c r="T337" s="63"/>
      <c r="U337" s="61"/>
      <c r="V337" s="61"/>
    </row>
    <row r="338" spans="4:22" x14ac:dyDescent="0.2">
      <c r="D338" s="61"/>
      <c r="E338" s="61"/>
      <c r="F338" s="61"/>
      <c r="G338" s="61"/>
      <c r="H338" s="62"/>
      <c r="I338" s="61"/>
      <c r="J338" s="63"/>
      <c r="K338" s="61"/>
      <c r="L338" s="63"/>
      <c r="M338" s="61"/>
      <c r="N338" s="63"/>
      <c r="O338" s="61"/>
      <c r="P338" s="63"/>
      <c r="Q338" s="64"/>
      <c r="R338" s="62"/>
      <c r="S338" s="64"/>
      <c r="T338" s="63"/>
      <c r="U338" s="61"/>
      <c r="V338" s="61"/>
    </row>
    <row r="339" spans="4:22" x14ac:dyDescent="0.2">
      <c r="D339" s="61"/>
      <c r="E339" s="61"/>
      <c r="F339" s="61"/>
      <c r="G339" s="61"/>
      <c r="H339" s="62"/>
      <c r="I339" s="61"/>
      <c r="J339" s="63"/>
      <c r="K339" s="61"/>
      <c r="L339" s="63"/>
      <c r="M339" s="61"/>
      <c r="N339" s="63"/>
      <c r="O339" s="61"/>
      <c r="P339" s="63"/>
      <c r="Q339" s="64"/>
      <c r="R339" s="62"/>
      <c r="S339" s="64"/>
      <c r="T339" s="63"/>
      <c r="U339" s="61"/>
      <c r="V339" s="61"/>
    </row>
    <row r="340" spans="4:22" x14ac:dyDescent="0.2">
      <c r="D340" s="61"/>
      <c r="E340" s="61"/>
      <c r="F340" s="61"/>
      <c r="G340" s="61"/>
      <c r="H340" s="62"/>
      <c r="I340" s="61"/>
      <c r="J340" s="63"/>
      <c r="K340" s="61"/>
      <c r="L340" s="63"/>
      <c r="M340" s="61"/>
      <c r="N340" s="63"/>
      <c r="O340" s="61"/>
      <c r="P340" s="63"/>
      <c r="Q340" s="64"/>
      <c r="R340" s="62"/>
      <c r="S340" s="64"/>
      <c r="T340" s="63"/>
      <c r="U340" s="61"/>
      <c r="V340" s="61"/>
    </row>
    <row r="341" spans="4:22" x14ac:dyDescent="0.2">
      <c r="D341" s="61"/>
      <c r="E341" s="61"/>
      <c r="F341" s="61"/>
      <c r="G341" s="61"/>
      <c r="H341" s="62"/>
      <c r="I341" s="61"/>
      <c r="J341" s="63"/>
      <c r="K341" s="61"/>
      <c r="L341" s="63"/>
      <c r="M341" s="61"/>
      <c r="N341" s="63"/>
      <c r="O341" s="61"/>
      <c r="P341" s="63"/>
      <c r="Q341" s="64"/>
      <c r="R341" s="62"/>
      <c r="S341" s="64"/>
      <c r="T341" s="63"/>
      <c r="U341" s="61"/>
      <c r="V341" s="61"/>
    </row>
    <row r="342" spans="4:22" x14ac:dyDescent="0.2">
      <c r="D342" s="61"/>
      <c r="E342" s="61"/>
      <c r="F342" s="61"/>
      <c r="G342" s="61"/>
      <c r="H342" s="62"/>
      <c r="I342" s="61"/>
      <c r="J342" s="63"/>
      <c r="K342" s="61"/>
      <c r="L342" s="63"/>
      <c r="M342" s="61"/>
      <c r="N342" s="63"/>
      <c r="O342" s="61"/>
      <c r="P342" s="63"/>
      <c r="Q342" s="64"/>
      <c r="R342" s="62"/>
      <c r="S342" s="64"/>
      <c r="T342" s="63"/>
      <c r="U342" s="61"/>
      <c r="V342" s="61"/>
    </row>
    <row r="343" spans="4:22" x14ac:dyDescent="0.2">
      <c r="D343" s="61"/>
      <c r="E343" s="61"/>
      <c r="F343" s="61"/>
      <c r="G343" s="61"/>
      <c r="H343" s="62"/>
      <c r="I343" s="61"/>
      <c r="J343" s="63"/>
      <c r="K343" s="61"/>
      <c r="L343" s="63"/>
      <c r="M343" s="61"/>
      <c r="N343" s="63"/>
      <c r="O343" s="61"/>
      <c r="P343" s="63"/>
      <c r="Q343" s="64"/>
      <c r="R343" s="62"/>
      <c r="S343" s="64"/>
      <c r="T343" s="63"/>
      <c r="U343" s="61"/>
      <c r="V343" s="61"/>
    </row>
    <row r="344" spans="4:22" x14ac:dyDescent="0.2">
      <c r="D344" s="61"/>
      <c r="E344" s="61"/>
      <c r="F344" s="61"/>
      <c r="G344" s="61"/>
      <c r="H344" s="62"/>
      <c r="I344" s="61"/>
      <c r="J344" s="63"/>
      <c r="K344" s="61"/>
      <c r="L344" s="63"/>
      <c r="M344" s="61"/>
      <c r="N344" s="63"/>
      <c r="O344" s="61"/>
      <c r="P344" s="63"/>
      <c r="Q344" s="64"/>
      <c r="R344" s="62"/>
      <c r="S344" s="64"/>
      <c r="T344" s="63"/>
      <c r="U344" s="61"/>
      <c r="V344" s="61"/>
    </row>
    <row r="345" spans="4:22" x14ac:dyDescent="0.2">
      <c r="D345" s="61"/>
      <c r="E345" s="61"/>
      <c r="F345" s="61"/>
      <c r="G345" s="61"/>
      <c r="H345" s="62"/>
      <c r="I345" s="61"/>
      <c r="J345" s="63"/>
      <c r="K345" s="61"/>
      <c r="L345" s="63"/>
      <c r="M345" s="61"/>
      <c r="N345" s="63"/>
      <c r="O345" s="61"/>
      <c r="P345" s="63"/>
      <c r="Q345" s="64"/>
      <c r="R345" s="62"/>
      <c r="S345" s="64"/>
      <c r="T345" s="63"/>
      <c r="U345" s="61"/>
      <c r="V345" s="61"/>
    </row>
    <row r="346" spans="4:22" x14ac:dyDescent="0.2">
      <c r="D346" s="61"/>
      <c r="E346" s="61"/>
      <c r="F346" s="61"/>
      <c r="G346" s="61"/>
      <c r="H346" s="62"/>
      <c r="I346" s="61"/>
      <c r="J346" s="63"/>
      <c r="K346" s="61"/>
      <c r="L346" s="63"/>
      <c r="M346" s="61"/>
      <c r="N346" s="63"/>
      <c r="O346" s="61"/>
      <c r="P346" s="63"/>
      <c r="Q346" s="64"/>
      <c r="R346" s="62"/>
      <c r="S346" s="64"/>
      <c r="T346" s="63"/>
      <c r="U346" s="61"/>
      <c r="V346" s="61"/>
    </row>
    <row r="347" spans="4:22" x14ac:dyDescent="0.2">
      <c r="D347" s="61"/>
      <c r="E347" s="61"/>
      <c r="F347" s="61"/>
      <c r="G347" s="61"/>
      <c r="H347" s="62"/>
      <c r="I347" s="61"/>
      <c r="J347" s="63"/>
      <c r="K347" s="61"/>
      <c r="L347" s="63"/>
      <c r="M347" s="61"/>
      <c r="N347" s="63"/>
      <c r="O347" s="61"/>
      <c r="P347" s="63"/>
      <c r="Q347" s="64"/>
      <c r="R347" s="62"/>
      <c r="S347" s="64"/>
      <c r="T347" s="63"/>
      <c r="U347" s="61"/>
      <c r="V347" s="61"/>
    </row>
    <row r="348" spans="4:22" x14ac:dyDescent="0.2">
      <c r="D348" s="61"/>
      <c r="E348" s="61"/>
      <c r="F348" s="61"/>
      <c r="G348" s="61"/>
      <c r="H348" s="62"/>
      <c r="I348" s="61"/>
      <c r="J348" s="63"/>
      <c r="K348" s="61"/>
      <c r="L348" s="63"/>
      <c r="M348" s="61"/>
      <c r="N348" s="63"/>
      <c r="O348" s="61"/>
      <c r="P348" s="63"/>
      <c r="Q348" s="64"/>
      <c r="R348" s="62"/>
      <c r="S348" s="64"/>
      <c r="T348" s="63"/>
      <c r="U348" s="61"/>
      <c r="V348" s="61"/>
    </row>
    <row r="349" spans="4:22" x14ac:dyDescent="0.2">
      <c r="D349" s="61"/>
      <c r="E349" s="61"/>
      <c r="F349" s="61"/>
      <c r="G349" s="61"/>
      <c r="H349" s="62"/>
      <c r="I349" s="61"/>
      <c r="J349" s="63"/>
      <c r="K349" s="61"/>
      <c r="L349" s="63"/>
      <c r="M349" s="61"/>
      <c r="N349" s="63"/>
      <c r="O349" s="61"/>
      <c r="P349" s="63"/>
      <c r="Q349" s="64"/>
      <c r="R349" s="62"/>
      <c r="S349" s="64"/>
      <c r="T349" s="63"/>
      <c r="U349" s="61"/>
      <c r="V349" s="61"/>
    </row>
    <row r="350" spans="4:22" x14ac:dyDescent="0.2">
      <c r="D350" s="61"/>
      <c r="E350" s="61"/>
      <c r="F350" s="61"/>
      <c r="G350" s="61"/>
      <c r="H350" s="62"/>
      <c r="I350" s="61"/>
      <c r="J350" s="63"/>
      <c r="K350" s="61"/>
      <c r="L350" s="63"/>
      <c r="M350" s="61"/>
      <c r="N350" s="63"/>
      <c r="O350" s="61"/>
      <c r="P350" s="63"/>
      <c r="Q350" s="64"/>
      <c r="R350" s="62"/>
      <c r="S350" s="64"/>
      <c r="T350" s="63"/>
      <c r="U350" s="61"/>
      <c r="V350" s="61"/>
    </row>
    <row r="351" spans="4:22" x14ac:dyDescent="0.2">
      <c r="D351" s="61"/>
      <c r="E351" s="61"/>
      <c r="F351" s="61"/>
      <c r="G351" s="61"/>
      <c r="H351" s="62"/>
      <c r="I351" s="61"/>
      <c r="J351" s="63"/>
      <c r="K351" s="61"/>
      <c r="L351" s="63"/>
      <c r="M351" s="61"/>
      <c r="N351" s="63"/>
      <c r="O351" s="61"/>
      <c r="P351" s="63"/>
      <c r="Q351" s="64"/>
      <c r="R351" s="62"/>
      <c r="S351" s="64"/>
      <c r="T351" s="63"/>
      <c r="U351" s="61"/>
      <c r="V351" s="61"/>
    </row>
    <row r="352" spans="4:22" x14ac:dyDescent="0.2">
      <c r="D352" s="61"/>
      <c r="E352" s="61"/>
      <c r="F352" s="61"/>
      <c r="G352" s="61"/>
      <c r="H352" s="62"/>
      <c r="I352" s="61"/>
      <c r="J352" s="63"/>
      <c r="K352" s="61"/>
      <c r="L352" s="63"/>
      <c r="M352" s="61"/>
      <c r="N352" s="63"/>
      <c r="O352" s="61"/>
      <c r="P352" s="63"/>
      <c r="Q352" s="64"/>
      <c r="R352" s="62"/>
      <c r="S352" s="64"/>
      <c r="T352" s="63"/>
      <c r="U352" s="61"/>
      <c r="V352" s="61"/>
    </row>
    <row r="353" spans="4:22" x14ac:dyDescent="0.2">
      <c r="D353" s="61"/>
      <c r="E353" s="61"/>
      <c r="F353" s="61"/>
      <c r="G353" s="61"/>
      <c r="H353" s="62"/>
      <c r="I353" s="61"/>
      <c r="J353" s="63"/>
      <c r="K353" s="61"/>
      <c r="L353" s="63"/>
      <c r="M353" s="61"/>
      <c r="N353" s="63"/>
      <c r="O353" s="61"/>
      <c r="P353" s="63"/>
      <c r="Q353" s="64"/>
      <c r="R353" s="62"/>
      <c r="S353" s="64"/>
      <c r="T353" s="63"/>
      <c r="U353" s="61"/>
      <c r="V353" s="61"/>
    </row>
    <row r="354" spans="4:22" x14ac:dyDescent="0.2">
      <c r="D354" s="61"/>
      <c r="E354" s="61"/>
      <c r="F354" s="61"/>
      <c r="G354" s="61"/>
      <c r="H354" s="62"/>
      <c r="I354" s="61"/>
      <c r="J354" s="63"/>
      <c r="K354" s="61"/>
      <c r="L354" s="63"/>
      <c r="M354" s="61"/>
      <c r="N354" s="63"/>
      <c r="O354" s="61"/>
      <c r="P354" s="63"/>
      <c r="Q354" s="64"/>
      <c r="R354" s="62"/>
      <c r="S354" s="64"/>
      <c r="T354" s="63"/>
      <c r="U354" s="61"/>
      <c r="V354" s="61"/>
    </row>
    <row r="355" spans="4:22" x14ac:dyDescent="0.2">
      <c r="D355" s="61"/>
      <c r="E355" s="61"/>
      <c r="F355" s="61"/>
      <c r="G355" s="61"/>
      <c r="H355" s="62"/>
      <c r="I355" s="61"/>
      <c r="J355" s="63"/>
      <c r="K355" s="61"/>
      <c r="L355" s="63"/>
      <c r="M355" s="61"/>
      <c r="N355" s="63"/>
      <c r="O355" s="61"/>
      <c r="P355" s="63"/>
      <c r="Q355" s="64"/>
      <c r="R355" s="62"/>
      <c r="S355" s="64"/>
      <c r="T355" s="63"/>
      <c r="U355" s="61"/>
      <c r="V355" s="61"/>
    </row>
    <row r="356" spans="4:22" x14ac:dyDescent="0.2">
      <c r="D356" s="61"/>
      <c r="E356" s="61"/>
      <c r="F356" s="61"/>
      <c r="G356" s="61"/>
      <c r="H356" s="62"/>
      <c r="I356" s="61"/>
      <c r="J356" s="63"/>
      <c r="K356" s="61"/>
      <c r="L356" s="63"/>
      <c r="M356" s="61"/>
      <c r="N356" s="63"/>
      <c r="O356" s="61"/>
      <c r="P356" s="63"/>
      <c r="Q356" s="64"/>
      <c r="R356" s="62"/>
      <c r="S356" s="64"/>
      <c r="T356" s="63"/>
      <c r="U356" s="61"/>
      <c r="V356" s="61"/>
    </row>
    <row r="357" spans="4:22" x14ac:dyDescent="0.2">
      <c r="D357" s="61"/>
      <c r="E357" s="61"/>
      <c r="F357" s="61"/>
      <c r="G357" s="61"/>
      <c r="H357" s="62"/>
      <c r="I357" s="61"/>
      <c r="J357" s="63"/>
      <c r="K357" s="61"/>
      <c r="L357" s="63"/>
      <c r="M357" s="61"/>
      <c r="N357" s="63"/>
      <c r="O357" s="61"/>
      <c r="P357" s="63"/>
      <c r="Q357" s="64"/>
      <c r="R357" s="62"/>
      <c r="S357" s="64"/>
      <c r="T357" s="63"/>
      <c r="U357" s="61"/>
      <c r="V357" s="61"/>
    </row>
    <row r="358" spans="4:22" x14ac:dyDescent="0.2">
      <c r="D358" s="61"/>
      <c r="E358" s="61"/>
      <c r="F358" s="61"/>
      <c r="G358" s="61"/>
      <c r="H358" s="62"/>
      <c r="I358" s="61"/>
      <c r="J358" s="63"/>
      <c r="K358" s="61"/>
      <c r="L358" s="63"/>
      <c r="M358" s="61"/>
      <c r="N358" s="63"/>
      <c r="O358" s="61"/>
      <c r="P358" s="63"/>
      <c r="Q358" s="64"/>
      <c r="R358" s="62"/>
      <c r="S358" s="64"/>
      <c r="T358" s="63"/>
      <c r="U358" s="61"/>
      <c r="V358" s="61"/>
    </row>
    <row r="359" spans="4:22" x14ac:dyDescent="0.2">
      <c r="D359" s="61"/>
      <c r="E359" s="61"/>
      <c r="F359" s="61"/>
      <c r="G359" s="61"/>
      <c r="H359" s="62"/>
      <c r="I359" s="61"/>
      <c r="J359" s="63"/>
      <c r="K359" s="61"/>
      <c r="L359" s="63"/>
      <c r="M359" s="61"/>
      <c r="N359" s="63"/>
      <c r="O359" s="61"/>
      <c r="P359" s="63"/>
      <c r="Q359" s="64"/>
      <c r="R359" s="62"/>
      <c r="S359" s="64"/>
      <c r="T359" s="63"/>
      <c r="U359" s="61"/>
      <c r="V359" s="61"/>
    </row>
    <row r="360" spans="4:22" x14ac:dyDescent="0.2">
      <c r="D360" s="61"/>
      <c r="E360" s="61"/>
      <c r="F360" s="61"/>
      <c r="G360" s="61"/>
      <c r="H360" s="62"/>
      <c r="I360" s="61"/>
      <c r="J360" s="63"/>
      <c r="K360" s="61"/>
      <c r="L360" s="63"/>
      <c r="M360" s="61"/>
      <c r="N360" s="63"/>
      <c r="O360" s="61"/>
      <c r="P360" s="63"/>
      <c r="Q360" s="64"/>
      <c r="R360" s="62"/>
      <c r="S360" s="64"/>
      <c r="T360" s="63"/>
      <c r="U360" s="61"/>
      <c r="V360" s="61"/>
    </row>
    <row r="361" spans="4:22" x14ac:dyDescent="0.2">
      <c r="D361" s="61"/>
      <c r="E361" s="61"/>
      <c r="F361" s="61"/>
      <c r="G361" s="61"/>
      <c r="H361" s="62"/>
      <c r="I361" s="61"/>
      <c r="J361" s="63"/>
      <c r="K361" s="61"/>
      <c r="L361" s="63"/>
      <c r="M361" s="61"/>
      <c r="N361" s="63"/>
      <c r="O361" s="61"/>
      <c r="P361" s="63"/>
      <c r="Q361" s="64"/>
      <c r="R361" s="62"/>
      <c r="S361" s="64"/>
      <c r="T361" s="63"/>
      <c r="U361" s="61"/>
      <c r="V361" s="61"/>
    </row>
    <row r="362" spans="4:22" x14ac:dyDescent="0.2">
      <c r="D362" s="61"/>
      <c r="E362" s="61"/>
      <c r="F362" s="61"/>
      <c r="G362" s="61"/>
      <c r="H362" s="62"/>
      <c r="I362" s="61"/>
      <c r="J362" s="63"/>
      <c r="K362" s="61"/>
      <c r="L362" s="63"/>
      <c r="M362" s="61"/>
      <c r="N362" s="63"/>
      <c r="O362" s="61"/>
      <c r="P362" s="63"/>
      <c r="Q362" s="64"/>
      <c r="R362" s="62"/>
      <c r="S362" s="64"/>
      <c r="T362" s="63"/>
      <c r="U362" s="61"/>
      <c r="V362" s="61"/>
    </row>
    <row r="363" spans="4:22" x14ac:dyDescent="0.2">
      <c r="D363" s="61"/>
      <c r="E363" s="61"/>
      <c r="F363" s="61"/>
      <c r="G363" s="61"/>
      <c r="H363" s="62"/>
      <c r="I363" s="61"/>
      <c r="J363" s="63"/>
      <c r="K363" s="61"/>
      <c r="L363" s="63"/>
      <c r="M363" s="61"/>
      <c r="N363" s="63"/>
      <c r="O363" s="61"/>
      <c r="P363" s="63"/>
      <c r="Q363" s="64"/>
      <c r="R363" s="62"/>
      <c r="S363" s="64"/>
      <c r="T363" s="63"/>
      <c r="U363" s="61"/>
      <c r="V363" s="61"/>
    </row>
    <row r="364" spans="4:22" x14ac:dyDescent="0.2">
      <c r="D364" s="61"/>
      <c r="E364" s="61"/>
      <c r="F364" s="61"/>
      <c r="G364" s="61"/>
      <c r="H364" s="62"/>
      <c r="I364" s="61"/>
      <c r="J364" s="63"/>
      <c r="K364" s="61"/>
      <c r="L364" s="63"/>
      <c r="M364" s="61"/>
      <c r="N364" s="63"/>
      <c r="O364" s="61"/>
      <c r="P364" s="63"/>
      <c r="Q364" s="64"/>
      <c r="R364" s="62"/>
      <c r="S364" s="64"/>
      <c r="T364" s="63"/>
      <c r="U364" s="61"/>
      <c r="V364" s="61"/>
    </row>
    <row r="365" spans="4:22" x14ac:dyDescent="0.2">
      <c r="D365" s="61"/>
      <c r="E365" s="61"/>
      <c r="F365" s="61"/>
      <c r="G365" s="61"/>
      <c r="H365" s="62"/>
      <c r="I365" s="61"/>
      <c r="J365" s="63"/>
      <c r="K365" s="61"/>
      <c r="L365" s="63"/>
      <c r="M365" s="61"/>
      <c r="N365" s="63"/>
      <c r="O365" s="61"/>
      <c r="P365" s="63"/>
      <c r="Q365" s="64"/>
      <c r="R365" s="62"/>
      <c r="S365" s="64"/>
      <c r="T365" s="63"/>
      <c r="U365" s="61"/>
      <c r="V365" s="61"/>
    </row>
    <row r="366" spans="4:22" x14ac:dyDescent="0.2">
      <c r="D366" s="61"/>
      <c r="E366" s="61"/>
      <c r="F366" s="61"/>
      <c r="G366" s="61"/>
      <c r="H366" s="62"/>
      <c r="I366" s="61"/>
      <c r="J366" s="63"/>
      <c r="K366" s="61"/>
      <c r="L366" s="63"/>
      <c r="M366" s="61"/>
      <c r="N366" s="63"/>
      <c r="O366" s="61"/>
      <c r="P366" s="63"/>
      <c r="Q366" s="64"/>
      <c r="R366" s="62"/>
      <c r="S366" s="64"/>
      <c r="T366" s="63"/>
      <c r="U366" s="61"/>
      <c r="V366" s="61"/>
    </row>
    <row r="367" spans="4:22" x14ac:dyDescent="0.2">
      <c r="D367" s="61"/>
      <c r="E367" s="61"/>
      <c r="F367" s="61"/>
      <c r="G367" s="61"/>
      <c r="H367" s="62"/>
      <c r="I367" s="61"/>
      <c r="J367" s="63"/>
      <c r="K367" s="61"/>
      <c r="L367" s="63"/>
      <c r="M367" s="61"/>
      <c r="N367" s="63"/>
      <c r="O367" s="61"/>
      <c r="P367" s="63"/>
      <c r="Q367" s="64"/>
      <c r="R367" s="62"/>
      <c r="S367" s="64"/>
      <c r="T367" s="63"/>
      <c r="U367" s="61"/>
      <c r="V367" s="61"/>
    </row>
    <row r="368" spans="4:22" x14ac:dyDescent="0.2">
      <c r="D368" s="61"/>
      <c r="E368" s="61"/>
      <c r="F368" s="61"/>
      <c r="G368" s="61"/>
      <c r="H368" s="62"/>
      <c r="I368" s="61"/>
      <c r="J368" s="63"/>
      <c r="K368" s="61"/>
      <c r="L368" s="63"/>
      <c r="M368" s="61"/>
      <c r="N368" s="63"/>
      <c r="O368" s="61"/>
      <c r="P368" s="63"/>
      <c r="Q368" s="64"/>
      <c r="R368" s="62"/>
      <c r="S368" s="64"/>
      <c r="T368" s="63"/>
      <c r="U368" s="61"/>
      <c r="V368" s="61"/>
    </row>
    <row r="369" spans="4:22" x14ac:dyDescent="0.2">
      <c r="D369" s="61"/>
      <c r="E369" s="61"/>
      <c r="F369" s="61"/>
      <c r="G369" s="61"/>
      <c r="H369" s="62"/>
      <c r="I369" s="61"/>
      <c r="J369" s="63"/>
      <c r="K369" s="61"/>
      <c r="L369" s="63"/>
      <c r="M369" s="61"/>
      <c r="N369" s="63"/>
      <c r="O369" s="61"/>
      <c r="P369" s="63"/>
      <c r="Q369" s="64"/>
      <c r="R369" s="62"/>
      <c r="S369" s="64"/>
      <c r="T369" s="63"/>
      <c r="U369" s="61"/>
      <c r="V369" s="61"/>
    </row>
    <row r="370" spans="4:22" x14ac:dyDescent="0.2">
      <c r="D370" s="61"/>
      <c r="E370" s="61"/>
      <c r="F370" s="61"/>
      <c r="G370" s="61"/>
      <c r="H370" s="62"/>
      <c r="I370" s="61"/>
      <c r="J370" s="63"/>
      <c r="K370" s="61"/>
      <c r="L370" s="63"/>
      <c r="M370" s="61"/>
      <c r="N370" s="63"/>
      <c r="O370" s="61"/>
      <c r="P370" s="63"/>
      <c r="Q370" s="64"/>
      <c r="R370" s="62"/>
      <c r="S370" s="64"/>
      <c r="T370" s="63"/>
      <c r="U370" s="61"/>
      <c r="V370" s="61"/>
    </row>
    <row r="371" spans="4:22" x14ac:dyDescent="0.2">
      <c r="D371" s="61"/>
      <c r="E371" s="61"/>
      <c r="F371" s="61"/>
      <c r="G371" s="61"/>
      <c r="H371" s="62"/>
      <c r="I371" s="61"/>
      <c r="J371" s="63"/>
      <c r="K371" s="61"/>
      <c r="L371" s="63"/>
      <c r="M371" s="61"/>
      <c r="N371" s="63"/>
      <c r="O371" s="61"/>
      <c r="P371" s="63"/>
      <c r="Q371" s="64"/>
      <c r="R371" s="62"/>
      <c r="S371" s="64"/>
      <c r="T371" s="63"/>
      <c r="U371" s="61"/>
      <c r="V371" s="61"/>
    </row>
    <row r="372" spans="4:22" x14ac:dyDescent="0.2">
      <c r="D372" s="61"/>
      <c r="E372" s="61"/>
      <c r="F372" s="61"/>
      <c r="G372" s="61"/>
      <c r="H372" s="62"/>
      <c r="I372" s="61"/>
      <c r="J372" s="63"/>
      <c r="K372" s="61"/>
      <c r="L372" s="63"/>
      <c r="M372" s="61"/>
      <c r="N372" s="63"/>
      <c r="O372" s="61"/>
      <c r="P372" s="63"/>
      <c r="Q372" s="64"/>
      <c r="R372" s="62"/>
      <c r="S372" s="64"/>
      <c r="T372" s="63"/>
      <c r="U372" s="61"/>
      <c r="V372" s="61"/>
    </row>
    <row r="373" spans="4:22" x14ac:dyDescent="0.2">
      <c r="D373" s="61"/>
      <c r="E373" s="61"/>
      <c r="F373" s="61"/>
      <c r="G373" s="61"/>
      <c r="H373" s="62"/>
      <c r="I373" s="61"/>
      <c r="J373" s="63"/>
      <c r="K373" s="61"/>
      <c r="L373" s="63"/>
      <c r="M373" s="61"/>
      <c r="N373" s="63"/>
      <c r="O373" s="61"/>
      <c r="P373" s="63"/>
      <c r="Q373" s="64"/>
      <c r="R373" s="62"/>
      <c r="S373" s="64"/>
      <c r="T373" s="63"/>
      <c r="U373" s="61"/>
      <c r="V373" s="61"/>
    </row>
    <row r="374" spans="4:22" x14ac:dyDescent="0.2">
      <c r="D374" s="61"/>
      <c r="E374" s="61"/>
      <c r="F374" s="61"/>
      <c r="G374" s="61"/>
      <c r="H374" s="62"/>
      <c r="I374" s="61"/>
      <c r="J374" s="63"/>
      <c r="K374" s="61"/>
      <c r="L374" s="63"/>
      <c r="M374" s="61"/>
      <c r="N374" s="63"/>
      <c r="O374" s="61"/>
      <c r="P374" s="63"/>
      <c r="Q374" s="64"/>
      <c r="R374" s="62"/>
      <c r="S374" s="64"/>
      <c r="T374" s="63"/>
      <c r="U374" s="61"/>
      <c r="V374" s="61"/>
    </row>
    <row r="375" spans="4:22" x14ac:dyDescent="0.2">
      <c r="D375" s="61"/>
      <c r="E375" s="61"/>
      <c r="F375" s="61"/>
      <c r="G375" s="61"/>
      <c r="H375" s="62"/>
      <c r="I375" s="61"/>
      <c r="J375" s="63"/>
      <c r="K375" s="61"/>
      <c r="L375" s="63"/>
      <c r="M375" s="61"/>
      <c r="N375" s="63"/>
      <c r="O375" s="61"/>
      <c r="P375" s="63"/>
      <c r="Q375" s="64"/>
      <c r="R375" s="62"/>
      <c r="S375" s="64"/>
      <c r="T375" s="63"/>
      <c r="U375" s="61"/>
      <c r="V375" s="61"/>
    </row>
    <row r="376" spans="4:22" x14ac:dyDescent="0.2">
      <c r="D376" s="61"/>
      <c r="E376" s="61"/>
      <c r="F376" s="61"/>
      <c r="G376" s="61"/>
      <c r="H376" s="62"/>
      <c r="I376" s="61"/>
      <c r="J376" s="63"/>
      <c r="K376" s="61"/>
      <c r="L376" s="63"/>
      <c r="M376" s="61"/>
      <c r="N376" s="63"/>
      <c r="O376" s="61"/>
      <c r="P376" s="63"/>
      <c r="Q376" s="64"/>
      <c r="R376" s="62"/>
      <c r="S376" s="64"/>
      <c r="T376" s="63"/>
      <c r="U376" s="61"/>
      <c r="V376" s="61"/>
    </row>
    <row r="377" spans="4:22" x14ac:dyDescent="0.2">
      <c r="D377" s="61"/>
      <c r="E377" s="61"/>
      <c r="F377" s="61"/>
      <c r="G377" s="61"/>
      <c r="H377" s="62"/>
      <c r="I377" s="61"/>
      <c r="J377" s="63"/>
      <c r="K377" s="61"/>
      <c r="L377" s="63"/>
      <c r="M377" s="61"/>
      <c r="N377" s="63"/>
      <c r="O377" s="61"/>
      <c r="P377" s="63"/>
      <c r="Q377" s="64"/>
      <c r="R377" s="62"/>
      <c r="S377" s="64"/>
      <c r="T377" s="63"/>
      <c r="U377" s="61"/>
      <c r="V377" s="61"/>
    </row>
    <row r="378" spans="4:22" x14ac:dyDescent="0.2">
      <c r="D378" s="61"/>
      <c r="E378" s="61"/>
      <c r="F378" s="61"/>
      <c r="G378" s="61"/>
      <c r="H378" s="62"/>
      <c r="I378" s="61"/>
      <c r="J378" s="63"/>
      <c r="K378" s="61"/>
      <c r="L378" s="63"/>
      <c r="M378" s="61"/>
      <c r="N378" s="63"/>
      <c r="O378" s="61"/>
      <c r="P378" s="63"/>
      <c r="Q378" s="64"/>
      <c r="R378" s="62"/>
      <c r="S378" s="64"/>
      <c r="T378" s="63"/>
      <c r="U378" s="61"/>
      <c r="V378" s="61"/>
    </row>
    <row r="379" spans="4:22" x14ac:dyDescent="0.2">
      <c r="D379" s="61"/>
      <c r="E379" s="61"/>
      <c r="F379" s="61"/>
      <c r="G379" s="61"/>
      <c r="H379" s="62"/>
      <c r="I379" s="61"/>
      <c r="J379" s="63"/>
      <c r="K379" s="61"/>
      <c r="L379" s="63"/>
      <c r="M379" s="61"/>
      <c r="N379" s="63"/>
      <c r="O379" s="61"/>
      <c r="P379" s="63"/>
      <c r="Q379" s="64"/>
      <c r="R379" s="62"/>
      <c r="S379" s="64"/>
      <c r="T379" s="63"/>
      <c r="U379" s="61"/>
      <c r="V379" s="61"/>
    </row>
    <row r="380" spans="4:22" x14ac:dyDescent="0.2">
      <c r="D380" s="61"/>
      <c r="E380" s="61"/>
      <c r="F380" s="61"/>
      <c r="G380" s="61"/>
      <c r="H380" s="62"/>
      <c r="I380" s="61"/>
      <c r="J380" s="63"/>
      <c r="K380" s="61"/>
      <c r="L380" s="63"/>
      <c r="M380" s="61"/>
      <c r="N380" s="63"/>
      <c r="O380" s="61"/>
      <c r="P380" s="63"/>
      <c r="Q380" s="64"/>
      <c r="R380" s="62"/>
      <c r="S380" s="64"/>
      <c r="T380" s="63"/>
      <c r="U380" s="61"/>
      <c r="V380" s="61"/>
    </row>
    <row r="381" spans="4:22" x14ac:dyDescent="0.2">
      <c r="D381" s="61"/>
      <c r="E381" s="61"/>
      <c r="F381" s="61"/>
      <c r="G381" s="61"/>
      <c r="H381" s="62"/>
      <c r="I381" s="61"/>
      <c r="J381" s="63"/>
      <c r="K381" s="61"/>
      <c r="L381" s="63"/>
      <c r="M381" s="61"/>
      <c r="N381" s="63"/>
      <c r="O381" s="61"/>
      <c r="P381" s="63"/>
      <c r="Q381" s="64"/>
      <c r="R381" s="62"/>
      <c r="S381" s="64"/>
      <c r="T381" s="63"/>
      <c r="U381" s="61"/>
      <c r="V381" s="61"/>
    </row>
    <row r="382" spans="4:22" x14ac:dyDescent="0.2">
      <c r="D382" s="61"/>
      <c r="E382" s="61"/>
      <c r="F382" s="61"/>
      <c r="G382" s="61"/>
      <c r="H382" s="62"/>
      <c r="I382" s="61"/>
      <c r="J382" s="63"/>
      <c r="K382" s="61"/>
      <c r="L382" s="63"/>
      <c r="M382" s="61"/>
      <c r="N382" s="63"/>
      <c r="O382" s="61"/>
      <c r="P382" s="63"/>
      <c r="Q382" s="64"/>
      <c r="R382" s="62"/>
      <c r="S382" s="64"/>
      <c r="T382" s="63"/>
      <c r="U382" s="61"/>
      <c r="V382" s="61"/>
    </row>
    <row r="383" spans="4:22" x14ac:dyDescent="0.2">
      <c r="D383" s="61"/>
      <c r="E383" s="61"/>
      <c r="F383" s="61"/>
      <c r="G383" s="61"/>
      <c r="H383" s="62"/>
      <c r="I383" s="61"/>
      <c r="J383" s="63"/>
      <c r="K383" s="61"/>
      <c r="L383" s="63"/>
      <c r="M383" s="61"/>
      <c r="N383" s="63"/>
      <c r="O383" s="61"/>
      <c r="P383" s="63"/>
      <c r="Q383" s="64"/>
      <c r="R383" s="62"/>
      <c r="S383" s="64"/>
      <c r="T383" s="63"/>
      <c r="U383" s="61"/>
      <c r="V383" s="61"/>
    </row>
    <row r="384" spans="4:22" x14ac:dyDescent="0.2">
      <c r="D384" s="61"/>
      <c r="E384" s="61"/>
      <c r="F384" s="61"/>
      <c r="G384" s="61"/>
      <c r="H384" s="62"/>
      <c r="I384" s="61"/>
      <c r="J384" s="63"/>
      <c r="K384" s="61"/>
      <c r="L384" s="63"/>
      <c r="M384" s="61"/>
      <c r="N384" s="63"/>
      <c r="O384" s="61"/>
      <c r="P384" s="63"/>
      <c r="Q384" s="64"/>
      <c r="R384" s="62"/>
      <c r="S384" s="64"/>
      <c r="T384" s="63"/>
      <c r="U384" s="61"/>
      <c r="V384" s="61"/>
    </row>
    <row r="385" spans="4:22" x14ac:dyDescent="0.2">
      <c r="D385" s="61"/>
      <c r="E385" s="61"/>
      <c r="F385" s="61"/>
      <c r="G385" s="61"/>
      <c r="H385" s="62"/>
      <c r="I385" s="61"/>
      <c r="J385" s="63"/>
      <c r="K385" s="61"/>
      <c r="L385" s="63"/>
      <c r="M385" s="61"/>
      <c r="N385" s="63"/>
      <c r="O385" s="61"/>
      <c r="P385" s="63"/>
      <c r="Q385" s="64"/>
      <c r="R385" s="62"/>
      <c r="S385" s="64"/>
      <c r="T385" s="63"/>
      <c r="U385" s="61"/>
      <c r="V385" s="61"/>
    </row>
    <row r="386" spans="4:22" x14ac:dyDescent="0.2">
      <c r="D386" s="61"/>
      <c r="E386" s="61"/>
      <c r="F386" s="61"/>
      <c r="G386" s="61"/>
      <c r="H386" s="62"/>
      <c r="I386" s="61"/>
      <c r="J386" s="63"/>
      <c r="K386" s="61"/>
      <c r="L386" s="63"/>
      <c r="M386" s="61"/>
      <c r="N386" s="63"/>
      <c r="O386" s="61"/>
      <c r="P386" s="63"/>
      <c r="Q386" s="64"/>
      <c r="R386" s="62"/>
      <c r="S386" s="64"/>
      <c r="T386" s="63"/>
      <c r="U386" s="61"/>
      <c r="V386" s="61"/>
    </row>
    <row r="387" spans="4:22" x14ac:dyDescent="0.2">
      <c r="D387" s="61"/>
      <c r="E387" s="61"/>
      <c r="F387" s="61"/>
      <c r="G387" s="61"/>
      <c r="H387" s="62"/>
      <c r="I387" s="61"/>
      <c r="J387" s="63"/>
      <c r="K387" s="61"/>
      <c r="L387" s="63"/>
      <c r="M387" s="61"/>
      <c r="N387" s="63"/>
      <c r="O387" s="61"/>
      <c r="P387" s="63"/>
      <c r="Q387" s="64"/>
      <c r="R387" s="62"/>
      <c r="S387" s="64"/>
      <c r="T387" s="63"/>
      <c r="U387" s="61"/>
      <c r="V387" s="61"/>
    </row>
    <row r="388" spans="4:22" x14ac:dyDescent="0.2">
      <c r="D388" s="61"/>
      <c r="E388" s="61"/>
      <c r="F388" s="61"/>
      <c r="G388" s="61"/>
      <c r="H388" s="62"/>
      <c r="I388" s="61"/>
      <c r="J388" s="63"/>
      <c r="K388" s="61"/>
      <c r="L388" s="63"/>
      <c r="M388" s="61"/>
      <c r="N388" s="63"/>
      <c r="O388" s="61"/>
      <c r="P388" s="63"/>
      <c r="Q388" s="64"/>
      <c r="R388" s="62"/>
      <c r="S388" s="64"/>
      <c r="T388" s="63"/>
      <c r="U388" s="61"/>
      <c r="V388" s="61"/>
    </row>
    <row r="389" spans="4:22" x14ac:dyDescent="0.2">
      <c r="D389" s="61"/>
      <c r="E389" s="61"/>
      <c r="F389" s="61"/>
      <c r="G389" s="61"/>
      <c r="H389" s="62"/>
      <c r="I389" s="61"/>
      <c r="J389" s="63"/>
      <c r="K389" s="61"/>
      <c r="L389" s="63"/>
      <c r="M389" s="61"/>
      <c r="N389" s="63"/>
      <c r="O389" s="61"/>
      <c r="P389" s="63"/>
      <c r="Q389" s="64"/>
      <c r="R389" s="62"/>
      <c r="S389" s="64"/>
      <c r="T389" s="63"/>
      <c r="U389" s="61"/>
      <c r="V389" s="61"/>
    </row>
    <row r="390" spans="4:22" x14ac:dyDescent="0.2">
      <c r="D390" s="61"/>
      <c r="E390" s="61"/>
      <c r="F390" s="61"/>
      <c r="G390" s="61"/>
      <c r="H390" s="62"/>
      <c r="I390" s="61"/>
      <c r="J390" s="63"/>
      <c r="K390" s="61"/>
      <c r="L390" s="63"/>
      <c r="M390" s="61"/>
      <c r="N390" s="63"/>
      <c r="O390" s="61"/>
      <c r="P390" s="63"/>
      <c r="Q390" s="64"/>
      <c r="R390" s="62"/>
      <c r="S390" s="64"/>
      <c r="T390" s="63"/>
      <c r="U390" s="61"/>
      <c r="V390" s="61"/>
    </row>
    <row r="391" spans="4:22" x14ac:dyDescent="0.2">
      <c r="D391" s="61"/>
      <c r="E391" s="61"/>
      <c r="F391" s="61"/>
      <c r="G391" s="61"/>
      <c r="H391" s="62"/>
      <c r="I391" s="61"/>
      <c r="J391" s="63"/>
      <c r="K391" s="61"/>
      <c r="L391" s="63"/>
      <c r="M391" s="61"/>
      <c r="N391" s="63"/>
      <c r="O391" s="61"/>
      <c r="P391" s="63"/>
      <c r="Q391" s="64"/>
      <c r="R391" s="62"/>
      <c r="S391" s="64"/>
      <c r="T391" s="63"/>
      <c r="U391" s="61"/>
      <c r="V391" s="61"/>
    </row>
    <row r="392" spans="4:22" x14ac:dyDescent="0.2">
      <c r="D392" s="61"/>
      <c r="E392" s="61"/>
      <c r="F392" s="61"/>
      <c r="G392" s="61"/>
      <c r="H392" s="62"/>
      <c r="I392" s="61"/>
      <c r="J392" s="63"/>
      <c r="K392" s="61"/>
      <c r="L392" s="63"/>
      <c r="M392" s="61"/>
      <c r="N392" s="63"/>
      <c r="O392" s="61"/>
      <c r="P392" s="63"/>
      <c r="Q392" s="64"/>
      <c r="R392" s="62"/>
      <c r="S392" s="64"/>
      <c r="T392" s="63"/>
      <c r="U392" s="61"/>
      <c r="V392" s="61"/>
    </row>
    <row r="393" spans="4:22" x14ac:dyDescent="0.2">
      <c r="D393" s="61"/>
      <c r="E393" s="61"/>
      <c r="F393" s="61"/>
      <c r="G393" s="61"/>
      <c r="H393" s="62"/>
      <c r="I393" s="61"/>
      <c r="J393" s="63"/>
      <c r="K393" s="61"/>
      <c r="L393" s="63"/>
      <c r="M393" s="61"/>
      <c r="N393" s="63"/>
      <c r="O393" s="61"/>
      <c r="P393" s="63"/>
      <c r="Q393" s="64"/>
      <c r="R393" s="62"/>
      <c r="S393" s="64"/>
      <c r="T393" s="63"/>
      <c r="U393" s="61"/>
      <c r="V393" s="61"/>
    </row>
    <row r="394" spans="4:22" x14ac:dyDescent="0.2">
      <c r="D394" s="61"/>
      <c r="E394" s="61"/>
      <c r="F394" s="61"/>
      <c r="G394" s="61"/>
      <c r="H394" s="62"/>
      <c r="I394" s="61"/>
      <c r="J394" s="63"/>
      <c r="K394" s="61"/>
      <c r="L394" s="63"/>
      <c r="M394" s="61"/>
      <c r="N394" s="63"/>
      <c r="O394" s="61"/>
      <c r="P394" s="63"/>
      <c r="Q394" s="64"/>
      <c r="R394" s="62"/>
      <c r="S394" s="64"/>
      <c r="T394" s="63"/>
      <c r="U394" s="61"/>
      <c r="V394" s="61"/>
    </row>
    <row r="395" spans="4:22" x14ac:dyDescent="0.2">
      <c r="D395" s="61"/>
      <c r="E395" s="61"/>
      <c r="F395" s="61"/>
      <c r="G395" s="61"/>
      <c r="H395" s="62"/>
      <c r="I395" s="61"/>
      <c r="J395" s="63"/>
      <c r="K395" s="61"/>
      <c r="L395" s="63"/>
      <c r="M395" s="61"/>
      <c r="N395" s="63"/>
      <c r="O395" s="61"/>
      <c r="P395" s="63"/>
      <c r="Q395" s="64"/>
      <c r="R395" s="62"/>
      <c r="S395" s="64"/>
      <c r="T395" s="63"/>
      <c r="U395" s="61"/>
      <c r="V395" s="61"/>
    </row>
    <row r="396" spans="4:22" x14ac:dyDescent="0.2">
      <c r="D396" s="61"/>
      <c r="E396" s="61"/>
      <c r="F396" s="61"/>
      <c r="G396" s="61"/>
      <c r="H396" s="62"/>
      <c r="I396" s="61"/>
      <c r="J396" s="63"/>
      <c r="K396" s="61"/>
      <c r="L396" s="63"/>
      <c r="M396" s="61"/>
      <c r="N396" s="63"/>
      <c r="O396" s="61"/>
      <c r="P396" s="63"/>
      <c r="Q396" s="64"/>
      <c r="R396" s="62"/>
      <c r="S396" s="64"/>
      <c r="T396" s="63"/>
      <c r="U396" s="61"/>
      <c r="V396" s="61"/>
    </row>
    <row r="397" spans="4:22" x14ac:dyDescent="0.2">
      <c r="D397" s="61"/>
      <c r="E397" s="61"/>
      <c r="F397" s="61"/>
      <c r="G397" s="61"/>
      <c r="H397" s="62"/>
      <c r="I397" s="61"/>
      <c r="J397" s="63"/>
      <c r="K397" s="61"/>
      <c r="L397" s="63"/>
      <c r="M397" s="61"/>
      <c r="N397" s="63"/>
      <c r="O397" s="61"/>
      <c r="P397" s="63"/>
      <c r="Q397" s="64"/>
      <c r="R397" s="62"/>
      <c r="S397" s="64"/>
      <c r="T397" s="63"/>
      <c r="U397" s="61"/>
      <c r="V397" s="61"/>
    </row>
    <row r="398" spans="4:22" x14ac:dyDescent="0.2">
      <c r="D398" s="61"/>
      <c r="E398" s="61"/>
      <c r="F398" s="61"/>
      <c r="G398" s="61"/>
      <c r="H398" s="62"/>
      <c r="I398" s="61"/>
      <c r="J398" s="63"/>
      <c r="K398" s="61"/>
      <c r="L398" s="63"/>
      <c r="M398" s="61"/>
      <c r="N398" s="63"/>
      <c r="O398" s="61"/>
      <c r="P398" s="63"/>
      <c r="Q398" s="64"/>
      <c r="R398" s="62"/>
      <c r="S398" s="64"/>
      <c r="T398" s="63"/>
      <c r="U398" s="61"/>
      <c r="V398" s="61"/>
    </row>
    <row r="399" spans="4:22" x14ac:dyDescent="0.2">
      <c r="D399" s="61"/>
      <c r="E399" s="61"/>
      <c r="F399" s="61"/>
      <c r="G399" s="61"/>
      <c r="H399" s="62"/>
      <c r="I399" s="61"/>
      <c r="J399" s="63"/>
      <c r="K399" s="61"/>
      <c r="L399" s="63"/>
      <c r="M399" s="61"/>
      <c r="N399" s="63"/>
      <c r="O399" s="61"/>
      <c r="P399" s="63"/>
      <c r="Q399" s="64"/>
      <c r="R399" s="62"/>
      <c r="S399" s="64"/>
      <c r="T399" s="63"/>
      <c r="U399" s="61"/>
      <c r="V399" s="61"/>
    </row>
    <row r="400" spans="4:22" x14ac:dyDescent="0.2">
      <c r="D400" s="61"/>
      <c r="E400" s="61"/>
      <c r="F400" s="61"/>
      <c r="G400" s="61"/>
      <c r="H400" s="62"/>
      <c r="I400" s="61"/>
      <c r="J400" s="63"/>
      <c r="K400" s="61"/>
      <c r="L400" s="63"/>
      <c r="M400" s="61"/>
      <c r="N400" s="63"/>
      <c r="O400" s="61"/>
      <c r="P400" s="63"/>
      <c r="Q400" s="64"/>
      <c r="R400" s="62"/>
      <c r="S400" s="64"/>
      <c r="T400" s="63"/>
      <c r="U400" s="61"/>
      <c r="V400" s="61"/>
    </row>
    <row r="401" spans="4:22" x14ac:dyDescent="0.2">
      <c r="D401" s="61"/>
      <c r="E401" s="61"/>
      <c r="F401" s="61"/>
      <c r="G401" s="61"/>
      <c r="H401" s="62"/>
      <c r="I401" s="61"/>
      <c r="J401" s="63"/>
      <c r="K401" s="61"/>
      <c r="L401" s="63"/>
      <c r="M401" s="61"/>
      <c r="N401" s="63"/>
      <c r="O401" s="61"/>
      <c r="P401" s="63"/>
      <c r="Q401" s="64"/>
      <c r="R401" s="62"/>
      <c r="S401" s="64"/>
      <c r="T401" s="63"/>
      <c r="U401" s="61"/>
      <c r="V401" s="61"/>
    </row>
    <row r="402" spans="4:22" x14ac:dyDescent="0.2">
      <c r="D402" s="61"/>
      <c r="E402" s="61"/>
      <c r="F402" s="61"/>
      <c r="G402" s="61"/>
      <c r="H402" s="62"/>
      <c r="I402" s="61"/>
      <c r="J402" s="63"/>
      <c r="K402" s="61"/>
      <c r="L402" s="63"/>
      <c r="M402" s="61"/>
      <c r="N402" s="63"/>
      <c r="O402" s="61"/>
      <c r="P402" s="63"/>
      <c r="Q402" s="64"/>
      <c r="R402" s="62"/>
      <c r="S402" s="64"/>
      <c r="T402" s="63"/>
      <c r="U402" s="61"/>
      <c r="V402" s="61"/>
    </row>
    <row r="403" spans="4:22" x14ac:dyDescent="0.2">
      <c r="D403" s="61"/>
      <c r="E403" s="61"/>
      <c r="F403" s="61"/>
      <c r="G403" s="61"/>
      <c r="H403" s="62"/>
      <c r="I403" s="61"/>
      <c r="J403" s="63"/>
      <c r="K403" s="61"/>
      <c r="L403" s="63"/>
      <c r="M403" s="61"/>
      <c r="N403" s="63"/>
      <c r="O403" s="61"/>
      <c r="P403" s="63"/>
      <c r="Q403" s="64"/>
      <c r="R403" s="62"/>
      <c r="S403" s="64"/>
      <c r="T403" s="63"/>
      <c r="U403" s="61"/>
      <c r="V403" s="61"/>
    </row>
    <row r="404" spans="4:22" x14ac:dyDescent="0.2">
      <c r="D404" s="61"/>
      <c r="E404" s="61"/>
      <c r="F404" s="61"/>
      <c r="G404" s="61"/>
      <c r="H404" s="62"/>
      <c r="I404" s="61"/>
      <c r="J404" s="63"/>
      <c r="K404" s="61"/>
      <c r="L404" s="63"/>
      <c r="M404" s="61"/>
      <c r="N404" s="63"/>
      <c r="O404" s="61"/>
      <c r="P404" s="63"/>
      <c r="Q404" s="64"/>
      <c r="R404" s="62"/>
      <c r="S404" s="64"/>
      <c r="T404" s="63"/>
      <c r="U404" s="61"/>
      <c r="V404" s="61"/>
    </row>
    <row r="405" spans="4:22" x14ac:dyDescent="0.2">
      <c r="D405" s="61"/>
      <c r="E405" s="61"/>
      <c r="F405" s="61"/>
      <c r="G405" s="61"/>
      <c r="H405" s="62"/>
      <c r="I405" s="61"/>
      <c r="J405" s="63"/>
      <c r="K405" s="61"/>
      <c r="L405" s="63"/>
      <c r="M405" s="61"/>
      <c r="N405" s="63"/>
      <c r="O405" s="61"/>
      <c r="P405" s="63"/>
      <c r="Q405" s="64"/>
      <c r="R405" s="62"/>
      <c r="S405" s="64"/>
      <c r="T405" s="63"/>
      <c r="U405" s="61"/>
      <c r="V405" s="61"/>
    </row>
    <row r="406" spans="4:22" x14ac:dyDescent="0.2">
      <c r="D406" s="61"/>
      <c r="E406" s="61"/>
      <c r="F406" s="61"/>
      <c r="G406" s="61"/>
      <c r="H406" s="62"/>
      <c r="I406" s="61"/>
      <c r="J406" s="63"/>
      <c r="K406" s="61"/>
      <c r="L406" s="63"/>
      <c r="M406" s="61"/>
      <c r="N406" s="63"/>
      <c r="O406" s="61"/>
      <c r="P406" s="63"/>
      <c r="Q406" s="64"/>
      <c r="R406" s="62"/>
      <c r="S406" s="64"/>
      <c r="T406" s="63"/>
      <c r="U406" s="61"/>
      <c r="V406" s="61"/>
    </row>
    <row r="407" spans="4:22" x14ac:dyDescent="0.2">
      <c r="D407" s="61"/>
      <c r="E407" s="61"/>
      <c r="F407" s="61"/>
      <c r="G407" s="61"/>
      <c r="H407" s="62"/>
      <c r="I407" s="61"/>
      <c r="J407" s="63"/>
      <c r="K407" s="61"/>
      <c r="L407" s="63"/>
      <c r="M407" s="61"/>
      <c r="N407" s="63"/>
      <c r="O407" s="61"/>
      <c r="P407" s="63"/>
      <c r="Q407" s="64"/>
      <c r="R407" s="62"/>
      <c r="S407" s="64"/>
      <c r="T407" s="63"/>
      <c r="U407" s="61"/>
      <c r="V407" s="61"/>
    </row>
    <row r="408" spans="4:22" x14ac:dyDescent="0.2">
      <c r="D408" s="61"/>
      <c r="E408" s="61"/>
      <c r="F408" s="61"/>
      <c r="G408" s="61"/>
      <c r="H408" s="62"/>
      <c r="I408" s="61"/>
      <c r="J408" s="63"/>
      <c r="K408" s="61"/>
      <c r="L408" s="63"/>
      <c r="M408" s="61"/>
      <c r="N408" s="63"/>
      <c r="O408" s="61"/>
      <c r="P408" s="63"/>
      <c r="Q408" s="64"/>
      <c r="R408" s="62"/>
      <c r="S408" s="64"/>
      <c r="T408" s="63"/>
      <c r="U408" s="61"/>
      <c r="V408" s="61"/>
    </row>
    <row r="409" spans="4:22" x14ac:dyDescent="0.2">
      <c r="D409" s="61"/>
      <c r="E409" s="61"/>
      <c r="F409" s="61"/>
      <c r="G409" s="61"/>
      <c r="H409" s="62"/>
      <c r="I409" s="61"/>
      <c r="J409" s="63"/>
      <c r="K409" s="61"/>
      <c r="L409" s="63"/>
      <c r="M409" s="61"/>
      <c r="N409" s="63"/>
      <c r="O409" s="61"/>
      <c r="P409" s="63"/>
      <c r="Q409" s="64"/>
      <c r="R409" s="62"/>
      <c r="S409" s="64"/>
      <c r="T409" s="63"/>
      <c r="U409" s="61"/>
      <c r="V409" s="61"/>
    </row>
    <row r="410" spans="4:22" x14ac:dyDescent="0.2">
      <c r="D410" s="61"/>
      <c r="E410" s="61"/>
      <c r="F410" s="61"/>
      <c r="G410" s="61"/>
      <c r="H410" s="62"/>
      <c r="I410" s="61"/>
      <c r="J410" s="63"/>
      <c r="K410" s="61"/>
      <c r="L410" s="63"/>
      <c r="M410" s="61"/>
      <c r="N410" s="63"/>
      <c r="O410" s="61"/>
      <c r="P410" s="63"/>
      <c r="Q410" s="64"/>
      <c r="R410" s="62"/>
      <c r="S410" s="64"/>
      <c r="T410" s="63"/>
      <c r="U410" s="61"/>
      <c r="V410" s="61"/>
    </row>
    <row r="411" spans="4:22" x14ac:dyDescent="0.2">
      <c r="D411" s="61"/>
      <c r="E411" s="61"/>
      <c r="F411" s="61"/>
      <c r="G411" s="61"/>
      <c r="H411" s="62"/>
      <c r="I411" s="61"/>
      <c r="J411" s="63"/>
      <c r="K411" s="61"/>
      <c r="L411" s="63"/>
      <c r="M411" s="61"/>
      <c r="N411" s="63"/>
      <c r="O411" s="61"/>
      <c r="P411" s="63"/>
      <c r="Q411" s="64"/>
      <c r="R411" s="62"/>
      <c r="S411" s="64"/>
      <c r="T411" s="63"/>
      <c r="U411" s="61"/>
      <c r="V411" s="61"/>
    </row>
    <row r="412" spans="4:22" x14ac:dyDescent="0.2">
      <c r="D412" s="61"/>
      <c r="E412" s="61"/>
      <c r="F412" s="61"/>
      <c r="G412" s="61"/>
      <c r="H412" s="62"/>
      <c r="I412" s="61"/>
      <c r="J412" s="63"/>
      <c r="K412" s="61"/>
      <c r="L412" s="63"/>
      <c r="M412" s="61"/>
      <c r="N412" s="63"/>
      <c r="O412" s="61"/>
      <c r="P412" s="63"/>
      <c r="Q412" s="64"/>
      <c r="R412" s="62"/>
      <c r="S412" s="64"/>
      <c r="T412" s="63"/>
      <c r="U412" s="61"/>
      <c r="V412" s="61"/>
    </row>
    <row r="413" spans="4:22" x14ac:dyDescent="0.2">
      <c r="D413" s="61"/>
      <c r="E413" s="61"/>
      <c r="F413" s="61"/>
      <c r="G413" s="61"/>
      <c r="H413" s="62"/>
      <c r="I413" s="61"/>
      <c r="J413" s="63"/>
      <c r="K413" s="61"/>
      <c r="L413" s="63"/>
      <c r="M413" s="61"/>
      <c r="N413" s="63"/>
      <c r="O413" s="61"/>
      <c r="P413" s="63"/>
      <c r="Q413" s="64"/>
      <c r="R413" s="62"/>
      <c r="S413" s="64"/>
      <c r="T413" s="63"/>
      <c r="U413" s="61"/>
      <c r="V413" s="61"/>
    </row>
    <row r="414" spans="4:22" x14ac:dyDescent="0.2">
      <c r="D414" s="61"/>
      <c r="E414" s="61"/>
      <c r="F414" s="61"/>
      <c r="G414" s="61"/>
      <c r="H414" s="62"/>
      <c r="I414" s="61"/>
      <c r="J414" s="63"/>
      <c r="K414" s="61"/>
      <c r="L414" s="63"/>
      <c r="M414" s="61"/>
      <c r="N414" s="63"/>
      <c r="O414" s="61"/>
      <c r="P414" s="63"/>
      <c r="Q414" s="64"/>
      <c r="R414" s="62"/>
      <c r="S414" s="64"/>
      <c r="T414" s="63"/>
      <c r="U414" s="61"/>
      <c r="V414" s="61"/>
    </row>
    <row r="415" spans="4:22" x14ac:dyDescent="0.2">
      <c r="D415" s="61"/>
      <c r="E415" s="61"/>
      <c r="F415" s="61"/>
      <c r="G415" s="61"/>
      <c r="H415" s="62"/>
      <c r="I415" s="61"/>
      <c r="J415" s="63"/>
      <c r="K415" s="61"/>
      <c r="L415" s="63"/>
      <c r="M415" s="61"/>
      <c r="N415" s="63"/>
      <c r="O415" s="61"/>
      <c r="P415" s="63"/>
      <c r="Q415" s="64"/>
      <c r="R415" s="62"/>
      <c r="S415" s="64"/>
      <c r="T415" s="63"/>
      <c r="U415" s="61"/>
      <c r="V415" s="61"/>
    </row>
    <row r="416" spans="4:22" x14ac:dyDescent="0.2">
      <c r="D416" s="61"/>
      <c r="E416" s="61"/>
      <c r="F416" s="61"/>
      <c r="G416" s="61"/>
      <c r="H416" s="62"/>
      <c r="I416" s="61"/>
      <c r="J416" s="63"/>
      <c r="K416" s="61"/>
      <c r="L416" s="63"/>
      <c r="M416" s="61"/>
      <c r="N416" s="63"/>
      <c r="O416" s="61"/>
      <c r="P416" s="63"/>
      <c r="Q416" s="64"/>
      <c r="R416" s="62"/>
      <c r="S416" s="64"/>
      <c r="T416" s="63"/>
      <c r="U416" s="61"/>
      <c r="V416" s="61"/>
    </row>
    <row r="417" spans="4:22" x14ac:dyDescent="0.2">
      <c r="D417" s="61"/>
      <c r="E417" s="61"/>
      <c r="F417" s="61"/>
      <c r="G417" s="61"/>
      <c r="H417" s="62"/>
      <c r="I417" s="61"/>
      <c r="J417" s="63"/>
      <c r="K417" s="61"/>
      <c r="L417" s="63"/>
      <c r="M417" s="61"/>
      <c r="N417" s="63"/>
      <c r="O417" s="61"/>
      <c r="P417" s="63"/>
      <c r="Q417" s="64"/>
      <c r="R417" s="62"/>
      <c r="S417" s="64"/>
      <c r="T417" s="63"/>
      <c r="U417" s="61"/>
      <c r="V417" s="61"/>
    </row>
    <row r="418" spans="4:22" x14ac:dyDescent="0.2">
      <c r="D418" s="61"/>
      <c r="E418" s="61"/>
      <c r="F418" s="61"/>
      <c r="G418" s="61"/>
      <c r="H418" s="62"/>
      <c r="I418" s="61"/>
      <c r="J418" s="63"/>
      <c r="K418" s="61"/>
      <c r="L418" s="63"/>
      <c r="M418" s="61"/>
      <c r="N418" s="63"/>
      <c r="O418" s="61"/>
      <c r="P418" s="63"/>
      <c r="Q418" s="64"/>
      <c r="R418" s="62"/>
      <c r="S418" s="64"/>
      <c r="T418" s="63"/>
      <c r="U418" s="61"/>
      <c r="V418" s="61"/>
    </row>
    <row r="419" spans="4:22" x14ac:dyDescent="0.2">
      <c r="D419" s="61"/>
      <c r="E419" s="61"/>
      <c r="F419" s="61"/>
      <c r="G419" s="61"/>
      <c r="H419" s="62"/>
      <c r="I419" s="61"/>
      <c r="J419" s="63"/>
      <c r="K419" s="61"/>
      <c r="L419" s="63"/>
      <c r="M419" s="61"/>
      <c r="N419" s="63"/>
      <c r="O419" s="61"/>
      <c r="P419" s="63"/>
      <c r="Q419" s="64"/>
      <c r="R419" s="62"/>
      <c r="S419" s="64"/>
      <c r="T419" s="63"/>
      <c r="U419" s="61"/>
      <c r="V419" s="61"/>
    </row>
    <row r="420" spans="4:22" x14ac:dyDescent="0.2">
      <c r="D420" s="61"/>
      <c r="E420" s="61"/>
      <c r="F420" s="61"/>
      <c r="G420" s="61"/>
      <c r="H420" s="62"/>
      <c r="I420" s="61"/>
      <c r="J420" s="63"/>
      <c r="K420" s="61"/>
      <c r="L420" s="63"/>
      <c r="M420" s="61"/>
      <c r="N420" s="63"/>
      <c r="O420" s="61"/>
      <c r="P420" s="63"/>
      <c r="Q420" s="64"/>
      <c r="R420" s="62"/>
      <c r="S420" s="64"/>
      <c r="T420" s="63"/>
      <c r="U420" s="61"/>
      <c r="V420" s="61"/>
    </row>
    <row r="421" spans="4:22" x14ac:dyDescent="0.2">
      <c r="D421" s="61"/>
      <c r="E421" s="61"/>
      <c r="F421" s="61"/>
      <c r="G421" s="61"/>
      <c r="H421" s="62"/>
      <c r="I421" s="61"/>
      <c r="J421" s="63"/>
      <c r="K421" s="61"/>
      <c r="L421" s="63"/>
      <c r="M421" s="61"/>
      <c r="N421" s="63"/>
      <c r="O421" s="61"/>
      <c r="P421" s="63"/>
      <c r="Q421" s="64"/>
      <c r="R421" s="62"/>
      <c r="S421" s="64"/>
      <c r="T421" s="63"/>
      <c r="U421" s="61"/>
      <c r="V421" s="61"/>
    </row>
    <row r="422" spans="4:22" x14ac:dyDescent="0.2">
      <c r="D422" s="61"/>
      <c r="E422" s="61"/>
      <c r="F422" s="61"/>
      <c r="G422" s="61"/>
      <c r="H422" s="62"/>
      <c r="I422" s="61"/>
      <c r="J422" s="63"/>
      <c r="K422" s="61"/>
      <c r="L422" s="63"/>
      <c r="M422" s="61"/>
      <c r="N422" s="63"/>
      <c r="O422" s="61"/>
      <c r="P422" s="63"/>
      <c r="Q422" s="64"/>
      <c r="R422" s="62"/>
      <c r="S422" s="64"/>
      <c r="T422" s="63"/>
      <c r="U422" s="61"/>
      <c r="V422" s="61"/>
    </row>
    <row r="423" spans="4:22" x14ac:dyDescent="0.2">
      <c r="D423" s="61"/>
      <c r="E423" s="61"/>
      <c r="F423" s="61"/>
      <c r="G423" s="61"/>
      <c r="H423" s="62"/>
      <c r="I423" s="61"/>
      <c r="J423" s="63"/>
      <c r="K423" s="61"/>
      <c r="L423" s="63"/>
      <c r="M423" s="61"/>
      <c r="N423" s="63"/>
      <c r="O423" s="61"/>
      <c r="P423" s="63"/>
      <c r="Q423" s="64"/>
      <c r="R423" s="62"/>
      <c r="S423" s="64"/>
      <c r="T423" s="63"/>
      <c r="U423" s="61"/>
      <c r="V423" s="61"/>
    </row>
    <row r="424" spans="4:22" x14ac:dyDescent="0.2">
      <c r="D424" s="61"/>
      <c r="E424" s="61"/>
      <c r="F424" s="61"/>
      <c r="G424" s="61"/>
      <c r="H424" s="62"/>
      <c r="I424" s="61"/>
      <c r="J424" s="63"/>
      <c r="K424" s="61"/>
      <c r="L424" s="63"/>
      <c r="M424" s="61"/>
      <c r="N424" s="63"/>
      <c r="O424" s="61"/>
      <c r="P424" s="63"/>
      <c r="Q424" s="64"/>
      <c r="R424" s="62"/>
      <c r="S424" s="64"/>
      <c r="T424" s="63"/>
      <c r="U424" s="61"/>
      <c r="V424" s="61"/>
    </row>
    <row r="425" spans="4:22" x14ac:dyDescent="0.2">
      <c r="D425" s="61"/>
      <c r="E425" s="61"/>
      <c r="F425" s="61"/>
      <c r="G425" s="61"/>
      <c r="H425" s="62"/>
      <c r="I425" s="61"/>
      <c r="J425" s="63"/>
      <c r="K425" s="61"/>
      <c r="L425" s="63"/>
      <c r="M425" s="61"/>
      <c r="N425" s="63"/>
      <c r="O425" s="61"/>
      <c r="P425" s="63"/>
      <c r="Q425" s="64"/>
      <c r="R425" s="62"/>
      <c r="S425" s="64"/>
      <c r="T425" s="63"/>
      <c r="U425" s="61"/>
      <c r="V425" s="61"/>
    </row>
    <row r="426" spans="4:22" x14ac:dyDescent="0.2">
      <c r="D426" s="61"/>
      <c r="E426" s="61"/>
      <c r="F426" s="61"/>
      <c r="G426" s="61"/>
      <c r="H426" s="62"/>
      <c r="I426" s="61"/>
      <c r="J426" s="63"/>
      <c r="K426" s="61"/>
      <c r="L426" s="63"/>
      <c r="M426" s="61"/>
      <c r="N426" s="63"/>
      <c r="O426" s="61"/>
      <c r="P426" s="63"/>
      <c r="Q426" s="64"/>
      <c r="R426" s="62"/>
      <c r="S426" s="64"/>
      <c r="T426" s="63"/>
      <c r="U426" s="61"/>
      <c r="V426" s="61"/>
    </row>
    <row r="427" spans="4:22" x14ac:dyDescent="0.2">
      <c r="D427" s="61"/>
      <c r="E427" s="61"/>
      <c r="F427" s="61"/>
      <c r="G427" s="61"/>
      <c r="H427" s="62"/>
      <c r="I427" s="61"/>
      <c r="J427" s="63"/>
      <c r="K427" s="61"/>
      <c r="L427" s="63"/>
      <c r="M427" s="61"/>
      <c r="N427" s="63"/>
      <c r="O427" s="61"/>
      <c r="P427" s="63"/>
      <c r="Q427" s="64"/>
      <c r="R427" s="62"/>
      <c r="S427" s="64"/>
      <c r="T427" s="63"/>
      <c r="U427" s="61"/>
      <c r="V427" s="61"/>
    </row>
    <row r="428" spans="4:22" x14ac:dyDescent="0.2">
      <c r="D428" s="61"/>
      <c r="E428" s="61"/>
      <c r="F428" s="61"/>
      <c r="G428" s="61"/>
      <c r="H428" s="62"/>
      <c r="I428" s="61"/>
      <c r="J428" s="63"/>
      <c r="K428" s="61"/>
      <c r="L428" s="63"/>
      <c r="M428" s="61"/>
      <c r="N428" s="63"/>
      <c r="O428" s="61"/>
      <c r="P428" s="63"/>
      <c r="Q428" s="64"/>
      <c r="R428" s="62"/>
      <c r="S428" s="64"/>
      <c r="T428" s="63"/>
      <c r="U428" s="61"/>
      <c r="V428" s="61"/>
    </row>
    <row r="429" spans="4:22" x14ac:dyDescent="0.2">
      <c r="D429" s="61"/>
      <c r="E429" s="61"/>
      <c r="F429" s="61"/>
      <c r="G429" s="61"/>
      <c r="H429" s="62"/>
      <c r="I429" s="61"/>
      <c r="J429" s="63"/>
      <c r="K429" s="61"/>
      <c r="L429" s="63"/>
      <c r="M429" s="61"/>
      <c r="N429" s="63"/>
      <c r="O429" s="61"/>
      <c r="P429" s="63"/>
      <c r="Q429" s="64"/>
      <c r="R429" s="62"/>
      <c r="S429" s="64"/>
      <c r="T429" s="63"/>
      <c r="U429" s="61"/>
      <c r="V429" s="61"/>
    </row>
    <row r="430" spans="4:22" x14ac:dyDescent="0.2">
      <c r="D430" s="61"/>
      <c r="E430" s="61"/>
      <c r="F430" s="61"/>
      <c r="G430" s="61"/>
      <c r="H430" s="62"/>
      <c r="I430" s="61"/>
      <c r="J430" s="63"/>
      <c r="K430" s="61"/>
      <c r="L430" s="63"/>
      <c r="M430" s="61"/>
      <c r="N430" s="63"/>
      <c r="O430" s="61"/>
      <c r="P430" s="63"/>
      <c r="Q430" s="64"/>
      <c r="R430" s="62"/>
      <c r="S430" s="64"/>
      <c r="T430" s="63"/>
      <c r="U430" s="61"/>
      <c r="V430" s="61"/>
    </row>
    <row r="431" spans="4:22" x14ac:dyDescent="0.2">
      <c r="D431" s="61"/>
      <c r="E431" s="61"/>
      <c r="F431" s="61"/>
      <c r="G431" s="61"/>
      <c r="H431" s="62"/>
      <c r="I431" s="61"/>
      <c r="J431" s="63"/>
      <c r="K431" s="61"/>
      <c r="L431" s="63"/>
      <c r="M431" s="61"/>
      <c r="N431" s="63"/>
      <c r="O431" s="61"/>
      <c r="P431" s="63"/>
      <c r="Q431" s="64"/>
      <c r="R431" s="62"/>
      <c r="S431" s="64"/>
      <c r="T431" s="63"/>
      <c r="U431" s="61"/>
      <c r="V431" s="61"/>
    </row>
    <row r="432" spans="4:22" x14ac:dyDescent="0.2">
      <c r="D432" s="61"/>
      <c r="E432" s="61"/>
      <c r="F432" s="61"/>
      <c r="G432" s="61"/>
      <c r="H432" s="62"/>
      <c r="I432" s="61"/>
      <c r="J432" s="63"/>
      <c r="K432" s="61"/>
      <c r="L432" s="63"/>
      <c r="M432" s="61"/>
      <c r="N432" s="63"/>
      <c r="O432" s="61"/>
      <c r="P432" s="63"/>
      <c r="Q432" s="64"/>
      <c r="R432" s="62"/>
      <c r="S432" s="64"/>
      <c r="T432" s="63"/>
      <c r="U432" s="61"/>
      <c r="V432" s="61"/>
    </row>
    <row r="433" spans="4:22" x14ac:dyDescent="0.2">
      <c r="D433" s="61"/>
      <c r="E433" s="61"/>
      <c r="F433" s="61"/>
      <c r="G433" s="61"/>
      <c r="H433" s="62"/>
      <c r="I433" s="61"/>
      <c r="J433" s="63"/>
      <c r="K433" s="61"/>
      <c r="L433" s="63"/>
      <c r="M433" s="61"/>
      <c r="N433" s="63"/>
      <c r="O433" s="61"/>
      <c r="P433" s="63"/>
      <c r="Q433" s="64"/>
      <c r="R433" s="62"/>
      <c r="S433" s="64"/>
      <c r="T433" s="63"/>
      <c r="U433" s="61"/>
      <c r="V433" s="61"/>
    </row>
    <row r="434" spans="4:22" x14ac:dyDescent="0.2">
      <c r="D434" s="61"/>
      <c r="E434" s="61"/>
      <c r="F434" s="61"/>
      <c r="G434" s="61"/>
      <c r="H434" s="62"/>
      <c r="I434" s="61"/>
      <c r="J434" s="63"/>
      <c r="K434" s="61"/>
      <c r="L434" s="63"/>
      <c r="M434" s="61"/>
      <c r="N434" s="63"/>
      <c r="O434" s="61"/>
      <c r="P434" s="63"/>
      <c r="Q434" s="64"/>
      <c r="R434" s="62"/>
      <c r="S434" s="64"/>
      <c r="T434" s="63"/>
      <c r="U434" s="61"/>
      <c r="V434" s="61"/>
    </row>
    <row r="435" spans="4:22" x14ac:dyDescent="0.2">
      <c r="D435" s="61"/>
      <c r="E435" s="61"/>
      <c r="F435" s="61"/>
      <c r="G435" s="61"/>
      <c r="H435" s="62"/>
      <c r="I435" s="61"/>
      <c r="J435" s="63"/>
      <c r="K435" s="61"/>
      <c r="L435" s="63"/>
      <c r="M435" s="61"/>
      <c r="N435" s="63"/>
      <c r="O435" s="61"/>
      <c r="P435" s="63"/>
      <c r="Q435" s="64"/>
      <c r="R435" s="62"/>
      <c r="S435" s="64"/>
      <c r="T435" s="63"/>
      <c r="U435" s="61"/>
      <c r="V435" s="61"/>
    </row>
    <row r="436" spans="4:22" x14ac:dyDescent="0.2">
      <c r="D436" s="61"/>
      <c r="E436" s="61"/>
      <c r="F436" s="61"/>
      <c r="G436" s="61"/>
      <c r="H436" s="62"/>
      <c r="I436" s="61"/>
      <c r="J436" s="63"/>
      <c r="K436" s="61"/>
      <c r="L436" s="63"/>
      <c r="M436" s="61"/>
      <c r="N436" s="63"/>
      <c r="O436" s="61"/>
      <c r="P436" s="63"/>
      <c r="Q436" s="64"/>
      <c r="R436" s="62"/>
      <c r="S436" s="64"/>
      <c r="T436" s="63"/>
      <c r="U436" s="61"/>
      <c r="V436" s="61"/>
    </row>
    <row r="437" spans="4:22" x14ac:dyDescent="0.2">
      <c r="D437" s="61"/>
      <c r="E437" s="61"/>
      <c r="F437" s="61"/>
      <c r="G437" s="61"/>
      <c r="H437" s="62"/>
      <c r="I437" s="61"/>
      <c r="J437" s="63"/>
      <c r="K437" s="61"/>
      <c r="L437" s="63"/>
      <c r="M437" s="61"/>
      <c r="N437" s="63"/>
      <c r="O437" s="61"/>
      <c r="P437" s="63"/>
      <c r="Q437" s="64"/>
      <c r="R437" s="62"/>
      <c r="S437" s="64"/>
      <c r="T437" s="63"/>
      <c r="U437" s="61"/>
      <c r="V437" s="61"/>
    </row>
    <row r="438" spans="4:22" x14ac:dyDescent="0.2">
      <c r="D438" s="61"/>
      <c r="E438" s="61"/>
      <c r="F438" s="61"/>
      <c r="G438" s="61"/>
      <c r="H438" s="62"/>
      <c r="I438" s="61"/>
      <c r="J438" s="63"/>
      <c r="K438" s="61"/>
      <c r="L438" s="63"/>
      <c r="M438" s="61"/>
      <c r="N438" s="63"/>
      <c r="O438" s="61"/>
      <c r="P438" s="63"/>
      <c r="Q438" s="64"/>
      <c r="R438" s="62"/>
      <c r="S438" s="64"/>
      <c r="T438" s="63"/>
      <c r="U438" s="61"/>
      <c r="V438" s="61"/>
    </row>
    <row r="439" spans="4:22" x14ac:dyDescent="0.2">
      <c r="D439" s="61"/>
      <c r="E439" s="61"/>
      <c r="F439" s="61"/>
      <c r="G439" s="61"/>
      <c r="H439" s="62"/>
      <c r="I439" s="61"/>
      <c r="J439" s="63"/>
      <c r="K439" s="61"/>
      <c r="L439" s="63"/>
      <c r="M439" s="61"/>
      <c r="N439" s="63"/>
      <c r="O439" s="61"/>
      <c r="P439" s="63"/>
      <c r="Q439" s="64"/>
      <c r="R439" s="62"/>
      <c r="S439" s="64"/>
      <c r="T439" s="63"/>
      <c r="U439" s="61"/>
      <c r="V439" s="61"/>
    </row>
    <row r="440" spans="4:22" x14ac:dyDescent="0.2">
      <c r="D440" s="61"/>
      <c r="E440" s="61"/>
      <c r="F440" s="61"/>
      <c r="G440" s="61"/>
      <c r="H440" s="62"/>
      <c r="I440" s="61"/>
      <c r="J440" s="63"/>
      <c r="K440" s="61"/>
      <c r="L440" s="63"/>
      <c r="M440" s="61"/>
      <c r="N440" s="63"/>
      <c r="O440" s="61"/>
      <c r="P440" s="63"/>
      <c r="Q440" s="64"/>
      <c r="R440" s="62"/>
      <c r="S440" s="64"/>
      <c r="T440" s="63"/>
      <c r="U440" s="61"/>
      <c r="V440" s="61"/>
    </row>
    <row r="441" spans="4:22" x14ac:dyDescent="0.2">
      <c r="D441" s="61"/>
      <c r="E441" s="61"/>
      <c r="F441" s="61"/>
      <c r="G441" s="61"/>
      <c r="H441" s="62"/>
      <c r="I441" s="61"/>
      <c r="J441" s="63"/>
      <c r="K441" s="61"/>
      <c r="L441" s="63"/>
      <c r="M441" s="61"/>
      <c r="N441" s="63"/>
      <c r="O441" s="61"/>
      <c r="P441" s="63"/>
      <c r="Q441" s="64"/>
      <c r="R441" s="62"/>
      <c r="S441" s="64"/>
      <c r="T441" s="63"/>
      <c r="U441" s="61"/>
      <c r="V441" s="61"/>
    </row>
    <row r="442" spans="4:22" x14ac:dyDescent="0.2">
      <c r="D442" s="61"/>
      <c r="E442" s="61"/>
      <c r="F442" s="61"/>
      <c r="G442" s="61"/>
      <c r="H442" s="62"/>
      <c r="I442" s="61"/>
      <c r="J442" s="63"/>
      <c r="K442" s="61"/>
      <c r="L442" s="63"/>
      <c r="M442" s="61"/>
      <c r="N442" s="63"/>
      <c r="O442" s="61"/>
      <c r="P442" s="63"/>
      <c r="Q442" s="64"/>
      <c r="R442" s="62"/>
      <c r="S442" s="64"/>
      <c r="T442" s="63"/>
      <c r="U442" s="61"/>
      <c r="V442" s="61"/>
    </row>
    <row r="443" spans="4:22" x14ac:dyDescent="0.2">
      <c r="D443" s="61"/>
      <c r="E443" s="61"/>
      <c r="F443" s="61"/>
      <c r="G443" s="61"/>
      <c r="H443" s="62"/>
      <c r="I443" s="61"/>
      <c r="J443" s="63"/>
      <c r="K443" s="61"/>
      <c r="L443" s="63"/>
      <c r="M443" s="61"/>
      <c r="N443" s="63"/>
      <c r="O443" s="61"/>
      <c r="P443" s="63"/>
      <c r="Q443" s="64"/>
      <c r="R443" s="62"/>
      <c r="S443" s="64"/>
      <c r="T443" s="63"/>
      <c r="U443" s="61"/>
      <c r="V443" s="61"/>
    </row>
    <row r="444" spans="4:22" x14ac:dyDescent="0.2">
      <c r="D444" s="61"/>
      <c r="E444" s="61"/>
      <c r="F444" s="61"/>
      <c r="G444" s="61"/>
      <c r="H444" s="62"/>
      <c r="I444" s="61"/>
      <c r="J444" s="63"/>
      <c r="K444" s="61"/>
      <c r="L444" s="63"/>
      <c r="M444" s="61"/>
      <c r="N444" s="63"/>
      <c r="O444" s="61"/>
      <c r="P444" s="63"/>
      <c r="Q444" s="64"/>
      <c r="R444" s="62"/>
      <c r="S444" s="64"/>
      <c r="T444" s="63"/>
      <c r="U444" s="61"/>
      <c r="V444" s="61"/>
    </row>
    <row r="445" spans="4:22" x14ac:dyDescent="0.2">
      <c r="D445" s="61"/>
      <c r="E445" s="61"/>
      <c r="F445" s="61"/>
      <c r="G445" s="61"/>
      <c r="H445" s="62"/>
      <c r="I445" s="61"/>
      <c r="J445" s="63"/>
      <c r="K445" s="61"/>
      <c r="L445" s="63"/>
      <c r="M445" s="61"/>
      <c r="N445" s="63"/>
      <c r="O445" s="61"/>
      <c r="P445" s="63"/>
      <c r="Q445" s="64"/>
      <c r="R445" s="62"/>
      <c r="S445" s="64"/>
      <c r="T445" s="63"/>
      <c r="U445" s="61"/>
      <c r="V445" s="61"/>
    </row>
    <row r="446" spans="4:22" x14ac:dyDescent="0.2">
      <c r="D446" s="61"/>
      <c r="E446" s="61"/>
      <c r="F446" s="61"/>
      <c r="G446" s="61"/>
      <c r="H446" s="62"/>
      <c r="I446" s="61"/>
      <c r="J446" s="63"/>
      <c r="K446" s="61"/>
      <c r="L446" s="63"/>
      <c r="M446" s="61"/>
      <c r="N446" s="63"/>
      <c r="O446" s="61"/>
      <c r="P446" s="63"/>
      <c r="Q446" s="64"/>
      <c r="R446" s="62"/>
      <c r="S446" s="64"/>
      <c r="T446" s="63"/>
      <c r="U446" s="61"/>
      <c r="V446" s="61"/>
    </row>
    <row r="447" spans="4:22" x14ac:dyDescent="0.2">
      <c r="D447" s="61"/>
      <c r="E447" s="61"/>
      <c r="F447" s="61"/>
      <c r="G447" s="61"/>
      <c r="H447" s="62"/>
      <c r="I447" s="61"/>
      <c r="J447" s="63"/>
      <c r="K447" s="61"/>
      <c r="L447" s="63"/>
      <c r="M447" s="61"/>
      <c r="N447" s="63"/>
      <c r="O447" s="61"/>
      <c r="P447" s="63"/>
      <c r="Q447" s="64"/>
      <c r="R447" s="62"/>
      <c r="S447" s="64"/>
      <c r="T447" s="63"/>
      <c r="U447" s="61"/>
      <c r="V447" s="61"/>
    </row>
    <row r="448" spans="4:22" x14ac:dyDescent="0.2">
      <c r="D448" s="61"/>
      <c r="E448" s="61"/>
      <c r="F448" s="61"/>
      <c r="G448" s="61"/>
      <c r="H448" s="62"/>
      <c r="I448" s="61"/>
      <c r="J448" s="63"/>
      <c r="K448" s="61"/>
      <c r="L448" s="63"/>
      <c r="M448" s="61"/>
      <c r="N448" s="63"/>
      <c r="O448" s="61"/>
      <c r="P448" s="63"/>
      <c r="Q448" s="64"/>
      <c r="R448" s="62"/>
      <c r="S448" s="64"/>
      <c r="T448" s="63"/>
      <c r="U448" s="61"/>
      <c r="V448" s="61"/>
    </row>
    <row r="449" spans="4:22" x14ac:dyDescent="0.2">
      <c r="D449" s="61"/>
      <c r="E449" s="61"/>
      <c r="F449" s="61"/>
      <c r="G449" s="61"/>
      <c r="H449" s="62"/>
      <c r="I449" s="61"/>
      <c r="J449" s="63"/>
      <c r="K449" s="61"/>
      <c r="L449" s="63"/>
      <c r="M449" s="61"/>
      <c r="N449" s="63"/>
      <c r="O449" s="61"/>
      <c r="P449" s="63"/>
      <c r="Q449" s="64"/>
      <c r="R449" s="62"/>
      <c r="S449" s="64"/>
      <c r="T449" s="63"/>
      <c r="U449" s="61"/>
      <c r="V449" s="61"/>
    </row>
    <row r="450" spans="4:22" x14ac:dyDescent="0.2">
      <c r="D450" s="61"/>
      <c r="E450" s="61"/>
      <c r="F450" s="61"/>
      <c r="G450" s="61"/>
      <c r="H450" s="62"/>
      <c r="I450" s="61"/>
      <c r="J450" s="63"/>
      <c r="K450" s="61"/>
      <c r="L450" s="63"/>
      <c r="M450" s="61"/>
      <c r="N450" s="63"/>
      <c r="O450" s="61"/>
      <c r="P450" s="63"/>
      <c r="Q450" s="64"/>
      <c r="R450" s="62"/>
      <c r="S450" s="64"/>
      <c r="T450" s="63"/>
      <c r="U450" s="61"/>
      <c r="V450" s="61"/>
    </row>
    <row r="451" spans="4:22" x14ac:dyDescent="0.2">
      <c r="D451" s="61"/>
      <c r="E451" s="61"/>
      <c r="F451" s="61"/>
      <c r="G451" s="61"/>
      <c r="H451" s="62"/>
      <c r="I451" s="61"/>
      <c r="J451" s="63"/>
      <c r="K451" s="61"/>
      <c r="L451" s="63"/>
      <c r="M451" s="61"/>
      <c r="N451" s="63"/>
      <c r="O451" s="61"/>
      <c r="P451" s="63"/>
      <c r="Q451" s="64"/>
      <c r="R451" s="62"/>
      <c r="S451" s="64"/>
      <c r="T451" s="63"/>
      <c r="U451" s="61"/>
      <c r="V451" s="61"/>
    </row>
    <row r="452" spans="4:22" x14ac:dyDescent="0.2">
      <c r="D452" s="61"/>
      <c r="E452" s="61"/>
      <c r="F452" s="61"/>
      <c r="G452" s="61"/>
      <c r="H452" s="62"/>
      <c r="I452" s="61"/>
      <c r="J452" s="63"/>
      <c r="K452" s="61"/>
      <c r="L452" s="63"/>
      <c r="M452" s="61"/>
      <c r="N452" s="63"/>
      <c r="O452" s="61"/>
      <c r="P452" s="63"/>
      <c r="Q452" s="64"/>
      <c r="R452" s="62"/>
      <c r="S452" s="64"/>
      <c r="T452" s="63"/>
      <c r="U452" s="61"/>
      <c r="V452" s="61"/>
    </row>
    <row r="453" spans="4:22" x14ac:dyDescent="0.2">
      <c r="D453" s="61"/>
      <c r="E453" s="61"/>
      <c r="F453" s="61"/>
      <c r="G453" s="61"/>
      <c r="H453" s="62"/>
      <c r="I453" s="61"/>
      <c r="J453" s="63"/>
      <c r="K453" s="61"/>
      <c r="L453" s="63"/>
      <c r="M453" s="61"/>
      <c r="N453" s="63"/>
      <c r="O453" s="61"/>
      <c r="P453" s="63"/>
      <c r="Q453" s="64"/>
      <c r="R453" s="62"/>
      <c r="S453" s="64"/>
      <c r="T453" s="63"/>
      <c r="U453" s="61"/>
      <c r="V453" s="61"/>
    </row>
    <row r="454" spans="4:22" x14ac:dyDescent="0.2">
      <c r="D454" s="61"/>
      <c r="E454" s="61"/>
      <c r="F454" s="61"/>
      <c r="G454" s="61"/>
      <c r="H454" s="62"/>
      <c r="I454" s="61"/>
      <c r="J454" s="63"/>
      <c r="K454" s="61"/>
      <c r="L454" s="63"/>
      <c r="M454" s="61"/>
      <c r="N454" s="63"/>
      <c r="O454" s="61"/>
      <c r="P454" s="63"/>
      <c r="Q454" s="64"/>
      <c r="R454" s="62"/>
      <c r="S454" s="64"/>
      <c r="T454" s="63"/>
      <c r="U454" s="61"/>
      <c r="V454" s="61"/>
    </row>
    <row r="455" spans="4:22" x14ac:dyDescent="0.2">
      <c r="D455" s="61"/>
      <c r="E455" s="61"/>
      <c r="F455" s="61"/>
      <c r="G455" s="61"/>
      <c r="H455" s="62"/>
      <c r="I455" s="61"/>
      <c r="J455" s="63"/>
      <c r="K455" s="61"/>
      <c r="L455" s="63"/>
      <c r="M455" s="61"/>
      <c r="N455" s="63"/>
      <c r="O455" s="61"/>
      <c r="P455" s="63"/>
      <c r="Q455" s="64"/>
      <c r="R455" s="62"/>
      <c r="S455" s="64"/>
      <c r="T455" s="63"/>
      <c r="U455" s="61"/>
      <c r="V455" s="61"/>
    </row>
    <row r="456" spans="4:22" x14ac:dyDescent="0.2">
      <c r="D456" s="61"/>
      <c r="E456" s="61"/>
      <c r="F456" s="61"/>
      <c r="G456" s="61"/>
      <c r="H456" s="62"/>
      <c r="I456" s="61"/>
      <c r="J456" s="63"/>
      <c r="K456" s="61"/>
      <c r="L456" s="63"/>
      <c r="M456" s="61"/>
      <c r="N456" s="63"/>
      <c r="O456" s="61"/>
      <c r="P456" s="63"/>
      <c r="Q456" s="64"/>
      <c r="R456" s="62"/>
      <c r="S456" s="64"/>
      <c r="T456" s="63"/>
      <c r="U456" s="61"/>
      <c r="V456" s="61"/>
    </row>
    <row r="457" spans="4:22" x14ac:dyDescent="0.2">
      <c r="D457" s="61"/>
      <c r="E457" s="61"/>
      <c r="F457" s="61"/>
      <c r="G457" s="61"/>
      <c r="H457" s="62"/>
      <c r="I457" s="61"/>
      <c r="J457" s="63"/>
      <c r="K457" s="61"/>
      <c r="L457" s="63"/>
      <c r="M457" s="61"/>
      <c r="N457" s="63"/>
      <c r="O457" s="61"/>
      <c r="P457" s="63"/>
      <c r="Q457" s="64"/>
      <c r="R457" s="62"/>
      <c r="S457" s="64"/>
      <c r="T457" s="63"/>
      <c r="U457" s="61"/>
      <c r="V457" s="61"/>
    </row>
    <row r="458" spans="4:22" x14ac:dyDescent="0.2">
      <c r="D458" s="61"/>
      <c r="E458" s="61"/>
      <c r="F458" s="61"/>
      <c r="G458" s="61"/>
      <c r="H458" s="62"/>
      <c r="I458" s="61"/>
      <c r="J458" s="63"/>
      <c r="K458" s="61"/>
      <c r="L458" s="63"/>
      <c r="M458" s="61"/>
      <c r="N458" s="63"/>
      <c r="O458" s="61"/>
      <c r="P458" s="63"/>
      <c r="Q458" s="64"/>
      <c r="R458" s="62"/>
      <c r="S458" s="64"/>
      <c r="T458" s="63"/>
      <c r="U458" s="61"/>
      <c r="V458" s="61"/>
    </row>
    <row r="459" spans="4:22" x14ac:dyDescent="0.2">
      <c r="D459" s="61"/>
      <c r="E459" s="61"/>
      <c r="F459" s="61"/>
      <c r="G459" s="61"/>
      <c r="H459" s="62"/>
      <c r="I459" s="61"/>
      <c r="J459" s="63"/>
      <c r="K459" s="61"/>
      <c r="L459" s="63"/>
      <c r="M459" s="61"/>
      <c r="N459" s="63"/>
      <c r="O459" s="61"/>
      <c r="P459" s="63"/>
      <c r="Q459" s="64"/>
      <c r="R459" s="62"/>
      <c r="S459" s="64"/>
      <c r="T459" s="63"/>
      <c r="U459" s="61"/>
      <c r="V459" s="61"/>
    </row>
    <row r="460" spans="4:22" x14ac:dyDescent="0.2">
      <c r="D460" s="61"/>
      <c r="E460" s="61"/>
      <c r="F460" s="61"/>
      <c r="G460" s="61"/>
      <c r="H460" s="62"/>
      <c r="I460" s="61"/>
      <c r="J460" s="63"/>
      <c r="K460" s="61"/>
      <c r="L460" s="63"/>
      <c r="M460" s="61"/>
      <c r="N460" s="63"/>
      <c r="O460" s="61"/>
      <c r="P460" s="63"/>
      <c r="Q460" s="64"/>
      <c r="R460" s="62"/>
      <c r="S460" s="64"/>
      <c r="T460" s="63"/>
      <c r="U460" s="61"/>
      <c r="V460" s="61"/>
    </row>
    <row r="461" spans="4:22" x14ac:dyDescent="0.2">
      <c r="D461" s="61"/>
      <c r="E461" s="61"/>
      <c r="F461" s="61"/>
      <c r="G461" s="61"/>
      <c r="H461" s="62"/>
      <c r="I461" s="61"/>
      <c r="J461" s="63"/>
      <c r="K461" s="61"/>
      <c r="L461" s="63"/>
      <c r="M461" s="61"/>
      <c r="N461" s="63"/>
      <c r="O461" s="61"/>
      <c r="P461" s="63"/>
      <c r="Q461" s="64"/>
      <c r="R461" s="62"/>
      <c r="S461" s="64"/>
      <c r="T461" s="63"/>
      <c r="U461" s="61"/>
      <c r="V461" s="61"/>
    </row>
    <row r="462" spans="4:22" x14ac:dyDescent="0.2">
      <c r="D462" s="61"/>
      <c r="E462" s="61"/>
      <c r="F462" s="61"/>
      <c r="G462" s="61"/>
      <c r="H462" s="62"/>
      <c r="I462" s="61"/>
      <c r="J462" s="63"/>
      <c r="K462" s="61"/>
      <c r="L462" s="63"/>
      <c r="M462" s="61"/>
      <c r="N462" s="63"/>
      <c r="O462" s="61"/>
      <c r="P462" s="63"/>
      <c r="Q462" s="64"/>
      <c r="R462" s="62"/>
      <c r="S462" s="64"/>
      <c r="T462" s="63"/>
      <c r="U462" s="61"/>
      <c r="V462" s="61"/>
    </row>
    <row r="463" spans="4:22" x14ac:dyDescent="0.2">
      <c r="D463" s="61"/>
      <c r="E463" s="61"/>
      <c r="F463" s="61"/>
      <c r="G463" s="61"/>
      <c r="H463" s="62"/>
      <c r="I463" s="61"/>
      <c r="J463" s="63"/>
      <c r="K463" s="61"/>
      <c r="L463" s="63"/>
      <c r="M463" s="61"/>
      <c r="N463" s="63"/>
      <c r="O463" s="61"/>
      <c r="P463" s="63"/>
      <c r="Q463" s="64"/>
      <c r="R463" s="62"/>
      <c r="S463" s="64"/>
      <c r="T463" s="63"/>
      <c r="U463" s="61"/>
      <c r="V463" s="61"/>
    </row>
    <row r="464" spans="4:22" x14ac:dyDescent="0.2">
      <c r="D464" s="61"/>
      <c r="E464" s="61"/>
      <c r="F464" s="61"/>
      <c r="G464" s="61"/>
      <c r="H464" s="62"/>
      <c r="I464" s="61"/>
      <c r="J464" s="63"/>
      <c r="K464" s="61"/>
      <c r="L464" s="63"/>
      <c r="M464" s="61"/>
      <c r="N464" s="63"/>
      <c r="O464" s="61"/>
      <c r="P464" s="63"/>
      <c r="Q464" s="64"/>
      <c r="R464" s="62"/>
      <c r="S464" s="64"/>
      <c r="T464" s="63"/>
      <c r="U464" s="61"/>
      <c r="V464" s="61"/>
    </row>
    <row r="465" spans="4:22" x14ac:dyDescent="0.2">
      <c r="D465" s="61"/>
      <c r="E465" s="61"/>
      <c r="F465" s="61"/>
      <c r="G465" s="61"/>
      <c r="H465" s="62"/>
      <c r="I465" s="61"/>
      <c r="J465" s="63"/>
      <c r="K465" s="61"/>
      <c r="L465" s="63"/>
      <c r="M465" s="61"/>
      <c r="N465" s="63"/>
      <c r="O465" s="61"/>
      <c r="P465" s="63"/>
      <c r="Q465" s="64"/>
      <c r="R465" s="62"/>
      <c r="S465" s="64"/>
      <c r="T465" s="63"/>
      <c r="U465" s="61"/>
      <c r="V465" s="61"/>
    </row>
    <row r="466" spans="4:22" x14ac:dyDescent="0.2">
      <c r="D466" s="61"/>
      <c r="E466" s="61"/>
      <c r="F466" s="61"/>
      <c r="G466" s="61"/>
      <c r="H466" s="62"/>
      <c r="I466" s="61"/>
      <c r="J466" s="63"/>
      <c r="K466" s="61"/>
      <c r="L466" s="63"/>
      <c r="M466" s="61"/>
      <c r="N466" s="63"/>
      <c r="O466" s="61"/>
      <c r="P466" s="63"/>
      <c r="Q466" s="64"/>
      <c r="R466" s="62"/>
      <c r="S466" s="64"/>
      <c r="T466" s="63"/>
      <c r="U466" s="61"/>
      <c r="V466" s="61"/>
    </row>
    <row r="467" spans="4:22" x14ac:dyDescent="0.2">
      <c r="D467" s="61"/>
      <c r="E467" s="61"/>
      <c r="F467" s="61"/>
      <c r="G467" s="61"/>
      <c r="H467" s="62"/>
      <c r="I467" s="61"/>
      <c r="J467" s="63"/>
      <c r="K467" s="61"/>
      <c r="L467" s="63"/>
      <c r="M467" s="61"/>
      <c r="N467" s="63"/>
      <c r="O467" s="61"/>
      <c r="P467" s="63"/>
      <c r="Q467" s="64"/>
      <c r="R467" s="62"/>
      <c r="S467" s="64"/>
      <c r="T467" s="63"/>
      <c r="U467" s="61"/>
      <c r="V467" s="61"/>
    </row>
    <row r="468" spans="4:22" x14ac:dyDescent="0.2">
      <c r="D468" s="61"/>
      <c r="E468" s="61"/>
      <c r="F468" s="61"/>
      <c r="G468" s="61"/>
      <c r="H468" s="62"/>
      <c r="I468" s="61"/>
      <c r="J468" s="63"/>
      <c r="K468" s="61"/>
      <c r="L468" s="63"/>
      <c r="M468" s="61"/>
      <c r="N468" s="63"/>
      <c r="O468" s="61"/>
      <c r="P468" s="63"/>
      <c r="Q468" s="64"/>
      <c r="R468" s="62"/>
      <c r="S468" s="64"/>
      <c r="T468" s="63"/>
      <c r="U468" s="61"/>
      <c r="V468" s="61"/>
    </row>
    <row r="469" spans="4:22" x14ac:dyDescent="0.2">
      <c r="D469" s="61"/>
      <c r="E469" s="61"/>
      <c r="F469" s="61"/>
      <c r="G469" s="61"/>
      <c r="H469" s="62"/>
      <c r="I469" s="61"/>
      <c r="J469" s="63"/>
      <c r="K469" s="61"/>
      <c r="L469" s="63"/>
      <c r="M469" s="61"/>
      <c r="N469" s="63"/>
      <c r="O469" s="61"/>
      <c r="P469" s="63"/>
      <c r="Q469" s="64"/>
      <c r="R469" s="62"/>
      <c r="S469" s="64"/>
      <c r="T469" s="63"/>
      <c r="U469" s="61"/>
      <c r="V469" s="61"/>
    </row>
    <row r="470" spans="4:22" x14ac:dyDescent="0.2">
      <c r="D470" s="61"/>
      <c r="E470" s="61"/>
      <c r="F470" s="61"/>
      <c r="G470" s="61"/>
      <c r="H470" s="62"/>
      <c r="I470" s="61"/>
      <c r="J470" s="63"/>
      <c r="K470" s="61"/>
      <c r="L470" s="63"/>
      <c r="M470" s="61"/>
      <c r="N470" s="63"/>
      <c r="O470" s="61"/>
      <c r="P470" s="63"/>
      <c r="Q470" s="64"/>
      <c r="R470" s="62"/>
      <c r="S470" s="64"/>
      <c r="T470" s="63"/>
      <c r="U470" s="61"/>
      <c r="V470" s="61"/>
    </row>
    <row r="471" spans="4:22" x14ac:dyDescent="0.2">
      <c r="D471" s="61"/>
      <c r="E471" s="61"/>
      <c r="F471" s="61"/>
      <c r="G471" s="61"/>
      <c r="H471" s="62"/>
      <c r="I471" s="61"/>
      <c r="J471" s="63"/>
      <c r="K471" s="61"/>
      <c r="L471" s="63"/>
      <c r="M471" s="61"/>
      <c r="N471" s="63"/>
      <c r="O471" s="61"/>
      <c r="P471" s="63"/>
      <c r="Q471" s="64"/>
      <c r="R471" s="62"/>
      <c r="S471" s="64"/>
      <c r="T471" s="63"/>
      <c r="U471" s="61"/>
      <c r="V471" s="61"/>
    </row>
    <row r="472" spans="4:22" x14ac:dyDescent="0.2">
      <c r="D472" s="61"/>
      <c r="E472" s="61"/>
      <c r="F472" s="61"/>
      <c r="G472" s="61"/>
      <c r="H472" s="62"/>
      <c r="I472" s="61"/>
      <c r="J472" s="63"/>
      <c r="K472" s="61"/>
      <c r="L472" s="63"/>
      <c r="M472" s="61"/>
      <c r="N472" s="63"/>
      <c r="O472" s="61"/>
      <c r="P472" s="63"/>
      <c r="Q472" s="64"/>
      <c r="R472" s="62"/>
      <c r="S472" s="64"/>
      <c r="T472" s="63"/>
      <c r="U472" s="61"/>
      <c r="V472" s="61"/>
    </row>
    <row r="473" spans="4:22" x14ac:dyDescent="0.2">
      <c r="D473" s="61"/>
      <c r="E473" s="61"/>
      <c r="F473" s="61"/>
      <c r="G473" s="61"/>
      <c r="H473" s="62"/>
      <c r="I473" s="61"/>
      <c r="J473" s="63"/>
      <c r="K473" s="61"/>
      <c r="L473" s="63"/>
      <c r="M473" s="61"/>
      <c r="N473" s="63"/>
      <c r="O473" s="61"/>
      <c r="P473" s="63"/>
      <c r="Q473" s="64"/>
      <c r="R473" s="62"/>
      <c r="S473" s="64"/>
      <c r="T473" s="63"/>
      <c r="U473" s="61"/>
      <c r="V473" s="61"/>
    </row>
    <row r="474" spans="4:22" x14ac:dyDescent="0.2">
      <c r="D474" s="61"/>
      <c r="E474" s="61"/>
      <c r="F474" s="61"/>
      <c r="G474" s="61"/>
      <c r="H474" s="62"/>
      <c r="I474" s="61"/>
      <c r="J474" s="63"/>
      <c r="K474" s="61"/>
      <c r="L474" s="63"/>
      <c r="M474" s="61"/>
      <c r="N474" s="63"/>
      <c r="O474" s="61"/>
      <c r="P474" s="63"/>
      <c r="Q474" s="64"/>
      <c r="R474" s="62"/>
      <c r="S474" s="64"/>
      <c r="T474" s="63"/>
      <c r="U474" s="61"/>
      <c r="V474" s="61"/>
    </row>
    <row r="475" spans="4:22" x14ac:dyDescent="0.2">
      <c r="D475" s="61"/>
      <c r="E475" s="61"/>
      <c r="F475" s="61"/>
      <c r="G475" s="61"/>
      <c r="H475" s="62"/>
      <c r="I475" s="61"/>
      <c r="J475" s="63"/>
      <c r="K475" s="61"/>
      <c r="L475" s="63"/>
      <c r="M475" s="61"/>
      <c r="N475" s="63"/>
      <c r="O475" s="61"/>
      <c r="P475" s="63"/>
      <c r="Q475" s="64"/>
      <c r="R475" s="62"/>
      <c r="S475" s="64"/>
      <c r="T475" s="63"/>
      <c r="U475" s="61"/>
      <c r="V475" s="61"/>
    </row>
    <row r="476" spans="4:22" x14ac:dyDescent="0.2">
      <c r="D476" s="61"/>
      <c r="E476" s="61"/>
      <c r="F476" s="61"/>
      <c r="G476" s="61"/>
      <c r="H476" s="62"/>
      <c r="I476" s="61"/>
      <c r="J476" s="63"/>
      <c r="K476" s="61"/>
      <c r="L476" s="63"/>
      <c r="M476" s="61"/>
      <c r="N476" s="63"/>
      <c r="O476" s="61"/>
      <c r="P476" s="63"/>
      <c r="Q476" s="64"/>
      <c r="R476" s="62"/>
      <c r="S476" s="64"/>
      <c r="T476" s="63"/>
      <c r="U476" s="61"/>
      <c r="V476" s="61"/>
    </row>
    <row r="477" spans="4:22" x14ac:dyDescent="0.2">
      <c r="D477" s="61"/>
      <c r="E477" s="61"/>
      <c r="F477" s="61"/>
      <c r="G477" s="61"/>
      <c r="H477" s="62"/>
      <c r="I477" s="61"/>
      <c r="J477" s="63"/>
      <c r="K477" s="61"/>
      <c r="L477" s="63"/>
      <c r="M477" s="61"/>
      <c r="N477" s="63"/>
      <c r="O477" s="61"/>
      <c r="P477" s="63"/>
      <c r="Q477" s="64"/>
      <c r="R477" s="62"/>
      <c r="S477" s="64"/>
      <c r="T477" s="63"/>
      <c r="U477" s="61"/>
      <c r="V477" s="61"/>
    </row>
    <row r="478" spans="4:22" x14ac:dyDescent="0.2">
      <c r="D478" s="61"/>
      <c r="E478" s="61"/>
      <c r="F478" s="61"/>
      <c r="G478" s="61"/>
      <c r="H478" s="62"/>
      <c r="I478" s="61"/>
      <c r="J478" s="63"/>
      <c r="K478" s="61"/>
      <c r="L478" s="63"/>
      <c r="M478" s="61"/>
      <c r="N478" s="63"/>
      <c r="O478" s="61"/>
      <c r="P478" s="63"/>
      <c r="Q478" s="64"/>
      <c r="R478" s="62"/>
      <c r="S478" s="64"/>
      <c r="T478" s="63"/>
      <c r="U478" s="61"/>
      <c r="V478" s="61"/>
    </row>
    <row r="479" spans="4:22" x14ac:dyDescent="0.2">
      <c r="D479" s="61"/>
      <c r="E479" s="61"/>
      <c r="F479" s="61"/>
      <c r="G479" s="61"/>
      <c r="H479" s="62"/>
      <c r="I479" s="61"/>
      <c r="J479" s="63"/>
      <c r="K479" s="61"/>
      <c r="L479" s="63"/>
      <c r="M479" s="61"/>
      <c r="N479" s="63"/>
      <c r="O479" s="61"/>
      <c r="P479" s="63"/>
      <c r="Q479" s="64"/>
      <c r="R479" s="62"/>
      <c r="S479" s="64"/>
      <c r="T479" s="63"/>
      <c r="U479" s="61"/>
      <c r="V479" s="61"/>
    </row>
    <row r="480" spans="4:22" x14ac:dyDescent="0.2">
      <c r="D480" s="61"/>
      <c r="E480" s="61"/>
      <c r="F480" s="61"/>
      <c r="G480" s="61"/>
      <c r="H480" s="62"/>
      <c r="I480" s="61"/>
      <c r="J480" s="63"/>
      <c r="K480" s="61"/>
      <c r="L480" s="63"/>
      <c r="M480" s="61"/>
      <c r="N480" s="63"/>
      <c r="O480" s="61"/>
      <c r="P480" s="63"/>
      <c r="Q480" s="64"/>
      <c r="R480" s="62"/>
      <c r="S480" s="64"/>
      <c r="T480" s="63"/>
      <c r="U480" s="61"/>
      <c r="V480" s="61"/>
    </row>
    <row r="481" spans="4:22" x14ac:dyDescent="0.2">
      <c r="D481" s="61"/>
      <c r="E481" s="61"/>
      <c r="F481" s="61"/>
      <c r="G481" s="61"/>
      <c r="H481" s="62"/>
      <c r="I481" s="61"/>
      <c r="J481" s="63"/>
      <c r="K481" s="61"/>
      <c r="L481" s="63"/>
      <c r="M481" s="61"/>
      <c r="N481" s="63"/>
      <c r="O481" s="61"/>
      <c r="P481" s="63"/>
      <c r="Q481" s="64"/>
      <c r="R481" s="62"/>
      <c r="S481" s="64"/>
      <c r="T481" s="63"/>
      <c r="U481" s="61"/>
      <c r="V481" s="61"/>
    </row>
    <row r="482" spans="4:22" x14ac:dyDescent="0.2">
      <c r="D482" s="61"/>
      <c r="E482" s="61"/>
      <c r="F482" s="61"/>
      <c r="G482" s="61"/>
      <c r="H482" s="62"/>
      <c r="I482" s="61"/>
      <c r="J482" s="63"/>
      <c r="K482" s="61"/>
      <c r="L482" s="63"/>
      <c r="M482" s="61"/>
      <c r="N482" s="63"/>
      <c r="O482" s="61"/>
      <c r="P482" s="63"/>
      <c r="Q482" s="64"/>
      <c r="R482" s="62"/>
      <c r="S482" s="64"/>
      <c r="T482" s="63"/>
      <c r="U482" s="61"/>
      <c r="V482" s="61"/>
    </row>
    <row r="483" spans="4:22" x14ac:dyDescent="0.2">
      <c r="D483" s="61"/>
      <c r="E483" s="61"/>
      <c r="F483" s="61"/>
      <c r="G483" s="61"/>
      <c r="H483" s="62"/>
      <c r="I483" s="61"/>
      <c r="J483" s="63"/>
      <c r="K483" s="61"/>
      <c r="L483" s="63"/>
      <c r="M483" s="61"/>
      <c r="N483" s="63"/>
      <c r="O483" s="61"/>
      <c r="P483" s="63"/>
      <c r="Q483" s="64"/>
      <c r="R483" s="62"/>
      <c r="S483" s="64"/>
      <c r="T483" s="63"/>
      <c r="U483" s="61"/>
      <c r="V483" s="61"/>
    </row>
    <row r="484" spans="4:22" x14ac:dyDescent="0.2">
      <c r="D484" s="61"/>
      <c r="E484" s="61"/>
      <c r="F484" s="61"/>
      <c r="G484" s="61"/>
      <c r="H484" s="62"/>
      <c r="I484" s="61"/>
      <c r="J484" s="63"/>
      <c r="K484" s="61"/>
      <c r="L484" s="63"/>
      <c r="M484" s="61"/>
      <c r="N484" s="63"/>
      <c r="O484" s="61"/>
      <c r="P484" s="63"/>
      <c r="Q484" s="64"/>
      <c r="R484" s="62"/>
      <c r="S484" s="64"/>
      <c r="T484" s="63"/>
      <c r="U484" s="61"/>
      <c r="V484" s="61"/>
    </row>
    <row r="485" spans="4:22" x14ac:dyDescent="0.2">
      <c r="D485" s="61"/>
      <c r="E485" s="61"/>
      <c r="F485" s="61"/>
      <c r="G485" s="61"/>
      <c r="H485" s="62"/>
      <c r="I485" s="61"/>
      <c r="J485" s="63"/>
      <c r="K485" s="61"/>
      <c r="L485" s="63"/>
      <c r="M485" s="61"/>
      <c r="N485" s="63"/>
      <c r="O485" s="61"/>
      <c r="P485" s="63"/>
      <c r="Q485" s="64"/>
      <c r="R485" s="62"/>
      <c r="S485" s="64"/>
      <c r="T485" s="63"/>
      <c r="U485" s="61"/>
      <c r="V485" s="61"/>
    </row>
    <row r="486" spans="4:22" x14ac:dyDescent="0.2">
      <c r="D486" s="61"/>
      <c r="E486" s="61"/>
      <c r="F486" s="61"/>
      <c r="G486" s="61"/>
      <c r="H486" s="62"/>
      <c r="I486" s="61"/>
      <c r="J486" s="63"/>
      <c r="K486" s="61"/>
      <c r="L486" s="63"/>
      <c r="M486" s="61"/>
      <c r="N486" s="63"/>
      <c r="O486" s="61"/>
      <c r="P486" s="63"/>
      <c r="Q486" s="64"/>
      <c r="R486" s="62"/>
      <c r="S486" s="64"/>
      <c r="T486" s="63"/>
      <c r="U486" s="61"/>
      <c r="V486" s="61"/>
    </row>
    <row r="487" spans="4:22" x14ac:dyDescent="0.2">
      <c r="D487" s="61"/>
      <c r="E487" s="61"/>
      <c r="F487" s="61"/>
      <c r="G487" s="61"/>
      <c r="H487" s="62"/>
      <c r="I487" s="61"/>
      <c r="J487" s="63"/>
      <c r="K487" s="61"/>
      <c r="L487" s="63"/>
      <c r="M487" s="61"/>
      <c r="N487" s="63"/>
      <c r="O487" s="61"/>
      <c r="P487" s="63"/>
      <c r="Q487" s="64"/>
      <c r="R487" s="62"/>
      <c r="S487" s="64"/>
      <c r="T487" s="63"/>
      <c r="U487" s="61"/>
      <c r="V487" s="61"/>
    </row>
    <row r="488" spans="4:22" x14ac:dyDescent="0.2">
      <c r="D488" s="61"/>
      <c r="E488" s="61"/>
      <c r="F488" s="61"/>
      <c r="G488" s="61"/>
      <c r="H488" s="62"/>
      <c r="I488" s="61"/>
      <c r="J488" s="63"/>
      <c r="K488" s="61"/>
      <c r="L488" s="63"/>
      <c r="M488" s="61"/>
      <c r="N488" s="63"/>
      <c r="O488" s="61"/>
      <c r="P488" s="63"/>
      <c r="Q488" s="64"/>
      <c r="R488" s="62"/>
      <c r="S488" s="64"/>
      <c r="T488" s="63"/>
      <c r="U488" s="61"/>
      <c r="V488" s="61"/>
    </row>
    <row r="489" spans="4:22" x14ac:dyDescent="0.2">
      <c r="D489" s="61"/>
      <c r="E489" s="61"/>
      <c r="F489" s="61"/>
      <c r="G489" s="61"/>
      <c r="H489" s="62"/>
      <c r="I489" s="61"/>
      <c r="J489" s="63"/>
      <c r="K489" s="61"/>
      <c r="L489" s="63"/>
      <c r="M489" s="61"/>
      <c r="N489" s="63"/>
      <c r="O489" s="61"/>
      <c r="P489" s="63"/>
      <c r="Q489" s="64"/>
      <c r="R489" s="62"/>
      <c r="S489" s="64"/>
      <c r="T489" s="63"/>
      <c r="U489" s="61"/>
      <c r="V489" s="61"/>
    </row>
    <row r="490" spans="4:22" x14ac:dyDescent="0.2">
      <c r="D490" s="61"/>
      <c r="E490" s="61"/>
      <c r="F490" s="61"/>
      <c r="G490" s="61"/>
      <c r="H490" s="62"/>
      <c r="I490" s="61"/>
      <c r="J490" s="63"/>
      <c r="K490" s="61"/>
      <c r="L490" s="63"/>
      <c r="M490" s="61"/>
      <c r="N490" s="63"/>
      <c r="O490" s="61"/>
      <c r="P490" s="63"/>
      <c r="Q490" s="64"/>
      <c r="R490" s="62"/>
      <c r="S490" s="64"/>
      <c r="T490" s="63"/>
      <c r="U490" s="61"/>
      <c r="V490" s="61"/>
    </row>
    <row r="491" spans="4:22" x14ac:dyDescent="0.2">
      <c r="D491" s="61"/>
      <c r="E491" s="61"/>
      <c r="F491" s="61"/>
      <c r="G491" s="61"/>
      <c r="H491" s="62"/>
      <c r="I491" s="61"/>
      <c r="J491" s="63"/>
      <c r="K491" s="61"/>
      <c r="L491" s="63"/>
      <c r="M491" s="61"/>
      <c r="N491" s="63"/>
      <c r="O491" s="61"/>
      <c r="P491" s="63"/>
      <c r="Q491" s="64"/>
      <c r="R491" s="62"/>
      <c r="S491" s="64"/>
      <c r="T491" s="63"/>
      <c r="U491" s="61"/>
      <c r="V491" s="61"/>
    </row>
    <row r="492" spans="4:22" x14ac:dyDescent="0.2">
      <c r="D492" s="61"/>
      <c r="E492" s="61"/>
      <c r="F492" s="61"/>
      <c r="G492" s="61"/>
      <c r="H492" s="62"/>
      <c r="I492" s="61"/>
      <c r="J492" s="63"/>
      <c r="K492" s="61"/>
      <c r="L492" s="63"/>
      <c r="M492" s="61"/>
      <c r="N492" s="63"/>
      <c r="O492" s="61"/>
      <c r="P492" s="63"/>
      <c r="Q492" s="64"/>
      <c r="R492" s="62"/>
      <c r="S492" s="64"/>
      <c r="T492" s="63"/>
      <c r="U492" s="61"/>
      <c r="V492" s="61"/>
    </row>
    <row r="493" spans="4:22" x14ac:dyDescent="0.2">
      <c r="D493" s="61"/>
      <c r="E493" s="61"/>
      <c r="F493" s="61"/>
      <c r="G493" s="61"/>
      <c r="H493" s="62"/>
      <c r="I493" s="61"/>
      <c r="J493" s="63"/>
      <c r="K493" s="61"/>
      <c r="L493" s="63"/>
      <c r="M493" s="61"/>
      <c r="N493" s="63"/>
      <c r="O493" s="61"/>
      <c r="P493" s="63"/>
      <c r="Q493" s="64"/>
      <c r="R493" s="62"/>
      <c r="S493" s="64"/>
      <c r="T493" s="63"/>
      <c r="U493" s="61"/>
      <c r="V493" s="61"/>
    </row>
    <row r="494" spans="4:22" x14ac:dyDescent="0.2">
      <c r="D494" s="61"/>
      <c r="E494" s="61"/>
      <c r="F494" s="61"/>
      <c r="G494" s="61"/>
      <c r="H494" s="62"/>
      <c r="I494" s="61"/>
      <c r="J494" s="63"/>
      <c r="K494" s="61"/>
      <c r="L494" s="63"/>
      <c r="M494" s="61"/>
      <c r="N494" s="63"/>
      <c r="O494" s="61"/>
      <c r="P494" s="63"/>
      <c r="Q494" s="64"/>
      <c r="R494" s="62"/>
      <c r="S494" s="64"/>
      <c r="T494" s="63"/>
      <c r="U494" s="61"/>
      <c r="V494" s="61"/>
    </row>
    <row r="495" spans="4:22" x14ac:dyDescent="0.2">
      <c r="D495" s="61"/>
      <c r="E495" s="61"/>
      <c r="F495" s="61"/>
      <c r="G495" s="61"/>
      <c r="H495" s="62"/>
      <c r="I495" s="61"/>
      <c r="J495" s="63"/>
      <c r="K495" s="61"/>
      <c r="L495" s="63"/>
      <c r="M495" s="61"/>
      <c r="N495" s="63"/>
      <c r="O495" s="61"/>
      <c r="P495" s="63"/>
      <c r="Q495" s="64"/>
      <c r="R495" s="62"/>
      <c r="S495" s="64"/>
      <c r="T495" s="63"/>
      <c r="U495" s="61"/>
      <c r="V495" s="61"/>
    </row>
    <row r="496" spans="4:22" x14ac:dyDescent="0.2">
      <c r="D496" s="61"/>
      <c r="E496" s="61"/>
      <c r="F496" s="61"/>
      <c r="G496" s="61"/>
      <c r="H496" s="62"/>
      <c r="I496" s="61"/>
      <c r="J496" s="63"/>
      <c r="K496" s="61"/>
      <c r="L496" s="63"/>
      <c r="M496" s="61"/>
      <c r="N496" s="63"/>
      <c r="O496" s="61"/>
      <c r="P496" s="63"/>
      <c r="Q496" s="64"/>
      <c r="R496" s="62"/>
      <c r="S496" s="64"/>
      <c r="T496" s="63"/>
      <c r="U496" s="61"/>
      <c r="V496" s="61"/>
    </row>
    <row r="497" spans="4:22" x14ac:dyDescent="0.2">
      <c r="D497" s="61"/>
      <c r="E497" s="61"/>
      <c r="F497" s="61"/>
      <c r="G497" s="61"/>
      <c r="H497" s="62"/>
      <c r="I497" s="61"/>
      <c r="J497" s="63"/>
      <c r="K497" s="61"/>
      <c r="L497" s="63"/>
      <c r="M497" s="61"/>
      <c r="N497" s="63"/>
      <c r="O497" s="61"/>
      <c r="P497" s="63"/>
      <c r="Q497" s="64"/>
      <c r="R497" s="62"/>
      <c r="S497" s="64"/>
      <c r="T497" s="63"/>
      <c r="U497" s="61"/>
      <c r="V497" s="61"/>
    </row>
    <row r="498" spans="4:22" x14ac:dyDescent="0.2">
      <c r="D498" s="61"/>
      <c r="E498" s="61"/>
      <c r="F498" s="61"/>
      <c r="G498" s="61"/>
      <c r="H498" s="62"/>
      <c r="I498" s="61"/>
      <c r="J498" s="63"/>
      <c r="K498" s="61"/>
      <c r="L498" s="63"/>
      <c r="M498" s="61"/>
      <c r="N498" s="63"/>
      <c r="O498" s="61"/>
      <c r="P498" s="63"/>
      <c r="Q498" s="64"/>
      <c r="R498" s="62"/>
      <c r="S498" s="64"/>
      <c r="T498" s="63"/>
      <c r="U498" s="61"/>
      <c r="V498" s="61"/>
    </row>
    <row r="499" spans="4:22" x14ac:dyDescent="0.2">
      <c r="D499" s="61"/>
      <c r="E499" s="61"/>
      <c r="F499" s="61"/>
      <c r="G499" s="61"/>
      <c r="H499" s="62"/>
      <c r="I499" s="61"/>
      <c r="J499" s="63"/>
      <c r="K499" s="61"/>
      <c r="L499" s="63"/>
      <c r="M499" s="61"/>
      <c r="N499" s="63"/>
      <c r="O499" s="61"/>
      <c r="P499" s="63"/>
      <c r="Q499" s="64"/>
      <c r="R499" s="62"/>
      <c r="S499" s="64"/>
      <c r="T499" s="63"/>
      <c r="U499" s="61"/>
      <c r="V499" s="61"/>
    </row>
    <row r="500" spans="4:22" x14ac:dyDescent="0.2">
      <c r="D500" s="61"/>
      <c r="E500" s="61"/>
      <c r="F500" s="61"/>
      <c r="G500" s="61"/>
      <c r="H500" s="62"/>
      <c r="I500" s="61"/>
      <c r="J500" s="63"/>
      <c r="K500" s="61"/>
      <c r="L500" s="63"/>
      <c r="M500" s="61"/>
      <c r="N500" s="63"/>
      <c r="O500" s="61"/>
      <c r="P500" s="63"/>
      <c r="Q500" s="64"/>
      <c r="R500" s="62"/>
      <c r="S500" s="64"/>
      <c r="T500" s="63"/>
      <c r="U500" s="61"/>
      <c r="V500" s="61"/>
    </row>
    <row r="501" spans="4:22" x14ac:dyDescent="0.2">
      <c r="D501" s="61"/>
      <c r="E501" s="61"/>
      <c r="F501" s="61"/>
      <c r="G501" s="61"/>
      <c r="H501" s="62"/>
      <c r="I501" s="61"/>
      <c r="J501" s="63"/>
      <c r="K501" s="61"/>
      <c r="L501" s="63"/>
      <c r="M501" s="61"/>
      <c r="N501" s="63"/>
      <c r="O501" s="61"/>
      <c r="P501" s="63"/>
      <c r="Q501" s="64"/>
      <c r="R501" s="62"/>
      <c r="S501" s="64"/>
      <c r="T501" s="63"/>
      <c r="U501" s="61"/>
      <c r="V501" s="61"/>
    </row>
    <row r="502" spans="4:22" x14ac:dyDescent="0.2">
      <c r="D502" s="61"/>
      <c r="E502" s="61"/>
      <c r="F502" s="61"/>
      <c r="G502" s="61"/>
      <c r="H502" s="62"/>
      <c r="I502" s="61"/>
      <c r="J502" s="63"/>
      <c r="K502" s="61"/>
      <c r="L502" s="63"/>
      <c r="M502" s="61"/>
      <c r="N502" s="63"/>
      <c r="O502" s="61"/>
      <c r="P502" s="63"/>
      <c r="Q502" s="64"/>
      <c r="R502" s="62"/>
      <c r="S502" s="64"/>
      <c r="T502" s="63"/>
      <c r="U502" s="61"/>
      <c r="V502" s="61"/>
    </row>
    <row r="503" spans="4:22" x14ac:dyDescent="0.2">
      <c r="D503" s="61"/>
      <c r="E503" s="61"/>
      <c r="F503" s="61"/>
      <c r="G503" s="61"/>
      <c r="H503" s="62"/>
      <c r="I503" s="61"/>
      <c r="J503" s="63"/>
      <c r="K503" s="61"/>
      <c r="L503" s="63"/>
      <c r="M503" s="61"/>
      <c r="N503" s="63"/>
      <c r="O503" s="61"/>
      <c r="P503" s="63"/>
      <c r="Q503" s="64"/>
      <c r="R503" s="62"/>
      <c r="S503" s="64"/>
      <c r="T503" s="63"/>
      <c r="U503" s="61"/>
      <c r="V503" s="61"/>
    </row>
    <row r="504" spans="4:22" x14ac:dyDescent="0.2">
      <c r="D504" s="61"/>
      <c r="E504" s="61"/>
      <c r="F504" s="61"/>
      <c r="G504" s="61"/>
      <c r="H504" s="62"/>
      <c r="I504" s="61"/>
      <c r="J504" s="63"/>
      <c r="K504" s="61"/>
      <c r="L504" s="63"/>
      <c r="M504" s="61"/>
      <c r="N504" s="63"/>
      <c r="O504" s="61"/>
      <c r="P504" s="63"/>
      <c r="Q504" s="64"/>
      <c r="R504" s="62"/>
      <c r="S504" s="64"/>
      <c r="T504" s="63"/>
      <c r="U504" s="61"/>
      <c r="V504" s="61"/>
    </row>
    <row r="505" spans="4:22" x14ac:dyDescent="0.2">
      <c r="D505" s="61"/>
      <c r="E505" s="61"/>
      <c r="F505" s="61"/>
      <c r="G505" s="61"/>
      <c r="H505" s="62"/>
      <c r="I505" s="61"/>
      <c r="J505" s="63"/>
      <c r="K505" s="61"/>
      <c r="L505" s="63"/>
      <c r="M505" s="61"/>
      <c r="N505" s="63"/>
      <c r="O505" s="61"/>
      <c r="P505" s="63"/>
      <c r="Q505" s="64"/>
      <c r="R505" s="62"/>
      <c r="S505" s="64"/>
      <c r="T505" s="63"/>
      <c r="U505" s="61"/>
      <c r="V505" s="61"/>
    </row>
    <row r="506" spans="4:22" x14ac:dyDescent="0.2">
      <c r="D506" s="61"/>
      <c r="E506" s="61"/>
      <c r="F506" s="61"/>
      <c r="G506" s="61"/>
      <c r="H506" s="62"/>
      <c r="I506" s="61"/>
      <c r="J506" s="63"/>
      <c r="K506" s="61"/>
      <c r="L506" s="63"/>
      <c r="M506" s="61"/>
      <c r="N506" s="63"/>
      <c r="O506" s="61"/>
      <c r="P506" s="63"/>
      <c r="Q506" s="64"/>
      <c r="R506" s="62"/>
      <c r="S506" s="64"/>
      <c r="T506" s="63"/>
      <c r="U506" s="61"/>
      <c r="V506" s="61"/>
    </row>
    <row r="507" spans="4:22" x14ac:dyDescent="0.2">
      <c r="D507" s="61"/>
      <c r="E507" s="61"/>
      <c r="F507" s="61"/>
      <c r="G507" s="61"/>
      <c r="H507" s="62"/>
      <c r="I507" s="61"/>
      <c r="J507" s="63"/>
      <c r="K507" s="61"/>
      <c r="L507" s="63"/>
      <c r="M507" s="61"/>
      <c r="N507" s="63"/>
      <c r="O507" s="61"/>
      <c r="P507" s="63"/>
      <c r="Q507" s="64"/>
      <c r="R507" s="62"/>
      <c r="S507" s="64"/>
      <c r="T507" s="63"/>
      <c r="U507" s="61"/>
      <c r="V507" s="61"/>
    </row>
    <row r="508" spans="4:22" x14ac:dyDescent="0.2">
      <c r="D508" s="61"/>
      <c r="E508" s="61"/>
      <c r="F508" s="61"/>
      <c r="G508" s="61"/>
      <c r="H508" s="62"/>
      <c r="I508" s="61"/>
      <c r="J508" s="63"/>
      <c r="K508" s="61"/>
      <c r="L508" s="63"/>
      <c r="M508" s="61"/>
      <c r="N508" s="63"/>
      <c r="O508" s="61"/>
      <c r="P508" s="63"/>
      <c r="Q508" s="64"/>
      <c r="R508" s="62"/>
      <c r="S508" s="64"/>
      <c r="T508" s="63"/>
      <c r="U508" s="61"/>
      <c r="V508" s="61"/>
    </row>
    <row r="509" spans="4:22" x14ac:dyDescent="0.2">
      <c r="D509" s="61"/>
      <c r="E509" s="61"/>
      <c r="F509" s="61"/>
      <c r="G509" s="61"/>
      <c r="H509" s="62"/>
      <c r="I509" s="61"/>
      <c r="J509" s="63"/>
      <c r="K509" s="61"/>
      <c r="L509" s="63"/>
      <c r="M509" s="61"/>
      <c r="N509" s="63"/>
      <c r="O509" s="61"/>
      <c r="P509" s="63"/>
      <c r="Q509" s="64"/>
      <c r="R509" s="62"/>
      <c r="S509" s="64"/>
      <c r="T509" s="63"/>
      <c r="U509" s="61"/>
      <c r="V509" s="61"/>
    </row>
    <row r="510" spans="4:22" x14ac:dyDescent="0.2">
      <c r="D510" s="61"/>
      <c r="E510" s="61"/>
      <c r="F510" s="61"/>
      <c r="G510" s="61"/>
      <c r="H510" s="62"/>
      <c r="I510" s="61"/>
      <c r="J510" s="63"/>
      <c r="K510" s="61"/>
      <c r="L510" s="63"/>
      <c r="M510" s="61"/>
      <c r="N510" s="63"/>
      <c r="O510" s="61"/>
      <c r="P510" s="63"/>
      <c r="Q510" s="64"/>
      <c r="R510" s="62"/>
      <c r="S510" s="64"/>
      <c r="T510" s="63"/>
      <c r="U510" s="61"/>
      <c r="V510" s="61"/>
    </row>
    <row r="511" spans="4:22" x14ac:dyDescent="0.2">
      <c r="D511" s="61"/>
      <c r="E511" s="61"/>
      <c r="F511" s="61"/>
      <c r="G511" s="61"/>
      <c r="H511" s="62"/>
      <c r="I511" s="61"/>
      <c r="J511" s="63"/>
      <c r="K511" s="61"/>
      <c r="L511" s="63"/>
      <c r="M511" s="61"/>
      <c r="N511" s="63"/>
      <c r="O511" s="61"/>
      <c r="P511" s="63"/>
      <c r="Q511" s="64"/>
      <c r="R511" s="62"/>
      <c r="S511" s="64"/>
      <c r="T511" s="63"/>
      <c r="U511" s="61"/>
      <c r="V511" s="61"/>
    </row>
    <row r="512" spans="4:22" x14ac:dyDescent="0.2">
      <c r="D512" s="61"/>
      <c r="E512" s="61"/>
      <c r="F512" s="61"/>
      <c r="G512" s="61"/>
      <c r="H512" s="62"/>
      <c r="I512" s="61"/>
      <c r="J512" s="63"/>
      <c r="K512" s="61"/>
      <c r="L512" s="63"/>
      <c r="M512" s="61"/>
      <c r="N512" s="63"/>
      <c r="O512" s="61"/>
      <c r="P512" s="63"/>
      <c r="Q512" s="64"/>
      <c r="R512" s="62"/>
      <c r="S512" s="64"/>
      <c r="T512" s="63"/>
      <c r="U512" s="61"/>
      <c r="V512" s="61"/>
    </row>
    <row r="513" spans="4:22" x14ac:dyDescent="0.2">
      <c r="D513" s="61"/>
      <c r="E513" s="61"/>
      <c r="F513" s="61"/>
      <c r="G513" s="61"/>
      <c r="H513" s="62"/>
      <c r="I513" s="61"/>
      <c r="J513" s="63"/>
      <c r="K513" s="61"/>
      <c r="L513" s="63"/>
      <c r="M513" s="61"/>
      <c r="N513" s="63"/>
      <c r="O513" s="61"/>
      <c r="P513" s="63"/>
      <c r="Q513" s="64"/>
      <c r="R513" s="62"/>
      <c r="S513" s="64"/>
      <c r="T513" s="63"/>
      <c r="U513" s="61"/>
      <c r="V513" s="61"/>
    </row>
    <row r="514" spans="4:22" x14ac:dyDescent="0.2">
      <c r="D514" s="61"/>
      <c r="E514" s="61"/>
      <c r="F514" s="61"/>
      <c r="G514" s="61"/>
      <c r="H514" s="62"/>
      <c r="I514" s="61"/>
      <c r="J514" s="63"/>
      <c r="K514" s="61"/>
      <c r="L514" s="63"/>
      <c r="M514" s="61"/>
      <c r="N514" s="63"/>
      <c r="O514" s="61"/>
      <c r="P514" s="63"/>
      <c r="Q514" s="64"/>
      <c r="R514" s="62"/>
      <c r="S514" s="64"/>
      <c r="T514" s="63"/>
      <c r="U514" s="61"/>
      <c r="V514" s="61"/>
    </row>
    <row r="515" spans="4:22" x14ac:dyDescent="0.2">
      <c r="D515" s="61"/>
      <c r="E515" s="61"/>
      <c r="F515" s="61"/>
      <c r="G515" s="61"/>
      <c r="H515" s="62"/>
      <c r="I515" s="61"/>
      <c r="J515" s="63"/>
      <c r="K515" s="61"/>
      <c r="L515" s="63"/>
      <c r="M515" s="61"/>
      <c r="N515" s="63"/>
      <c r="O515" s="61"/>
      <c r="P515" s="63"/>
      <c r="Q515" s="64"/>
      <c r="R515" s="62"/>
      <c r="S515" s="64"/>
      <c r="T515" s="63"/>
      <c r="U515" s="61"/>
      <c r="V515" s="61"/>
    </row>
    <row r="516" spans="4:22" x14ac:dyDescent="0.2">
      <c r="D516" s="61"/>
      <c r="E516" s="61"/>
      <c r="F516" s="61"/>
      <c r="G516" s="61"/>
      <c r="H516" s="62"/>
      <c r="I516" s="61"/>
      <c r="J516" s="63"/>
      <c r="K516" s="61"/>
      <c r="L516" s="63"/>
      <c r="M516" s="61"/>
      <c r="N516" s="63"/>
      <c r="O516" s="61"/>
      <c r="P516" s="63"/>
      <c r="Q516" s="64"/>
      <c r="R516" s="62"/>
      <c r="S516" s="64"/>
      <c r="T516" s="63"/>
      <c r="U516" s="61"/>
      <c r="V516" s="61"/>
    </row>
    <row r="517" spans="4:22" x14ac:dyDescent="0.2">
      <c r="D517" s="61"/>
      <c r="E517" s="61"/>
      <c r="F517" s="61"/>
      <c r="G517" s="61"/>
      <c r="H517" s="62"/>
      <c r="I517" s="61"/>
      <c r="J517" s="63"/>
      <c r="K517" s="61"/>
      <c r="L517" s="63"/>
      <c r="M517" s="61"/>
      <c r="N517" s="63"/>
      <c r="O517" s="61"/>
      <c r="P517" s="63"/>
      <c r="Q517" s="64"/>
      <c r="R517" s="62"/>
      <c r="S517" s="64"/>
      <c r="T517" s="63"/>
      <c r="U517" s="61"/>
      <c r="V517" s="61"/>
    </row>
    <row r="518" spans="4:22" x14ac:dyDescent="0.2">
      <c r="D518" s="61"/>
      <c r="E518" s="61"/>
      <c r="F518" s="61"/>
      <c r="G518" s="61"/>
      <c r="H518" s="62"/>
      <c r="I518" s="61"/>
      <c r="J518" s="63"/>
      <c r="K518" s="61"/>
      <c r="L518" s="63"/>
      <c r="M518" s="61"/>
      <c r="N518" s="63"/>
      <c r="O518" s="61"/>
      <c r="P518" s="63"/>
      <c r="Q518" s="64"/>
      <c r="R518" s="62"/>
      <c r="S518" s="64"/>
      <c r="T518" s="63"/>
      <c r="U518" s="61"/>
      <c r="V518" s="61"/>
    </row>
    <row r="519" spans="4:22" x14ac:dyDescent="0.2">
      <c r="D519" s="61"/>
      <c r="E519" s="61"/>
      <c r="F519" s="61"/>
      <c r="G519" s="61"/>
      <c r="H519" s="62"/>
      <c r="I519" s="61"/>
      <c r="J519" s="63"/>
      <c r="K519" s="61"/>
      <c r="L519" s="63"/>
      <c r="M519" s="61"/>
      <c r="N519" s="63"/>
      <c r="O519" s="61"/>
      <c r="P519" s="63"/>
      <c r="Q519" s="64"/>
      <c r="R519" s="62"/>
      <c r="S519" s="64"/>
      <c r="T519" s="63"/>
      <c r="U519" s="61"/>
      <c r="V519" s="61"/>
    </row>
    <row r="520" spans="4:22" x14ac:dyDescent="0.2">
      <c r="D520" s="61"/>
      <c r="E520" s="61"/>
      <c r="F520" s="61"/>
      <c r="G520" s="61"/>
      <c r="H520" s="62"/>
      <c r="I520" s="61"/>
      <c r="J520" s="63"/>
      <c r="K520" s="61"/>
      <c r="L520" s="63"/>
      <c r="M520" s="61"/>
      <c r="N520" s="63"/>
      <c r="O520" s="61"/>
      <c r="P520" s="63"/>
      <c r="Q520" s="64"/>
      <c r="R520" s="62"/>
      <c r="S520" s="64"/>
      <c r="T520" s="63"/>
      <c r="U520" s="61"/>
      <c r="V520" s="61"/>
    </row>
    <row r="521" spans="4:22" x14ac:dyDescent="0.2">
      <c r="D521" s="61"/>
      <c r="E521" s="61"/>
      <c r="F521" s="61"/>
      <c r="G521" s="61"/>
      <c r="H521" s="62"/>
      <c r="I521" s="61"/>
      <c r="J521" s="63"/>
      <c r="K521" s="61"/>
      <c r="L521" s="63"/>
      <c r="M521" s="61"/>
      <c r="N521" s="63"/>
      <c r="O521" s="61"/>
      <c r="P521" s="63"/>
      <c r="Q521" s="64"/>
      <c r="R521" s="62"/>
      <c r="S521" s="64"/>
      <c r="T521" s="63"/>
      <c r="U521" s="61"/>
      <c r="V521" s="61"/>
    </row>
    <row r="522" spans="4:22" x14ac:dyDescent="0.2">
      <c r="D522" s="61"/>
      <c r="E522" s="61"/>
      <c r="F522" s="61"/>
      <c r="G522" s="61"/>
      <c r="H522" s="62"/>
      <c r="I522" s="61"/>
      <c r="J522" s="63"/>
      <c r="K522" s="61"/>
      <c r="L522" s="63"/>
      <c r="M522" s="61"/>
      <c r="N522" s="63"/>
      <c r="O522" s="61"/>
      <c r="P522" s="63"/>
      <c r="Q522" s="64"/>
      <c r="R522" s="62"/>
      <c r="S522" s="64"/>
      <c r="T522" s="63"/>
      <c r="U522" s="61"/>
      <c r="V522" s="61"/>
    </row>
    <row r="523" spans="4:22" x14ac:dyDescent="0.2">
      <c r="D523" s="61"/>
      <c r="E523" s="61"/>
      <c r="F523" s="61"/>
      <c r="G523" s="61"/>
      <c r="H523" s="62"/>
      <c r="I523" s="61"/>
      <c r="J523" s="63"/>
      <c r="K523" s="61"/>
      <c r="L523" s="63"/>
      <c r="M523" s="61"/>
      <c r="N523" s="63"/>
      <c r="O523" s="61"/>
      <c r="P523" s="63"/>
      <c r="Q523" s="64"/>
      <c r="R523" s="62"/>
      <c r="S523" s="64"/>
      <c r="T523" s="63"/>
      <c r="U523" s="61"/>
      <c r="V523" s="61"/>
    </row>
    <row r="524" spans="4:22" x14ac:dyDescent="0.2">
      <c r="D524" s="61"/>
      <c r="E524" s="61"/>
      <c r="F524" s="61"/>
      <c r="G524" s="61"/>
      <c r="H524" s="62"/>
      <c r="I524" s="61"/>
      <c r="J524" s="63"/>
      <c r="K524" s="61"/>
      <c r="L524" s="63"/>
      <c r="M524" s="61"/>
      <c r="N524" s="63"/>
      <c r="O524" s="61"/>
      <c r="P524" s="63"/>
      <c r="Q524" s="64"/>
      <c r="R524" s="62"/>
      <c r="S524" s="64"/>
      <c r="T524" s="63"/>
      <c r="U524" s="61"/>
      <c r="V524" s="61"/>
    </row>
    <row r="525" spans="4:22" x14ac:dyDescent="0.2">
      <c r="D525" s="61"/>
      <c r="E525" s="61"/>
      <c r="F525" s="61"/>
      <c r="G525" s="61"/>
      <c r="H525" s="62"/>
      <c r="I525" s="61"/>
      <c r="J525" s="63"/>
      <c r="K525" s="61"/>
      <c r="L525" s="63"/>
      <c r="M525" s="61"/>
      <c r="N525" s="63"/>
      <c r="O525" s="61"/>
      <c r="P525" s="63"/>
      <c r="Q525" s="64"/>
      <c r="R525" s="62"/>
      <c r="S525" s="64"/>
      <c r="T525" s="63"/>
      <c r="U525" s="61"/>
      <c r="V525" s="61"/>
    </row>
    <row r="526" spans="4:22" x14ac:dyDescent="0.2">
      <c r="D526" s="61"/>
      <c r="E526" s="61"/>
      <c r="F526" s="61"/>
      <c r="G526" s="61"/>
      <c r="H526" s="62"/>
      <c r="I526" s="61"/>
      <c r="J526" s="63"/>
      <c r="K526" s="61"/>
      <c r="L526" s="63"/>
      <c r="M526" s="61"/>
      <c r="N526" s="63"/>
      <c r="O526" s="61"/>
      <c r="P526" s="63"/>
      <c r="Q526" s="64"/>
      <c r="R526" s="62"/>
      <c r="S526" s="64"/>
      <c r="T526" s="63"/>
      <c r="U526" s="61"/>
      <c r="V526" s="61"/>
    </row>
    <row r="527" spans="4:22" x14ac:dyDescent="0.2">
      <c r="D527" s="61"/>
      <c r="E527" s="61"/>
      <c r="F527" s="61"/>
      <c r="G527" s="61"/>
      <c r="H527" s="62"/>
      <c r="I527" s="61"/>
      <c r="J527" s="63"/>
      <c r="K527" s="61"/>
      <c r="L527" s="63"/>
      <c r="M527" s="61"/>
      <c r="N527" s="63"/>
      <c r="O527" s="61"/>
      <c r="P527" s="63"/>
      <c r="Q527" s="64"/>
      <c r="R527" s="62"/>
      <c r="S527" s="64"/>
      <c r="T527" s="63"/>
      <c r="U527" s="61"/>
      <c r="V527" s="61"/>
    </row>
    <row r="528" spans="4:22" x14ac:dyDescent="0.2">
      <c r="D528" s="61"/>
      <c r="E528" s="61"/>
      <c r="F528" s="61"/>
      <c r="G528" s="61"/>
      <c r="H528" s="62"/>
      <c r="I528" s="61"/>
      <c r="J528" s="63"/>
      <c r="K528" s="61"/>
      <c r="L528" s="63"/>
      <c r="M528" s="61"/>
      <c r="N528" s="63"/>
      <c r="O528" s="61"/>
      <c r="P528" s="63"/>
      <c r="Q528" s="64"/>
      <c r="R528" s="62"/>
      <c r="S528" s="64"/>
      <c r="T528" s="63"/>
      <c r="U528" s="61"/>
      <c r="V528" s="61"/>
    </row>
    <row r="529" spans="4:22" x14ac:dyDescent="0.2">
      <c r="D529" s="61"/>
      <c r="E529" s="61"/>
      <c r="F529" s="61"/>
      <c r="G529" s="61"/>
      <c r="H529" s="62"/>
      <c r="I529" s="61"/>
      <c r="J529" s="63"/>
      <c r="K529" s="61"/>
      <c r="L529" s="63"/>
      <c r="M529" s="61"/>
      <c r="N529" s="63"/>
      <c r="O529" s="61"/>
      <c r="P529" s="63"/>
      <c r="Q529" s="64"/>
      <c r="R529" s="62"/>
      <c r="S529" s="64"/>
      <c r="T529" s="63"/>
      <c r="U529" s="61"/>
      <c r="V529" s="61"/>
    </row>
    <row r="530" spans="4:22" x14ac:dyDescent="0.2">
      <c r="D530" s="61"/>
      <c r="E530" s="61"/>
      <c r="F530" s="61"/>
      <c r="G530" s="61"/>
      <c r="H530" s="62"/>
      <c r="I530" s="61"/>
      <c r="J530" s="63"/>
      <c r="K530" s="61"/>
      <c r="L530" s="63"/>
      <c r="M530" s="61"/>
      <c r="N530" s="63"/>
      <c r="O530" s="61"/>
      <c r="P530" s="63"/>
      <c r="Q530" s="64"/>
      <c r="R530" s="62"/>
      <c r="S530" s="64"/>
      <c r="T530" s="63"/>
      <c r="U530" s="61"/>
      <c r="V530" s="61"/>
    </row>
    <row r="531" spans="4:22" x14ac:dyDescent="0.2">
      <c r="D531" s="61"/>
      <c r="E531" s="61"/>
      <c r="F531" s="61"/>
      <c r="G531" s="61"/>
      <c r="H531" s="62"/>
      <c r="I531" s="61"/>
      <c r="J531" s="63"/>
      <c r="K531" s="61"/>
      <c r="L531" s="63"/>
      <c r="M531" s="61"/>
      <c r="N531" s="63"/>
      <c r="O531" s="61"/>
      <c r="P531" s="63"/>
      <c r="Q531" s="64"/>
      <c r="R531" s="62"/>
      <c r="S531" s="64"/>
      <c r="T531" s="63"/>
      <c r="U531" s="61"/>
      <c r="V531" s="61"/>
    </row>
    <row r="532" spans="4:22" x14ac:dyDescent="0.2">
      <c r="D532" s="61"/>
      <c r="E532" s="61"/>
      <c r="F532" s="61"/>
      <c r="G532" s="61"/>
      <c r="H532" s="62"/>
      <c r="I532" s="61"/>
      <c r="J532" s="63"/>
      <c r="K532" s="61"/>
      <c r="L532" s="63"/>
      <c r="M532" s="61"/>
      <c r="N532" s="63"/>
      <c r="O532" s="61"/>
      <c r="P532" s="63"/>
      <c r="Q532" s="64"/>
      <c r="R532" s="62"/>
      <c r="S532" s="64"/>
      <c r="T532" s="63"/>
      <c r="U532" s="61"/>
      <c r="V532" s="61"/>
    </row>
    <row r="533" spans="4:22" x14ac:dyDescent="0.2">
      <c r="D533" s="61"/>
      <c r="E533" s="61"/>
      <c r="F533" s="61"/>
      <c r="G533" s="61"/>
      <c r="H533" s="62"/>
      <c r="I533" s="61"/>
      <c r="J533" s="63"/>
      <c r="K533" s="61"/>
      <c r="L533" s="63"/>
      <c r="M533" s="61"/>
      <c r="N533" s="63"/>
      <c r="O533" s="61"/>
      <c r="P533" s="63"/>
      <c r="Q533" s="64"/>
      <c r="R533" s="62"/>
      <c r="S533" s="64"/>
      <c r="T533" s="63"/>
      <c r="U533" s="61"/>
      <c r="V533" s="61"/>
    </row>
    <row r="534" spans="4:22" x14ac:dyDescent="0.2">
      <c r="D534" s="61"/>
      <c r="E534" s="61"/>
      <c r="F534" s="61"/>
      <c r="G534" s="61"/>
      <c r="H534" s="62"/>
      <c r="I534" s="61"/>
      <c r="J534" s="63"/>
      <c r="K534" s="61"/>
      <c r="L534" s="63"/>
      <c r="M534" s="61"/>
      <c r="N534" s="63"/>
      <c r="O534" s="61"/>
      <c r="P534" s="63"/>
      <c r="Q534" s="64"/>
      <c r="R534" s="62"/>
      <c r="S534" s="64"/>
      <c r="T534" s="63"/>
      <c r="U534" s="61"/>
      <c r="V534" s="61"/>
    </row>
    <row r="535" spans="4:22" x14ac:dyDescent="0.2">
      <c r="D535" s="61"/>
      <c r="E535" s="61"/>
      <c r="F535" s="61"/>
      <c r="G535" s="61"/>
      <c r="H535" s="62"/>
      <c r="I535" s="61"/>
      <c r="J535" s="63"/>
      <c r="K535" s="61"/>
      <c r="L535" s="63"/>
      <c r="M535" s="61"/>
      <c r="N535" s="63"/>
      <c r="O535" s="61"/>
      <c r="P535" s="63"/>
      <c r="Q535" s="64"/>
      <c r="R535" s="62"/>
      <c r="S535" s="64"/>
      <c r="T535" s="63"/>
      <c r="U535" s="61"/>
      <c r="V535" s="61"/>
    </row>
    <row r="536" spans="4:22" x14ac:dyDescent="0.2">
      <c r="D536" s="61"/>
      <c r="E536" s="61"/>
      <c r="F536" s="61"/>
      <c r="G536" s="61"/>
      <c r="H536" s="62"/>
      <c r="I536" s="61"/>
      <c r="J536" s="63"/>
      <c r="K536" s="61"/>
      <c r="L536" s="63"/>
      <c r="M536" s="61"/>
      <c r="N536" s="63"/>
      <c r="O536" s="61"/>
      <c r="P536" s="63"/>
      <c r="Q536" s="64"/>
      <c r="R536" s="62"/>
      <c r="S536" s="64"/>
      <c r="T536" s="63"/>
      <c r="U536" s="61"/>
      <c r="V536" s="61"/>
    </row>
    <row r="537" spans="4:22" x14ac:dyDescent="0.2">
      <c r="D537" s="61"/>
      <c r="E537" s="61"/>
      <c r="F537" s="61"/>
      <c r="G537" s="61"/>
      <c r="H537" s="62"/>
      <c r="I537" s="61"/>
      <c r="J537" s="63"/>
      <c r="K537" s="61"/>
      <c r="L537" s="63"/>
      <c r="M537" s="61"/>
      <c r="N537" s="63"/>
      <c r="O537" s="61"/>
      <c r="P537" s="63"/>
      <c r="Q537" s="64"/>
      <c r="R537" s="62"/>
      <c r="S537" s="64"/>
      <c r="T537" s="63"/>
      <c r="U537" s="61"/>
      <c r="V537" s="61"/>
    </row>
    <row r="538" spans="4:22" x14ac:dyDescent="0.2">
      <c r="D538" s="61"/>
      <c r="E538" s="61"/>
      <c r="F538" s="61"/>
      <c r="G538" s="61"/>
      <c r="H538" s="62"/>
      <c r="I538" s="61"/>
      <c r="J538" s="63"/>
      <c r="K538" s="61"/>
      <c r="L538" s="63"/>
      <c r="M538" s="61"/>
      <c r="N538" s="63"/>
      <c r="O538" s="61"/>
      <c r="P538" s="63"/>
      <c r="Q538" s="64"/>
      <c r="R538" s="62"/>
      <c r="S538" s="64"/>
      <c r="T538" s="63"/>
      <c r="U538" s="61"/>
      <c r="V538" s="61"/>
    </row>
    <row r="539" spans="4:22" x14ac:dyDescent="0.2">
      <c r="D539" s="61"/>
      <c r="E539" s="61"/>
      <c r="F539" s="61"/>
      <c r="G539" s="61"/>
      <c r="H539" s="62"/>
      <c r="I539" s="61"/>
      <c r="J539" s="63"/>
      <c r="K539" s="61"/>
      <c r="L539" s="63"/>
      <c r="M539" s="61"/>
      <c r="N539" s="63"/>
      <c r="O539" s="61"/>
      <c r="P539" s="63"/>
      <c r="Q539" s="64"/>
      <c r="R539" s="62"/>
      <c r="S539" s="64"/>
      <c r="T539" s="63"/>
      <c r="U539" s="61"/>
      <c r="V539" s="61"/>
    </row>
    <row r="540" spans="4:22" x14ac:dyDescent="0.2">
      <c r="D540" s="61"/>
      <c r="E540" s="61"/>
      <c r="F540" s="61"/>
      <c r="G540" s="61"/>
      <c r="H540" s="62"/>
      <c r="I540" s="61"/>
      <c r="J540" s="63"/>
      <c r="K540" s="61"/>
      <c r="L540" s="63"/>
      <c r="M540" s="61"/>
      <c r="N540" s="63"/>
      <c r="O540" s="61"/>
      <c r="P540" s="63"/>
      <c r="Q540" s="64"/>
      <c r="R540" s="62"/>
      <c r="S540" s="64"/>
      <c r="T540" s="63"/>
      <c r="U540" s="61"/>
      <c r="V540" s="61"/>
    </row>
    <row r="541" spans="4:22" x14ac:dyDescent="0.2">
      <c r="D541" s="61"/>
      <c r="E541" s="61"/>
      <c r="F541" s="61"/>
      <c r="G541" s="61"/>
      <c r="H541" s="62"/>
      <c r="I541" s="61"/>
      <c r="J541" s="63"/>
      <c r="K541" s="61"/>
      <c r="L541" s="63"/>
      <c r="M541" s="61"/>
      <c r="N541" s="63"/>
      <c r="O541" s="61"/>
      <c r="P541" s="63"/>
      <c r="Q541" s="64"/>
      <c r="R541" s="62"/>
      <c r="S541" s="64"/>
      <c r="T541" s="63"/>
      <c r="U541" s="61"/>
      <c r="V541" s="61"/>
    </row>
    <row r="542" spans="4:22" x14ac:dyDescent="0.2">
      <c r="D542" s="61"/>
      <c r="E542" s="61"/>
      <c r="F542" s="61"/>
      <c r="G542" s="61"/>
      <c r="H542" s="62"/>
      <c r="I542" s="61"/>
      <c r="J542" s="63"/>
      <c r="K542" s="61"/>
      <c r="L542" s="63"/>
      <c r="M542" s="61"/>
      <c r="N542" s="63"/>
      <c r="O542" s="61"/>
      <c r="P542" s="63"/>
      <c r="Q542" s="64"/>
      <c r="R542" s="62"/>
      <c r="S542" s="64"/>
      <c r="T542" s="63"/>
      <c r="U542" s="61"/>
      <c r="V542" s="61"/>
    </row>
    <row r="543" spans="4:22" x14ac:dyDescent="0.2">
      <c r="D543" s="61"/>
      <c r="E543" s="61"/>
      <c r="F543" s="61"/>
      <c r="G543" s="61"/>
      <c r="H543" s="62"/>
      <c r="I543" s="61"/>
      <c r="J543" s="63"/>
      <c r="K543" s="61"/>
      <c r="L543" s="63"/>
      <c r="M543" s="61"/>
      <c r="N543" s="63"/>
      <c r="O543" s="61"/>
      <c r="P543" s="63"/>
      <c r="Q543" s="64"/>
      <c r="R543" s="62"/>
      <c r="S543" s="64"/>
      <c r="T543" s="63"/>
      <c r="U543" s="61"/>
      <c r="V543" s="61"/>
    </row>
    <row r="544" spans="4:22" x14ac:dyDescent="0.2">
      <c r="D544" s="61"/>
      <c r="E544" s="61"/>
      <c r="F544" s="61"/>
      <c r="G544" s="61"/>
      <c r="H544" s="62"/>
      <c r="I544" s="61"/>
      <c r="J544" s="63"/>
      <c r="K544" s="61"/>
      <c r="L544" s="63"/>
      <c r="M544" s="61"/>
      <c r="N544" s="63"/>
      <c r="O544" s="61"/>
      <c r="P544" s="63"/>
      <c r="Q544" s="64"/>
      <c r="R544" s="62"/>
      <c r="S544" s="64"/>
      <c r="T544" s="63"/>
      <c r="U544" s="61"/>
      <c r="V544" s="61"/>
    </row>
    <row r="545" spans="4:22" x14ac:dyDescent="0.2">
      <c r="D545" s="61"/>
      <c r="E545" s="61"/>
      <c r="F545" s="61"/>
      <c r="G545" s="61"/>
      <c r="H545" s="62"/>
      <c r="I545" s="61"/>
      <c r="J545" s="63"/>
      <c r="K545" s="61"/>
      <c r="L545" s="63"/>
      <c r="M545" s="61"/>
      <c r="N545" s="63"/>
      <c r="O545" s="61"/>
      <c r="P545" s="63"/>
      <c r="Q545" s="64"/>
      <c r="R545" s="62"/>
      <c r="S545" s="64"/>
      <c r="T545" s="63"/>
      <c r="U545" s="61"/>
      <c r="V545" s="61"/>
    </row>
    <row r="546" spans="4:22" x14ac:dyDescent="0.2">
      <c r="D546" s="61"/>
      <c r="E546" s="61"/>
      <c r="F546" s="61"/>
      <c r="G546" s="61"/>
      <c r="H546" s="62"/>
      <c r="I546" s="61"/>
      <c r="J546" s="63"/>
      <c r="K546" s="61"/>
      <c r="L546" s="63"/>
      <c r="M546" s="61"/>
      <c r="N546" s="63"/>
      <c r="O546" s="61"/>
      <c r="P546" s="63"/>
      <c r="Q546" s="64"/>
      <c r="R546" s="62"/>
      <c r="S546" s="64"/>
      <c r="T546" s="63"/>
      <c r="U546" s="61"/>
      <c r="V546" s="61"/>
    </row>
    <row r="547" spans="4:22" x14ac:dyDescent="0.2">
      <c r="D547" s="61"/>
      <c r="E547" s="61"/>
      <c r="F547" s="61"/>
      <c r="G547" s="61"/>
      <c r="H547" s="62"/>
      <c r="I547" s="61"/>
      <c r="J547" s="63"/>
      <c r="K547" s="61"/>
      <c r="L547" s="63"/>
      <c r="M547" s="61"/>
      <c r="N547" s="63"/>
      <c r="O547" s="61"/>
      <c r="P547" s="63"/>
      <c r="Q547" s="64"/>
      <c r="R547" s="62"/>
      <c r="S547" s="64"/>
      <c r="T547" s="63"/>
      <c r="U547" s="61"/>
      <c r="V547" s="61"/>
    </row>
    <row r="548" spans="4:22" x14ac:dyDescent="0.2">
      <c r="D548" s="61"/>
      <c r="E548" s="61"/>
      <c r="F548" s="61"/>
      <c r="G548" s="61"/>
      <c r="H548" s="62"/>
      <c r="I548" s="61"/>
      <c r="J548" s="63"/>
      <c r="K548" s="61"/>
      <c r="L548" s="63"/>
      <c r="M548" s="61"/>
      <c r="N548" s="63"/>
      <c r="O548" s="61"/>
      <c r="P548" s="63"/>
      <c r="Q548" s="64"/>
      <c r="R548" s="62"/>
      <c r="S548" s="64"/>
      <c r="T548" s="63"/>
      <c r="U548" s="61"/>
      <c r="V548" s="61"/>
    </row>
    <row r="549" spans="4:22" x14ac:dyDescent="0.2">
      <c r="D549" s="61"/>
      <c r="E549" s="61"/>
      <c r="F549" s="61"/>
      <c r="G549" s="61"/>
      <c r="H549" s="62"/>
      <c r="I549" s="61"/>
      <c r="J549" s="63"/>
      <c r="K549" s="61"/>
      <c r="L549" s="63"/>
      <c r="M549" s="61"/>
      <c r="N549" s="63"/>
      <c r="O549" s="61"/>
      <c r="P549" s="63"/>
      <c r="Q549" s="64"/>
      <c r="R549" s="62"/>
      <c r="S549" s="64"/>
      <c r="T549" s="63"/>
      <c r="U549" s="61"/>
      <c r="V549" s="61"/>
    </row>
    <row r="550" spans="4:22" x14ac:dyDescent="0.2">
      <c r="D550" s="61"/>
      <c r="E550" s="61"/>
      <c r="F550" s="61"/>
      <c r="G550" s="61"/>
      <c r="H550" s="62"/>
      <c r="I550" s="61"/>
      <c r="J550" s="63"/>
      <c r="K550" s="61"/>
      <c r="L550" s="63"/>
      <c r="M550" s="61"/>
      <c r="N550" s="63"/>
      <c r="O550" s="61"/>
      <c r="P550" s="63"/>
      <c r="Q550" s="64"/>
      <c r="R550" s="62"/>
      <c r="S550" s="64"/>
      <c r="T550" s="63"/>
      <c r="U550" s="61"/>
      <c r="V550" s="61"/>
    </row>
    <row r="551" spans="4:22" x14ac:dyDescent="0.2">
      <c r="D551" s="61"/>
      <c r="E551" s="61"/>
      <c r="F551" s="61"/>
      <c r="G551" s="61"/>
      <c r="H551" s="62"/>
      <c r="I551" s="61"/>
      <c r="J551" s="63"/>
      <c r="K551" s="61"/>
      <c r="L551" s="63"/>
      <c r="M551" s="61"/>
      <c r="N551" s="63"/>
      <c r="O551" s="61"/>
      <c r="P551" s="63"/>
      <c r="Q551" s="64"/>
      <c r="R551" s="62"/>
      <c r="S551" s="64"/>
      <c r="T551" s="63"/>
      <c r="U551" s="61"/>
      <c r="V551" s="61"/>
    </row>
    <row r="552" spans="4:22" x14ac:dyDescent="0.2">
      <c r="D552" s="61"/>
      <c r="E552" s="61"/>
      <c r="F552" s="61"/>
      <c r="G552" s="61"/>
      <c r="H552" s="62"/>
      <c r="I552" s="61"/>
      <c r="J552" s="63"/>
      <c r="K552" s="61"/>
      <c r="L552" s="63"/>
      <c r="M552" s="61"/>
      <c r="N552" s="63"/>
      <c r="O552" s="61"/>
      <c r="P552" s="63"/>
      <c r="Q552" s="64"/>
      <c r="R552" s="62"/>
      <c r="S552" s="64"/>
      <c r="T552" s="63"/>
      <c r="U552" s="61"/>
      <c r="V552" s="61"/>
    </row>
    <row r="553" spans="4:22" x14ac:dyDescent="0.2">
      <c r="D553" s="61"/>
      <c r="E553" s="61"/>
      <c r="F553" s="61"/>
      <c r="G553" s="61"/>
      <c r="H553" s="62"/>
      <c r="I553" s="61"/>
      <c r="J553" s="63"/>
      <c r="K553" s="61"/>
      <c r="L553" s="63"/>
      <c r="M553" s="61"/>
      <c r="N553" s="63"/>
      <c r="O553" s="61"/>
      <c r="P553" s="63"/>
      <c r="Q553" s="64"/>
      <c r="R553" s="62"/>
      <c r="S553" s="64"/>
      <c r="T553" s="63"/>
      <c r="U553" s="61"/>
      <c r="V553" s="61"/>
    </row>
    <row r="554" spans="4:22" x14ac:dyDescent="0.2">
      <c r="D554" s="61"/>
      <c r="E554" s="61"/>
      <c r="F554" s="61"/>
      <c r="G554" s="61"/>
      <c r="H554" s="62"/>
      <c r="I554" s="61"/>
      <c r="J554" s="63"/>
      <c r="K554" s="61"/>
      <c r="L554" s="63"/>
      <c r="M554" s="61"/>
      <c r="N554" s="63"/>
      <c r="O554" s="61"/>
      <c r="P554" s="63"/>
      <c r="Q554" s="64"/>
      <c r="R554" s="62"/>
      <c r="S554" s="64"/>
      <c r="T554" s="63"/>
      <c r="U554" s="61"/>
      <c r="V554" s="61"/>
    </row>
    <row r="555" spans="4:22" x14ac:dyDescent="0.2">
      <c r="D555" s="61"/>
      <c r="E555" s="61"/>
      <c r="F555" s="61"/>
      <c r="G555" s="61"/>
      <c r="H555" s="62"/>
      <c r="I555" s="61"/>
      <c r="J555" s="63"/>
      <c r="K555" s="61"/>
      <c r="L555" s="63"/>
      <c r="M555" s="61"/>
      <c r="N555" s="63"/>
      <c r="O555" s="61"/>
      <c r="P555" s="63"/>
      <c r="Q555" s="64"/>
      <c r="R555" s="62"/>
      <c r="S555" s="64"/>
      <c r="T555" s="63"/>
      <c r="U555" s="61"/>
      <c r="V555" s="61"/>
    </row>
    <row r="556" spans="4:22" x14ac:dyDescent="0.2">
      <c r="D556" s="61"/>
      <c r="E556" s="61"/>
      <c r="F556" s="61"/>
      <c r="G556" s="61"/>
      <c r="H556" s="62"/>
      <c r="I556" s="61"/>
      <c r="J556" s="63"/>
      <c r="K556" s="61"/>
      <c r="L556" s="63"/>
      <c r="M556" s="61"/>
      <c r="N556" s="63"/>
      <c r="O556" s="61"/>
      <c r="P556" s="63"/>
      <c r="Q556" s="64"/>
      <c r="R556" s="62"/>
      <c r="S556" s="64"/>
      <c r="T556" s="63"/>
      <c r="U556" s="61"/>
      <c r="V556" s="61"/>
    </row>
    <row r="557" spans="4:22" x14ac:dyDescent="0.2">
      <c r="D557" s="61"/>
      <c r="E557" s="61"/>
      <c r="F557" s="61"/>
      <c r="G557" s="61"/>
      <c r="H557" s="62"/>
      <c r="I557" s="61"/>
      <c r="J557" s="63"/>
      <c r="K557" s="61"/>
      <c r="L557" s="63"/>
      <c r="M557" s="61"/>
      <c r="N557" s="63"/>
      <c r="O557" s="61"/>
      <c r="P557" s="63"/>
      <c r="Q557" s="64"/>
      <c r="R557" s="62"/>
      <c r="S557" s="64"/>
      <c r="T557" s="63"/>
      <c r="U557" s="61"/>
      <c r="V557" s="61"/>
    </row>
    <row r="558" spans="4:22" x14ac:dyDescent="0.2">
      <c r="D558" s="61"/>
      <c r="E558" s="61"/>
      <c r="F558" s="61"/>
      <c r="G558" s="61"/>
      <c r="H558" s="62"/>
      <c r="I558" s="61"/>
      <c r="J558" s="63"/>
      <c r="K558" s="61"/>
      <c r="L558" s="63"/>
      <c r="M558" s="61"/>
      <c r="N558" s="63"/>
      <c r="O558" s="61"/>
      <c r="P558" s="63"/>
      <c r="Q558" s="64"/>
      <c r="R558" s="62"/>
      <c r="S558" s="64"/>
      <c r="T558" s="63"/>
      <c r="U558" s="61"/>
      <c r="V558" s="61"/>
    </row>
    <row r="559" spans="4:22" x14ac:dyDescent="0.2">
      <c r="D559" s="61"/>
      <c r="E559" s="61"/>
      <c r="F559" s="61"/>
      <c r="G559" s="61"/>
      <c r="H559" s="62"/>
      <c r="I559" s="61"/>
      <c r="J559" s="63"/>
      <c r="K559" s="61"/>
      <c r="L559" s="63"/>
      <c r="M559" s="61"/>
      <c r="N559" s="63"/>
      <c r="O559" s="61"/>
      <c r="P559" s="63"/>
      <c r="Q559" s="64"/>
      <c r="R559" s="62"/>
      <c r="S559" s="64"/>
      <c r="T559" s="63"/>
      <c r="U559" s="61"/>
      <c r="V559" s="61"/>
    </row>
    <row r="560" spans="4:22" x14ac:dyDescent="0.2">
      <c r="D560" s="61"/>
      <c r="E560" s="61"/>
      <c r="F560" s="61"/>
      <c r="G560" s="61"/>
      <c r="H560" s="62"/>
      <c r="I560" s="61"/>
      <c r="J560" s="63"/>
      <c r="K560" s="61"/>
      <c r="L560" s="63"/>
      <c r="M560" s="61"/>
      <c r="N560" s="63"/>
      <c r="O560" s="61"/>
      <c r="P560" s="63"/>
      <c r="Q560" s="64"/>
      <c r="R560" s="62"/>
      <c r="S560" s="64"/>
      <c r="T560" s="63"/>
      <c r="U560" s="61"/>
      <c r="V560" s="61"/>
    </row>
    <row r="561" spans="4:22" x14ac:dyDescent="0.2">
      <c r="D561" s="61"/>
      <c r="E561" s="61"/>
      <c r="F561" s="61"/>
      <c r="G561" s="61"/>
      <c r="H561" s="62"/>
      <c r="I561" s="61"/>
      <c r="J561" s="63"/>
      <c r="K561" s="61"/>
      <c r="L561" s="63"/>
      <c r="M561" s="61"/>
      <c r="N561" s="63"/>
      <c r="O561" s="61"/>
      <c r="P561" s="63"/>
      <c r="Q561" s="64"/>
      <c r="R561" s="62"/>
      <c r="S561" s="64"/>
      <c r="T561" s="63"/>
      <c r="U561" s="61"/>
      <c r="V561" s="61"/>
    </row>
    <row r="562" spans="4:22" x14ac:dyDescent="0.2">
      <c r="D562" s="61"/>
      <c r="E562" s="61"/>
      <c r="F562" s="61"/>
      <c r="G562" s="61"/>
      <c r="H562" s="62"/>
      <c r="I562" s="61"/>
      <c r="J562" s="63"/>
      <c r="K562" s="61"/>
      <c r="L562" s="63"/>
      <c r="M562" s="61"/>
      <c r="N562" s="63"/>
      <c r="O562" s="61"/>
      <c r="P562" s="63"/>
      <c r="Q562" s="64"/>
      <c r="R562" s="62"/>
      <c r="S562" s="64"/>
      <c r="T562" s="63"/>
      <c r="U562" s="61"/>
      <c r="V562" s="61"/>
    </row>
    <row r="563" spans="4:22" x14ac:dyDescent="0.2">
      <c r="D563" s="61"/>
      <c r="E563" s="61"/>
      <c r="F563" s="61"/>
      <c r="G563" s="61"/>
      <c r="H563" s="62"/>
      <c r="I563" s="61"/>
      <c r="J563" s="63"/>
      <c r="K563" s="61"/>
      <c r="L563" s="63"/>
      <c r="M563" s="61"/>
      <c r="N563" s="63"/>
      <c r="O563" s="61"/>
      <c r="P563" s="63"/>
      <c r="Q563" s="64"/>
      <c r="R563" s="62"/>
      <c r="S563" s="64"/>
      <c r="T563" s="63"/>
      <c r="U563" s="61"/>
      <c r="V563" s="61"/>
    </row>
    <row r="564" spans="4:22" x14ac:dyDescent="0.2">
      <c r="D564" s="61"/>
      <c r="E564" s="61"/>
      <c r="F564" s="61"/>
      <c r="G564" s="61"/>
      <c r="H564" s="62"/>
      <c r="I564" s="61"/>
      <c r="J564" s="63"/>
      <c r="K564" s="61"/>
      <c r="L564" s="63"/>
      <c r="M564" s="61"/>
      <c r="N564" s="63"/>
      <c r="O564" s="61"/>
      <c r="P564" s="63"/>
      <c r="Q564" s="64"/>
      <c r="R564" s="62"/>
      <c r="S564" s="64"/>
      <c r="T564" s="63"/>
      <c r="U564" s="61"/>
      <c r="V564" s="61"/>
    </row>
    <row r="565" spans="4:22" x14ac:dyDescent="0.2">
      <c r="D565" s="61"/>
      <c r="E565" s="61"/>
      <c r="F565" s="61"/>
      <c r="G565" s="61"/>
      <c r="H565" s="62"/>
      <c r="I565" s="61"/>
      <c r="J565" s="63"/>
      <c r="K565" s="61"/>
      <c r="L565" s="63"/>
      <c r="M565" s="61"/>
      <c r="N565" s="63"/>
      <c r="O565" s="61"/>
      <c r="P565" s="63"/>
      <c r="Q565" s="64"/>
      <c r="R565" s="62"/>
      <c r="S565" s="64"/>
      <c r="T565" s="63"/>
      <c r="U565" s="61"/>
      <c r="V565" s="61"/>
    </row>
    <row r="566" spans="4:22" x14ac:dyDescent="0.2">
      <c r="D566" s="61"/>
      <c r="E566" s="61"/>
      <c r="F566" s="61"/>
      <c r="G566" s="61"/>
      <c r="H566" s="62"/>
      <c r="I566" s="61"/>
      <c r="J566" s="63"/>
      <c r="K566" s="61"/>
      <c r="L566" s="63"/>
      <c r="M566" s="61"/>
      <c r="N566" s="63"/>
      <c r="O566" s="61"/>
      <c r="P566" s="63"/>
      <c r="Q566" s="64"/>
      <c r="R566" s="62"/>
      <c r="S566" s="64"/>
      <c r="T566" s="63"/>
      <c r="U566" s="61"/>
      <c r="V566" s="61"/>
    </row>
    <row r="567" spans="4:22" x14ac:dyDescent="0.2">
      <c r="D567" s="61"/>
      <c r="E567" s="61"/>
      <c r="F567" s="61"/>
      <c r="G567" s="61"/>
      <c r="H567" s="62"/>
      <c r="I567" s="61"/>
      <c r="J567" s="63"/>
      <c r="K567" s="61"/>
      <c r="L567" s="63"/>
      <c r="M567" s="61"/>
      <c r="N567" s="63"/>
      <c r="O567" s="61"/>
      <c r="P567" s="63"/>
      <c r="Q567" s="64"/>
      <c r="R567" s="62"/>
      <c r="S567" s="64"/>
      <c r="T567" s="63"/>
      <c r="U567" s="61"/>
      <c r="V567" s="61"/>
    </row>
    <row r="568" spans="4:22" x14ac:dyDescent="0.2">
      <c r="D568" s="61"/>
      <c r="E568" s="61"/>
      <c r="F568" s="61"/>
      <c r="G568" s="61"/>
      <c r="H568" s="62"/>
      <c r="I568" s="61"/>
      <c r="J568" s="63"/>
      <c r="K568" s="61"/>
      <c r="L568" s="63"/>
      <c r="M568" s="61"/>
      <c r="N568" s="63"/>
      <c r="O568" s="61"/>
      <c r="P568" s="63"/>
      <c r="Q568" s="64"/>
      <c r="R568" s="62"/>
      <c r="S568" s="64"/>
      <c r="T568" s="63"/>
      <c r="U568" s="61"/>
      <c r="V568" s="61"/>
    </row>
    <row r="569" spans="4:22" x14ac:dyDescent="0.2">
      <c r="D569" s="61"/>
      <c r="E569" s="61"/>
      <c r="F569" s="61"/>
      <c r="G569" s="61"/>
      <c r="H569" s="62"/>
      <c r="I569" s="61"/>
      <c r="J569" s="63"/>
      <c r="K569" s="61"/>
      <c r="L569" s="63"/>
      <c r="M569" s="61"/>
      <c r="N569" s="63"/>
      <c r="O569" s="61"/>
      <c r="P569" s="63"/>
      <c r="Q569" s="64"/>
      <c r="R569" s="62"/>
      <c r="S569" s="64"/>
      <c r="T569" s="63"/>
      <c r="U569" s="61"/>
      <c r="V569" s="61"/>
    </row>
    <row r="570" spans="4:22" x14ac:dyDescent="0.2">
      <c r="D570" s="61"/>
      <c r="E570" s="61"/>
      <c r="F570" s="61"/>
      <c r="G570" s="61"/>
      <c r="H570" s="62"/>
      <c r="I570" s="61"/>
      <c r="J570" s="63"/>
      <c r="K570" s="61"/>
      <c r="L570" s="63"/>
      <c r="M570" s="61"/>
      <c r="N570" s="63"/>
      <c r="O570" s="61"/>
      <c r="P570" s="63"/>
      <c r="Q570" s="64"/>
      <c r="R570" s="62"/>
      <c r="S570" s="64"/>
      <c r="T570" s="63"/>
      <c r="U570" s="61"/>
      <c r="V570" s="61"/>
    </row>
    <row r="571" spans="4:22" x14ac:dyDescent="0.2">
      <c r="D571" s="61"/>
      <c r="E571" s="61"/>
      <c r="F571" s="61"/>
      <c r="G571" s="61"/>
      <c r="H571" s="62"/>
      <c r="I571" s="61"/>
      <c r="J571" s="63"/>
      <c r="K571" s="61"/>
      <c r="L571" s="63"/>
      <c r="M571" s="61"/>
      <c r="N571" s="63"/>
      <c r="O571" s="61"/>
      <c r="P571" s="63"/>
      <c r="Q571" s="64"/>
      <c r="R571" s="62"/>
      <c r="S571" s="64"/>
      <c r="T571" s="63"/>
      <c r="U571" s="61"/>
      <c r="V571" s="61"/>
    </row>
    <row r="572" spans="4:22" x14ac:dyDescent="0.2">
      <c r="D572" s="61"/>
      <c r="E572" s="61"/>
      <c r="F572" s="61"/>
      <c r="G572" s="61"/>
      <c r="H572" s="62"/>
      <c r="I572" s="61"/>
      <c r="J572" s="63"/>
      <c r="K572" s="61"/>
      <c r="L572" s="63"/>
      <c r="M572" s="61"/>
      <c r="N572" s="63"/>
      <c r="O572" s="61"/>
      <c r="P572" s="63"/>
      <c r="Q572" s="64"/>
      <c r="R572" s="62"/>
      <c r="S572" s="64"/>
      <c r="T572" s="63"/>
      <c r="U572" s="61"/>
      <c r="V572" s="61"/>
    </row>
    <row r="573" spans="4:22" x14ac:dyDescent="0.2">
      <c r="D573" s="61"/>
      <c r="E573" s="61"/>
      <c r="F573" s="61"/>
      <c r="G573" s="61"/>
      <c r="H573" s="62"/>
      <c r="I573" s="61"/>
      <c r="J573" s="63"/>
      <c r="K573" s="61"/>
      <c r="L573" s="63"/>
      <c r="M573" s="61"/>
      <c r="N573" s="63"/>
      <c r="O573" s="61"/>
      <c r="P573" s="63"/>
      <c r="Q573" s="64"/>
      <c r="R573" s="62"/>
      <c r="S573" s="64"/>
      <c r="T573" s="63"/>
      <c r="U573" s="61"/>
      <c r="V573" s="61"/>
    </row>
    <row r="574" spans="4:22" x14ac:dyDescent="0.2">
      <c r="D574" s="61"/>
      <c r="E574" s="61"/>
      <c r="F574" s="61"/>
      <c r="G574" s="61"/>
      <c r="H574" s="62"/>
      <c r="I574" s="61"/>
      <c r="J574" s="63"/>
      <c r="K574" s="61"/>
      <c r="L574" s="63"/>
      <c r="M574" s="61"/>
      <c r="N574" s="63"/>
      <c r="O574" s="61"/>
      <c r="P574" s="63"/>
      <c r="Q574" s="64"/>
      <c r="R574" s="62"/>
      <c r="S574" s="64"/>
      <c r="T574" s="63"/>
      <c r="U574" s="61"/>
      <c r="V574" s="61"/>
    </row>
    <row r="575" spans="4:22" x14ac:dyDescent="0.2">
      <c r="D575" s="61"/>
      <c r="E575" s="61"/>
      <c r="F575" s="61"/>
      <c r="G575" s="61"/>
      <c r="H575" s="62"/>
      <c r="I575" s="61"/>
      <c r="J575" s="63"/>
      <c r="K575" s="61"/>
      <c r="L575" s="63"/>
      <c r="M575" s="61"/>
      <c r="N575" s="63"/>
      <c r="O575" s="61"/>
      <c r="P575" s="63"/>
      <c r="Q575" s="64"/>
      <c r="R575" s="62"/>
      <c r="S575" s="64"/>
      <c r="T575" s="63"/>
      <c r="U575" s="61"/>
      <c r="V575" s="61"/>
    </row>
    <row r="576" spans="4:22" x14ac:dyDescent="0.2">
      <c r="D576" s="61"/>
      <c r="E576" s="61"/>
      <c r="F576" s="61"/>
      <c r="G576" s="61"/>
      <c r="H576" s="62"/>
      <c r="I576" s="61"/>
      <c r="J576" s="63"/>
      <c r="K576" s="61"/>
      <c r="L576" s="63"/>
      <c r="M576" s="61"/>
      <c r="N576" s="63"/>
      <c r="O576" s="61"/>
      <c r="P576" s="63"/>
      <c r="Q576" s="64"/>
      <c r="R576" s="62"/>
      <c r="S576" s="64"/>
      <c r="T576" s="63"/>
      <c r="U576" s="61"/>
      <c r="V576" s="61"/>
    </row>
    <row r="577" spans="4:22" x14ac:dyDescent="0.2">
      <c r="D577" s="61"/>
      <c r="E577" s="61"/>
      <c r="F577" s="61"/>
      <c r="G577" s="61"/>
      <c r="H577" s="62"/>
      <c r="I577" s="61"/>
      <c r="J577" s="63"/>
      <c r="K577" s="61"/>
      <c r="L577" s="63"/>
      <c r="M577" s="61"/>
      <c r="N577" s="63"/>
      <c r="O577" s="61"/>
      <c r="P577" s="63"/>
      <c r="Q577" s="64"/>
      <c r="R577" s="62"/>
      <c r="S577" s="64"/>
      <c r="T577" s="63"/>
      <c r="U577" s="61"/>
      <c r="V577" s="61"/>
    </row>
    <row r="578" spans="4:22" x14ac:dyDescent="0.2">
      <c r="D578" s="61"/>
      <c r="E578" s="61"/>
      <c r="F578" s="61"/>
      <c r="G578" s="61"/>
      <c r="H578" s="62"/>
      <c r="I578" s="61"/>
      <c r="J578" s="63"/>
      <c r="K578" s="61"/>
      <c r="L578" s="63"/>
      <c r="M578" s="61"/>
      <c r="N578" s="63"/>
      <c r="O578" s="61"/>
      <c r="P578" s="63"/>
      <c r="Q578" s="64"/>
      <c r="R578" s="62"/>
      <c r="S578" s="64"/>
      <c r="T578" s="63"/>
      <c r="U578" s="61"/>
      <c r="V578" s="61"/>
    </row>
    <row r="579" spans="4:22" x14ac:dyDescent="0.2">
      <c r="D579" s="61"/>
      <c r="E579" s="61"/>
      <c r="F579" s="61"/>
      <c r="G579" s="61"/>
      <c r="H579" s="62"/>
      <c r="I579" s="61"/>
      <c r="J579" s="63"/>
      <c r="K579" s="61"/>
      <c r="L579" s="63"/>
      <c r="M579" s="61"/>
      <c r="N579" s="63"/>
      <c r="O579" s="61"/>
      <c r="P579" s="63"/>
      <c r="Q579" s="64"/>
      <c r="R579" s="62"/>
      <c r="S579" s="64"/>
      <c r="T579" s="63"/>
      <c r="U579" s="61"/>
      <c r="V579" s="61"/>
    </row>
    <row r="580" spans="4:22" x14ac:dyDescent="0.2">
      <c r="D580" s="61"/>
      <c r="E580" s="61"/>
      <c r="F580" s="61"/>
      <c r="G580" s="61"/>
      <c r="H580" s="62"/>
      <c r="I580" s="61"/>
      <c r="J580" s="63"/>
      <c r="K580" s="61"/>
      <c r="L580" s="63"/>
      <c r="M580" s="61"/>
      <c r="N580" s="63"/>
      <c r="O580" s="61"/>
      <c r="P580" s="63"/>
      <c r="Q580" s="64"/>
      <c r="R580" s="62"/>
      <c r="S580" s="64"/>
      <c r="T580" s="63"/>
      <c r="U580" s="61"/>
      <c r="V580" s="61"/>
    </row>
    <row r="581" spans="4:22" x14ac:dyDescent="0.2">
      <c r="D581" s="61"/>
      <c r="E581" s="61"/>
      <c r="F581" s="61"/>
      <c r="G581" s="61"/>
      <c r="H581" s="62"/>
      <c r="I581" s="61"/>
      <c r="J581" s="63"/>
      <c r="K581" s="61"/>
      <c r="L581" s="63"/>
      <c r="M581" s="61"/>
      <c r="N581" s="63"/>
      <c r="O581" s="61"/>
      <c r="P581" s="63"/>
      <c r="Q581" s="64"/>
      <c r="R581" s="62"/>
      <c r="S581" s="64"/>
      <c r="T581" s="63"/>
      <c r="U581" s="61"/>
      <c r="V581" s="61"/>
    </row>
    <row r="582" spans="4:22" x14ac:dyDescent="0.2">
      <c r="D582" s="65"/>
      <c r="E582" s="65"/>
      <c r="F582" s="65"/>
      <c r="G582" s="65"/>
      <c r="I582" s="65"/>
      <c r="K582" s="65"/>
      <c r="M582" s="65"/>
      <c r="O582" s="65"/>
      <c r="R582" s="66"/>
      <c r="U582" s="65"/>
      <c r="V582" s="65"/>
    </row>
    <row r="583" spans="4:22" x14ac:dyDescent="0.2">
      <c r="D583" s="65"/>
      <c r="E583" s="65"/>
      <c r="F583" s="65"/>
      <c r="G583" s="65"/>
      <c r="I583" s="65"/>
      <c r="K583" s="65"/>
      <c r="M583" s="65"/>
      <c r="O583" s="65"/>
      <c r="R583" s="66"/>
      <c r="U583" s="65"/>
      <c r="V583" s="65"/>
    </row>
    <row r="584" spans="4:22" x14ac:dyDescent="0.2">
      <c r="D584" s="65"/>
      <c r="E584" s="65"/>
      <c r="F584" s="65"/>
      <c r="G584" s="65"/>
      <c r="I584" s="65"/>
      <c r="K584" s="65"/>
      <c r="M584" s="65"/>
      <c r="O584" s="65"/>
      <c r="R584" s="66"/>
      <c r="U584" s="65"/>
      <c r="V584" s="65"/>
    </row>
    <row r="585" spans="4:22" x14ac:dyDescent="0.2">
      <c r="D585" s="65"/>
      <c r="E585" s="65"/>
      <c r="F585" s="65"/>
      <c r="G585" s="65"/>
      <c r="I585" s="65"/>
      <c r="K585" s="65"/>
      <c r="M585" s="65"/>
      <c r="O585" s="65"/>
      <c r="R585" s="66"/>
      <c r="U585" s="65"/>
      <c r="V585" s="65"/>
    </row>
    <row r="586" spans="4:22" x14ac:dyDescent="0.2">
      <c r="D586" s="65"/>
      <c r="E586" s="65"/>
      <c r="F586" s="65"/>
      <c r="G586" s="65"/>
      <c r="I586" s="65"/>
      <c r="K586" s="65"/>
      <c r="M586" s="65"/>
      <c r="O586" s="65"/>
      <c r="R586" s="66"/>
      <c r="U586" s="65"/>
      <c r="V586" s="65"/>
    </row>
    <row r="587" spans="4:22" x14ac:dyDescent="0.2">
      <c r="D587" s="65"/>
      <c r="E587" s="65"/>
      <c r="F587" s="65"/>
      <c r="G587" s="65"/>
      <c r="I587" s="65"/>
      <c r="K587" s="65"/>
      <c r="M587" s="65"/>
      <c r="O587" s="65"/>
      <c r="R587" s="66"/>
      <c r="U587" s="65"/>
      <c r="V587" s="65"/>
    </row>
    <row r="588" spans="4:22" x14ac:dyDescent="0.2">
      <c r="D588" s="65"/>
      <c r="E588" s="65"/>
      <c r="F588" s="65"/>
      <c r="G588" s="65"/>
      <c r="I588" s="65"/>
      <c r="K588" s="65"/>
      <c r="M588" s="65"/>
      <c r="O588" s="65"/>
      <c r="R588" s="66"/>
      <c r="U588" s="65"/>
      <c r="V588" s="65"/>
    </row>
    <row r="589" spans="4:22" x14ac:dyDescent="0.2">
      <c r="D589" s="65"/>
      <c r="E589" s="65"/>
      <c r="F589" s="65"/>
      <c r="G589" s="65"/>
      <c r="I589" s="65"/>
      <c r="K589" s="65"/>
      <c r="M589" s="65"/>
      <c r="O589" s="65"/>
      <c r="R589" s="66"/>
      <c r="U589" s="65"/>
      <c r="V589" s="65"/>
    </row>
    <row r="590" spans="4:22" x14ac:dyDescent="0.2">
      <c r="D590" s="65"/>
      <c r="E590" s="65"/>
      <c r="F590" s="65"/>
      <c r="G590" s="65"/>
      <c r="I590" s="65"/>
      <c r="K590" s="65"/>
      <c r="M590" s="65"/>
      <c r="O590" s="65"/>
      <c r="R590" s="66"/>
      <c r="U590" s="65"/>
      <c r="V590" s="65"/>
    </row>
    <row r="591" spans="4:22" x14ac:dyDescent="0.2">
      <c r="D591" s="65"/>
      <c r="E591" s="65"/>
      <c r="F591" s="65"/>
      <c r="G591" s="65"/>
      <c r="I591" s="65"/>
      <c r="K591" s="65"/>
      <c r="M591" s="65"/>
      <c r="O591" s="65"/>
      <c r="R591" s="66"/>
      <c r="U591" s="65"/>
      <c r="V591" s="65"/>
    </row>
    <row r="592" spans="4:22" x14ac:dyDescent="0.2">
      <c r="D592" s="65"/>
      <c r="E592" s="65"/>
      <c r="F592" s="65"/>
      <c r="G592" s="65"/>
      <c r="I592" s="65"/>
      <c r="K592" s="65"/>
      <c r="M592" s="65"/>
      <c r="O592" s="65"/>
      <c r="R592" s="66"/>
      <c r="U592" s="65"/>
      <c r="V592" s="65"/>
    </row>
    <row r="593" spans="4:22" x14ac:dyDescent="0.2">
      <c r="D593" s="65"/>
      <c r="E593" s="65"/>
      <c r="F593" s="65"/>
      <c r="G593" s="65"/>
      <c r="I593" s="65"/>
      <c r="K593" s="65"/>
      <c r="M593" s="65"/>
      <c r="O593" s="65"/>
      <c r="R593" s="66"/>
      <c r="U593" s="65"/>
      <c r="V593" s="65"/>
    </row>
    <row r="594" spans="4:22" x14ac:dyDescent="0.2">
      <c r="D594" s="65"/>
      <c r="E594" s="65"/>
      <c r="F594" s="65"/>
      <c r="G594" s="65"/>
      <c r="I594" s="65"/>
      <c r="K594" s="65"/>
      <c r="M594" s="65"/>
      <c r="O594" s="65"/>
      <c r="R594" s="66"/>
      <c r="U594" s="65"/>
      <c r="V594" s="65"/>
    </row>
    <row r="595" spans="4:22" x14ac:dyDescent="0.2">
      <c r="D595" s="65"/>
      <c r="E595" s="65"/>
      <c r="F595" s="65"/>
      <c r="G595" s="65"/>
      <c r="I595" s="65"/>
      <c r="K595" s="65"/>
      <c r="M595" s="65"/>
      <c r="O595" s="65"/>
      <c r="R595" s="66"/>
      <c r="U595" s="65"/>
      <c r="V595" s="65"/>
    </row>
    <row r="596" spans="4:22" x14ac:dyDescent="0.2">
      <c r="D596" s="65"/>
      <c r="E596" s="65"/>
      <c r="F596" s="65"/>
      <c r="G596" s="65"/>
      <c r="I596" s="65"/>
      <c r="K596" s="65"/>
      <c r="M596" s="65"/>
      <c r="O596" s="65"/>
      <c r="R596" s="66"/>
      <c r="U596" s="65"/>
      <c r="V596" s="65"/>
    </row>
    <row r="597" spans="4:22" x14ac:dyDescent="0.2">
      <c r="D597" s="65"/>
      <c r="E597" s="65"/>
      <c r="F597" s="65"/>
      <c r="G597" s="65"/>
      <c r="I597" s="65"/>
      <c r="K597" s="65"/>
      <c r="M597" s="65"/>
      <c r="O597" s="65"/>
      <c r="R597" s="66"/>
      <c r="U597" s="65"/>
      <c r="V597" s="65"/>
    </row>
    <row r="598" spans="4:22" x14ac:dyDescent="0.2">
      <c r="D598" s="65"/>
      <c r="E598" s="65"/>
      <c r="F598" s="65"/>
      <c r="G598" s="65"/>
      <c r="I598" s="65"/>
      <c r="K598" s="65"/>
      <c r="M598" s="65"/>
      <c r="O598" s="65"/>
      <c r="R598" s="66"/>
      <c r="U598" s="65"/>
      <c r="V598" s="65"/>
    </row>
    <row r="599" spans="4:22" x14ac:dyDescent="0.2">
      <c r="D599" s="65"/>
      <c r="E599" s="65"/>
      <c r="F599" s="65"/>
      <c r="G599" s="65"/>
      <c r="I599" s="65"/>
      <c r="K599" s="65"/>
      <c r="M599" s="65"/>
      <c r="O599" s="65"/>
      <c r="R599" s="66"/>
      <c r="U599" s="65"/>
      <c r="V599" s="65"/>
    </row>
    <row r="600" spans="4:22" x14ac:dyDescent="0.2">
      <c r="D600" s="65"/>
      <c r="E600" s="65"/>
      <c r="F600" s="65"/>
      <c r="G600" s="65"/>
      <c r="I600" s="65"/>
      <c r="K600" s="65"/>
      <c r="M600" s="65"/>
      <c r="O600" s="65"/>
      <c r="R600" s="66"/>
      <c r="U600" s="65"/>
      <c r="V600" s="65"/>
    </row>
    <row r="601" spans="4:22" x14ac:dyDescent="0.2">
      <c r="D601" s="65"/>
      <c r="E601" s="65"/>
      <c r="F601" s="65"/>
      <c r="G601" s="65"/>
      <c r="I601" s="65"/>
      <c r="K601" s="65"/>
      <c r="M601" s="65"/>
      <c r="O601" s="65"/>
      <c r="R601" s="66"/>
      <c r="U601" s="65"/>
      <c r="V601" s="65"/>
    </row>
    <row r="602" spans="4:22" x14ac:dyDescent="0.2">
      <c r="D602" s="65"/>
      <c r="E602" s="65"/>
      <c r="F602" s="65"/>
      <c r="G602" s="65"/>
      <c r="I602" s="65"/>
      <c r="K602" s="65"/>
      <c r="M602" s="65"/>
      <c r="O602" s="65"/>
      <c r="R602" s="66"/>
      <c r="U602" s="65"/>
      <c r="V602" s="65"/>
    </row>
    <row r="603" spans="4:22" x14ac:dyDescent="0.2">
      <c r="D603" s="65"/>
      <c r="E603" s="65"/>
      <c r="F603" s="65"/>
      <c r="G603" s="65"/>
      <c r="I603" s="65"/>
      <c r="K603" s="65"/>
      <c r="M603" s="65"/>
      <c r="O603" s="65"/>
      <c r="R603" s="66"/>
      <c r="U603" s="65"/>
      <c r="V603" s="65"/>
    </row>
    <row r="604" spans="4:22" x14ac:dyDescent="0.2">
      <c r="D604" s="65"/>
      <c r="E604" s="65"/>
      <c r="F604" s="65"/>
      <c r="G604" s="65"/>
      <c r="I604" s="65"/>
      <c r="K604" s="65"/>
      <c r="M604" s="65"/>
      <c r="O604" s="65"/>
      <c r="R604" s="66"/>
      <c r="U604" s="65"/>
      <c r="V604" s="65"/>
    </row>
    <row r="605" spans="4:22" x14ac:dyDescent="0.2">
      <c r="D605" s="65"/>
      <c r="E605" s="65"/>
      <c r="F605" s="65"/>
      <c r="G605" s="65"/>
      <c r="I605" s="65"/>
      <c r="K605" s="65"/>
      <c r="M605" s="65"/>
      <c r="O605" s="65"/>
      <c r="R605" s="66"/>
      <c r="U605" s="65"/>
      <c r="V605" s="65"/>
    </row>
    <row r="606" spans="4:22" x14ac:dyDescent="0.2">
      <c r="D606" s="65"/>
      <c r="E606" s="65"/>
      <c r="F606" s="65"/>
      <c r="G606" s="65"/>
      <c r="I606" s="65"/>
      <c r="K606" s="65"/>
      <c r="M606" s="65"/>
      <c r="O606" s="65"/>
      <c r="R606" s="66"/>
      <c r="U606" s="65"/>
      <c r="V606" s="65"/>
    </row>
    <row r="607" spans="4:22" x14ac:dyDescent="0.2">
      <c r="D607" s="65"/>
      <c r="E607" s="65"/>
      <c r="F607" s="65"/>
      <c r="G607" s="65"/>
      <c r="I607" s="65"/>
      <c r="K607" s="65"/>
      <c r="M607" s="65"/>
      <c r="O607" s="65"/>
      <c r="R607" s="66"/>
      <c r="U607" s="65"/>
      <c r="V607" s="65"/>
    </row>
    <row r="608" spans="4:22" x14ac:dyDescent="0.2">
      <c r="D608" s="65"/>
      <c r="E608" s="65"/>
      <c r="F608" s="65"/>
      <c r="G608" s="65"/>
      <c r="I608" s="65"/>
      <c r="K608" s="65"/>
      <c r="M608" s="65"/>
      <c r="O608" s="65"/>
      <c r="R608" s="66"/>
      <c r="U608" s="65"/>
      <c r="V608" s="65"/>
    </row>
    <row r="609" spans="4:22" x14ac:dyDescent="0.2">
      <c r="D609" s="65"/>
      <c r="E609" s="65"/>
      <c r="F609" s="65"/>
      <c r="G609" s="65"/>
      <c r="I609" s="65"/>
      <c r="K609" s="65"/>
      <c r="M609" s="65"/>
      <c r="O609" s="65"/>
      <c r="R609" s="66"/>
      <c r="U609" s="65"/>
      <c r="V609" s="65"/>
    </row>
    <row r="610" spans="4:22" x14ac:dyDescent="0.2">
      <c r="D610" s="65"/>
      <c r="E610" s="65"/>
      <c r="F610" s="65"/>
      <c r="G610" s="65"/>
      <c r="I610" s="65"/>
      <c r="K610" s="65"/>
      <c r="M610" s="65"/>
      <c r="O610" s="65"/>
      <c r="R610" s="66"/>
      <c r="U610" s="65"/>
      <c r="V610" s="65"/>
    </row>
    <row r="611" spans="4:22" x14ac:dyDescent="0.2">
      <c r="D611" s="65"/>
      <c r="E611" s="65"/>
      <c r="F611" s="65"/>
      <c r="G611" s="65"/>
      <c r="I611" s="65"/>
      <c r="K611" s="65"/>
      <c r="M611" s="65"/>
      <c r="O611" s="65"/>
      <c r="R611" s="66"/>
      <c r="U611" s="65"/>
      <c r="V611" s="65"/>
    </row>
    <row r="612" spans="4:22" x14ac:dyDescent="0.2">
      <c r="D612" s="65"/>
      <c r="E612" s="65"/>
      <c r="F612" s="65"/>
      <c r="G612" s="65"/>
      <c r="I612" s="65"/>
      <c r="K612" s="65"/>
      <c r="M612" s="65"/>
      <c r="O612" s="65"/>
      <c r="R612" s="66"/>
      <c r="U612" s="65"/>
      <c r="V612" s="65"/>
    </row>
    <row r="613" spans="4:22" x14ac:dyDescent="0.2">
      <c r="D613" s="65"/>
      <c r="E613" s="65"/>
      <c r="F613" s="65"/>
      <c r="G613" s="65"/>
      <c r="I613" s="65"/>
      <c r="K613" s="65"/>
      <c r="M613" s="65"/>
      <c r="O613" s="65"/>
      <c r="R613" s="66"/>
      <c r="U613" s="65"/>
      <c r="V613" s="65"/>
    </row>
    <row r="614" spans="4:22" x14ac:dyDescent="0.2">
      <c r="D614" s="65"/>
      <c r="E614" s="65"/>
      <c r="F614" s="65"/>
      <c r="G614" s="65"/>
      <c r="I614" s="65"/>
      <c r="K614" s="65"/>
      <c r="M614" s="65"/>
      <c r="O614" s="65"/>
      <c r="R614" s="66"/>
      <c r="U614" s="65"/>
      <c r="V614" s="65"/>
    </row>
    <row r="615" spans="4:22" x14ac:dyDescent="0.2">
      <c r="D615" s="65"/>
      <c r="E615" s="65"/>
      <c r="F615" s="65"/>
      <c r="G615" s="65"/>
      <c r="I615" s="65"/>
      <c r="K615" s="65"/>
      <c r="M615" s="65"/>
      <c r="O615" s="65"/>
      <c r="R615" s="66"/>
      <c r="U615" s="65"/>
      <c r="V615" s="65"/>
    </row>
    <row r="616" spans="4:22" x14ac:dyDescent="0.2">
      <c r="D616" s="65"/>
      <c r="E616" s="65"/>
      <c r="F616" s="65"/>
      <c r="G616" s="65"/>
      <c r="I616" s="65"/>
      <c r="K616" s="65"/>
      <c r="M616" s="65"/>
      <c r="O616" s="65"/>
      <c r="R616" s="66"/>
      <c r="U616" s="65"/>
      <c r="V616" s="65"/>
    </row>
    <row r="617" spans="4:22" x14ac:dyDescent="0.2">
      <c r="D617" s="65"/>
      <c r="E617" s="65"/>
      <c r="F617" s="65"/>
      <c r="G617" s="65"/>
      <c r="I617" s="65"/>
      <c r="K617" s="65"/>
      <c r="M617" s="65"/>
      <c r="O617" s="65"/>
      <c r="R617" s="66"/>
      <c r="U617" s="65"/>
      <c r="V617" s="65"/>
    </row>
    <row r="618" spans="4:22" x14ac:dyDescent="0.2">
      <c r="D618" s="65"/>
      <c r="E618" s="65"/>
      <c r="F618" s="65"/>
      <c r="G618" s="65"/>
      <c r="I618" s="65"/>
      <c r="K618" s="65"/>
      <c r="M618" s="65"/>
      <c r="O618" s="65"/>
      <c r="R618" s="66"/>
      <c r="U618" s="65"/>
      <c r="V618" s="65"/>
    </row>
    <row r="619" spans="4:22" x14ac:dyDescent="0.2">
      <c r="D619" s="65"/>
      <c r="E619" s="65"/>
      <c r="F619" s="65"/>
      <c r="G619" s="65"/>
      <c r="I619" s="65"/>
      <c r="K619" s="65"/>
      <c r="M619" s="65"/>
      <c r="O619" s="65"/>
      <c r="R619" s="66"/>
      <c r="U619" s="65"/>
      <c r="V619" s="65"/>
    </row>
    <row r="620" spans="4:22" x14ac:dyDescent="0.2">
      <c r="D620" s="65"/>
      <c r="E620" s="65"/>
      <c r="F620" s="65"/>
      <c r="G620" s="65"/>
      <c r="I620" s="65"/>
      <c r="K620" s="65"/>
      <c r="M620" s="65"/>
      <c r="O620" s="65"/>
      <c r="R620" s="66"/>
      <c r="U620" s="65"/>
      <c r="V620" s="65"/>
    </row>
    <row r="621" spans="4:22" x14ac:dyDescent="0.2">
      <c r="D621" s="65"/>
      <c r="E621" s="65"/>
      <c r="F621" s="65"/>
      <c r="G621" s="65"/>
      <c r="I621" s="65"/>
      <c r="K621" s="65"/>
      <c r="M621" s="65"/>
      <c r="O621" s="65"/>
      <c r="R621" s="66"/>
      <c r="U621" s="65"/>
      <c r="V621" s="65"/>
    </row>
    <row r="622" spans="4:22" x14ac:dyDescent="0.2">
      <c r="D622" s="65"/>
      <c r="E622" s="65"/>
      <c r="F622" s="65"/>
      <c r="G622" s="65"/>
      <c r="I622" s="65"/>
      <c r="K622" s="65"/>
      <c r="M622" s="65"/>
      <c r="O622" s="65"/>
      <c r="R622" s="66"/>
      <c r="U622" s="65"/>
      <c r="V622" s="65"/>
    </row>
    <row r="623" spans="4:22" x14ac:dyDescent="0.2">
      <c r="D623" s="65"/>
      <c r="E623" s="65"/>
      <c r="F623" s="65"/>
      <c r="G623" s="65"/>
      <c r="I623" s="65"/>
      <c r="K623" s="65"/>
      <c r="M623" s="65"/>
      <c r="O623" s="65"/>
      <c r="R623" s="66"/>
      <c r="U623" s="65"/>
      <c r="V623" s="65"/>
    </row>
    <row r="624" spans="4:22" x14ac:dyDescent="0.2">
      <c r="D624" s="65"/>
      <c r="E624" s="65"/>
      <c r="F624" s="65"/>
      <c r="G624" s="65"/>
      <c r="I624" s="65"/>
      <c r="K624" s="65"/>
      <c r="M624" s="65"/>
      <c r="O624" s="65"/>
      <c r="R624" s="66"/>
      <c r="U624" s="65"/>
      <c r="V624" s="65"/>
    </row>
    <row r="625" spans="4:22" x14ac:dyDescent="0.2">
      <c r="D625" s="65"/>
      <c r="E625" s="65"/>
      <c r="F625" s="65"/>
      <c r="G625" s="65"/>
      <c r="I625" s="65"/>
      <c r="K625" s="65"/>
      <c r="M625" s="65"/>
      <c r="O625" s="65"/>
      <c r="R625" s="66"/>
      <c r="U625" s="65"/>
      <c r="V625" s="65"/>
    </row>
    <row r="626" spans="4:22" x14ac:dyDescent="0.2">
      <c r="D626" s="65"/>
      <c r="E626" s="65"/>
      <c r="F626" s="65"/>
      <c r="G626" s="65"/>
      <c r="I626" s="65"/>
      <c r="K626" s="65"/>
      <c r="M626" s="65"/>
      <c r="O626" s="65"/>
      <c r="R626" s="66"/>
      <c r="U626" s="65"/>
      <c r="V626" s="65"/>
    </row>
    <row r="627" spans="4:22" x14ac:dyDescent="0.2">
      <c r="D627" s="65"/>
      <c r="E627" s="65"/>
      <c r="F627" s="65"/>
      <c r="G627" s="65"/>
      <c r="I627" s="65"/>
      <c r="K627" s="65"/>
      <c r="M627" s="65"/>
      <c r="O627" s="65"/>
      <c r="R627" s="66"/>
      <c r="U627" s="65"/>
      <c r="V627" s="65"/>
    </row>
    <row r="628" spans="4:22" x14ac:dyDescent="0.2">
      <c r="D628" s="65"/>
      <c r="E628" s="65"/>
      <c r="F628" s="65"/>
      <c r="G628" s="65"/>
      <c r="I628" s="65"/>
      <c r="K628" s="65"/>
      <c r="M628" s="65"/>
      <c r="O628" s="65"/>
      <c r="R628" s="66"/>
      <c r="U628" s="65"/>
      <c r="V628" s="65"/>
    </row>
    <row r="629" spans="4:22" x14ac:dyDescent="0.2">
      <c r="D629" s="65"/>
      <c r="E629" s="65"/>
      <c r="F629" s="65"/>
      <c r="G629" s="65"/>
      <c r="I629" s="65"/>
      <c r="K629" s="65"/>
      <c r="M629" s="65"/>
      <c r="O629" s="65"/>
      <c r="R629" s="66"/>
      <c r="U629" s="65"/>
      <c r="V629" s="65"/>
    </row>
    <row r="630" spans="4:22" x14ac:dyDescent="0.2">
      <c r="D630" s="65"/>
      <c r="E630" s="65"/>
      <c r="F630" s="65"/>
      <c r="G630" s="65"/>
      <c r="I630" s="65"/>
      <c r="K630" s="65"/>
      <c r="M630" s="65"/>
      <c r="O630" s="65"/>
      <c r="R630" s="66"/>
      <c r="U630" s="65"/>
      <c r="V630" s="65"/>
    </row>
    <row r="631" spans="4:22" x14ac:dyDescent="0.2">
      <c r="D631" s="65"/>
      <c r="E631" s="65"/>
      <c r="F631" s="65"/>
      <c r="G631" s="65"/>
      <c r="I631" s="65"/>
      <c r="K631" s="65"/>
      <c r="M631" s="65"/>
      <c r="O631" s="65"/>
      <c r="R631" s="66"/>
      <c r="U631" s="65"/>
      <c r="V631" s="65"/>
    </row>
    <row r="632" spans="4:22" x14ac:dyDescent="0.2">
      <c r="D632" s="65"/>
      <c r="E632" s="65"/>
      <c r="F632" s="65"/>
      <c r="G632" s="65"/>
      <c r="I632" s="65"/>
      <c r="K632" s="65"/>
      <c r="M632" s="65"/>
      <c r="O632" s="65"/>
      <c r="R632" s="66"/>
      <c r="U632" s="65"/>
      <c r="V632" s="65"/>
    </row>
    <row r="633" spans="4:22" x14ac:dyDescent="0.2">
      <c r="D633" s="65"/>
      <c r="E633" s="65"/>
      <c r="F633" s="65"/>
      <c r="G633" s="65"/>
      <c r="I633" s="65"/>
      <c r="K633" s="65"/>
      <c r="M633" s="65"/>
      <c r="O633" s="65"/>
      <c r="R633" s="66"/>
      <c r="U633" s="65"/>
      <c r="V633" s="65"/>
    </row>
    <row r="634" spans="4:22" x14ac:dyDescent="0.2">
      <c r="D634" s="65"/>
      <c r="E634" s="65"/>
      <c r="F634" s="65"/>
      <c r="G634" s="65"/>
      <c r="I634" s="65"/>
      <c r="K634" s="65"/>
      <c r="M634" s="65"/>
      <c r="O634" s="65"/>
      <c r="R634" s="66"/>
      <c r="U634" s="65"/>
      <c r="V634" s="65"/>
    </row>
    <row r="635" spans="4:22" x14ac:dyDescent="0.2">
      <c r="D635" s="65"/>
      <c r="E635" s="65"/>
      <c r="F635" s="65"/>
      <c r="G635" s="65"/>
      <c r="I635" s="65"/>
      <c r="K635" s="65"/>
      <c r="M635" s="65"/>
      <c r="O635" s="65"/>
      <c r="R635" s="66"/>
      <c r="U635" s="65"/>
      <c r="V635" s="65"/>
    </row>
    <row r="636" spans="4:22" x14ac:dyDescent="0.2">
      <c r="D636" s="65"/>
      <c r="E636" s="65"/>
      <c r="F636" s="65"/>
      <c r="G636" s="65"/>
      <c r="I636" s="65"/>
      <c r="K636" s="65"/>
      <c r="M636" s="65"/>
      <c r="O636" s="65"/>
      <c r="R636" s="66"/>
      <c r="U636" s="65"/>
      <c r="V636" s="65"/>
    </row>
    <row r="637" spans="4:22" x14ac:dyDescent="0.2">
      <c r="D637" s="65"/>
      <c r="E637" s="65"/>
      <c r="F637" s="65"/>
      <c r="G637" s="65"/>
      <c r="I637" s="65"/>
      <c r="K637" s="65"/>
      <c r="M637" s="65"/>
      <c r="O637" s="65"/>
      <c r="R637" s="66"/>
      <c r="U637" s="65"/>
      <c r="V637" s="65"/>
    </row>
    <row r="638" spans="4:22" x14ac:dyDescent="0.2">
      <c r="D638" s="65"/>
      <c r="E638" s="65"/>
      <c r="F638" s="65"/>
      <c r="G638" s="65"/>
      <c r="I638" s="65"/>
      <c r="K638" s="65"/>
      <c r="M638" s="65"/>
      <c r="O638" s="65"/>
      <c r="R638" s="66"/>
      <c r="U638" s="65"/>
      <c r="V638" s="65"/>
    </row>
    <row r="639" spans="4:22" x14ac:dyDescent="0.2">
      <c r="D639" s="65"/>
      <c r="E639" s="65"/>
      <c r="F639" s="65"/>
      <c r="G639" s="65"/>
      <c r="I639" s="65"/>
      <c r="K639" s="65"/>
      <c r="M639" s="65"/>
      <c r="O639" s="65"/>
      <c r="R639" s="66"/>
      <c r="U639" s="65"/>
      <c r="V639" s="65"/>
    </row>
    <row r="640" spans="4:22" x14ac:dyDescent="0.2">
      <c r="D640" s="65"/>
      <c r="E640" s="65"/>
      <c r="F640" s="65"/>
      <c r="G640" s="65"/>
      <c r="I640" s="65"/>
      <c r="K640" s="65"/>
      <c r="M640" s="65"/>
      <c r="O640" s="65"/>
      <c r="R640" s="66"/>
      <c r="U640" s="65"/>
      <c r="V640" s="65"/>
    </row>
    <row r="641" spans="4:22" x14ac:dyDescent="0.2">
      <c r="D641" s="65"/>
      <c r="E641" s="65"/>
      <c r="F641" s="65"/>
      <c r="G641" s="65"/>
      <c r="I641" s="65"/>
      <c r="K641" s="65"/>
      <c r="M641" s="65"/>
      <c r="O641" s="65"/>
      <c r="R641" s="66"/>
      <c r="U641" s="65"/>
      <c r="V641" s="65"/>
    </row>
    <row r="642" spans="4:22" x14ac:dyDescent="0.2">
      <c r="D642" s="65"/>
      <c r="E642" s="65"/>
      <c r="F642" s="65"/>
      <c r="G642" s="65"/>
      <c r="I642" s="65"/>
      <c r="K642" s="65"/>
      <c r="M642" s="65"/>
      <c r="O642" s="65"/>
      <c r="R642" s="66"/>
      <c r="U642" s="65"/>
      <c r="V642" s="65"/>
    </row>
    <row r="643" spans="4:22" x14ac:dyDescent="0.2">
      <c r="D643" s="65"/>
      <c r="E643" s="65"/>
      <c r="F643" s="65"/>
      <c r="G643" s="65"/>
      <c r="I643" s="65"/>
      <c r="K643" s="65"/>
      <c r="M643" s="65"/>
      <c r="O643" s="65"/>
      <c r="R643" s="66"/>
      <c r="U643" s="65"/>
      <c r="V643" s="65"/>
    </row>
    <row r="644" spans="4:22" x14ac:dyDescent="0.2">
      <c r="D644" s="65"/>
      <c r="E644" s="65"/>
      <c r="F644" s="65"/>
      <c r="G644" s="65"/>
      <c r="I644" s="65"/>
      <c r="K644" s="65"/>
      <c r="M644" s="65"/>
      <c r="O644" s="65"/>
      <c r="R644" s="66"/>
      <c r="U644" s="65"/>
      <c r="V644" s="65"/>
    </row>
    <row r="645" spans="4:22" x14ac:dyDescent="0.2">
      <c r="D645" s="65"/>
      <c r="E645" s="65"/>
      <c r="F645" s="65"/>
      <c r="G645" s="65"/>
      <c r="I645" s="65"/>
      <c r="K645" s="65"/>
      <c r="M645" s="65"/>
      <c r="O645" s="65"/>
      <c r="R645" s="66"/>
      <c r="U645" s="65"/>
      <c r="V645" s="65"/>
    </row>
    <row r="646" spans="4:22" x14ac:dyDescent="0.2">
      <c r="D646" s="65"/>
      <c r="E646" s="65"/>
      <c r="F646" s="65"/>
      <c r="G646" s="65"/>
      <c r="I646" s="65"/>
      <c r="K646" s="65"/>
      <c r="M646" s="65"/>
      <c r="O646" s="65"/>
      <c r="R646" s="66"/>
      <c r="U646" s="65"/>
      <c r="V646" s="65"/>
    </row>
    <row r="647" spans="4:22" x14ac:dyDescent="0.2">
      <c r="D647" s="65"/>
      <c r="E647" s="65"/>
      <c r="F647" s="65"/>
      <c r="G647" s="65"/>
      <c r="I647" s="65"/>
      <c r="K647" s="65"/>
      <c r="M647" s="65"/>
      <c r="O647" s="65"/>
      <c r="R647" s="66"/>
      <c r="U647" s="65"/>
      <c r="V647" s="65"/>
    </row>
    <row r="648" spans="4:22" x14ac:dyDescent="0.2">
      <c r="D648" s="65"/>
      <c r="E648" s="65"/>
      <c r="F648" s="65"/>
      <c r="G648" s="65"/>
      <c r="I648" s="65"/>
      <c r="K648" s="65"/>
      <c r="M648" s="65"/>
      <c r="O648" s="65"/>
      <c r="R648" s="66"/>
      <c r="U648" s="65"/>
      <c r="V648" s="65"/>
    </row>
    <row r="649" spans="4:22" x14ac:dyDescent="0.2">
      <c r="D649" s="65"/>
      <c r="E649" s="65"/>
      <c r="F649" s="65"/>
      <c r="G649" s="65"/>
      <c r="I649" s="65"/>
      <c r="K649" s="65"/>
      <c r="M649" s="65"/>
      <c r="O649" s="65"/>
      <c r="R649" s="66"/>
      <c r="U649" s="65"/>
      <c r="V649" s="65"/>
    </row>
    <row r="650" spans="4:22" x14ac:dyDescent="0.2">
      <c r="D650" s="65"/>
      <c r="E650" s="65"/>
      <c r="F650" s="65"/>
      <c r="G650" s="65"/>
      <c r="I650" s="65"/>
      <c r="K650" s="65"/>
      <c r="M650" s="65"/>
      <c r="O650" s="65"/>
      <c r="R650" s="66"/>
      <c r="U650" s="65"/>
      <c r="V650" s="65"/>
    </row>
    <row r="651" spans="4:22" x14ac:dyDescent="0.2">
      <c r="D651" s="65"/>
      <c r="E651" s="65"/>
      <c r="F651" s="65"/>
      <c r="G651" s="65"/>
      <c r="I651" s="65"/>
      <c r="K651" s="65"/>
      <c r="M651" s="65"/>
      <c r="O651" s="65"/>
      <c r="R651" s="66"/>
      <c r="U651" s="65"/>
      <c r="V651" s="65"/>
    </row>
    <row r="652" spans="4:22" x14ac:dyDescent="0.2">
      <c r="D652" s="65"/>
      <c r="E652" s="65"/>
      <c r="F652" s="65"/>
      <c r="G652" s="65"/>
      <c r="I652" s="65"/>
      <c r="K652" s="65"/>
      <c r="M652" s="65"/>
      <c r="O652" s="65"/>
      <c r="R652" s="66"/>
      <c r="U652" s="65"/>
      <c r="V652" s="65"/>
    </row>
    <row r="653" spans="4:22" x14ac:dyDescent="0.2">
      <c r="D653" s="65"/>
      <c r="E653" s="65"/>
      <c r="F653" s="65"/>
      <c r="G653" s="65"/>
      <c r="I653" s="65"/>
      <c r="K653" s="65"/>
      <c r="M653" s="65"/>
      <c r="O653" s="65"/>
      <c r="R653" s="66"/>
      <c r="U653" s="65"/>
      <c r="V653" s="65"/>
    </row>
    <row r="654" spans="4:22" x14ac:dyDescent="0.2">
      <c r="D654" s="65"/>
      <c r="E654" s="65"/>
      <c r="F654" s="65"/>
      <c r="G654" s="65"/>
      <c r="I654" s="65"/>
      <c r="K654" s="65"/>
      <c r="M654" s="65"/>
      <c r="O654" s="65"/>
      <c r="R654" s="66"/>
      <c r="U654" s="65"/>
      <c r="V654" s="65"/>
    </row>
    <row r="655" spans="4:22" x14ac:dyDescent="0.2">
      <c r="D655" s="65"/>
      <c r="E655" s="65"/>
      <c r="F655" s="65"/>
      <c r="G655" s="65"/>
      <c r="I655" s="65"/>
      <c r="K655" s="65"/>
      <c r="M655" s="65"/>
      <c r="O655" s="65"/>
      <c r="R655" s="66"/>
      <c r="U655" s="65"/>
      <c r="V655" s="65"/>
    </row>
    <row r="656" spans="4:22" x14ac:dyDescent="0.2">
      <c r="D656" s="65"/>
      <c r="E656" s="65"/>
      <c r="F656" s="65"/>
      <c r="G656" s="65"/>
      <c r="I656" s="65"/>
      <c r="K656" s="65"/>
      <c r="M656" s="65"/>
      <c r="O656" s="65"/>
      <c r="R656" s="66"/>
      <c r="U656" s="65"/>
      <c r="V656" s="65"/>
    </row>
    <row r="657" spans="4:22" x14ac:dyDescent="0.2">
      <c r="D657" s="65"/>
      <c r="E657" s="65"/>
      <c r="F657" s="65"/>
      <c r="G657" s="65"/>
      <c r="I657" s="65"/>
      <c r="K657" s="65"/>
      <c r="M657" s="65"/>
      <c r="O657" s="65"/>
      <c r="R657" s="66"/>
      <c r="U657" s="65"/>
      <c r="V657" s="65"/>
    </row>
    <row r="658" spans="4:22" x14ac:dyDescent="0.2">
      <c r="D658" s="65"/>
      <c r="E658" s="65"/>
      <c r="F658" s="65"/>
      <c r="G658" s="65"/>
      <c r="I658" s="65"/>
      <c r="K658" s="65"/>
      <c r="M658" s="65"/>
      <c r="O658" s="65"/>
      <c r="R658" s="66"/>
      <c r="U658" s="65"/>
      <c r="V658" s="65"/>
    </row>
    <row r="659" spans="4:22" x14ac:dyDescent="0.2">
      <c r="D659" s="65"/>
      <c r="E659" s="65"/>
      <c r="F659" s="65"/>
      <c r="G659" s="65"/>
      <c r="I659" s="65"/>
      <c r="K659" s="65"/>
      <c r="M659" s="65"/>
      <c r="O659" s="65"/>
      <c r="R659" s="66"/>
      <c r="U659" s="65"/>
      <c r="V659" s="65"/>
    </row>
    <row r="660" spans="4:22" x14ac:dyDescent="0.2">
      <c r="D660" s="65"/>
      <c r="E660" s="65"/>
      <c r="F660" s="65"/>
      <c r="G660" s="65"/>
      <c r="I660" s="65"/>
      <c r="K660" s="65"/>
      <c r="M660" s="65"/>
      <c r="O660" s="65"/>
      <c r="R660" s="66"/>
      <c r="U660" s="65"/>
      <c r="V660" s="65"/>
    </row>
    <row r="661" spans="4:22" x14ac:dyDescent="0.2">
      <c r="D661" s="65"/>
      <c r="E661" s="65"/>
      <c r="F661" s="65"/>
      <c r="G661" s="65"/>
      <c r="I661" s="65"/>
      <c r="K661" s="65"/>
      <c r="M661" s="65"/>
      <c r="O661" s="65"/>
      <c r="R661" s="66"/>
      <c r="U661" s="65"/>
      <c r="V661" s="65"/>
    </row>
    <row r="662" spans="4:22" x14ac:dyDescent="0.2">
      <c r="D662" s="65"/>
      <c r="E662" s="65"/>
      <c r="F662" s="65"/>
      <c r="G662" s="65"/>
      <c r="I662" s="65"/>
      <c r="K662" s="65"/>
      <c r="M662" s="65"/>
      <c r="O662" s="65"/>
      <c r="R662" s="66"/>
      <c r="U662" s="65"/>
      <c r="V662" s="65"/>
    </row>
    <row r="663" spans="4:22" x14ac:dyDescent="0.2">
      <c r="D663" s="65"/>
      <c r="E663" s="65"/>
      <c r="F663" s="65"/>
      <c r="G663" s="65"/>
      <c r="I663" s="65"/>
      <c r="K663" s="65"/>
      <c r="M663" s="65"/>
      <c r="O663" s="65"/>
      <c r="R663" s="66"/>
      <c r="U663" s="65"/>
      <c r="V663" s="65"/>
    </row>
    <row r="664" spans="4:22" x14ac:dyDescent="0.2">
      <c r="D664" s="65"/>
      <c r="E664" s="65"/>
      <c r="F664" s="65"/>
      <c r="G664" s="65"/>
      <c r="I664" s="65"/>
      <c r="K664" s="65"/>
      <c r="M664" s="65"/>
      <c r="O664" s="65"/>
      <c r="R664" s="66"/>
      <c r="U664" s="65"/>
      <c r="V664" s="65"/>
    </row>
    <row r="665" spans="4:22" x14ac:dyDescent="0.2">
      <c r="D665" s="65"/>
      <c r="E665" s="65"/>
      <c r="F665" s="65"/>
      <c r="G665" s="65"/>
      <c r="I665" s="65"/>
      <c r="K665" s="65"/>
      <c r="M665" s="65"/>
      <c r="O665" s="65"/>
      <c r="R665" s="66"/>
      <c r="U665" s="65"/>
      <c r="V665" s="65"/>
    </row>
    <row r="666" spans="4:22" x14ac:dyDescent="0.2">
      <c r="D666" s="65"/>
      <c r="E666" s="65"/>
      <c r="F666" s="65"/>
      <c r="G666" s="65"/>
      <c r="I666" s="65"/>
      <c r="K666" s="65"/>
      <c r="M666" s="65"/>
      <c r="O666" s="65"/>
      <c r="R666" s="66"/>
      <c r="U666" s="65"/>
      <c r="V666" s="65"/>
    </row>
    <row r="667" spans="4:22" x14ac:dyDescent="0.2">
      <c r="D667" s="65"/>
      <c r="E667" s="65"/>
      <c r="F667" s="65"/>
      <c r="G667" s="65"/>
      <c r="I667" s="65"/>
      <c r="K667" s="65"/>
      <c r="M667" s="65"/>
      <c r="O667" s="65"/>
      <c r="R667" s="66"/>
      <c r="U667" s="65"/>
      <c r="V667" s="65"/>
    </row>
    <row r="668" spans="4:22" x14ac:dyDescent="0.2">
      <c r="D668" s="65"/>
      <c r="E668" s="65"/>
      <c r="F668" s="65"/>
      <c r="G668" s="65"/>
      <c r="I668" s="65"/>
      <c r="K668" s="65"/>
      <c r="M668" s="65"/>
      <c r="O668" s="65"/>
      <c r="R668" s="66"/>
      <c r="U668" s="65"/>
      <c r="V668" s="65"/>
    </row>
    <row r="669" spans="4:22" x14ac:dyDescent="0.2">
      <c r="D669" s="65"/>
      <c r="E669" s="65"/>
      <c r="F669" s="65"/>
      <c r="G669" s="65"/>
      <c r="I669" s="65"/>
      <c r="K669" s="65"/>
      <c r="M669" s="65"/>
      <c r="O669" s="65"/>
      <c r="R669" s="66"/>
      <c r="U669" s="65"/>
      <c r="V669" s="65"/>
    </row>
    <row r="670" spans="4:22" x14ac:dyDescent="0.2">
      <c r="D670" s="65"/>
      <c r="E670" s="65"/>
      <c r="F670" s="65"/>
      <c r="G670" s="65"/>
      <c r="I670" s="65"/>
      <c r="K670" s="65"/>
      <c r="M670" s="65"/>
      <c r="O670" s="65"/>
      <c r="R670" s="66"/>
      <c r="U670" s="65"/>
      <c r="V670" s="65"/>
    </row>
    <row r="671" spans="4:22" x14ac:dyDescent="0.2">
      <c r="D671" s="65"/>
      <c r="E671" s="65"/>
      <c r="F671" s="65"/>
      <c r="G671" s="65"/>
      <c r="I671" s="65"/>
      <c r="K671" s="65"/>
      <c r="M671" s="65"/>
      <c r="O671" s="65"/>
      <c r="R671" s="66"/>
      <c r="U671" s="65"/>
      <c r="V671" s="65"/>
    </row>
    <row r="672" spans="4:22" x14ac:dyDescent="0.2">
      <c r="D672" s="65"/>
      <c r="E672" s="65"/>
      <c r="F672" s="65"/>
      <c r="G672" s="65"/>
      <c r="I672" s="65"/>
      <c r="K672" s="65"/>
      <c r="M672" s="65"/>
      <c r="O672" s="65"/>
      <c r="R672" s="66"/>
      <c r="U672" s="65"/>
      <c r="V672" s="65"/>
    </row>
    <row r="673" spans="4:22" x14ac:dyDescent="0.2">
      <c r="D673" s="65"/>
      <c r="E673" s="65"/>
      <c r="F673" s="65"/>
      <c r="G673" s="65"/>
      <c r="I673" s="65"/>
      <c r="K673" s="65"/>
      <c r="M673" s="65"/>
      <c r="O673" s="65"/>
      <c r="R673" s="66"/>
      <c r="U673" s="65"/>
      <c r="V673" s="65"/>
    </row>
    <row r="674" spans="4:22" x14ac:dyDescent="0.2">
      <c r="D674" s="65"/>
      <c r="E674" s="65"/>
      <c r="F674" s="65"/>
      <c r="G674" s="65"/>
      <c r="I674" s="65"/>
      <c r="K674" s="65"/>
      <c r="M674" s="65"/>
      <c r="O674" s="65"/>
      <c r="R674" s="66"/>
      <c r="U674" s="65"/>
      <c r="V674" s="65"/>
    </row>
    <row r="675" spans="4:22" x14ac:dyDescent="0.2">
      <c r="D675" s="65"/>
      <c r="E675" s="65"/>
      <c r="F675" s="65"/>
      <c r="G675" s="65"/>
      <c r="I675" s="65"/>
      <c r="K675" s="65"/>
      <c r="M675" s="65"/>
      <c r="O675" s="65"/>
      <c r="R675" s="66"/>
      <c r="U675" s="65"/>
      <c r="V675" s="65"/>
    </row>
    <row r="676" spans="4:22" x14ac:dyDescent="0.2">
      <c r="D676" s="65"/>
      <c r="E676" s="65"/>
      <c r="F676" s="65"/>
      <c r="G676" s="65"/>
      <c r="I676" s="65"/>
      <c r="K676" s="65"/>
      <c r="M676" s="65"/>
      <c r="O676" s="65"/>
      <c r="R676" s="66"/>
      <c r="U676" s="65"/>
      <c r="V676" s="65"/>
    </row>
    <row r="677" spans="4:22" x14ac:dyDescent="0.2">
      <c r="D677" s="65"/>
      <c r="E677" s="65"/>
      <c r="F677" s="65"/>
      <c r="G677" s="65"/>
      <c r="I677" s="65"/>
      <c r="K677" s="65"/>
      <c r="M677" s="65"/>
      <c r="O677" s="65"/>
      <c r="R677" s="66"/>
      <c r="U677" s="65"/>
      <c r="V677" s="65"/>
    </row>
    <row r="678" spans="4:22" x14ac:dyDescent="0.2">
      <c r="D678" s="65"/>
      <c r="E678" s="65"/>
      <c r="F678" s="65"/>
      <c r="G678" s="65"/>
      <c r="I678" s="65"/>
      <c r="K678" s="65"/>
      <c r="M678" s="65"/>
      <c r="O678" s="65"/>
      <c r="R678" s="66"/>
      <c r="U678" s="65"/>
      <c r="V678" s="65"/>
    </row>
    <row r="679" spans="4:22" x14ac:dyDescent="0.2">
      <c r="D679" s="65"/>
      <c r="E679" s="65"/>
      <c r="F679" s="65"/>
      <c r="G679" s="65"/>
      <c r="I679" s="65"/>
      <c r="K679" s="65"/>
      <c r="M679" s="65"/>
      <c r="O679" s="65"/>
      <c r="R679" s="66"/>
      <c r="U679" s="65"/>
      <c r="V679" s="65"/>
    </row>
    <row r="680" spans="4:22" x14ac:dyDescent="0.2">
      <c r="D680" s="65"/>
      <c r="E680" s="65"/>
      <c r="F680" s="65"/>
      <c r="G680" s="65"/>
      <c r="I680" s="65"/>
      <c r="K680" s="65"/>
      <c r="M680" s="65"/>
      <c r="O680" s="65"/>
      <c r="R680" s="66"/>
      <c r="U680" s="65"/>
      <c r="V680" s="65"/>
    </row>
    <row r="681" spans="4:22" x14ac:dyDescent="0.2">
      <c r="D681" s="65"/>
      <c r="E681" s="65"/>
      <c r="F681" s="65"/>
      <c r="G681" s="65"/>
      <c r="I681" s="65"/>
      <c r="K681" s="65"/>
      <c r="M681" s="65"/>
      <c r="O681" s="65"/>
      <c r="R681" s="66"/>
      <c r="U681" s="65"/>
      <c r="V681" s="65"/>
    </row>
    <row r="682" spans="4:22" x14ac:dyDescent="0.2">
      <c r="D682" s="65"/>
      <c r="E682" s="65"/>
      <c r="F682" s="65"/>
      <c r="G682" s="65"/>
      <c r="I682" s="65"/>
      <c r="K682" s="65"/>
      <c r="M682" s="65"/>
      <c r="O682" s="65"/>
      <c r="R682" s="66"/>
      <c r="U682" s="65"/>
      <c r="V682" s="65"/>
    </row>
    <row r="683" spans="4:22" x14ac:dyDescent="0.2">
      <c r="D683" s="65"/>
      <c r="E683" s="65"/>
      <c r="F683" s="65"/>
      <c r="G683" s="65"/>
      <c r="I683" s="65"/>
      <c r="K683" s="65"/>
      <c r="M683" s="65"/>
      <c r="O683" s="65"/>
      <c r="R683" s="66"/>
      <c r="U683" s="65"/>
      <c r="V683" s="65"/>
    </row>
    <row r="684" spans="4:22" x14ac:dyDescent="0.2">
      <c r="D684" s="65"/>
      <c r="E684" s="65"/>
      <c r="F684" s="65"/>
      <c r="G684" s="65"/>
      <c r="I684" s="65"/>
      <c r="K684" s="65"/>
      <c r="M684" s="65"/>
      <c r="O684" s="65"/>
      <c r="R684" s="66"/>
      <c r="U684" s="65"/>
      <c r="V684" s="65"/>
    </row>
    <row r="685" spans="4:22" x14ac:dyDescent="0.2">
      <c r="D685" s="65"/>
      <c r="E685" s="65"/>
      <c r="F685" s="65"/>
      <c r="G685" s="65"/>
      <c r="I685" s="65"/>
      <c r="K685" s="65"/>
      <c r="M685" s="65"/>
      <c r="O685" s="65"/>
      <c r="R685" s="66"/>
      <c r="U685" s="65"/>
      <c r="V685" s="65"/>
    </row>
    <row r="686" spans="4:22" x14ac:dyDescent="0.2">
      <c r="D686" s="65"/>
      <c r="E686" s="65"/>
      <c r="F686" s="65"/>
      <c r="G686" s="65"/>
      <c r="I686" s="65"/>
      <c r="K686" s="65"/>
      <c r="M686" s="65"/>
      <c r="O686" s="65"/>
      <c r="R686" s="66"/>
      <c r="U686" s="65"/>
      <c r="V686" s="65"/>
    </row>
    <row r="687" spans="4:22" x14ac:dyDescent="0.2">
      <c r="D687" s="65"/>
      <c r="E687" s="65"/>
      <c r="F687" s="65"/>
      <c r="G687" s="65"/>
      <c r="I687" s="65"/>
      <c r="K687" s="65"/>
      <c r="M687" s="65"/>
      <c r="O687" s="65"/>
      <c r="R687" s="66"/>
      <c r="U687" s="65"/>
      <c r="V687" s="65"/>
    </row>
    <row r="688" spans="4:22" x14ac:dyDescent="0.2">
      <c r="D688" s="65"/>
      <c r="E688" s="65"/>
      <c r="F688" s="65"/>
      <c r="G688" s="65"/>
      <c r="I688" s="65"/>
      <c r="K688" s="65"/>
      <c r="M688" s="65"/>
      <c r="O688" s="65"/>
      <c r="R688" s="66"/>
      <c r="U688" s="65"/>
      <c r="V688" s="65"/>
    </row>
    <row r="689" spans="4:22" x14ac:dyDescent="0.2">
      <c r="D689" s="65"/>
      <c r="E689" s="65"/>
      <c r="F689" s="65"/>
      <c r="G689" s="65"/>
      <c r="I689" s="65"/>
      <c r="K689" s="65"/>
      <c r="M689" s="65"/>
      <c r="O689" s="65"/>
      <c r="R689" s="66"/>
      <c r="U689" s="65"/>
      <c r="V689" s="65"/>
    </row>
    <row r="690" spans="4:22" x14ac:dyDescent="0.2">
      <c r="D690" s="65"/>
      <c r="E690" s="65"/>
      <c r="F690" s="65"/>
      <c r="G690" s="65"/>
      <c r="I690" s="65"/>
      <c r="K690" s="65"/>
      <c r="M690" s="65"/>
      <c r="O690" s="65"/>
      <c r="R690" s="66"/>
      <c r="U690" s="65"/>
      <c r="V690" s="65"/>
    </row>
    <row r="691" spans="4:22" x14ac:dyDescent="0.2">
      <c r="D691" s="65"/>
      <c r="E691" s="65"/>
      <c r="F691" s="65"/>
      <c r="G691" s="65"/>
      <c r="I691" s="65"/>
      <c r="K691" s="65"/>
      <c r="M691" s="65"/>
      <c r="O691" s="65"/>
      <c r="R691" s="66"/>
      <c r="U691" s="65"/>
      <c r="V691" s="65"/>
    </row>
    <row r="692" spans="4:22" x14ac:dyDescent="0.2">
      <c r="D692" s="65"/>
      <c r="E692" s="65"/>
      <c r="F692" s="65"/>
      <c r="G692" s="65"/>
      <c r="I692" s="65"/>
      <c r="K692" s="65"/>
      <c r="M692" s="65"/>
      <c r="O692" s="65"/>
      <c r="R692" s="66"/>
      <c r="U692" s="65"/>
      <c r="V692" s="65"/>
    </row>
    <row r="693" spans="4:22" x14ac:dyDescent="0.2">
      <c r="D693" s="65"/>
      <c r="E693" s="65"/>
      <c r="F693" s="65"/>
      <c r="G693" s="65"/>
      <c r="I693" s="65"/>
      <c r="K693" s="65"/>
      <c r="M693" s="65"/>
      <c r="O693" s="65"/>
      <c r="R693" s="66"/>
      <c r="U693" s="65"/>
      <c r="V693" s="65"/>
    </row>
    <row r="694" spans="4:22" x14ac:dyDescent="0.2">
      <c r="D694" s="65"/>
      <c r="E694" s="65"/>
      <c r="F694" s="65"/>
      <c r="G694" s="65"/>
      <c r="I694" s="65"/>
      <c r="K694" s="65"/>
      <c r="M694" s="65"/>
      <c r="O694" s="65"/>
      <c r="R694" s="66"/>
      <c r="U694" s="65"/>
      <c r="V694" s="65"/>
    </row>
    <row r="695" spans="4:22" x14ac:dyDescent="0.2">
      <c r="D695" s="65"/>
      <c r="E695" s="65"/>
      <c r="F695" s="65"/>
      <c r="G695" s="65"/>
      <c r="I695" s="65"/>
      <c r="K695" s="65"/>
      <c r="M695" s="65"/>
      <c r="O695" s="65"/>
      <c r="R695" s="66"/>
      <c r="U695" s="65"/>
      <c r="V695" s="65"/>
    </row>
    <row r="696" spans="4:22" x14ac:dyDescent="0.2">
      <c r="D696" s="65"/>
      <c r="E696" s="65"/>
      <c r="F696" s="65"/>
      <c r="G696" s="65"/>
      <c r="I696" s="65"/>
      <c r="K696" s="65"/>
      <c r="M696" s="65"/>
      <c r="O696" s="65"/>
      <c r="R696" s="66"/>
      <c r="U696" s="65"/>
      <c r="V696" s="65"/>
    </row>
    <row r="697" spans="4:22" x14ac:dyDescent="0.2">
      <c r="D697" s="65"/>
      <c r="E697" s="65"/>
      <c r="F697" s="65"/>
      <c r="G697" s="65"/>
      <c r="I697" s="65"/>
      <c r="K697" s="65"/>
      <c r="M697" s="65"/>
      <c r="O697" s="65"/>
      <c r="R697" s="66"/>
      <c r="U697" s="65"/>
      <c r="V697" s="65"/>
    </row>
    <row r="698" spans="4:22" x14ac:dyDescent="0.2">
      <c r="D698" s="65"/>
      <c r="E698" s="65"/>
      <c r="F698" s="65"/>
      <c r="G698" s="65"/>
      <c r="I698" s="65"/>
      <c r="K698" s="65"/>
      <c r="M698" s="65"/>
      <c r="O698" s="65"/>
      <c r="R698" s="66"/>
      <c r="U698" s="65"/>
      <c r="V698" s="65"/>
    </row>
    <row r="699" spans="4:22" x14ac:dyDescent="0.2">
      <c r="D699" s="65"/>
      <c r="E699" s="65"/>
      <c r="F699" s="65"/>
      <c r="G699" s="65"/>
      <c r="I699" s="65"/>
      <c r="K699" s="65"/>
      <c r="M699" s="65"/>
      <c r="O699" s="65"/>
      <c r="R699" s="66"/>
      <c r="U699" s="65"/>
      <c r="V699" s="65"/>
    </row>
    <row r="700" spans="4:22" x14ac:dyDescent="0.2">
      <c r="D700" s="65"/>
      <c r="E700" s="65"/>
      <c r="F700" s="65"/>
      <c r="G700" s="65"/>
      <c r="I700" s="65"/>
      <c r="K700" s="65"/>
      <c r="M700" s="65"/>
      <c r="O700" s="65"/>
      <c r="R700" s="66"/>
      <c r="U700" s="65"/>
      <c r="V700" s="65"/>
    </row>
    <row r="701" spans="4:22" x14ac:dyDescent="0.2">
      <c r="D701" s="65"/>
      <c r="E701" s="65"/>
      <c r="F701" s="65"/>
      <c r="G701" s="65"/>
      <c r="I701" s="65"/>
      <c r="K701" s="65"/>
      <c r="M701" s="65"/>
      <c r="O701" s="65"/>
      <c r="R701" s="66"/>
      <c r="U701" s="65"/>
      <c r="V701" s="65"/>
    </row>
    <row r="702" spans="4:22" x14ac:dyDescent="0.2">
      <c r="D702" s="65"/>
      <c r="E702" s="65"/>
      <c r="F702" s="65"/>
      <c r="G702" s="65"/>
      <c r="I702" s="65"/>
      <c r="K702" s="65"/>
      <c r="M702" s="65"/>
      <c r="O702" s="65"/>
      <c r="R702" s="66"/>
      <c r="U702" s="65"/>
      <c r="V702" s="65"/>
    </row>
    <row r="703" spans="4:22" x14ac:dyDescent="0.2">
      <c r="D703" s="65"/>
      <c r="E703" s="65"/>
      <c r="F703" s="65"/>
      <c r="G703" s="65"/>
      <c r="I703" s="65"/>
      <c r="K703" s="65"/>
      <c r="M703" s="65"/>
      <c r="O703" s="65"/>
      <c r="R703" s="66"/>
      <c r="U703" s="65"/>
      <c r="V703" s="65"/>
    </row>
    <row r="704" spans="4:22" x14ac:dyDescent="0.2">
      <c r="D704" s="65"/>
      <c r="E704" s="65"/>
      <c r="F704" s="65"/>
      <c r="G704" s="65"/>
      <c r="I704" s="65"/>
      <c r="K704" s="65"/>
      <c r="M704" s="65"/>
      <c r="O704" s="65"/>
      <c r="R704" s="66"/>
      <c r="U704" s="65"/>
      <c r="V704" s="65"/>
    </row>
    <row r="705" spans="4:22" x14ac:dyDescent="0.2">
      <c r="D705" s="65"/>
      <c r="E705" s="65"/>
      <c r="F705" s="65"/>
      <c r="G705" s="65"/>
      <c r="I705" s="65"/>
      <c r="K705" s="65"/>
      <c r="M705" s="65"/>
      <c r="O705" s="65"/>
      <c r="R705" s="66"/>
      <c r="U705" s="65"/>
      <c r="V705" s="65"/>
    </row>
    <row r="706" spans="4:22" x14ac:dyDescent="0.2">
      <c r="D706" s="65"/>
      <c r="E706" s="65"/>
      <c r="F706" s="65"/>
      <c r="G706" s="65"/>
      <c r="I706" s="65"/>
      <c r="K706" s="65"/>
      <c r="M706" s="65"/>
      <c r="O706" s="65"/>
      <c r="R706" s="66"/>
      <c r="U706" s="65"/>
      <c r="V706" s="65"/>
    </row>
    <row r="707" spans="4:22" x14ac:dyDescent="0.2">
      <c r="D707" s="65"/>
      <c r="E707" s="65"/>
      <c r="F707" s="65"/>
      <c r="G707" s="65"/>
      <c r="I707" s="65"/>
      <c r="K707" s="65"/>
      <c r="M707" s="65"/>
      <c r="O707" s="65"/>
      <c r="R707" s="66"/>
      <c r="U707" s="65"/>
      <c r="V707" s="65"/>
    </row>
    <row r="708" spans="4:22" x14ac:dyDescent="0.2">
      <c r="D708" s="65"/>
      <c r="E708" s="65"/>
      <c r="F708" s="65"/>
      <c r="G708" s="65"/>
      <c r="I708" s="65"/>
      <c r="K708" s="65"/>
      <c r="M708" s="65"/>
      <c r="O708" s="65"/>
      <c r="R708" s="66"/>
      <c r="U708" s="65"/>
      <c r="V708" s="65"/>
    </row>
    <row r="709" spans="4:22" x14ac:dyDescent="0.2">
      <c r="D709" s="65"/>
      <c r="E709" s="65"/>
      <c r="F709" s="65"/>
      <c r="G709" s="65"/>
      <c r="I709" s="65"/>
      <c r="K709" s="65"/>
      <c r="M709" s="65"/>
      <c r="O709" s="65"/>
      <c r="R709" s="66"/>
      <c r="U709" s="65"/>
      <c r="V709" s="65"/>
    </row>
    <row r="710" spans="4:22" x14ac:dyDescent="0.2">
      <c r="D710" s="65"/>
      <c r="E710" s="65"/>
      <c r="F710" s="65"/>
      <c r="G710" s="65"/>
      <c r="I710" s="65"/>
      <c r="K710" s="65"/>
      <c r="M710" s="65"/>
      <c r="O710" s="65"/>
      <c r="R710" s="66"/>
      <c r="U710" s="65"/>
      <c r="V710" s="65"/>
    </row>
    <row r="711" spans="4:22" x14ac:dyDescent="0.2">
      <c r="D711" s="65"/>
      <c r="E711" s="65"/>
      <c r="F711" s="65"/>
      <c r="G711" s="65"/>
      <c r="I711" s="65"/>
      <c r="K711" s="65"/>
      <c r="M711" s="65"/>
      <c r="O711" s="65"/>
      <c r="R711" s="66"/>
      <c r="U711" s="65"/>
      <c r="V711" s="65"/>
    </row>
    <row r="712" spans="4:22" x14ac:dyDescent="0.2">
      <c r="D712" s="65"/>
      <c r="E712" s="65"/>
      <c r="F712" s="65"/>
      <c r="G712" s="65"/>
      <c r="I712" s="65"/>
      <c r="K712" s="65"/>
      <c r="M712" s="65"/>
      <c r="O712" s="65"/>
      <c r="R712" s="66"/>
      <c r="U712" s="65"/>
      <c r="V712" s="65"/>
    </row>
    <row r="713" spans="4:22" x14ac:dyDescent="0.2">
      <c r="D713" s="65"/>
      <c r="E713" s="65"/>
      <c r="F713" s="65"/>
      <c r="G713" s="65"/>
      <c r="I713" s="65"/>
      <c r="K713" s="65"/>
      <c r="M713" s="65"/>
      <c r="O713" s="65"/>
      <c r="R713" s="66"/>
      <c r="U713" s="65"/>
      <c r="V713" s="65"/>
    </row>
    <row r="714" spans="4:22" x14ac:dyDescent="0.2">
      <c r="D714" s="65"/>
      <c r="E714" s="65"/>
      <c r="F714" s="65"/>
      <c r="G714" s="65"/>
      <c r="I714" s="65"/>
      <c r="K714" s="65"/>
      <c r="M714" s="65"/>
      <c r="O714" s="65"/>
      <c r="R714" s="66"/>
      <c r="U714" s="65"/>
      <c r="V714" s="65"/>
    </row>
    <row r="715" spans="4:22" x14ac:dyDescent="0.2">
      <c r="D715" s="65"/>
      <c r="E715" s="65"/>
      <c r="F715" s="65"/>
      <c r="G715" s="65"/>
      <c r="I715" s="65"/>
      <c r="K715" s="65"/>
      <c r="M715" s="65"/>
      <c r="O715" s="65"/>
      <c r="R715" s="66"/>
      <c r="U715" s="65"/>
      <c r="V715" s="65"/>
    </row>
    <row r="716" spans="4:22" x14ac:dyDescent="0.2">
      <c r="D716" s="65"/>
      <c r="E716" s="65"/>
      <c r="F716" s="65"/>
      <c r="G716" s="65"/>
      <c r="I716" s="65"/>
      <c r="K716" s="65"/>
      <c r="M716" s="65"/>
      <c r="O716" s="65"/>
      <c r="R716" s="66"/>
      <c r="U716" s="65"/>
      <c r="V716" s="65"/>
    </row>
    <row r="717" spans="4:22" x14ac:dyDescent="0.2">
      <c r="D717" s="65"/>
      <c r="E717" s="65"/>
      <c r="F717" s="65"/>
      <c r="G717" s="65"/>
      <c r="I717" s="65"/>
      <c r="K717" s="65"/>
      <c r="M717" s="65"/>
      <c r="O717" s="65"/>
      <c r="R717" s="66"/>
      <c r="U717" s="65"/>
      <c r="V717" s="65"/>
    </row>
    <row r="718" spans="4:22" x14ac:dyDescent="0.2">
      <c r="D718" s="65"/>
      <c r="E718" s="65"/>
      <c r="F718" s="65"/>
      <c r="G718" s="65"/>
      <c r="I718" s="65"/>
      <c r="K718" s="65"/>
      <c r="M718" s="65"/>
      <c r="O718" s="65"/>
      <c r="R718" s="66"/>
      <c r="U718" s="65"/>
      <c r="V718" s="65"/>
    </row>
    <row r="719" spans="4:22" x14ac:dyDescent="0.2">
      <c r="D719" s="65"/>
      <c r="E719" s="65"/>
      <c r="F719" s="65"/>
      <c r="G719" s="65"/>
      <c r="I719" s="65"/>
      <c r="K719" s="65"/>
      <c r="M719" s="65"/>
      <c r="O719" s="65"/>
      <c r="R719" s="66"/>
      <c r="U719" s="65"/>
      <c r="V719" s="65"/>
    </row>
    <row r="720" spans="4:22" x14ac:dyDescent="0.2">
      <c r="D720" s="65"/>
      <c r="E720" s="65"/>
      <c r="F720" s="65"/>
      <c r="G720" s="65"/>
      <c r="I720" s="65"/>
      <c r="K720" s="65"/>
      <c r="M720" s="65"/>
      <c r="O720" s="65"/>
      <c r="R720" s="66"/>
      <c r="U720" s="65"/>
      <c r="V720" s="65"/>
    </row>
    <row r="721" spans="4:22" x14ac:dyDescent="0.2">
      <c r="D721" s="65"/>
      <c r="E721" s="65"/>
      <c r="F721" s="65"/>
      <c r="G721" s="65"/>
      <c r="I721" s="65"/>
      <c r="K721" s="65"/>
      <c r="M721" s="65"/>
      <c r="O721" s="65"/>
      <c r="R721" s="66"/>
      <c r="U721" s="65"/>
      <c r="V721" s="65"/>
    </row>
    <row r="722" spans="4:22" x14ac:dyDescent="0.2">
      <c r="D722" s="65"/>
      <c r="E722" s="65"/>
      <c r="F722" s="65"/>
      <c r="G722" s="65"/>
      <c r="I722" s="65"/>
      <c r="K722" s="65"/>
      <c r="M722" s="65"/>
      <c r="O722" s="65"/>
      <c r="R722" s="66"/>
      <c r="U722" s="65"/>
      <c r="V722" s="65"/>
    </row>
    <row r="723" spans="4:22" x14ac:dyDescent="0.2">
      <c r="D723" s="65"/>
      <c r="E723" s="65"/>
      <c r="F723" s="65"/>
      <c r="G723" s="65"/>
      <c r="I723" s="65"/>
      <c r="K723" s="65"/>
      <c r="M723" s="65"/>
      <c r="O723" s="65"/>
      <c r="R723" s="66"/>
      <c r="U723" s="65"/>
      <c r="V723" s="65"/>
    </row>
    <row r="724" spans="4:22" x14ac:dyDescent="0.2">
      <c r="D724" s="65"/>
      <c r="E724" s="65"/>
      <c r="F724" s="65"/>
      <c r="G724" s="65"/>
      <c r="I724" s="65"/>
      <c r="K724" s="65"/>
      <c r="M724" s="65"/>
      <c r="O724" s="65"/>
      <c r="R724" s="66"/>
      <c r="U724" s="65"/>
      <c r="V724" s="65"/>
    </row>
    <row r="725" spans="4:22" x14ac:dyDescent="0.2">
      <c r="D725" s="65"/>
      <c r="E725" s="65"/>
      <c r="F725" s="65"/>
      <c r="G725" s="65"/>
      <c r="I725" s="65"/>
      <c r="K725" s="65"/>
      <c r="M725" s="65"/>
      <c r="O725" s="65"/>
      <c r="R725" s="66"/>
      <c r="U725" s="65"/>
      <c r="V725" s="65"/>
    </row>
    <row r="726" spans="4:22" x14ac:dyDescent="0.2">
      <c r="D726" s="65"/>
      <c r="E726" s="65"/>
      <c r="F726" s="65"/>
      <c r="G726" s="65"/>
      <c r="I726" s="65"/>
      <c r="K726" s="65"/>
      <c r="M726" s="65"/>
      <c r="O726" s="65"/>
      <c r="R726" s="66"/>
      <c r="U726" s="65"/>
      <c r="V726" s="65"/>
    </row>
    <row r="727" spans="4:22" x14ac:dyDescent="0.2">
      <c r="D727" s="65"/>
      <c r="E727" s="65"/>
      <c r="F727" s="65"/>
      <c r="G727" s="65"/>
      <c r="I727" s="65"/>
      <c r="K727" s="65"/>
      <c r="M727" s="65"/>
      <c r="O727" s="65"/>
      <c r="R727" s="66"/>
      <c r="U727" s="65"/>
      <c r="V727" s="65"/>
    </row>
    <row r="728" spans="4:22" x14ac:dyDescent="0.2">
      <c r="D728" s="65"/>
      <c r="E728" s="65"/>
      <c r="F728" s="65"/>
      <c r="G728" s="65"/>
      <c r="I728" s="65"/>
      <c r="K728" s="65"/>
      <c r="M728" s="65"/>
      <c r="O728" s="65"/>
      <c r="R728" s="66"/>
      <c r="U728" s="65"/>
      <c r="V728" s="65"/>
    </row>
    <row r="729" spans="4:22" x14ac:dyDescent="0.2">
      <c r="D729" s="65"/>
      <c r="E729" s="65"/>
      <c r="F729" s="65"/>
      <c r="G729" s="65"/>
      <c r="I729" s="65"/>
      <c r="K729" s="65"/>
      <c r="M729" s="65"/>
      <c r="O729" s="65"/>
      <c r="R729" s="66"/>
      <c r="U729" s="65"/>
      <c r="V729" s="65"/>
    </row>
    <row r="730" spans="4:22" x14ac:dyDescent="0.2">
      <c r="D730" s="65"/>
      <c r="E730" s="65"/>
      <c r="F730" s="65"/>
      <c r="G730" s="65"/>
      <c r="I730" s="65"/>
      <c r="K730" s="65"/>
      <c r="M730" s="65"/>
      <c r="O730" s="65"/>
      <c r="R730" s="66"/>
      <c r="U730" s="65"/>
      <c r="V730" s="65"/>
    </row>
    <row r="731" spans="4:22" x14ac:dyDescent="0.2">
      <c r="D731" s="65"/>
      <c r="E731" s="65"/>
      <c r="F731" s="65"/>
      <c r="G731" s="65"/>
      <c r="I731" s="65"/>
      <c r="K731" s="65"/>
      <c r="M731" s="65"/>
      <c r="O731" s="65"/>
      <c r="R731" s="66"/>
      <c r="U731" s="65"/>
      <c r="V731" s="65"/>
    </row>
    <row r="732" spans="4:22" x14ac:dyDescent="0.2">
      <c r="D732" s="65"/>
      <c r="E732" s="65"/>
      <c r="F732" s="65"/>
      <c r="G732" s="65"/>
      <c r="I732" s="65"/>
      <c r="K732" s="65"/>
      <c r="M732" s="65"/>
      <c r="O732" s="65"/>
      <c r="R732" s="66"/>
      <c r="U732" s="65"/>
      <c r="V732" s="65"/>
    </row>
    <row r="733" spans="4:22" x14ac:dyDescent="0.2">
      <c r="D733" s="65"/>
      <c r="E733" s="65"/>
      <c r="F733" s="65"/>
      <c r="G733" s="65"/>
      <c r="I733" s="65"/>
      <c r="K733" s="65"/>
      <c r="M733" s="65"/>
      <c r="O733" s="65"/>
      <c r="R733" s="66"/>
      <c r="U733" s="65"/>
      <c r="V733" s="65"/>
    </row>
    <row r="734" spans="4:22" x14ac:dyDescent="0.2">
      <c r="D734" s="65"/>
      <c r="E734" s="65"/>
      <c r="F734" s="65"/>
      <c r="G734" s="65"/>
      <c r="I734" s="65"/>
      <c r="K734" s="65"/>
      <c r="M734" s="65"/>
      <c r="O734" s="65"/>
      <c r="R734" s="66"/>
      <c r="U734" s="65"/>
      <c r="V734" s="65"/>
    </row>
    <row r="735" spans="4:22" x14ac:dyDescent="0.2">
      <c r="D735" s="65"/>
      <c r="E735" s="65"/>
      <c r="F735" s="65"/>
      <c r="G735" s="65"/>
      <c r="I735" s="65"/>
      <c r="K735" s="65"/>
      <c r="M735" s="65"/>
      <c r="O735" s="65"/>
      <c r="R735" s="66"/>
      <c r="U735" s="65"/>
      <c r="V735" s="65"/>
    </row>
    <row r="736" spans="4:22" x14ac:dyDescent="0.2">
      <c r="D736" s="65"/>
      <c r="E736" s="65"/>
      <c r="F736" s="65"/>
      <c r="G736" s="65"/>
      <c r="I736" s="65"/>
      <c r="K736" s="65"/>
      <c r="M736" s="65"/>
      <c r="O736" s="65"/>
      <c r="R736" s="66"/>
      <c r="U736" s="65"/>
      <c r="V736" s="65"/>
    </row>
    <row r="737" spans="4:22" x14ac:dyDescent="0.2">
      <c r="D737" s="65"/>
      <c r="E737" s="65"/>
      <c r="F737" s="65"/>
      <c r="G737" s="65"/>
      <c r="I737" s="65"/>
      <c r="K737" s="65"/>
      <c r="M737" s="65"/>
      <c r="O737" s="65"/>
      <c r="R737" s="66"/>
      <c r="U737" s="65"/>
      <c r="V737" s="65"/>
    </row>
    <row r="738" spans="4:22" x14ac:dyDescent="0.2">
      <c r="D738" s="65"/>
      <c r="E738" s="65"/>
      <c r="F738" s="65"/>
      <c r="G738" s="65"/>
      <c r="I738" s="65"/>
      <c r="K738" s="65"/>
      <c r="M738" s="65"/>
      <c r="O738" s="65"/>
      <c r="R738" s="66"/>
      <c r="U738" s="65"/>
      <c r="V738" s="65"/>
    </row>
    <row r="739" spans="4:22" x14ac:dyDescent="0.2">
      <c r="D739" s="65"/>
      <c r="E739" s="65"/>
      <c r="F739" s="65"/>
      <c r="G739" s="65"/>
      <c r="I739" s="65"/>
      <c r="K739" s="65"/>
      <c r="M739" s="65"/>
      <c r="O739" s="65"/>
      <c r="R739" s="66"/>
      <c r="U739" s="65"/>
      <c r="V739" s="65"/>
    </row>
    <row r="740" spans="4:22" x14ac:dyDescent="0.2">
      <c r="D740" s="65"/>
      <c r="E740" s="65"/>
      <c r="F740" s="65"/>
      <c r="G740" s="65"/>
      <c r="I740" s="65"/>
      <c r="K740" s="65"/>
      <c r="M740" s="65"/>
      <c r="O740" s="65"/>
      <c r="R740" s="66"/>
      <c r="U740" s="65"/>
      <c r="V740" s="65"/>
    </row>
    <row r="741" spans="4:22" x14ac:dyDescent="0.2">
      <c r="D741" s="65"/>
      <c r="E741" s="65"/>
      <c r="F741" s="65"/>
      <c r="G741" s="65"/>
      <c r="I741" s="65"/>
      <c r="K741" s="65"/>
      <c r="M741" s="65"/>
      <c r="O741" s="65"/>
      <c r="R741" s="66"/>
      <c r="U741" s="65"/>
      <c r="V741" s="65"/>
    </row>
    <row r="742" spans="4:22" x14ac:dyDescent="0.2">
      <c r="D742" s="65"/>
      <c r="E742" s="65"/>
      <c r="F742" s="65"/>
      <c r="G742" s="65"/>
      <c r="I742" s="65"/>
      <c r="K742" s="65"/>
      <c r="M742" s="65"/>
      <c r="O742" s="65"/>
      <c r="R742" s="66"/>
      <c r="U742" s="65"/>
      <c r="V742" s="65"/>
    </row>
    <row r="743" spans="4:22" x14ac:dyDescent="0.2">
      <c r="D743" s="65"/>
      <c r="E743" s="65"/>
      <c r="F743" s="65"/>
      <c r="G743" s="65"/>
      <c r="I743" s="65"/>
      <c r="K743" s="65"/>
      <c r="M743" s="65"/>
      <c r="O743" s="65"/>
      <c r="R743" s="66"/>
      <c r="U743" s="65"/>
      <c r="V743" s="65"/>
    </row>
    <row r="744" spans="4:22" x14ac:dyDescent="0.2">
      <c r="D744" s="65"/>
      <c r="E744" s="65"/>
      <c r="F744" s="65"/>
      <c r="G744" s="65"/>
      <c r="I744" s="65"/>
      <c r="K744" s="65"/>
      <c r="M744" s="65"/>
      <c r="O744" s="65"/>
      <c r="R744" s="66"/>
      <c r="U744" s="65"/>
      <c r="V744" s="65"/>
    </row>
    <row r="745" spans="4:22" x14ac:dyDescent="0.2">
      <c r="D745" s="65"/>
      <c r="E745" s="65"/>
      <c r="F745" s="65"/>
      <c r="G745" s="65"/>
      <c r="I745" s="65"/>
      <c r="K745" s="65"/>
      <c r="M745" s="65"/>
      <c r="O745" s="65"/>
      <c r="R745" s="66"/>
      <c r="U745" s="65"/>
      <c r="V745" s="65"/>
    </row>
    <row r="746" spans="4:22" x14ac:dyDescent="0.2">
      <c r="D746" s="65"/>
      <c r="E746" s="65"/>
      <c r="F746" s="65"/>
      <c r="G746" s="65"/>
      <c r="I746" s="65"/>
      <c r="K746" s="65"/>
      <c r="M746" s="65"/>
      <c r="O746" s="65"/>
      <c r="R746" s="66"/>
      <c r="U746" s="65"/>
      <c r="V746" s="65"/>
    </row>
    <row r="747" spans="4:22" x14ac:dyDescent="0.2">
      <c r="D747" s="65"/>
      <c r="E747" s="65"/>
      <c r="F747" s="65"/>
      <c r="G747" s="65"/>
      <c r="I747" s="65"/>
      <c r="K747" s="65"/>
      <c r="M747" s="65"/>
      <c r="O747" s="65"/>
      <c r="R747" s="66"/>
      <c r="U747" s="65"/>
      <c r="V747" s="65"/>
    </row>
    <row r="748" spans="4:22" x14ac:dyDescent="0.2">
      <c r="D748" s="65"/>
      <c r="E748" s="65"/>
      <c r="F748" s="65"/>
      <c r="G748" s="65"/>
      <c r="I748" s="65"/>
      <c r="K748" s="65"/>
      <c r="M748" s="65"/>
      <c r="O748" s="65"/>
      <c r="R748" s="66"/>
      <c r="U748" s="65"/>
      <c r="V748" s="65"/>
    </row>
    <row r="749" spans="4:22" x14ac:dyDescent="0.2">
      <c r="D749" s="65"/>
      <c r="E749" s="65"/>
      <c r="F749" s="65"/>
      <c r="G749" s="65"/>
      <c r="I749" s="65"/>
      <c r="K749" s="65"/>
      <c r="M749" s="65"/>
      <c r="O749" s="65"/>
      <c r="R749" s="66"/>
      <c r="U749" s="65"/>
      <c r="V749" s="65"/>
    </row>
    <row r="750" spans="4:22" x14ac:dyDescent="0.2">
      <c r="D750" s="65"/>
      <c r="E750" s="65"/>
      <c r="F750" s="65"/>
      <c r="G750" s="65"/>
      <c r="I750" s="65"/>
      <c r="K750" s="65"/>
      <c r="M750" s="65"/>
      <c r="O750" s="65"/>
      <c r="R750" s="66"/>
      <c r="U750" s="65"/>
      <c r="V750" s="65"/>
    </row>
    <row r="751" spans="4:22" x14ac:dyDescent="0.2">
      <c r="D751" s="65"/>
      <c r="E751" s="65"/>
      <c r="F751" s="65"/>
      <c r="G751" s="65"/>
      <c r="I751" s="65"/>
      <c r="K751" s="65"/>
      <c r="M751" s="65"/>
      <c r="O751" s="65"/>
      <c r="R751" s="66"/>
      <c r="U751" s="65"/>
      <c r="V751" s="65"/>
    </row>
    <row r="752" spans="4:22" x14ac:dyDescent="0.2">
      <c r="D752" s="65"/>
      <c r="E752" s="65"/>
      <c r="F752" s="65"/>
      <c r="G752" s="65"/>
      <c r="I752" s="65"/>
      <c r="K752" s="65"/>
      <c r="M752" s="65"/>
      <c r="O752" s="65"/>
      <c r="R752" s="66"/>
      <c r="U752" s="65"/>
      <c r="V752" s="65"/>
    </row>
    <row r="753" spans="4:22" x14ac:dyDescent="0.2">
      <c r="D753" s="65"/>
      <c r="E753" s="65"/>
      <c r="F753" s="65"/>
      <c r="G753" s="65"/>
      <c r="I753" s="65"/>
      <c r="K753" s="65"/>
      <c r="M753" s="65"/>
      <c r="O753" s="65"/>
      <c r="R753" s="66"/>
      <c r="U753" s="65"/>
      <c r="V753" s="65"/>
    </row>
    <row r="754" spans="4:22" x14ac:dyDescent="0.2">
      <c r="D754" s="65"/>
      <c r="E754" s="65"/>
      <c r="F754" s="65"/>
      <c r="G754" s="65"/>
      <c r="I754" s="65"/>
      <c r="K754" s="65"/>
      <c r="M754" s="65"/>
      <c r="O754" s="65"/>
      <c r="R754" s="66"/>
      <c r="U754" s="65"/>
      <c r="V754" s="65"/>
    </row>
    <row r="755" spans="4:22" x14ac:dyDescent="0.2">
      <c r="D755" s="65"/>
      <c r="E755" s="65"/>
      <c r="F755" s="65"/>
      <c r="G755" s="65"/>
      <c r="I755" s="65"/>
      <c r="K755" s="65"/>
      <c r="M755" s="65"/>
      <c r="O755" s="65"/>
      <c r="R755" s="66"/>
      <c r="U755" s="65"/>
      <c r="V755" s="65"/>
    </row>
    <row r="756" spans="4:22" x14ac:dyDescent="0.2">
      <c r="D756" s="65"/>
      <c r="E756" s="65"/>
      <c r="F756" s="65"/>
      <c r="G756" s="65"/>
      <c r="I756" s="65"/>
      <c r="K756" s="65"/>
      <c r="M756" s="65"/>
      <c r="O756" s="65"/>
      <c r="R756" s="66"/>
      <c r="U756" s="65"/>
      <c r="V756" s="65"/>
    </row>
    <row r="757" spans="4:22" x14ac:dyDescent="0.2">
      <c r="D757" s="65"/>
      <c r="E757" s="65"/>
      <c r="F757" s="65"/>
      <c r="G757" s="65"/>
      <c r="I757" s="65"/>
      <c r="K757" s="65"/>
      <c r="M757" s="65"/>
      <c r="O757" s="65"/>
      <c r="R757" s="66"/>
      <c r="U757" s="65"/>
      <c r="V757" s="65"/>
    </row>
    <row r="758" spans="4:22" x14ac:dyDescent="0.2">
      <c r="D758" s="65"/>
      <c r="E758" s="65"/>
      <c r="F758" s="65"/>
      <c r="G758" s="65"/>
      <c r="I758" s="65"/>
      <c r="K758" s="65"/>
      <c r="M758" s="65"/>
      <c r="O758" s="65"/>
      <c r="R758" s="66"/>
      <c r="U758" s="65"/>
      <c r="V758" s="65"/>
    </row>
    <row r="759" spans="4:22" x14ac:dyDescent="0.2">
      <c r="D759" s="65"/>
      <c r="E759" s="65"/>
      <c r="F759" s="65"/>
      <c r="G759" s="65"/>
      <c r="I759" s="65"/>
      <c r="K759" s="65"/>
      <c r="M759" s="65"/>
      <c r="O759" s="65"/>
      <c r="R759" s="66"/>
      <c r="U759" s="65"/>
      <c r="V759" s="65"/>
    </row>
    <row r="760" spans="4:22" x14ac:dyDescent="0.2">
      <c r="D760" s="65"/>
      <c r="E760" s="65"/>
      <c r="F760" s="65"/>
      <c r="G760" s="65"/>
      <c r="I760" s="65"/>
      <c r="K760" s="65"/>
      <c r="M760" s="65"/>
      <c r="O760" s="65"/>
      <c r="R760" s="66"/>
      <c r="U760" s="65"/>
      <c r="V760" s="65"/>
    </row>
    <row r="761" spans="4:22" x14ac:dyDescent="0.2">
      <c r="D761" s="65"/>
      <c r="E761" s="65"/>
      <c r="F761" s="65"/>
      <c r="G761" s="65"/>
      <c r="I761" s="65"/>
      <c r="K761" s="65"/>
      <c r="M761" s="65"/>
      <c r="O761" s="65"/>
      <c r="R761" s="66"/>
      <c r="U761" s="65"/>
      <c r="V761" s="65"/>
    </row>
    <row r="762" spans="4:22" x14ac:dyDescent="0.2">
      <c r="D762" s="65"/>
      <c r="E762" s="65"/>
      <c r="F762" s="65"/>
      <c r="G762" s="65"/>
      <c r="I762" s="65"/>
      <c r="K762" s="65"/>
      <c r="M762" s="65"/>
      <c r="O762" s="65"/>
      <c r="R762" s="66"/>
      <c r="U762" s="65"/>
      <c r="V762" s="65"/>
    </row>
    <row r="763" spans="4:22" x14ac:dyDescent="0.2">
      <c r="D763" s="65"/>
      <c r="E763" s="65"/>
      <c r="F763" s="65"/>
      <c r="G763" s="65"/>
      <c r="I763" s="65"/>
      <c r="K763" s="65"/>
      <c r="M763" s="65"/>
      <c r="O763" s="65"/>
      <c r="R763" s="66"/>
      <c r="U763" s="65"/>
      <c r="V763" s="65"/>
    </row>
    <row r="764" spans="4:22" x14ac:dyDescent="0.2">
      <c r="D764" s="65"/>
      <c r="E764" s="65"/>
      <c r="F764" s="65"/>
      <c r="G764" s="65"/>
      <c r="I764" s="65"/>
      <c r="K764" s="65"/>
      <c r="M764" s="65"/>
      <c r="O764" s="65"/>
      <c r="R764" s="66"/>
      <c r="U764" s="65"/>
      <c r="V764" s="65"/>
    </row>
    <row r="765" spans="4:22" x14ac:dyDescent="0.2">
      <c r="D765" s="65"/>
      <c r="E765" s="65"/>
      <c r="F765" s="65"/>
      <c r="G765" s="65"/>
      <c r="I765" s="65"/>
      <c r="K765" s="65"/>
      <c r="M765" s="65"/>
      <c r="O765" s="65"/>
      <c r="R765" s="66"/>
      <c r="U765" s="65"/>
      <c r="V765" s="65"/>
    </row>
    <row r="766" spans="4:22" x14ac:dyDescent="0.2">
      <c r="D766" s="65"/>
      <c r="E766" s="65"/>
      <c r="F766" s="65"/>
      <c r="G766" s="65"/>
      <c r="I766" s="65"/>
      <c r="K766" s="65"/>
      <c r="M766" s="65"/>
      <c r="O766" s="65"/>
      <c r="R766" s="66"/>
      <c r="U766" s="65"/>
      <c r="V766" s="65"/>
    </row>
    <row r="767" spans="4:22" x14ac:dyDescent="0.2">
      <c r="D767" s="65"/>
      <c r="E767" s="65"/>
      <c r="F767" s="65"/>
      <c r="G767" s="65"/>
      <c r="I767" s="65"/>
      <c r="K767" s="65"/>
      <c r="M767" s="65"/>
      <c r="O767" s="65"/>
      <c r="R767" s="66"/>
      <c r="U767" s="65"/>
      <c r="V767" s="65"/>
    </row>
    <row r="768" spans="4:22" x14ac:dyDescent="0.2">
      <c r="D768" s="65"/>
      <c r="E768" s="65"/>
      <c r="F768" s="65"/>
      <c r="G768" s="65"/>
      <c r="I768" s="65"/>
      <c r="K768" s="65"/>
      <c r="M768" s="65"/>
      <c r="O768" s="65"/>
      <c r="R768" s="66"/>
      <c r="U768" s="65"/>
      <c r="V768" s="65"/>
    </row>
    <row r="769" spans="4:22" x14ac:dyDescent="0.2">
      <c r="D769" s="65"/>
      <c r="E769" s="65"/>
      <c r="F769" s="65"/>
      <c r="G769" s="65"/>
      <c r="I769" s="65"/>
      <c r="K769" s="65"/>
      <c r="M769" s="65"/>
      <c r="O769" s="65"/>
      <c r="R769" s="66"/>
      <c r="U769" s="65"/>
      <c r="V769" s="65"/>
    </row>
    <row r="770" spans="4:22" x14ac:dyDescent="0.2">
      <c r="D770" s="65"/>
      <c r="E770" s="65"/>
      <c r="F770" s="65"/>
      <c r="G770" s="65"/>
      <c r="I770" s="65"/>
      <c r="K770" s="65"/>
      <c r="M770" s="65"/>
      <c r="O770" s="65"/>
      <c r="R770" s="66"/>
      <c r="U770" s="65"/>
      <c r="V770" s="65"/>
    </row>
    <row r="771" spans="4:22" x14ac:dyDescent="0.2">
      <c r="D771" s="65"/>
      <c r="E771" s="65"/>
      <c r="F771" s="65"/>
      <c r="G771" s="65"/>
      <c r="I771" s="65"/>
      <c r="K771" s="65"/>
      <c r="M771" s="65"/>
      <c r="O771" s="65"/>
      <c r="R771" s="66"/>
      <c r="U771" s="65"/>
      <c r="V771" s="65"/>
    </row>
    <row r="772" spans="4:22" x14ac:dyDescent="0.2">
      <c r="D772" s="65"/>
      <c r="E772" s="65"/>
      <c r="F772" s="65"/>
      <c r="G772" s="65"/>
      <c r="I772" s="65"/>
      <c r="K772" s="65"/>
      <c r="M772" s="65"/>
      <c r="O772" s="65"/>
      <c r="R772" s="66"/>
      <c r="U772" s="65"/>
      <c r="V772" s="65"/>
    </row>
    <row r="773" spans="4:22" x14ac:dyDescent="0.2">
      <c r="D773" s="65"/>
      <c r="E773" s="65"/>
      <c r="F773" s="65"/>
      <c r="G773" s="65"/>
      <c r="I773" s="65"/>
      <c r="K773" s="65"/>
      <c r="M773" s="65"/>
      <c r="O773" s="65"/>
      <c r="R773" s="66"/>
      <c r="U773" s="65"/>
      <c r="V773" s="65"/>
    </row>
    <row r="774" spans="4:22" x14ac:dyDescent="0.2">
      <c r="D774" s="65"/>
      <c r="E774" s="65"/>
      <c r="F774" s="65"/>
      <c r="G774" s="65"/>
      <c r="I774" s="65"/>
      <c r="K774" s="65"/>
      <c r="M774" s="65"/>
      <c r="O774" s="65"/>
      <c r="R774" s="66"/>
      <c r="U774" s="65"/>
      <c r="V774" s="65"/>
    </row>
    <row r="775" spans="4:22" x14ac:dyDescent="0.2">
      <c r="D775" s="65"/>
      <c r="E775" s="65"/>
      <c r="F775" s="65"/>
      <c r="G775" s="65"/>
      <c r="I775" s="65"/>
      <c r="K775" s="65"/>
      <c r="M775" s="65"/>
      <c r="O775" s="65"/>
      <c r="R775" s="66"/>
      <c r="U775" s="65"/>
      <c r="V775" s="65"/>
    </row>
    <row r="776" spans="4:22" x14ac:dyDescent="0.2">
      <c r="D776" s="65"/>
      <c r="E776" s="65"/>
      <c r="F776" s="65"/>
      <c r="G776" s="65"/>
      <c r="I776" s="65"/>
      <c r="K776" s="65"/>
      <c r="M776" s="65"/>
      <c r="O776" s="65"/>
      <c r="R776" s="66"/>
      <c r="U776" s="65"/>
      <c r="V776" s="65"/>
    </row>
    <row r="777" spans="4:22" x14ac:dyDescent="0.2">
      <c r="D777" s="65"/>
      <c r="E777" s="65"/>
      <c r="F777" s="65"/>
      <c r="G777" s="65"/>
      <c r="I777" s="65"/>
      <c r="K777" s="65"/>
      <c r="M777" s="65"/>
      <c r="O777" s="65"/>
      <c r="R777" s="66"/>
      <c r="U777" s="65"/>
      <c r="V777" s="65"/>
    </row>
    <row r="778" spans="4:22" x14ac:dyDescent="0.2">
      <c r="D778" s="65"/>
      <c r="E778" s="65"/>
      <c r="F778" s="65"/>
      <c r="G778" s="65"/>
      <c r="I778" s="65"/>
      <c r="K778" s="65"/>
      <c r="M778" s="65"/>
      <c r="O778" s="65"/>
      <c r="R778" s="66"/>
      <c r="U778" s="65"/>
      <c r="V778" s="65"/>
    </row>
    <row r="779" spans="4:22" x14ac:dyDescent="0.2">
      <c r="D779" s="65"/>
      <c r="E779" s="65"/>
      <c r="F779" s="65"/>
      <c r="G779" s="65"/>
      <c r="I779" s="65"/>
      <c r="K779" s="65"/>
      <c r="M779" s="65"/>
      <c r="O779" s="65"/>
      <c r="R779" s="66"/>
      <c r="U779" s="65"/>
      <c r="V779" s="65"/>
    </row>
    <row r="780" spans="4:22" x14ac:dyDescent="0.2">
      <c r="D780" s="65"/>
      <c r="E780" s="65"/>
      <c r="F780" s="65"/>
      <c r="G780" s="65"/>
      <c r="I780" s="65"/>
      <c r="K780" s="65"/>
      <c r="M780" s="65"/>
      <c r="O780" s="65"/>
      <c r="R780" s="66"/>
      <c r="U780" s="65"/>
      <c r="V780" s="65"/>
    </row>
    <row r="781" spans="4:22" x14ac:dyDescent="0.2">
      <c r="D781" s="65"/>
      <c r="E781" s="65"/>
      <c r="F781" s="65"/>
      <c r="G781" s="65"/>
      <c r="I781" s="65"/>
      <c r="K781" s="65"/>
      <c r="M781" s="65"/>
      <c r="O781" s="65"/>
      <c r="R781" s="66"/>
      <c r="U781" s="65"/>
      <c r="V781" s="65"/>
    </row>
    <row r="782" spans="4:22" x14ac:dyDescent="0.2">
      <c r="D782" s="65"/>
      <c r="E782" s="65"/>
      <c r="F782" s="65"/>
      <c r="G782" s="65"/>
      <c r="I782" s="65"/>
      <c r="K782" s="65"/>
      <c r="M782" s="65"/>
      <c r="O782" s="65"/>
      <c r="R782" s="66"/>
      <c r="U782" s="65"/>
      <c r="V782" s="65"/>
    </row>
    <row r="783" spans="4:22" x14ac:dyDescent="0.2">
      <c r="D783" s="65"/>
      <c r="E783" s="65"/>
      <c r="F783" s="65"/>
      <c r="G783" s="65"/>
      <c r="I783" s="65"/>
      <c r="K783" s="65"/>
      <c r="M783" s="65"/>
      <c r="O783" s="65"/>
      <c r="R783" s="66"/>
      <c r="U783" s="65"/>
      <c r="V783" s="65"/>
    </row>
    <row r="784" spans="4:22" x14ac:dyDescent="0.2">
      <c r="D784" s="65"/>
      <c r="E784" s="65"/>
      <c r="F784" s="65"/>
      <c r="G784" s="65"/>
      <c r="I784" s="65"/>
      <c r="K784" s="65"/>
      <c r="M784" s="65"/>
      <c r="O784" s="65"/>
      <c r="R784" s="66"/>
      <c r="U784" s="65"/>
      <c r="V784" s="65"/>
    </row>
    <row r="785" spans="4:22" x14ac:dyDescent="0.2">
      <c r="D785" s="65"/>
      <c r="E785" s="65"/>
      <c r="F785" s="65"/>
      <c r="G785" s="65"/>
      <c r="I785" s="65"/>
      <c r="K785" s="65"/>
      <c r="M785" s="65"/>
      <c r="O785" s="65"/>
      <c r="R785" s="66"/>
      <c r="U785" s="65"/>
      <c r="V785" s="65"/>
    </row>
    <row r="786" spans="4:22" x14ac:dyDescent="0.2">
      <c r="D786" s="65"/>
      <c r="E786" s="65"/>
      <c r="F786" s="65"/>
      <c r="G786" s="65"/>
      <c r="I786" s="65"/>
      <c r="K786" s="65"/>
      <c r="M786" s="65"/>
      <c r="O786" s="65"/>
      <c r="R786" s="66"/>
      <c r="U786" s="65"/>
      <c r="V786" s="65"/>
    </row>
    <row r="787" spans="4:22" x14ac:dyDescent="0.2">
      <c r="D787" s="65"/>
      <c r="E787" s="65"/>
      <c r="F787" s="65"/>
      <c r="G787" s="65"/>
      <c r="I787" s="65"/>
      <c r="K787" s="65"/>
      <c r="M787" s="65"/>
      <c r="O787" s="65"/>
      <c r="R787" s="66"/>
      <c r="U787" s="65"/>
      <c r="V787" s="65"/>
    </row>
    <row r="788" spans="4:22" x14ac:dyDescent="0.2">
      <c r="D788" s="65"/>
      <c r="E788" s="65"/>
      <c r="F788" s="65"/>
      <c r="G788" s="65"/>
      <c r="I788" s="65"/>
      <c r="K788" s="65"/>
      <c r="M788" s="65"/>
      <c r="O788" s="65"/>
      <c r="R788" s="66"/>
      <c r="U788" s="65"/>
      <c r="V788" s="65"/>
    </row>
    <row r="789" spans="4:22" x14ac:dyDescent="0.2">
      <c r="D789" s="65"/>
      <c r="E789" s="65"/>
      <c r="F789" s="65"/>
      <c r="G789" s="65"/>
      <c r="I789" s="65"/>
      <c r="K789" s="65"/>
      <c r="M789" s="65"/>
      <c r="O789" s="65"/>
      <c r="R789" s="66"/>
      <c r="U789" s="65"/>
      <c r="V789" s="65"/>
    </row>
    <row r="790" spans="4:22" x14ac:dyDescent="0.2">
      <c r="D790" s="65"/>
      <c r="E790" s="65"/>
      <c r="F790" s="65"/>
      <c r="G790" s="65"/>
      <c r="I790" s="65"/>
      <c r="K790" s="65"/>
      <c r="M790" s="65"/>
      <c r="O790" s="65"/>
      <c r="R790" s="66"/>
      <c r="U790" s="65"/>
      <c r="V790" s="65"/>
    </row>
    <row r="791" spans="4:22" x14ac:dyDescent="0.2">
      <c r="D791" s="65"/>
      <c r="E791" s="65"/>
      <c r="F791" s="65"/>
      <c r="G791" s="65"/>
      <c r="I791" s="65"/>
      <c r="K791" s="65"/>
      <c r="M791" s="65"/>
      <c r="O791" s="65"/>
      <c r="R791" s="66"/>
      <c r="U791" s="65"/>
      <c r="V791" s="65"/>
    </row>
    <row r="792" spans="4:22" x14ac:dyDescent="0.2">
      <c r="D792" s="65"/>
      <c r="E792" s="65"/>
      <c r="F792" s="65"/>
      <c r="G792" s="65"/>
      <c r="I792" s="65"/>
      <c r="K792" s="65"/>
      <c r="M792" s="65"/>
      <c r="O792" s="65"/>
      <c r="R792" s="66"/>
      <c r="U792" s="65"/>
      <c r="V792" s="65"/>
    </row>
    <row r="793" spans="4:22" x14ac:dyDescent="0.2">
      <c r="D793" s="65"/>
      <c r="E793" s="65"/>
      <c r="F793" s="65"/>
      <c r="G793" s="65"/>
      <c r="I793" s="65"/>
      <c r="K793" s="65"/>
      <c r="M793" s="65"/>
      <c r="O793" s="65"/>
      <c r="R793" s="66"/>
      <c r="U793" s="65"/>
      <c r="V793" s="65"/>
    </row>
    <row r="794" spans="4:22" x14ac:dyDescent="0.2">
      <c r="D794" s="65"/>
      <c r="E794" s="65"/>
      <c r="F794" s="65"/>
      <c r="G794" s="65"/>
      <c r="I794" s="65"/>
      <c r="K794" s="65"/>
      <c r="M794" s="65"/>
      <c r="O794" s="65"/>
      <c r="R794" s="66"/>
      <c r="U794" s="65"/>
      <c r="V794" s="65"/>
    </row>
    <row r="795" spans="4:22" x14ac:dyDescent="0.2">
      <c r="D795" s="65"/>
      <c r="E795" s="65"/>
      <c r="F795" s="65"/>
      <c r="G795" s="65"/>
      <c r="I795" s="65"/>
      <c r="K795" s="65"/>
      <c r="M795" s="65"/>
      <c r="O795" s="65"/>
      <c r="R795" s="66"/>
      <c r="U795" s="65"/>
      <c r="V795" s="65"/>
    </row>
    <row r="796" spans="4:22" x14ac:dyDescent="0.2">
      <c r="D796" s="65"/>
      <c r="E796" s="65"/>
      <c r="F796" s="65"/>
      <c r="G796" s="65"/>
      <c r="I796" s="65"/>
      <c r="K796" s="65"/>
      <c r="M796" s="65"/>
      <c r="O796" s="65"/>
      <c r="R796" s="66"/>
      <c r="U796" s="65"/>
      <c r="V796" s="65"/>
    </row>
    <row r="797" spans="4:22" x14ac:dyDescent="0.2">
      <c r="D797" s="65"/>
      <c r="E797" s="65"/>
      <c r="F797" s="65"/>
      <c r="G797" s="65"/>
      <c r="I797" s="65"/>
      <c r="K797" s="65"/>
      <c r="M797" s="65"/>
      <c r="O797" s="65"/>
      <c r="R797" s="66"/>
      <c r="U797" s="65"/>
      <c r="V797" s="65"/>
    </row>
    <row r="798" spans="4:22" x14ac:dyDescent="0.2">
      <c r="D798" s="65"/>
      <c r="E798" s="65"/>
      <c r="F798" s="65"/>
      <c r="G798" s="65"/>
      <c r="I798" s="65"/>
      <c r="K798" s="65"/>
      <c r="M798" s="65"/>
      <c r="O798" s="65"/>
      <c r="R798" s="66"/>
      <c r="U798" s="65"/>
      <c r="V798" s="65"/>
    </row>
    <row r="799" spans="4:22" x14ac:dyDescent="0.2">
      <c r="D799" s="65"/>
      <c r="E799" s="65"/>
      <c r="F799" s="65"/>
      <c r="G799" s="65"/>
      <c r="I799" s="65"/>
      <c r="K799" s="65"/>
      <c r="M799" s="65"/>
      <c r="O799" s="65"/>
      <c r="R799" s="66"/>
      <c r="U799" s="65"/>
      <c r="V799" s="65"/>
    </row>
    <row r="800" spans="4:22" x14ac:dyDescent="0.2">
      <c r="D800" s="65"/>
      <c r="E800" s="65"/>
      <c r="F800" s="65"/>
      <c r="G800" s="65"/>
      <c r="I800" s="65"/>
      <c r="K800" s="65"/>
      <c r="M800" s="65"/>
      <c r="O800" s="65"/>
      <c r="R800" s="66"/>
      <c r="U800" s="65"/>
      <c r="V800" s="65"/>
    </row>
    <row r="801" spans="4:22" x14ac:dyDescent="0.2">
      <c r="D801" s="65"/>
      <c r="E801" s="65"/>
      <c r="F801" s="65"/>
      <c r="G801" s="65"/>
      <c r="I801" s="65"/>
      <c r="K801" s="65"/>
      <c r="M801" s="65"/>
      <c r="O801" s="65"/>
      <c r="R801" s="66"/>
      <c r="U801" s="65"/>
      <c r="V801" s="65"/>
    </row>
    <row r="802" spans="4:22" x14ac:dyDescent="0.2">
      <c r="D802" s="65"/>
      <c r="E802" s="65"/>
      <c r="F802" s="65"/>
      <c r="G802" s="65"/>
      <c r="I802" s="65"/>
      <c r="K802" s="65"/>
      <c r="M802" s="65"/>
      <c r="O802" s="65"/>
      <c r="R802" s="66"/>
      <c r="U802" s="65"/>
      <c r="V802" s="65"/>
    </row>
    <row r="803" spans="4:22" x14ac:dyDescent="0.2">
      <c r="D803" s="65"/>
      <c r="E803" s="65"/>
      <c r="F803" s="65"/>
      <c r="G803" s="65"/>
      <c r="I803" s="65"/>
      <c r="K803" s="65"/>
      <c r="M803" s="65"/>
      <c r="O803" s="65"/>
      <c r="R803" s="66"/>
      <c r="U803" s="65"/>
      <c r="V803" s="65"/>
    </row>
    <row r="804" spans="4:22" x14ac:dyDescent="0.2">
      <c r="D804" s="65"/>
      <c r="E804" s="65"/>
      <c r="F804" s="65"/>
      <c r="G804" s="65"/>
      <c r="I804" s="65"/>
      <c r="K804" s="65"/>
      <c r="M804" s="65"/>
      <c r="O804" s="65"/>
      <c r="R804" s="66"/>
      <c r="U804" s="65"/>
      <c r="V804" s="65"/>
    </row>
    <row r="805" spans="4:22" x14ac:dyDescent="0.2">
      <c r="D805" s="65"/>
      <c r="E805" s="65"/>
      <c r="F805" s="65"/>
      <c r="G805" s="65"/>
      <c r="I805" s="65"/>
      <c r="K805" s="65"/>
      <c r="M805" s="65"/>
      <c r="O805" s="65"/>
      <c r="R805" s="66"/>
      <c r="U805" s="65"/>
      <c r="V805" s="65"/>
    </row>
    <row r="806" spans="4:22" x14ac:dyDescent="0.2">
      <c r="D806" s="65"/>
      <c r="E806" s="65"/>
      <c r="F806" s="65"/>
      <c r="G806" s="65"/>
      <c r="I806" s="65"/>
      <c r="K806" s="65"/>
      <c r="M806" s="65"/>
      <c r="O806" s="65"/>
      <c r="R806" s="66"/>
      <c r="U806" s="65"/>
      <c r="V806" s="65"/>
    </row>
    <row r="807" spans="4:22" x14ac:dyDescent="0.2">
      <c r="D807" s="65"/>
      <c r="E807" s="65"/>
      <c r="F807" s="65"/>
      <c r="G807" s="65"/>
      <c r="I807" s="65"/>
      <c r="K807" s="65"/>
      <c r="M807" s="65"/>
      <c r="O807" s="65"/>
      <c r="R807" s="66"/>
      <c r="U807" s="65"/>
      <c r="V807" s="65"/>
    </row>
    <row r="808" spans="4:22" x14ac:dyDescent="0.2">
      <c r="D808" s="65"/>
      <c r="E808" s="65"/>
      <c r="F808" s="65"/>
      <c r="G808" s="65"/>
      <c r="I808" s="65"/>
      <c r="K808" s="65"/>
      <c r="M808" s="65"/>
      <c r="O808" s="65"/>
      <c r="R808" s="66"/>
      <c r="U808" s="65"/>
      <c r="V808" s="65"/>
    </row>
    <row r="809" spans="4:22" x14ac:dyDescent="0.2">
      <c r="D809" s="65"/>
      <c r="E809" s="65"/>
      <c r="F809" s="65"/>
      <c r="G809" s="65"/>
      <c r="I809" s="65"/>
      <c r="K809" s="65"/>
      <c r="M809" s="65"/>
      <c r="O809" s="65"/>
      <c r="R809" s="66"/>
      <c r="U809" s="65"/>
      <c r="V809" s="65"/>
    </row>
    <row r="810" spans="4:22" x14ac:dyDescent="0.2">
      <c r="D810" s="65"/>
      <c r="E810" s="65"/>
      <c r="F810" s="65"/>
      <c r="G810" s="65"/>
      <c r="I810" s="65"/>
      <c r="K810" s="65"/>
      <c r="M810" s="65"/>
      <c r="O810" s="65"/>
      <c r="R810" s="66"/>
      <c r="U810" s="65"/>
      <c r="V810" s="65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37"/>
  <sheetViews>
    <sheetView tabSelected="1" topLeftCell="A37" workbookViewId="0"/>
  </sheetViews>
  <sheetFormatPr defaultRowHeight="12.75" x14ac:dyDescent="0.2"/>
  <cols>
    <col min="1" max="1" width="3.42578125" style="157" customWidth="1"/>
    <col min="2" max="2" width="29.28515625" style="159" customWidth="1"/>
    <col min="3" max="3" width="43.42578125" style="157" customWidth="1"/>
    <col min="4" max="4" width="10.140625" style="158" customWidth="1"/>
    <col min="5" max="5" width="12" style="157" customWidth="1"/>
    <col min="6" max="6" width="9.85546875" style="157" customWidth="1"/>
    <col min="7" max="16384" width="9.140625" style="157"/>
  </cols>
  <sheetData>
    <row r="2" spans="1:6" ht="15.75" x14ac:dyDescent="0.25">
      <c r="B2" s="180" t="s">
        <v>701</v>
      </c>
      <c r="C2" s="179"/>
      <c r="D2" s="179"/>
      <c r="E2" s="178"/>
    </row>
    <row r="4" spans="1:6" x14ac:dyDescent="0.2">
      <c r="A4" s="160">
        <v>1</v>
      </c>
      <c r="B4" s="171" t="s">
        <v>541</v>
      </c>
      <c r="C4" s="200" t="s">
        <v>700</v>
      </c>
      <c r="D4" s="161"/>
      <c r="E4" s="160"/>
      <c r="F4" s="160"/>
    </row>
    <row r="5" spans="1:6" x14ac:dyDescent="0.2">
      <c r="A5" s="160"/>
      <c r="B5" s="171"/>
      <c r="C5" s="174" t="s">
        <v>691</v>
      </c>
      <c r="D5" s="161"/>
      <c r="E5" s="160"/>
      <c r="F5" s="160"/>
    </row>
    <row r="6" spans="1:6" x14ac:dyDescent="0.2">
      <c r="A6" s="160"/>
      <c r="B6" s="171"/>
      <c r="C6" s="197" t="s">
        <v>670</v>
      </c>
      <c r="D6" s="161"/>
      <c r="E6" s="160"/>
      <c r="F6" s="160"/>
    </row>
    <row r="7" spans="1:6" x14ac:dyDescent="0.2">
      <c r="A7" s="160"/>
      <c r="B7" s="171"/>
      <c r="C7" s="197" t="s">
        <v>669</v>
      </c>
      <c r="D7" s="161"/>
      <c r="E7" s="160"/>
      <c r="F7" s="160"/>
    </row>
    <row r="8" spans="1:6" x14ac:dyDescent="0.2">
      <c r="A8" s="160"/>
      <c r="B8" s="171"/>
      <c r="C8" s="160" t="s">
        <v>652</v>
      </c>
      <c r="D8" s="161"/>
      <c r="E8" s="160"/>
      <c r="F8" s="160"/>
    </row>
    <row r="10" spans="1:6" x14ac:dyDescent="0.2">
      <c r="A10" s="160">
        <v>2</v>
      </c>
      <c r="B10" s="171" t="s">
        <v>538</v>
      </c>
      <c r="C10" s="200" t="s">
        <v>699</v>
      </c>
      <c r="D10" s="161"/>
      <c r="E10" s="160"/>
      <c r="F10" s="160"/>
    </row>
    <row r="11" spans="1:6" x14ac:dyDescent="0.2">
      <c r="A11" s="160"/>
      <c r="B11" s="171"/>
      <c r="C11" s="160"/>
      <c r="D11" s="161"/>
      <c r="E11" s="160"/>
      <c r="F11" s="160"/>
    </row>
    <row r="12" spans="1:6" x14ac:dyDescent="0.2">
      <c r="A12" s="160"/>
      <c r="B12" s="171"/>
      <c r="C12" s="174" t="s">
        <v>671</v>
      </c>
      <c r="D12" s="161"/>
      <c r="E12" s="160"/>
      <c r="F12" s="160"/>
    </row>
    <row r="13" spans="1:6" x14ac:dyDescent="0.2">
      <c r="A13" s="160"/>
      <c r="B13" s="171"/>
      <c r="C13" s="197" t="s">
        <v>670</v>
      </c>
      <c r="D13" s="161"/>
      <c r="E13" s="160"/>
      <c r="F13" s="160"/>
    </row>
    <row r="14" spans="1:6" x14ac:dyDescent="0.2">
      <c r="A14" s="160"/>
      <c r="B14" s="171"/>
      <c r="C14" s="197" t="s">
        <v>669</v>
      </c>
      <c r="D14" s="161"/>
      <c r="E14" s="160"/>
      <c r="F14" s="160"/>
    </row>
    <row r="15" spans="1:6" x14ac:dyDescent="0.2">
      <c r="A15" s="160"/>
      <c r="B15" s="171"/>
      <c r="C15" s="160" t="s">
        <v>652</v>
      </c>
      <c r="D15" s="161"/>
      <c r="E15" s="160"/>
      <c r="F15" s="160"/>
    </row>
    <row r="17" spans="1:6" x14ac:dyDescent="0.2">
      <c r="A17" s="160">
        <v>3</v>
      </c>
      <c r="B17" s="171" t="s">
        <v>698</v>
      </c>
      <c r="C17" s="200" t="s">
        <v>697</v>
      </c>
      <c r="D17" s="161"/>
      <c r="E17" s="160"/>
      <c r="F17" s="160"/>
    </row>
    <row r="18" spans="1:6" x14ac:dyDescent="0.2">
      <c r="A18" s="160"/>
      <c r="B18" s="171"/>
      <c r="C18" s="174" t="s">
        <v>691</v>
      </c>
      <c r="D18" s="161"/>
      <c r="E18" s="160"/>
      <c r="F18" s="160"/>
    </row>
    <row r="19" spans="1:6" x14ac:dyDescent="0.2">
      <c r="A19" s="160"/>
      <c r="B19" s="171"/>
      <c r="C19" s="197" t="s">
        <v>690</v>
      </c>
      <c r="D19" s="161"/>
      <c r="E19" s="160"/>
      <c r="F19" s="160"/>
    </row>
    <row r="20" spans="1:6" x14ac:dyDescent="0.2">
      <c r="A20" s="160"/>
      <c r="B20" s="171"/>
      <c r="C20" s="196" t="s">
        <v>689</v>
      </c>
      <c r="D20" s="161"/>
      <c r="E20" s="160"/>
      <c r="F20" s="160"/>
    </row>
    <row r="21" spans="1:6" x14ac:dyDescent="0.2">
      <c r="A21" s="160"/>
      <c r="B21" s="171"/>
      <c r="C21" s="197" t="s">
        <v>688</v>
      </c>
      <c r="D21" s="161"/>
      <c r="E21" s="160"/>
      <c r="F21" s="160"/>
    </row>
    <row r="22" spans="1:6" x14ac:dyDescent="0.2">
      <c r="A22" s="160"/>
      <c r="B22" s="171"/>
      <c r="C22" s="200" t="s">
        <v>694</v>
      </c>
      <c r="D22" s="161"/>
      <c r="E22" s="160"/>
      <c r="F22" s="160"/>
    </row>
    <row r="23" spans="1:6" x14ac:dyDescent="0.2">
      <c r="A23" s="160"/>
      <c r="B23" s="171"/>
      <c r="C23" s="160"/>
      <c r="D23" s="161"/>
      <c r="E23" s="160"/>
      <c r="F23" s="160"/>
    </row>
    <row r="25" spans="1:6" x14ac:dyDescent="0.2">
      <c r="A25" s="160">
        <v>4</v>
      </c>
      <c r="B25" s="194" t="s">
        <v>696</v>
      </c>
      <c r="C25" s="200" t="s">
        <v>695</v>
      </c>
      <c r="D25" s="161"/>
      <c r="E25" s="160"/>
      <c r="F25" s="160"/>
    </row>
    <row r="26" spans="1:6" x14ac:dyDescent="0.2">
      <c r="A26" s="160"/>
      <c r="B26" s="171"/>
      <c r="C26" s="174" t="s">
        <v>691</v>
      </c>
      <c r="D26" s="161"/>
      <c r="E26" s="160"/>
      <c r="F26" s="160"/>
    </row>
    <row r="27" spans="1:6" x14ac:dyDescent="0.2">
      <c r="A27" s="160"/>
      <c r="B27" s="171"/>
      <c r="C27" s="197" t="s">
        <v>690</v>
      </c>
      <c r="D27" s="161"/>
      <c r="E27" s="160"/>
      <c r="F27" s="160"/>
    </row>
    <row r="28" spans="1:6" x14ac:dyDescent="0.2">
      <c r="A28" s="160"/>
      <c r="B28" s="171"/>
      <c r="C28" s="196" t="s">
        <v>689</v>
      </c>
      <c r="D28" s="161"/>
      <c r="E28" s="160"/>
      <c r="F28" s="160"/>
    </row>
    <row r="29" spans="1:6" x14ac:dyDescent="0.2">
      <c r="A29" s="160"/>
      <c r="B29" s="171"/>
      <c r="C29" s="197" t="s">
        <v>688</v>
      </c>
      <c r="D29" s="161"/>
      <c r="E29" s="160"/>
      <c r="F29" s="160"/>
    </row>
    <row r="30" spans="1:6" x14ac:dyDescent="0.2">
      <c r="A30" s="160"/>
      <c r="B30" s="171"/>
      <c r="C30" s="200" t="s">
        <v>694</v>
      </c>
      <c r="D30" s="161"/>
      <c r="E30" s="160"/>
      <c r="F30" s="160"/>
    </row>
    <row r="32" spans="1:6" x14ac:dyDescent="0.2">
      <c r="A32" s="160">
        <v>6</v>
      </c>
      <c r="B32" s="171" t="s">
        <v>693</v>
      </c>
      <c r="C32" s="175" t="s">
        <v>692</v>
      </c>
      <c r="D32" s="161"/>
      <c r="E32" s="160"/>
      <c r="F32" s="160"/>
    </row>
    <row r="33" spans="1:6" x14ac:dyDescent="0.2">
      <c r="A33" s="160"/>
      <c r="B33" s="171"/>
      <c r="C33" s="174" t="s">
        <v>691</v>
      </c>
      <c r="D33" s="161"/>
      <c r="E33" s="160"/>
      <c r="F33" s="160"/>
    </row>
    <row r="34" spans="1:6" x14ac:dyDescent="0.2">
      <c r="A34" s="160"/>
      <c r="B34" s="171"/>
      <c r="C34" s="197" t="s">
        <v>690</v>
      </c>
      <c r="D34" s="161"/>
      <c r="E34" s="160"/>
      <c r="F34" s="160"/>
    </row>
    <row r="35" spans="1:6" x14ac:dyDescent="0.2">
      <c r="A35" s="160"/>
      <c r="B35" s="171"/>
      <c r="C35" s="196" t="s">
        <v>689</v>
      </c>
      <c r="D35" s="161"/>
      <c r="E35" s="160"/>
      <c r="F35" s="160"/>
    </row>
    <row r="36" spans="1:6" x14ac:dyDescent="0.2">
      <c r="A36" s="160"/>
      <c r="B36" s="171"/>
      <c r="C36" s="197" t="s">
        <v>688</v>
      </c>
      <c r="D36" s="161"/>
      <c r="E36" s="160"/>
      <c r="F36" s="160"/>
    </row>
    <row r="38" spans="1:6" x14ac:dyDescent="0.2">
      <c r="A38" s="160">
        <v>7</v>
      </c>
      <c r="B38" s="199" t="s">
        <v>687</v>
      </c>
      <c r="C38" s="175" t="s">
        <v>686</v>
      </c>
      <c r="D38" s="161"/>
      <c r="E38" s="160"/>
      <c r="F38" s="160"/>
    </row>
    <row r="39" spans="1:6" x14ac:dyDescent="0.2">
      <c r="A39" s="160"/>
      <c r="B39" s="171" t="s">
        <v>685</v>
      </c>
      <c r="C39" s="174" t="s">
        <v>684</v>
      </c>
      <c r="D39" s="161"/>
      <c r="E39" s="160"/>
      <c r="F39" s="160"/>
    </row>
    <row r="40" spans="1:6" x14ac:dyDescent="0.2">
      <c r="A40" s="160"/>
      <c r="B40" s="160"/>
      <c r="C40" s="196" t="s">
        <v>683</v>
      </c>
      <c r="D40" s="161"/>
      <c r="E40" s="160"/>
      <c r="F40" s="160"/>
    </row>
    <row r="41" spans="1:6" x14ac:dyDescent="0.2">
      <c r="A41" s="160"/>
      <c r="B41" s="171"/>
      <c r="C41" s="196" t="s">
        <v>682</v>
      </c>
      <c r="D41" s="161"/>
      <c r="E41" s="160"/>
      <c r="F41" s="160"/>
    </row>
    <row r="42" spans="1:6" x14ac:dyDescent="0.2">
      <c r="A42" s="160"/>
      <c r="B42" s="171"/>
      <c r="C42" s="197" t="s">
        <v>681</v>
      </c>
      <c r="D42" s="161"/>
      <c r="E42" s="160"/>
      <c r="F42" s="160"/>
    </row>
    <row r="43" spans="1:6" x14ac:dyDescent="0.2">
      <c r="A43" s="160"/>
      <c r="B43" s="160"/>
      <c r="C43" s="160"/>
      <c r="D43" s="161"/>
      <c r="E43" s="160"/>
      <c r="F43" s="160"/>
    </row>
    <row r="45" spans="1:6" ht="15.75" x14ac:dyDescent="0.25">
      <c r="B45" s="180" t="s">
        <v>680</v>
      </c>
      <c r="C45" s="179"/>
      <c r="D45" s="179"/>
      <c r="E45" s="178"/>
    </row>
    <row r="47" spans="1:6" x14ac:dyDescent="0.2">
      <c r="A47" s="160">
        <v>1</v>
      </c>
      <c r="B47" s="171" t="s">
        <v>546</v>
      </c>
      <c r="C47" s="170" t="s">
        <v>679</v>
      </c>
      <c r="D47" s="161"/>
      <c r="E47" s="160"/>
      <c r="F47" s="160"/>
    </row>
    <row r="48" spans="1:6" x14ac:dyDescent="0.2">
      <c r="A48" s="160"/>
      <c r="B48" s="171"/>
      <c r="C48" s="174" t="s">
        <v>671</v>
      </c>
      <c r="D48" s="161"/>
      <c r="E48" s="160"/>
      <c r="F48" s="160"/>
    </row>
    <row r="49" spans="1:6" x14ac:dyDescent="0.2">
      <c r="A49" s="160"/>
      <c r="B49" s="171"/>
      <c r="C49" s="197" t="s">
        <v>670</v>
      </c>
      <c r="D49" s="161"/>
      <c r="E49" s="160"/>
      <c r="F49" s="160"/>
    </row>
    <row r="50" spans="1:6" x14ac:dyDescent="0.2">
      <c r="A50" s="160"/>
      <c r="B50" s="171"/>
      <c r="C50" s="197" t="s">
        <v>669</v>
      </c>
      <c r="D50" s="161"/>
      <c r="E50" s="160"/>
      <c r="F50" s="160"/>
    </row>
    <row r="51" spans="1:6" x14ac:dyDescent="0.2">
      <c r="A51" s="160"/>
      <c r="B51" s="171"/>
      <c r="C51" s="160" t="s">
        <v>652</v>
      </c>
      <c r="D51" s="161"/>
      <c r="E51" s="160"/>
      <c r="F51" s="160"/>
    </row>
    <row r="53" spans="1:6" x14ac:dyDescent="0.2">
      <c r="A53" s="160">
        <v>2</v>
      </c>
      <c r="B53" s="171" t="s">
        <v>678</v>
      </c>
      <c r="C53" s="170" t="s">
        <v>677</v>
      </c>
      <c r="D53" s="161"/>
      <c r="E53" s="160"/>
      <c r="F53" s="160"/>
    </row>
    <row r="54" spans="1:6" x14ac:dyDescent="0.2">
      <c r="A54" s="160"/>
      <c r="B54" s="171" t="s">
        <v>676</v>
      </c>
      <c r="C54" s="174" t="s">
        <v>671</v>
      </c>
      <c r="D54" s="161"/>
      <c r="E54" s="160"/>
      <c r="F54" s="160"/>
    </row>
    <row r="55" spans="1:6" x14ac:dyDescent="0.2">
      <c r="A55" s="160"/>
      <c r="B55" s="171"/>
      <c r="C55" s="197" t="s">
        <v>670</v>
      </c>
      <c r="D55" s="161"/>
      <c r="E55" s="160"/>
      <c r="F55" s="160"/>
    </row>
    <row r="56" spans="1:6" x14ac:dyDescent="0.2">
      <c r="A56" s="160"/>
      <c r="B56" s="171"/>
      <c r="C56" s="197" t="s">
        <v>669</v>
      </c>
      <c r="D56" s="161"/>
      <c r="E56" s="160"/>
      <c r="F56" s="160"/>
    </row>
    <row r="57" spans="1:6" x14ac:dyDescent="0.2">
      <c r="A57" s="160"/>
      <c r="B57" s="171"/>
      <c r="C57" s="160" t="s">
        <v>652</v>
      </c>
      <c r="D57" s="174"/>
      <c r="E57" s="160"/>
      <c r="F57" s="160"/>
    </row>
    <row r="58" spans="1:6" x14ac:dyDescent="0.2">
      <c r="D58" s="198"/>
    </row>
    <row r="59" spans="1:6" x14ac:dyDescent="0.2">
      <c r="A59" s="160">
        <v>3</v>
      </c>
      <c r="B59" s="171" t="s">
        <v>675</v>
      </c>
      <c r="C59" s="170" t="s">
        <v>674</v>
      </c>
      <c r="D59" s="197"/>
      <c r="E59" s="160"/>
      <c r="F59" s="160"/>
    </row>
    <row r="60" spans="1:6" x14ac:dyDescent="0.2">
      <c r="A60" s="160"/>
      <c r="B60" s="171"/>
      <c r="C60" s="160"/>
      <c r="D60" s="160"/>
      <c r="E60" s="160"/>
      <c r="F60" s="160"/>
    </row>
    <row r="61" spans="1:6" x14ac:dyDescent="0.2">
      <c r="A61" s="160"/>
      <c r="B61" s="171"/>
      <c r="C61" s="174" t="s">
        <v>671</v>
      </c>
      <c r="D61" s="161"/>
      <c r="E61" s="160"/>
      <c r="F61" s="160"/>
    </row>
    <row r="62" spans="1:6" x14ac:dyDescent="0.2">
      <c r="A62" s="160"/>
      <c r="B62" s="171"/>
      <c r="C62" s="197" t="s">
        <v>670</v>
      </c>
      <c r="D62" s="161"/>
      <c r="E62" s="160"/>
      <c r="F62" s="160"/>
    </row>
    <row r="63" spans="1:6" x14ac:dyDescent="0.2">
      <c r="A63" s="160"/>
      <c r="B63" s="171"/>
      <c r="C63" s="197" t="s">
        <v>669</v>
      </c>
      <c r="D63" s="161"/>
      <c r="E63" s="160"/>
      <c r="F63" s="160"/>
    </row>
    <row r="64" spans="1:6" x14ac:dyDescent="0.2">
      <c r="A64" s="160"/>
      <c r="B64" s="171"/>
      <c r="C64" s="160" t="s">
        <v>652</v>
      </c>
      <c r="D64" s="161"/>
      <c r="E64" s="160"/>
      <c r="F64" s="160"/>
    </row>
    <row r="66" spans="1:6" x14ac:dyDescent="0.2">
      <c r="A66" s="160">
        <v>4</v>
      </c>
      <c r="B66" s="171" t="s">
        <v>673</v>
      </c>
      <c r="C66" s="170" t="s">
        <v>672</v>
      </c>
      <c r="D66" s="161"/>
      <c r="E66" s="160"/>
      <c r="F66" s="160"/>
    </row>
    <row r="67" spans="1:6" x14ac:dyDescent="0.2">
      <c r="A67" s="160"/>
      <c r="B67" s="171"/>
      <c r="C67" s="174" t="s">
        <v>671</v>
      </c>
      <c r="D67" s="161"/>
      <c r="E67" s="160"/>
      <c r="F67" s="160"/>
    </row>
    <row r="68" spans="1:6" x14ac:dyDescent="0.2">
      <c r="A68" s="160"/>
      <c r="B68" s="171"/>
      <c r="C68" s="197" t="s">
        <v>670</v>
      </c>
      <c r="D68" s="161"/>
      <c r="E68" s="160"/>
      <c r="F68" s="160"/>
    </row>
    <row r="69" spans="1:6" x14ac:dyDescent="0.2">
      <c r="A69" s="160"/>
      <c r="B69" s="171"/>
      <c r="C69" s="197" t="s">
        <v>669</v>
      </c>
      <c r="D69" s="161"/>
      <c r="E69" s="160"/>
      <c r="F69" s="160"/>
    </row>
    <row r="70" spans="1:6" x14ac:dyDescent="0.2">
      <c r="A70" s="160"/>
      <c r="B70" s="171"/>
      <c r="C70" s="160" t="s">
        <v>652</v>
      </c>
      <c r="D70" s="161"/>
      <c r="E70" s="160"/>
      <c r="F70" s="160"/>
    </row>
    <row r="72" spans="1:6" ht="15.75" x14ac:dyDescent="0.25">
      <c r="B72" s="180" t="s">
        <v>668</v>
      </c>
      <c r="C72" s="179"/>
      <c r="D72" s="179"/>
      <c r="E72" s="178"/>
    </row>
    <row r="74" spans="1:6" x14ac:dyDescent="0.2">
      <c r="A74" s="160">
        <v>1</v>
      </c>
      <c r="B74" s="171" t="s">
        <v>667</v>
      </c>
      <c r="C74" s="170" t="s">
        <v>666</v>
      </c>
      <c r="D74" s="161"/>
      <c r="E74" s="160"/>
      <c r="F74" s="160"/>
    </row>
    <row r="75" spans="1:6" x14ac:dyDescent="0.2">
      <c r="A75" s="160"/>
      <c r="B75" s="171"/>
      <c r="C75" s="160" t="s">
        <v>665</v>
      </c>
      <c r="D75" s="161"/>
      <c r="E75" s="160"/>
      <c r="F75" s="160"/>
    </row>
    <row r="76" spans="1:6" x14ac:dyDescent="0.2">
      <c r="A76" s="160"/>
      <c r="B76" s="171"/>
      <c r="C76" s="174" t="s">
        <v>664</v>
      </c>
      <c r="D76" s="161"/>
      <c r="E76" s="160"/>
      <c r="F76" s="160"/>
    </row>
    <row r="77" spans="1:6" x14ac:dyDescent="0.2">
      <c r="A77" s="160"/>
      <c r="B77" s="171"/>
      <c r="C77" s="160" t="s">
        <v>663</v>
      </c>
      <c r="D77" s="161"/>
      <c r="E77" s="160"/>
      <c r="F77" s="160"/>
    </row>
    <row r="78" spans="1:6" x14ac:dyDescent="0.2">
      <c r="A78" s="160"/>
      <c r="B78" s="171"/>
      <c r="C78" s="160" t="s">
        <v>662</v>
      </c>
      <c r="D78" s="161"/>
      <c r="E78" s="160"/>
      <c r="F78" s="160"/>
    </row>
    <row r="79" spans="1:6" x14ac:dyDescent="0.2">
      <c r="A79" s="160"/>
      <c r="B79" s="171"/>
      <c r="C79" s="160" t="s">
        <v>661</v>
      </c>
      <c r="D79" s="161"/>
      <c r="E79" s="160"/>
      <c r="F79" s="160"/>
    </row>
    <row r="81" spans="1:6" x14ac:dyDescent="0.2">
      <c r="A81" s="160">
        <v>2</v>
      </c>
      <c r="B81" s="171" t="s">
        <v>660</v>
      </c>
      <c r="C81" s="170" t="s">
        <v>659</v>
      </c>
      <c r="D81" s="161"/>
      <c r="E81" s="160"/>
      <c r="F81" s="160"/>
    </row>
    <row r="82" spans="1:6" x14ac:dyDescent="0.2">
      <c r="A82" s="160"/>
      <c r="B82" s="171"/>
      <c r="C82" s="160"/>
      <c r="D82" s="161"/>
      <c r="E82" s="160"/>
      <c r="F82" s="160"/>
    </row>
    <row r="83" spans="1:6" x14ac:dyDescent="0.2">
      <c r="A83" s="160"/>
      <c r="B83" s="171" t="s">
        <v>649</v>
      </c>
      <c r="C83" s="174" t="s">
        <v>658</v>
      </c>
      <c r="D83" s="161"/>
      <c r="E83" s="160"/>
      <c r="F83" s="160"/>
    </row>
    <row r="84" spans="1:6" x14ac:dyDescent="0.2">
      <c r="A84" s="160"/>
      <c r="B84" s="171" t="s">
        <v>647</v>
      </c>
      <c r="C84" s="197" t="s">
        <v>657</v>
      </c>
      <c r="D84" s="161"/>
      <c r="E84" s="160"/>
      <c r="F84" s="160"/>
    </row>
    <row r="85" spans="1:6" x14ac:dyDescent="0.2">
      <c r="A85" s="160"/>
      <c r="B85" s="171"/>
      <c r="C85" s="160" t="s">
        <v>652</v>
      </c>
      <c r="D85" s="161"/>
      <c r="E85" s="160"/>
      <c r="F85" s="160"/>
    </row>
    <row r="87" spans="1:6" x14ac:dyDescent="0.2">
      <c r="A87" s="160">
        <v>3</v>
      </c>
      <c r="B87" s="171" t="s">
        <v>656</v>
      </c>
      <c r="C87" s="170" t="s">
        <v>655</v>
      </c>
      <c r="D87" s="161"/>
      <c r="E87" s="160"/>
      <c r="F87" s="160"/>
    </row>
    <row r="88" spans="1:6" x14ac:dyDescent="0.2">
      <c r="A88" s="160"/>
      <c r="B88" s="171"/>
      <c r="C88" s="160"/>
      <c r="D88" s="161"/>
      <c r="E88" s="160"/>
      <c r="F88" s="160"/>
    </row>
    <row r="89" spans="1:6" x14ac:dyDescent="0.2">
      <c r="A89" s="160"/>
      <c r="B89" s="171" t="s">
        <v>649</v>
      </c>
      <c r="C89" s="174" t="s">
        <v>648</v>
      </c>
      <c r="D89" s="161"/>
      <c r="E89" s="160"/>
      <c r="F89" s="160"/>
    </row>
    <row r="90" spans="1:6" x14ac:dyDescent="0.2">
      <c r="A90" s="160"/>
      <c r="B90" s="171" t="s">
        <v>647</v>
      </c>
      <c r="C90" s="197" t="s">
        <v>654</v>
      </c>
      <c r="D90" s="161"/>
      <c r="E90" s="160"/>
      <c r="F90" s="160"/>
    </row>
    <row r="91" spans="1:6" x14ac:dyDescent="0.2">
      <c r="A91" s="160"/>
      <c r="B91" s="171"/>
      <c r="C91" s="197" t="s">
        <v>653</v>
      </c>
      <c r="D91" s="161"/>
      <c r="E91" s="160"/>
      <c r="F91" s="160"/>
    </row>
    <row r="92" spans="1:6" x14ac:dyDescent="0.2">
      <c r="A92" s="160"/>
      <c r="B92" s="171"/>
      <c r="C92" s="160" t="s">
        <v>652</v>
      </c>
      <c r="D92" s="161"/>
      <c r="E92" s="160"/>
      <c r="F92" s="160"/>
    </row>
    <row r="94" spans="1:6" x14ac:dyDescent="0.2">
      <c r="A94" s="160">
        <v>4</v>
      </c>
      <c r="B94" s="171" t="s">
        <v>651</v>
      </c>
      <c r="C94" s="175" t="s">
        <v>650</v>
      </c>
      <c r="D94" s="161"/>
      <c r="E94" s="160"/>
      <c r="F94" s="160"/>
    </row>
    <row r="95" spans="1:6" x14ac:dyDescent="0.2">
      <c r="A95" s="160"/>
      <c r="B95" s="171" t="s">
        <v>649</v>
      </c>
      <c r="C95" s="174" t="s">
        <v>648</v>
      </c>
      <c r="D95" s="161"/>
      <c r="E95" s="160"/>
      <c r="F95" s="160"/>
    </row>
    <row r="96" spans="1:6" x14ac:dyDescent="0.2">
      <c r="A96" s="160"/>
      <c r="B96" s="171" t="s">
        <v>647</v>
      </c>
      <c r="C96" s="197" t="s">
        <v>646</v>
      </c>
      <c r="D96" s="161"/>
      <c r="E96" s="160"/>
      <c r="F96" s="160"/>
    </row>
    <row r="97" spans="1:6" x14ac:dyDescent="0.2">
      <c r="A97" s="160"/>
      <c r="B97" s="171"/>
      <c r="C97" s="196" t="s">
        <v>645</v>
      </c>
      <c r="D97" s="161"/>
      <c r="E97" s="160"/>
      <c r="F97" s="160"/>
    </row>
    <row r="98" spans="1:6" x14ac:dyDescent="0.2">
      <c r="A98" s="160"/>
      <c r="B98" s="171"/>
      <c r="C98" s="196" t="s">
        <v>644</v>
      </c>
      <c r="D98" s="161"/>
      <c r="E98" s="160"/>
      <c r="F98" s="160"/>
    </row>
    <row r="100" spans="1:6" ht="15.75" x14ac:dyDescent="0.25">
      <c r="B100" s="180" t="s">
        <v>643</v>
      </c>
      <c r="C100" s="179"/>
      <c r="D100" s="179"/>
      <c r="E100" s="178"/>
    </row>
    <row r="102" spans="1:6" x14ac:dyDescent="0.2">
      <c r="A102" s="160">
        <v>1</v>
      </c>
      <c r="B102" s="171" t="s">
        <v>642</v>
      </c>
      <c r="C102" s="175" t="s">
        <v>641</v>
      </c>
      <c r="D102" s="161"/>
      <c r="E102" s="160"/>
      <c r="F102" s="160"/>
    </row>
    <row r="103" spans="1:6" x14ac:dyDescent="0.2">
      <c r="A103" s="160"/>
      <c r="B103" s="171"/>
      <c r="C103" s="160" t="s">
        <v>633</v>
      </c>
      <c r="D103" s="161"/>
      <c r="E103" s="160"/>
      <c r="F103" s="161"/>
    </row>
    <row r="104" spans="1:6" x14ac:dyDescent="0.2">
      <c r="A104" s="160"/>
      <c r="B104" s="171"/>
      <c r="C104" s="160" t="s">
        <v>631</v>
      </c>
      <c r="D104" s="161"/>
      <c r="E104" s="160"/>
      <c r="F104" s="160"/>
    </row>
    <row r="105" spans="1:6" x14ac:dyDescent="0.2">
      <c r="A105" s="160"/>
      <c r="B105" s="171"/>
      <c r="C105" s="160" t="s">
        <v>629</v>
      </c>
      <c r="D105" s="161"/>
      <c r="E105" s="160"/>
      <c r="F105" s="160"/>
    </row>
    <row r="106" spans="1:6" x14ac:dyDescent="0.2">
      <c r="A106" s="160"/>
      <c r="B106" s="171"/>
      <c r="C106" s="166" t="s">
        <v>640</v>
      </c>
      <c r="D106" s="161"/>
      <c r="E106" s="160"/>
      <c r="F106" s="160"/>
    </row>
    <row r="107" spans="1:6" x14ac:dyDescent="0.2">
      <c r="B107" s="157"/>
    </row>
    <row r="108" spans="1:6" x14ac:dyDescent="0.2">
      <c r="A108" s="160">
        <v>2</v>
      </c>
      <c r="B108" s="171" t="s">
        <v>639</v>
      </c>
      <c r="C108" s="175" t="s">
        <v>638</v>
      </c>
      <c r="D108" s="161"/>
      <c r="E108" s="160"/>
      <c r="F108" s="160"/>
    </row>
    <row r="109" spans="1:6" x14ac:dyDescent="0.2">
      <c r="A109" s="160"/>
      <c r="B109" s="171"/>
      <c r="C109" s="160" t="s">
        <v>633</v>
      </c>
      <c r="D109" s="161"/>
      <c r="E109" s="160"/>
      <c r="F109" s="160"/>
    </row>
    <row r="110" spans="1:6" x14ac:dyDescent="0.2">
      <c r="A110" s="160"/>
      <c r="B110" s="171"/>
      <c r="C110" s="160" t="s">
        <v>631</v>
      </c>
      <c r="D110" s="161"/>
      <c r="E110" s="160"/>
      <c r="F110" s="160"/>
    </row>
    <row r="111" spans="1:6" x14ac:dyDescent="0.2">
      <c r="A111" s="160"/>
      <c r="B111" s="171"/>
      <c r="C111" s="160" t="s">
        <v>629</v>
      </c>
      <c r="D111" s="161"/>
      <c r="E111" s="160"/>
      <c r="F111" s="160"/>
    </row>
    <row r="112" spans="1:6" x14ac:dyDescent="0.2">
      <c r="A112" s="160"/>
      <c r="B112" s="171"/>
      <c r="C112" s="166" t="s">
        <v>637</v>
      </c>
      <c r="D112" s="161"/>
      <c r="E112" s="160"/>
      <c r="F112" s="160"/>
    </row>
    <row r="113" spans="1:6" x14ac:dyDescent="0.2">
      <c r="B113" s="157"/>
    </row>
    <row r="114" spans="1:6" x14ac:dyDescent="0.2">
      <c r="A114" s="160">
        <v>3</v>
      </c>
      <c r="B114" s="171" t="s">
        <v>636</v>
      </c>
      <c r="C114" s="175" t="s">
        <v>635</v>
      </c>
      <c r="D114" s="161"/>
      <c r="E114" s="160"/>
      <c r="F114" s="160"/>
    </row>
    <row r="115" spans="1:6" x14ac:dyDescent="0.2">
      <c r="A115" s="160"/>
      <c r="B115" s="195" t="s">
        <v>634</v>
      </c>
      <c r="C115" s="160" t="s">
        <v>633</v>
      </c>
      <c r="D115" s="161"/>
      <c r="E115" s="160"/>
      <c r="F115" s="160"/>
    </row>
    <row r="116" spans="1:6" x14ac:dyDescent="0.2">
      <c r="A116" s="160"/>
      <c r="B116" s="194" t="s">
        <v>632</v>
      </c>
      <c r="C116" s="160" t="s">
        <v>631</v>
      </c>
      <c r="D116" s="161"/>
      <c r="E116" s="160"/>
      <c r="F116" s="160"/>
    </row>
    <row r="117" spans="1:6" x14ac:dyDescent="0.2">
      <c r="A117" s="160"/>
      <c r="B117" s="194" t="s">
        <v>630</v>
      </c>
      <c r="C117" s="160" t="s">
        <v>629</v>
      </c>
      <c r="D117" s="161"/>
      <c r="E117" s="160"/>
      <c r="F117" s="160"/>
    </row>
    <row r="118" spans="1:6" x14ac:dyDescent="0.2">
      <c r="A118" s="160"/>
      <c r="B118" s="194" t="s">
        <v>628</v>
      </c>
      <c r="C118" s="166" t="s">
        <v>627</v>
      </c>
      <c r="D118" s="161"/>
      <c r="E118" s="160"/>
      <c r="F118" s="160"/>
    </row>
    <row r="119" spans="1:6" x14ac:dyDescent="0.2">
      <c r="A119" s="160"/>
      <c r="B119" s="171" t="s">
        <v>626</v>
      </c>
      <c r="C119" s="166" t="s">
        <v>625</v>
      </c>
      <c r="D119" s="161"/>
      <c r="E119" s="160"/>
      <c r="F119" s="160"/>
    </row>
    <row r="120" spans="1:6" x14ac:dyDescent="0.2">
      <c r="A120" s="160"/>
      <c r="B120" s="194" t="s">
        <v>624</v>
      </c>
      <c r="C120" s="160"/>
      <c r="D120" s="161"/>
      <c r="E120" s="160"/>
      <c r="F120" s="160"/>
    </row>
    <row r="121" spans="1:6" ht="13.5" thickBot="1" x14ac:dyDescent="0.25">
      <c r="B121" s="192"/>
      <c r="C121" s="192"/>
      <c r="D121" s="193"/>
      <c r="E121" s="192"/>
    </row>
    <row r="122" spans="1:6" ht="17.25" thickTop="1" thickBot="1" x14ac:dyDescent="0.3">
      <c r="A122" s="188"/>
      <c r="B122" s="191" t="s">
        <v>623</v>
      </c>
      <c r="C122" s="190"/>
      <c r="D122" s="190"/>
      <c r="E122" s="189"/>
      <c r="F122" s="184"/>
    </row>
    <row r="123" spans="1:6" ht="14.25" thickTop="1" thickBot="1" x14ac:dyDescent="0.25">
      <c r="A123" s="188"/>
      <c r="B123" s="187" t="s">
        <v>622</v>
      </c>
      <c r="C123" s="186"/>
      <c r="D123" s="186"/>
      <c r="E123" s="185"/>
      <c r="F123" s="184"/>
    </row>
    <row r="124" spans="1:6" ht="13.5" thickTop="1" x14ac:dyDescent="0.2">
      <c r="B124" s="183"/>
      <c r="C124" s="182"/>
      <c r="D124" s="182"/>
      <c r="E124" s="182"/>
    </row>
    <row r="125" spans="1:6" x14ac:dyDescent="0.2">
      <c r="A125" s="160">
        <v>1</v>
      </c>
      <c r="B125" s="171" t="s">
        <v>621</v>
      </c>
      <c r="C125" s="175" t="s">
        <v>620</v>
      </c>
      <c r="D125" s="160"/>
      <c r="E125" s="160"/>
      <c r="F125" s="160"/>
    </row>
    <row r="126" spans="1:6" x14ac:dyDescent="0.2">
      <c r="A126" s="160"/>
      <c r="B126" s="171"/>
      <c r="C126" s="160"/>
      <c r="D126" s="161"/>
      <c r="E126" s="160"/>
      <c r="F126" s="160"/>
    </row>
    <row r="127" spans="1:6" x14ac:dyDescent="0.2">
      <c r="A127" s="160"/>
      <c r="B127" s="171"/>
      <c r="C127" s="160" t="s">
        <v>601</v>
      </c>
      <c r="D127" s="161"/>
      <c r="E127" s="160"/>
      <c r="F127" s="160"/>
    </row>
    <row r="128" spans="1:6" x14ac:dyDescent="0.2">
      <c r="A128" s="160"/>
      <c r="B128" s="171"/>
      <c r="C128" s="166" t="s">
        <v>619</v>
      </c>
      <c r="D128" s="161"/>
      <c r="E128" s="160"/>
      <c r="F128" s="160"/>
    </row>
    <row r="129" spans="1:6" x14ac:dyDescent="0.2">
      <c r="B129" s="157"/>
    </row>
    <row r="130" spans="1:6" x14ac:dyDescent="0.2">
      <c r="A130" s="160">
        <v>2</v>
      </c>
      <c r="B130" s="171" t="s">
        <v>618</v>
      </c>
      <c r="C130" s="170" t="s">
        <v>617</v>
      </c>
      <c r="D130" s="161"/>
      <c r="E130" s="160"/>
      <c r="F130" s="160"/>
    </row>
    <row r="131" spans="1:6" x14ac:dyDescent="0.2">
      <c r="A131" s="160"/>
      <c r="B131" s="171"/>
      <c r="C131" s="160" t="s">
        <v>601</v>
      </c>
      <c r="D131" s="161"/>
      <c r="E131" s="160"/>
      <c r="F131" s="160"/>
    </row>
    <row r="132" spans="1:6" x14ac:dyDescent="0.2">
      <c r="A132" s="160"/>
      <c r="B132" s="171"/>
      <c r="C132" s="166" t="s">
        <v>616</v>
      </c>
      <c r="D132" s="161"/>
      <c r="E132" s="160"/>
      <c r="F132" s="160"/>
    </row>
    <row r="133" spans="1:6" x14ac:dyDescent="0.2">
      <c r="A133" s="160"/>
      <c r="B133" s="171"/>
      <c r="C133" s="166" t="s">
        <v>615</v>
      </c>
      <c r="D133" s="161"/>
      <c r="E133" s="160"/>
      <c r="F133" s="160"/>
    </row>
    <row r="134" spans="1:6" x14ac:dyDescent="0.2">
      <c r="A134" s="160"/>
      <c r="B134" s="171"/>
      <c r="C134" s="166" t="s">
        <v>614</v>
      </c>
      <c r="D134" s="161"/>
      <c r="E134" s="160"/>
      <c r="F134" s="160"/>
    </row>
    <row r="135" spans="1:6" x14ac:dyDescent="0.2">
      <c r="A135" s="160"/>
      <c r="B135" s="160"/>
      <c r="C135" s="166" t="s">
        <v>613</v>
      </c>
      <c r="D135" s="160"/>
      <c r="E135" s="160"/>
      <c r="F135" s="160"/>
    </row>
    <row r="136" spans="1:6" x14ac:dyDescent="0.2">
      <c r="B136" s="157"/>
      <c r="D136" s="157"/>
    </row>
    <row r="137" spans="1:6" x14ac:dyDescent="0.2">
      <c r="A137" s="160">
        <v>3</v>
      </c>
      <c r="B137" s="171" t="s">
        <v>612</v>
      </c>
      <c r="C137" s="170" t="s">
        <v>611</v>
      </c>
      <c r="D137" s="161"/>
      <c r="E137" s="160"/>
      <c r="F137" s="160"/>
    </row>
    <row r="138" spans="1:6" x14ac:dyDescent="0.2">
      <c r="A138" s="160"/>
      <c r="B138" s="171"/>
      <c r="C138" s="160"/>
      <c r="D138" s="161"/>
      <c r="E138" s="160"/>
      <c r="F138" s="160"/>
    </row>
    <row r="139" spans="1:6" x14ac:dyDescent="0.2">
      <c r="A139" s="160"/>
      <c r="B139" s="171"/>
      <c r="C139" s="174" t="s">
        <v>610</v>
      </c>
      <c r="D139" s="161"/>
      <c r="E139" s="160"/>
      <c r="F139" s="160"/>
    </row>
    <row r="140" spans="1:6" x14ac:dyDescent="0.2">
      <c r="A140" s="160"/>
      <c r="B140" s="171"/>
      <c r="C140" s="174" t="s">
        <v>609</v>
      </c>
      <c r="D140" s="161"/>
      <c r="E140" s="160"/>
      <c r="F140" s="160"/>
    </row>
    <row r="142" spans="1:6" x14ac:dyDescent="0.2">
      <c r="A142" s="160">
        <v>4</v>
      </c>
      <c r="B142" s="171" t="s">
        <v>606</v>
      </c>
      <c r="C142" s="175" t="s">
        <v>608</v>
      </c>
      <c r="D142" s="160"/>
      <c r="E142" s="160"/>
      <c r="F142" s="160"/>
    </row>
    <row r="143" spans="1:6" x14ac:dyDescent="0.2">
      <c r="A143" s="160"/>
      <c r="B143" s="171"/>
      <c r="C143" s="160"/>
      <c r="D143" s="160"/>
      <c r="E143" s="160"/>
      <c r="F143" s="160"/>
    </row>
    <row r="144" spans="1:6" x14ac:dyDescent="0.2">
      <c r="A144" s="160"/>
      <c r="B144" s="171"/>
      <c r="C144" s="160" t="s">
        <v>601</v>
      </c>
      <c r="D144" s="160"/>
      <c r="E144" s="160"/>
      <c r="F144" s="160"/>
    </row>
    <row r="145" spans="1:6" x14ac:dyDescent="0.2">
      <c r="A145" s="160"/>
      <c r="B145" s="171"/>
      <c r="C145" s="166" t="s">
        <v>607</v>
      </c>
      <c r="D145" s="160"/>
      <c r="E145" s="160"/>
      <c r="F145" s="160"/>
    </row>
    <row r="147" spans="1:6" x14ac:dyDescent="0.2">
      <c r="A147" s="160">
        <v>5</v>
      </c>
      <c r="B147" s="171" t="s">
        <v>606</v>
      </c>
      <c r="C147" s="175" t="s">
        <v>605</v>
      </c>
      <c r="D147" s="161"/>
      <c r="E147" s="160"/>
      <c r="F147" s="160"/>
    </row>
    <row r="148" spans="1:6" x14ac:dyDescent="0.2">
      <c r="A148" s="160"/>
      <c r="B148" s="171"/>
      <c r="C148" s="160"/>
      <c r="D148" s="161"/>
      <c r="E148" s="160"/>
      <c r="F148" s="160"/>
    </row>
    <row r="149" spans="1:6" x14ac:dyDescent="0.2">
      <c r="A149" s="160"/>
      <c r="B149" s="171"/>
      <c r="C149" s="160" t="s">
        <v>601</v>
      </c>
      <c r="D149" s="175"/>
      <c r="E149" s="160"/>
      <c r="F149" s="160"/>
    </row>
    <row r="150" spans="1:6" x14ac:dyDescent="0.2">
      <c r="A150" s="160"/>
      <c r="B150" s="171"/>
      <c r="C150" s="176" t="s">
        <v>604</v>
      </c>
      <c r="D150" s="161"/>
      <c r="E150" s="160"/>
      <c r="F150" s="160"/>
    </row>
    <row r="151" spans="1:6" x14ac:dyDescent="0.2">
      <c r="B151" s="157"/>
      <c r="C151" s="181"/>
    </row>
    <row r="152" spans="1:6" x14ac:dyDescent="0.2">
      <c r="A152" s="160">
        <v>6</v>
      </c>
      <c r="B152" s="171" t="s">
        <v>603</v>
      </c>
      <c r="C152" s="175" t="s">
        <v>602</v>
      </c>
      <c r="D152" s="161"/>
      <c r="E152" s="160"/>
      <c r="F152" s="160"/>
    </row>
    <row r="153" spans="1:6" x14ac:dyDescent="0.2">
      <c r="A153" s="160"/>
      <c r="B153" s="171"/>
      <c r="C153" s="160"/>
      <c r="D153" s="161"/>
      <c r="E153" s="160"/>
      <c r="F153" s="160"/>
    </row>
    <row r="154" spans="1:6" x14ac:dyDescent="0.2">
      <c r="A154" s="160"/>
      <c r="B154" s="171"/>
      <c r="C154" s="160" t="s">
        <v>601</v>
      </c>
      <c r="D154" s="161"/>
      <c r="E154" s="160"/>
      <c r="F154" s="160"/>
    </row>
    <row r="155" spans="1:6" x14ac:dyDescent="0.2">
      <c r="A155" s="160"/>
      <c r="B155" s="171"/>
      <c r="C155" s="166" t="s">
        <v>600</v>
      </c>
      <c r="D155" s="161"/>
      <c r="E155" s="160"/>
      <c r="F155" s="160"/>
    </row>
    <row r="156" spans="1:6" x14ac:dyDescent="0.2">
      <c r="A156" s="160"/>
      <c r="B156" s="171"/>
      <c r="C156" s="166" t="s">
        <v>599</v>
      </c>
      <c r="D156" s="161"/>
      <c r="E156" s="160"/>
      <c r="F156" s="160"/>
    </row>
    <row r="157" spans="1:6" x14ac:dyDescent="0.2">
      <c r="B157" s="157"/>
    </row>
    <row r="158" spans="1:6" ht="15.75" x14ac:dyDescent="0.25">
      <c r="B158" s="180" t="s">
        <v>598</v>
      </c>
      <c r="C158" s="179"/>
      <c r="D158" s="179"/>
      <c r="E158" s="178"/>
    </row>
    <row r="160" spans="1:6" x14ac:dyDescent="0.2">
      <c r="A160" s="160">
        <v>1</v>
      </c>
      <c r="B160" s="171" t="s">
        <v>597</v>
      </c>
      <c r="C160" s="175" t="s">
        <v>596</v>
      </c>
      <c r="D160" s="161"/>
      <c r="E160" s="160"/>
      <c r="F160" s="160"/>
    </row>
    <row r="161" spans="1:6" x14ac:dyDescent="0.2">
      <c r="A161" s="160"/>
      <c r="B161" s="171"/>
      <c r="C161" s="160"/>
      <c r="D161" s="161"/>
      <c r="E161" s="160"/>
      <c r="F161" s="160"/>
    </row>
    <row r="162" spans="1:6" x14ac:dyDescent="0.2">
      <c r="A162" s="160"/>
      <c r="B162" s="171"/>
      <c r="C162" s="160" t="s">
        <v>595</v>
      </c>
      <c r="D162" s="161"/>
      <c r="E162" s="160"/>
      <c r="F162" s="160"/>
    </row>
    <row r="163" spans="1:6" x14ac:dyDescent="0.2">
      <c r="A163" s="160"/>
      <c r="B163" s="171"/>
      <c r="C163" s="166" t="s">
        <v>594</v>
      </c>
      <c r="D163" s="161"/>
      <c r="E163" s="160"/>
      <c r="F163" s="160"/>
    </row>
    <row r="165" spans="1:6" x14ac:dyDescent="0.2">
      <c r="A165" s="160">
        <v>2</v>
      </c>
      <c r="B165" s="171" t="s">
        <v>593</v>
      </c>
      <c r="C165" s="170" t="s">
        <v>592</v>
      </c>
      <c r="D165" s="161"/>
      <c r="E165" s="160"/>
      <c r="F165" s="160"/>
    </row>
    <row r="166" spans="1:6" x14ac:dyDescent="0.2">
      <c r="A166" s="160"/>
      <c r="B166" s="171"/>
      <c r="C166" s="166" t="s">
        <v>591</v>
      </c>
      <c r="D166" s="161"/>
      <c r="E166" s="160"/>
      <c r="F166" s="160"/>
    </row>
    <row r="168" spans="1:6" x14ac:dyDescent="0.2">
      <c r="A168" s="160">
        <v>3</v>
      </c>
      <c r="B168" s="171" t="s">
        <v>590</v>
      </c>
      <c r="C168" s="170" t="s">
        <v>589</v>
      </c>
      <c r="D168" s="161"/>
      <c r="E168" s="160"/>
      <c r="F168" s="160"/>
    </row>
    <row r="169" spans="1:6" x14ac:dyDescent="0.2">
      <c r="A169" s="160"/>
      <c r="B169" s="177" t="s">
        <v>588</v>
      </c>
      <c r="C169" s="160"/>
      <c r="D169" s="161"/>
      <c r="E169" s="160"/>
      <c r="F169" s="160"/>
    </row>
    <row r="170" spans="1:6" x14ac:dyDescent="0.2">
      <c r="A170" s="160"/>
      <c r="B170" s="171"/>
      <c r="C170" s="162" t="s">
        <v>587</v>
      </c>
      <c r="D170" s="161"/>
      <c r="E170" s="160"/>
      <c r="F170" s="160"/>
    </row>
    <row r="171" spans="1:6" x14ac:dyDescent="0.2">
      <c r="A171" s="160"/>
      <c r="B171" s="171"/>
      <c r="C171" s="166" t="s">
        <v>586</v>
      </c>
      <c r="D171" s="161"/>
      <c r="E171" s="160"/>
      <c r="F171" s="160"/>
    </row>
    <row r="172" spans="1:6" x14ac:dyDescent="0.2">
      <c r="A172" s="160"/>
      <c r="B172" s="171"/>
      <c r="C172" s="166" t="s">
        <v>585</v>
      </c>
      <c r="D172" s="160"/>
      <c r="E172" s="160"/>
      <c r="F172" s="160"/>
    </row>
    <row r="174" spans="1:6" x14ac:dyDescent="0.2">
      <c r="A174" s="160">
        <v>4</v>
      </c>
      <c r="B174" s="171" t="s">
        <v>584</v>
      </c>
      <c r="C174" s="170" t="s">
        <v>583</v>
      </c>
      <c r="D174" s="161"/>
      <c r="E174" s="160"/>
      <c r="F174" s="160"/>
    </row>
    <row r="175" spans="1:6" x14ac:dyDescent="0.2">
      <c r="A175" s="160"/>
      <c r="B175" s="171"/>
      <c r="C175" s="160"/>
      <c r="D175" s="161"/>
      <c r="E175" s="160"/>
      <c r="F175" s="160"/>
    </row>
    <row r="176" spans="1:6" x14ac:dyDescent="0.2">
      <c r="A176" s="160"/>
      <c r="B176" s="171"/>
      <c r="C176" s="174" t="s">
        <v>570</v>
      </c>
      <c r="D176" s="161"/>
      <c r="E176" s="160"/>
      <c r="F176" s="160"/>
    </row>
    <row r="177" spans="1:6" x14ac:dyDescent="0.2">
      <c r="A177" s="160"/>
      <c r="B177" s="171"/>
      <c r="C177" s="162" t="s">
        <v>582</v>
      </c>
      <c r="D177" s="161"/>
      <c r="E177" s="160"/>
      <c r="F177" s="160"/>
    </row>
    <row r="178" spans="1:6" x14ac:dyDescent="0.2">
      <c r="A178" s="160"/>
      <c r="B178" s="171"/>
      <c r="C178" s="162" t="s">
        <v>581</v>
      </c>
      <c r="D178" s="161"/>
      <c r="E178" s="160"/>
      <c r="F178" s="160"/>
    </row>
    <row r="179" spans="1:6" x14ac:dyDescent="0.2">
      <c r="A179" s="160"/>
      <c r="B179" s="171"/>
      <c r="C179" s="162" t="s">
        <v>580</v>
      </c>
      <c r="D179" s="161"/>
      <c r="E179" s="160"/>
      <c r="F179" s="160"/>
    </row>
    <row r="180" spans="1:6" x14ac:dyDescent="0.2">
      <c r="A180" s="160"/>
      <c r="B180" s="171"/>
      <c r="C180" s="166" t="s">
        <v>579</v>
      </c>
      <c r="D180" s="161"/>
      <c r="E180" s="160"/>
      <c r="F180" s="160"/>
    </row>
    <row r="182" spans="1:6" x14ac:dyDescent="0.2">
      <c r="A182" s="160">
        <v>5</v>
      </c>
      <c r="B182" s="171" t="s">
        <v>578</v>
      </c>
      <c r="C182" s="175" t="s">
        <v>577</v>
      </c>
      <c r="D182" s="160"/>
      <c r="E182" s="160"/>
      <c r="F182" s="160"/>
    </row>
    <row r="183" spans="1:6" x14ac:dyDescent="0.2">
      <c r="A183" s="160"/>
      <c r="B183" s="171"/>
      <c r="C183" s="160"/>
      <c r="D183" s="160"/>
      <c r="E183" s="160"/>
      <c r="F183" s="160"/>
    </row>
    <row r="184" spans="1:6" x14ac:dyDescent="0.2">
      <c r="A184" s="160"/>
      <c r="B184" s="171"/>
      <c r="C184" s="174" t="s">
        <v>570</v>
      </c>
      <c r="D184" s="160"/>
      <c r="E184" s="160"/>
      <c r="F184" s="160"/>
    </row>
    <row r="185" spans="1:6" x14ac:dyDescent="0.2">
      <c r="A185" s="160"/>
      <c r="B185" s="171"/>
      <c r="C185" s="166" t="s">
        <v>576</v>
      </c>
      <c r="D185" s="160"/>
      <c r="E185" s="160"/>
      <c r="F185" s="160"/>
    </row>
    <row r="186" spans="1:6" x14ac:dyDescent="0.2">
      <c r="B186" s="157"/>
    </row>
    <row r="187" spans="1:6" x14ac:dyDescent="0.2">
      <c r="A187" s="160">
        <v>6</v>
      </c>
      <c r="B187" s="171" t="s">
        <v>575</v>
      </c>
      <c r="C187" s="175" t="s">
        <v>574</v>
      </c>
      <c r="D187" s="161"/>
      <c r="E187" s="160"/>
      <c r="F187" s="160"/>
    </row>
    <row r="188" spans="1:6" x14ac:dyDescent="0.2">
      <c r="A188" s="160"/>
      <c r="B188" s="171"/>
      <c r="C188" s="160"/>
      <c r="D188" s="161"/>
      <c r="E188" s="160"/>
      <c r="F188" s="160"/>
    </row>
    <row r="189" spans="1:6" x14ac:dyDescent="0.2">
      <c r="A189" s="160"/>
      <c r="B189" s="171"/>
      <c r="C189" s="174" t="s">
        <v>570</v>
      </c>
      <c r="D189" s="161"/>
      <c r="E189" s="160"/>
      <c r="F189" s="160"/>
    </row>
    <row r="190" spans="1:6" x14ac:dyDescent="0.2">
      <c r="A190" s="160"/>
      <c r="B190" s="171"/>
      <c r="C190" s="176" t="s">
        <v>573</v>
      </c>
      <c r="D190" s="160"/>
      <c r="E190" s="160"/>
      <c r="F190" s="160"/>
    </row>
    <row r="191" spans="1:6" x14ac:dyDescent="0.2">
      <c r="B191" s="157"/>
      <c r="D191" s="157"/>
    </row>
    <row r="192" spans="1:6" x14ac:dyDescent="0.2">
      <c r="A192" s="160">
        <v>7</v>
      </c>
      <c r="B192" s="171" t="s">
        <v>572</v>
      </c>
      <c r="C192" s="175" t="s">
        <v>571</v>
      </c>
      <c r="D192" s="160"/>
      <c r="E192" s="160"/>
      <c r="F192" s="160"/>
    </row>
    <row r="193" spans="1:6" x14ac:dyDescent="0.2">
      <c r="A193" s="160"/>
      <c r="B193" s="171"/>
      <c r="C193" s="160"/>
      <c r="D193" s="160"/>
      <c r="E193" s="160"/>
      <c r="F193" s="160"/>
    </row>
    <row r="194" spans="1:6" x14ac:dyDescent="0.2">
      <c r="A194" s="160"/>
      <c r="B194" s="171"/>
      <c r="C194" s="174" t="s">
        <v>570</v>
      </c>
      <c r="D194" s="160"/>
      <c r="E194" s="160"/>
      <c r="F194" s="160"/>
    </row>
    <row r="195" spans="1:6" x14ac:dyDescent="0.2">
      <c r="A195" s="160"/>
      <c r="B195" s="171"/>
      <c r="C195" s="174" t="s">
        <v>569</v>
      </c>
      <c r="D195" s="160"/>
      <c r="E195" s="160"/>
      <c r="F195" s="160"/>
    </row>
    <row r="197" spans="1:6" x14ac:dyDescent="0.2">
      <c r="A197" s="160"/>
      <c r="B197" s="169" t="s">
        <v>568</v>
      </c>
      <c r="C197" s="170" t="s">
        <v>567</v>
      </c>
      <c r="D197" s="161"/>
      <c r="E197" s="160"/>
      <c r="F197" s="160"/>
    </row>
    <row r="198" spans="1:6" x14ac:dyDescent="0.2">
      <c r="A198" s="160"/>
      <c r="B198" s="169"/>
      <c r="C198" s="170"/>
      <c r="D198" s="161"/>
      <c r="E198" s="160"/>
      <c r="F198" s="160"/>
    </row>
    <row r="199" spans="1:6" ht="63.75" x14ac:dyDescent="0.2">
      <c r="A199" s="160"/>
      <c r="B199" s="160"/>
      <c r="C199" s="172" t="s">
        <v>566</v>
      </c>
      <c r="D199" s="160"/>
      <c r="E199" s="160"/>
      <c r="F199" s="160"/>
    </row>
    <row r="200" spans="1:6" ht="13.5" customHeight="1" x14ac:dyDescent="0.2">
      <c r="B200" s="157"/>
      <c r="D200" s="157"/>
    </row>
    <row r="201" spans="1:6" ht="14.25" customHeight="1" x14ac:dyDescent="0.2">
      <c r="A201" s="160"/>
      <c r="B201" s="162" t="s">
        <v>565</v>
      </c>
      <c r="C201" s="173" t="s">
        <v>564</v>
      </c>
      <c r="D201" s="160"/>
      <c r="E201" s="160"/>
      <c r="F201" s="160"/>
    </row>
    <row r="202" spans="1:6" x14ac:dyDescent="0.2">
      <c r="A202" s="160"/>
      <c r="B202" s="160"/>
      <c r="C202" s="160"/>
      <c r="D202" s="160"/>
      <c r="E202" s="160"/>
      <c r="F202" s="160"/>
    </row>
    <row r="203" spans="1:6" x14ac:dyDescent="0.2">
      <c r="A203" s="160"/>
      <c r="B203" s="160"/>
      <c r="C203" s="169" t="s">
        <v>563</v>
      </c>
      <c r="D203" s="160"/>
      <c r="E203" s="160"/>
      <c r="F203" s="160"/>
    </row>
    <row r="204" spans="1:6" x14ac:dyDescent="0.2">
      <c r="A204" s="160"/>
      <c r="B204" s="160"/>
      <c r="C204" s="169" t="s">
        <v>562</v>
      </c>
      <c r="D204" s="160"/>
      <c r="E204" s="160"/>
      <c r="F204" s="160"/>
    </row>
    <row r="205" spans="1:6" x14ac:dyDescent="0.2">
      <c r="A205" s="160"/>
      <c r="B205" s="160"/>
      <c r="C205" s="166" t="s">
        <v>561</v>
      </c>
      <c r="D205" s="160"/>
      <c r="E205" s="160"/>
      <c r="F205" s="160"/>
    </row>
    <row r="206" spans="1:6" x14ac:dyDescent="0.2">
      <c r="A206" s="160"/>
      <c r="B206" s="160"/>
      <c r="C206" s="169" t="s">
        <v>560</v>
      </c>
      <c r="D206" s="160"/>
      <c r="E206" s="160"/>
      <c r="F206" s="160"/>
    </row>
    <row r="207" spans="1:6" x14ac:dyDescent="0.2">
      <c r="A207" s="160"/>
      <c r="B207" s="160"/>
      <c r="C207" s="166" t="s">
        <v>559</v>
      </c>
      <c r="D207" s="160"/>
      <c r="E207" s="160"/>
      <c r="F207" s="160"/>
    </row>
    <row r="208" spans="1:6" ht="11.25" customHeight="1" x14ac:dyDescent="0.2">
      <c r="A208" s="160"/>
      <c r="B208" s="171"/>
      <c r="C208" s="172" t="s">
        <v>558</v>
      </c>
      <c r="D208" s="161"/>
      <c r="E208" s="160"/>
      <c r="F208" s="160"/>
    </row>
    <row r="210" spans="1:6" x14ac:dyDescent="0.2">
      <c r="A210" s="160"/>
      <c r="B210" s="171" t="s">
        <v>557</v>
      </c>
      <c r="C210" s="170" t="s">
        <v>556</v>
      </c>
      <c r="D210" s="161"/>
      <c r="E210" s="160"/>
      <c r="F210" s="160"/>
    </row>
    <row r="211" spans="1:6" x14ac:dyDescent="0.2">
      <c r="A211" s="160"/>
      <c r="B211" s="160"/>
      <c r="C211" s="160"/>
      <c r="D211" s="161"/>
      <c r="E211" s="160"/>
      <c r="F211" s="160"/>
    </row>
    <row r="212" spans="1:6" x14ac:dyDescent="0.2">
      <c r="A212" s="160"/>
      <c r="B212" s="160"/>
      <c r="C212" s="169" t="s">
        <v>555</v>
      </c>
      <c r="D212" s="161"/>
      <c r="E212" s="160"/>
      <c r="F212" s="160"/>
    </row>
    <row r="213" spans="1:6" x14ac:dyDescent="0.2">
      <c r="A213" s="160"/>
      <c r="B213" s="160"/>
      <c r="C213" s="166" t="s">
        <v>554</v>
      </c>
      <c r="D213" s="161"/>
      <c r="E213" s="160"/>
      <c r="F213" s="160"/>
    </row>
    <row r="214" spans="1:6" ht="15" customHeight="1" x14ac:dyDescent="0.2">
      <c r="B214" s="157"/>
      <c r="C214" s="168" t="s">
        <v>553</v>
      </c>
    </row>
    <row r="215" spans="1:6" x14ac:dyDescent="0.2">
      <c r="A215" s="160"/>
      <c r="B215" s="162" t="s">
        <v>552</v>
      </c>
      <c r="C215" s="167" t="s">
        <v>551</v>
      </c>
      <c r="D215" s="161"/>
      <c r="E215" s="160"/>
      <c r="F215" s="160"/>
    </row>
    <row r="216" spans="1:6" x14ac:dyDescent="0.2">
      <c r="A216" s="160"/>
      <c r="B216" s="160"/>
      <c r="C216" s="160"/>
      <c r="D216" s="161"/>
      <c r="E216" s="160"/>
      <c r="F216" s="160"/>
    </row>
    <row r="217" spans="1:6" x14ac:dyDescent="0.2">
      <c r="A217" s="160"/>
      <c r="B217" s="160"/>
      <c r="C217" s="166" t="s">
        <v>550</v>
      </c>
      <c r="D217" s="161"/>
      <c r="E217" s="160"/>
      <c r="F217" s="160"/>
    </row>
    <row r="218" spans="1:6" x14ac:dyDescent="0.2">
      <c r="A218" s="160"/>
      <c r="B218" s="160"/>
      <c r="C218" s="166" t="s">
        <v>549</v>
      </c>
      <c r="D218" s="161"/>
      <c r="E218" s="160"/>
      <c r="F218" s="160"/>
    </row>
    <row r="219" spans="1:6" x14ac:dyDescent="0.2">
      <c r="A219" s="160"/>
      <c r="B219" s="160"/>
      <c r="C219" s="162" t="s">
        <v>548</v>
      </c>
      <c r="D219" s="165" t="s">
        <v>547</v>
      </c>
      <c r="E219" s="160"/>
      <c r="F219" s="160"/>
    </row>
    <row r="220" spans="1:6" x14ac:dyDescent="0.2">
      <c r="A220" s="160"/>
      <c r="B220" s="160"/>
      <c r="C220" s="164">
        <v>1</v>
      </c>
      <c r="D220" s="163" t="s">
        <v>546</v>
      </c>
      <c r="E220" s="160"/>
      <c r="F220" s="160"/>
    </row>
    <row r="221" spans="1:6" x14ac:dyDescent="0.2">
      <c r="A221" s="160"/>
      <c r="B221" s="160"/>
      <c r="C221" s="164">
        <v>2</v>
      </c>
      <c r="D221" s="163" t="s">
        <v>545</v>
      </c>
      <c r="E221" s="160"/>
      <c r="F221" s="160"/>
    </row>
    <row r="222" spans="1:6" x14ac:dyDescent="0.2">
      <c r="A222" s="160"/>
      <c r="B222" s="160"/>
      <c r="C222" s="164">
        <v>3</v>
      </c>
      <c r="D222" s="163" t="s">
        <v>544</v>
      </c>
      <c r="E222" s="160"/>
      <c r="F222" s="160"/>
    </row>
    <row r="223" spans="1:6" x14ac:dyDescent="0.2">
      <c r="A223" s="160"/>
      <c r="B223" s="160"/>
      <c r="C223" s="164">
        <v>4</v>
      </c>
      <c r="D223" s="163" t="s">
        <v>543</v>
      </c>
      <c r="E223" s="160"/>
      <c r="F223" s="160"/>
    </row>
    <row r="224" spans="1:6" x14ac:dyDescent="0.2">
      <c r="A224" s="160"/>
      <c r="B224" s="160"/>
      <c r="C224" s="164">
        <v>5</v>
      </c>
      <c r="D224" s="163" t="s">
        <v>542</v>
      </c>
      <c r="E224" s="160"/>
      <c r="F224" s="160"/>
    </row>
    <row r="225" spans="1:6" x14ac:dyDescent="0.2">
      <c r="A225" s="160"/>
      <c r="B225" s="160"/>
      <c r="C225" s="164">
        <v>6</v>
      </c>
      <c r="D225" s="163" t="s">
        <v>541</v>
      </c>
      <c r="E225" s="160"/>
      <c r="F225" s="160"/>
    </row>
    <row r="226" spans="1:6" x14ac:dyDescent="0.2">
      <c r="A226" s="160"/>
      <c r="B226" s="160"/>
      <c r="C226" s="164">
        <v>7</v>
      </c>
      <c r="D226" s="163" t="s">
        <v>540</v>
      </c>
      <c r="E226" s="160"/>
      <c r="F226" s="160"/>
    </row>
    <row r="227" spans="1:6" x14ac:dyDescent="0.2">
      <c r="A227" s="160"/>
      <c r="B227" s="160"/>
      <c r="C227" s="164">
        <v>8</v>
      </c>
      <c r="D227" s="163" t="s">
        <v>539</v>
      </c>
      <c r="E227" s="160"/>
      <c r="F227" s="160"/>
    </row>
    <row r="228" spans="1:6" x14ac:dyDescent="0.2">
      <c r="A228" s="160"/>
      <c r="B228" s="160"/>
      <c r="C228" s="164">
        <v>9</v>
      </c>
      <c r="D228" s="163" t="s">
        <v>538</v>
      </c>
      <c r="E228" s="160"/>
      <c r="F228" s="160"/>
    </row>
    <row r="229" spans="1:6" x14ac:dyDescent="0.2">
      <c r="A229" s="160"/>
      <c r="B229" s="160"/>
      <c r="C229" s="164">
        <v>10</v>
      </c>
      <c r="D229" s="163" t="s">
        <v>537</v>
      </c>
      <c r="E229" s="160"/>
      <c r="F229" s="160"/>
    </row>
    <row r="230" spans="1:6" x14ac:dyDescent="0.2">
      <c r="A230" s="160"/>
      <c r="B230" s="160"/>
      <c r="C230" s="164">
        <v>11</v>
      </c>
      <c r="D230" s="163" t="s">
        <v>536</v>
      </c>
      <c r="E230" s="160"/>
      <c r="F230" s="160"/>
    </row>
    <row r="231" spans="1:6" x14ac:dyDescent="0.2">
      <c r="A231" s="160"/>
      <c r="B231" s="160"/>
      <c r="C231" s="162" t="s">
        <v>535</v>
      </c>
      <c r="D231" s="161"/>
      <c r="E231" s="160"/>
      <c r="F231" s="160"/>
    </row>
    <row r="232" spans="1:6" x14ac:dyDescent="0.2">
      <c r="B232" s="157"/>
    </row>
    <row r="233" spans="1:6" x14ac:dyDescent="0.2">
      <c r="B233" s="157"/>
    </row>
    <row r="234" spans="1:6" x14ac:dyDescent="0.2">
      <c r="B234" s="157"/>
    </row>
    <row r="235" spans="1:6" x14ac:dyDescent="0.2">
      <c r="B235" s="157"/>
    </row>
    <row r="236" spans="1:6" x14ac:dyDescent="0.2">
      <c r="B236" s="157"/>
    </row>
    <row r="237" spans="1:6" x14ac:dyDescent="0.2">
      <c r="B237" s="157"/>
    </row>
  </sheetData>
  <mergeCells count="7">
    <mergeCell ref="B158:E158"/>
    <mergeCell ref="B2:E2"/>
    <mergeCell ref="B45:E45"/>
    <mergeCell ref="B72:E72"/>
    <mergeCell ref="B100:E100"/>
    <mergeCell ref="B122:E122"/>
    <mergeCell ref="B123:E1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/>
  </sheetViews>
  <sheetFormatPr defaultRowHeight="15" x14ac:dyDescent="0.25"/>
  <cols>
    <col min="1" max="1" width="5.5703125" customWidth="1"/>
    <col min="2" max="2" width="14" customWidth="1"/>
    <col min="3" max="3" width="13.140625" customWidth="1"/>
    <col min="4" max="4" width="18.42578125" customWidth="1"/>
    <col min="5" max="5" width="16.42578125" customWidth="1"/>
    <col min="6" max="6" width="14.5703125" customWidth="1"/>
    <col min="7" max="7" width="13.5703125" customWidth="1"/>
    <col min="8" max="8" width="17.7109375" customWidth="1"/>
    <col min="9" max="9" width="7.5703125" customWidth="1"/>
  </cols>
  <sheetData>
    <row r="2" spans="2:8" ht="15.75" x14ac:dyDescent="0.25">
      <c r="B2" s="156" t="s">
        <v>534</v>
      </c>
      <c r="C2" s="156"/>
      <c r="D2" s="156"/>
      <c r="E2" s="156"/>
      <c r="F2" s="156"/>
      <c r="G2" s="156"/>
      <c r="H2" s="156"/>
    </row>
    <row r="3" spans="2:8" ht="15.75" thickBot="1" x14ac:dyDescent="0.3">
      <c r="C3" s="152"/>
      <c r="D3" s="152"/>
      <c r="E3" s="152"/>
      <c r="F3" s="152"/>
      <c r="G3" s="152"/>
    </row>
    <row r="4" spans="2:8" x14ac:dyDescent="0.25">
      <c r="C4" s="152"/>
      <c r="D4" s="152"/>
      <c r="E4" s="152"/>
      <c r="F4" s="155" t="s">
        <v>533</v>
      </c>
      <c r="G4" s="154"/>
      <c r="H4" s="153">
        <v>0.5</v>
      </c>
    </row>
    <row r="5" spans="2:8" ht="15.75" thickBot="1" x14ac:dyDescent="0.3">
      <c r="C5" s="152"/>
      <c r="D5" s="152"/>
      <c r="E5" s="152"/>
      <c r="F5" s="151" t="s">
        <v>532</v>
      </c>
      <c r="G5" s="150"/>
      <c r="H5" s="149">
        <v>1</v>
      </c>
    </row>
    <row r="6" spans="2:8" ht="15.75" thickBot="1" x14ac:dyDescent="0.3"/>
    <row r="7" spans="2:8" ht="38.25" x14ac:dyDescent="0.25">
      <c r="B7" s="148" t="s">
        <v>531</v>
      </c>
      <c r="C7" s="147" t="s">
        <v>530</v>
      </c>
      <c r="D7" s="147" t="s">
        <v>529</v>
      </c>
      <c r="E7" s="147" t="s">
        <v>528</v>
      </c>
      <c r="F7" s="147" t="s">
        <v>527</v>
      </c>
      <c r="G7" s="147" t="s">
        <v>526</v>
      </c>
      <c r="H7" s="146" t="s">
        <v>525</v>
      </c>
    </row>
    <row r="8" spans="2:8" x14ac:dyDescent="0.25">
      <c r="B8" s="145">
        <v>0.33333333333333331</v>
      </c>
      <c r="C8" s="144">
        <v>0.5</v>
      </c>
      <c r="D8" s="143" t="s">
        <v>522</v>
      </c>
      <c r="E8" s="142">
        <v>5</v>
      </c>
      <c r="F8" s="141"/>
      <c r="G8" s="140" t="s">
        <v>521</v>
      </c>
      <c r="H8" s="139"/>
    </row>
    <row r="9" spans="2:8" x14ac:dyDescent="0.25">
      <c r="B9" s="145">
        <v>0.38541666666666669</v>
      </c>
      <c r="C9" s="144">
        <v>0.58952192905066148</v>
      </c>
      <c r="D9" s="143" t="s">
        <v>524</v>
      </c>
      <c r="E9" s="142">
        <v>3</v>
      </c>
      <c r="F9" s="141"/>
      <c r="G9" s="140" t="s">
        <v>521</v>
      </c>
      <c r="H9" s="139"/>
    </row>
    <row r="10" spans="2:8" x14ac:dyDescent="0.25">
      <c r="B10" s="145">
        <v>0.38680555555555557</v>
      </c>
      <c r="C10" s="144">
        <v>0.57655520961745399</v>
      </c>
      <c r="D10" s="143" t="s">
        <v>524</v>
      </c>
      <c r="E10" s="142">
        <v>3</v>
      </c>
      <c r="F10" s="141"/>
      <c r="G10" s="140" t="s">
        <v>521</v>
      </c>
      <c r="H10" s="139"/>
    </row>
    <row r="11" spans="2:8" x14ac:dyDescent="0.25">
      <c r="B11" s="145">
        <v>0.39271621577974619</v>
      </c>
      <c r="C11" s="144">
        <v>0.47704173984999754</v>
      </c>
      <c r="D11" s="143" t="s">
        <v>522</v>
      </c>
      <c r="E11" s="142">
        <v>5</v>
      </c>
      <c r="F11" s="141"/>
      <c r="G11" s="140" t="s">
        <v>521</v>
      </c>
      <c r="H11" s="139"/>
    </row>
    <row r="12" spans="2:8" x14ac:dyDescent="0.25">
      <c r="B12" s="145">
        <v>0.39610970351793157</v>
      </c>
      <c r="C12" s="144">
        <v>0.46452857672775927</v>
      </c>
      <c r="D12" s="143" t="s">
        <v>524</v>
      </c>
      <c r="E12" s="142">
        <v>3</v>
      </c>
      <c r="F12" s="141"/>
      <c r="G12" s="140" t="s">
        <v>517</v>
      </c>
      <c r="H12" s="139"/>
    </row>
    <row r="13" spans="2:8" x14ac:dyDescent="0.25">
      <c r="B13" s="145">
        <v>0.4146022737050179</v>
      </c>
      <c r="C13" s="144">
        <v>0.54205887904575634</v>
      </c>
      <c r="D13" s="143" t="s">
        <v>522</v>
      </c>
      <c r="E13" s="142">
        <v>5</v>
      </c>
      <c r="F13" s="141"/>
      <c r="G13" s="140" t="s">
        <v>517</v>
      </c>
      <c r="H13" s="139"/>
    </row>
    <row r="14" spans="2:8" x14ac:dyDescent="0.25">
      <c r="B14" s="145">
        <v>0.41885567945639901</v>
      </c>
      <c r="C14" s="144">
        <v>0.55634990582390165</v>
      </c>
      <c r="D14" s="143" t="s">
        <v>523</v>
      </c>
      <c r="E14" s="142">
        <v>2</v>
      </c>
      <c r="F14" s="141"/>
      <c r="G14" s="140" t="s">
        <v>517</v>
      </c>
      <c r="H14" s="139"/>
    </row>
    <row r="15" spans="2:8" x14ac:dyDescent="0.25">
      <c r="B15" s="145">
        <v>0.42651769516914106</v>
      </c>
      <c r="C15" s="144">
        <v>0.5988278441115209</v>
      </c>
      <c r="D15" s="143" t="s">
        <v>523</v>
      </c>
      <c r="E15" s="142">
        <v>2</v>
      </c>
      <c r="F15" s="141"/>
      <c r="G15" s="140" t="s">
        <v>521</v>
      </c>
      <c r="H15" s="139"/>
    </row>
    <row r="16" spans="2:8" x14ac:dyDescent="0.25">
      <c r="B16" s="145">
        <v>0.43035092843252665</v>
      </c>
      <c r="C16" s="144">
        <v>0.64430595869138796</v>
      </c>
      <c r="D16" s="143" t="s">
        <v>520</v>
      </c>
      <c r="E16" s="142">
        <v>6</v>
      </c>
      <c r="F16" s="141"/>
      <c r="G16" s="140" t="s">
        <v>521</v>
      </c>
      <c r="H16" s="139"/>
    </row>
    <row r="17" spans="2:8" x14ac:dyDescent="0.25">
      <c r="B17" s="145">
        <v>0.43062155544268715</v>
      </c>
      <c r="C17" s="144">
        <v>0.69475398551264367</v>
      </c>
      <c r="D17" s="143" t="s">
        <v>522</v>
      </c>
      <c r="E17" s="142">
        <v>5</v>
      </c>
      <c r="F17" s="141"/>
      <c r="G17" s="140" t="s">
        <v>521</v>
      </c>
      <c r="H17" s="139"/>
    </row>
    <row r="18" spans="2:8" x14ac:dyDescent="0.25">
      <c r="B18" s="145">
        <v>0.43961083279123897</v>
      </c>
      <c r="C18" s="144">
        <v>0.57759641493406333</v>
      </c>
      <c r="D18" s="143" t="s">
        <v>522</v>
      </c>
      <c r="E18" s="142">
        <v>5</v>
      </c>
      <c r="F18" s="141"/>
      <c r="G18" s="140" t="s">
        <v>517</v>
      </c>
      <c r="H18" s="139"/>
    </row>
    <row r="19" spans="2:8" x14ac:dyDescent="0.25">
      <c r="B19" s="145">
        <v>0.4723065029699412</v>
      </c>
      <c r="C19" s="144">
        <v>0.66200356411195382</v>
      </c>
      <c r="D19" s="143" t="s">
        <v>519</v>
      </c>
      <c r="E19" s="142">
        <v>4</v>
      </c>
      <c r="F19" s="141"/>
      <c r="G19" s="140" t="s">
        <v>521</v>
      </c>
      <c r="H19" s="139"/>
    </row>
    <row r="20" spans="2:8" x14ac:dyDescent="0.25">
      <c r="B20" s="145">
        <v>0.48471236933327655</v>
      </c>
      <c r="C20" s="144">
        <v>0.61700977598409479</v>
      </c>
      <c r="D20" s="143" t="s">
        <v>520</v>
      </c>
      <c r="E20" s="142">
        <v>6</v>
      </c>
      <c r="F20" s="141"/>
      <c r="G20" s="140" t="s">
        <v>517</v>
      </c>
      <c r="H20" s="139"/>
    </row>
    <row r="21" spans="2:8" x14ac:dyDescent="0.25">
      <c r="B21" s="145">
        <v>0.48843117609144104</v>
      </c>
      <c r="C21" s="144">
        <v>0.52083333333333337</v>
      </c>
      <c r="D21" s="143" t="s">
        <v>520</v>
      </c>
      <c r="E21" s="142">
        <v>6</v>
      </c>
      <c r="F21" s="141"/>
      <c r="G21" s="140" t="s">
        <v>517</v>
      </c>
      <c r="H21" s="139"/>
    </row>
    <row r="22" spans="2:8" x14ac:dyDescent="0.25">
      <c r="B22" s="145">
        <v>0.53807166929738681</v>
      </c>
      <c r="C22" s="144">
        <v>0.70833333333333337</v>
      </c>
      <c r="D22" s="143" t="s">
        <v>519</v>
      </c>
      <c r="E22" s="142">
        <v>4</v>
      </c>
      <c r="F22" s="141"/>
      <c r="G22" s="140" t="s">
        <v>517</v>
      </c>
      <c r="H22" s="139"/>
    </row>
    <row r="23" spans="2:8" ht="15.75" thickBot="1" x14ac:dyDescent="0.3">
      <c r="B23" s="138">
        <v>0.54166666666666663</v>
      </c>
      <c r="C23" s="137">
        <v>0.6875</v>
      </c>
      <c r="D23" s="136" t="s">
        <v>518</v>
      </c>
      <c r="E23" s="135">
        <v>50</v>
      </c>
      <c r="F23" s="134"/>
      <c r="G23" s="133" t="s">
        <v>517</v>
      </c>
      <c r="H23" s="132"/>
    </row>
    <row r="24" spans="2:8" x14ac:dyDescent="0.25">
      <c r="B24" s="131"/>
      <c r="C24" s="131"/>
      <c r="E24" s="130"/>
      <c r="F24" s="129"/>
    </row>
    <row r="25" spans="2:8" x14ac:dyDescent="0.25">
      <c r="B25" s="131"/>
      <c r="C25" s="131"/>
      <c r="E25" s="130"/>
      <c r="F25" s="129"/>
    </row>
    <row r="26" spans="2:8" x14ac:dyDescent="0.25">
      <c r="B26" s="131"/>
      <c r="C26" s="131"/>
      <c r="E26" s="130"/>
      <c r="F26" s="129"/>
    </row>
  </sheetData>
  <mergeCells count="3">
    <mergeCell ref="B2:H2"/>
    <mergeCell ref="F4:G4"/>
    <mergeCell ref="F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"/>
  <sheetViews>
    <sheetView workbookViewId="0">
      <selection activeCell="G26" sqref="G26"/>
    </sheetView>
  </sheetViews>
  <sheetFormatPr defaultRowHeight="15" x14ac:dyDescent="0.25"/>
  <cols>
    <col min="1" max="1" width="4.42578125" customWidth="1"/>
    <col min="2" max="2" width="11.7109375" customWidth="1"/>
    <col min="3" max="3" width="10.85546875" customWidth="1"/>
    <col min="4" max="4" width="10.28515625" customWidth="1"/>
    <col min="6" max="6" width="9.7109375" bestFit="1" customWidth="1"/>
    <col min="10" max="10" width="9.28515625" bestFit="1" customWidth="1"/>
    <col min="13" max="13" width="4.85546875" customWidth="1"/>
    <col min="19" max="19" width="10.85546875" customWidth="1"/>
  </cols>
  <sheetData>
    <row r="2" spans="1:19" ht="15.75" x14ac:dyDescent="0.25">
      <c r="A2" s="128"/>
      <c r="B2" s="127" t="s">
        <v>516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</row>
    <row r="3" spans="1:19" ht="15.75" thickBot="1" x14ac:dyDescent="0.3">
      <c r="A3" s="74"/>
      <c r="B3" s="74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19" x14ac:dyDescent="0.25">
      <c r="A4" s="70"/>
      <c r="B4" s="126" t="s">
        <v>501</v>
      </c>
      <c r="C4" s="125"/>
      <c r="D4" s="124" t="s">
        <v>515</v>
      </c>
      <c r="E4" s="123"/>
      <c r="F4" s="71"/>
      <c r="G4" s="71"/>
      <c r="H4" s="71"/>
      <c r="I4" s="71"/>
      <c r="J4" s="71"/>
      <c r="K4" s="71"/>
      <c r="L4" s="71"/>
      <c r="N4" s="122" t="s">
        <v>514</v>
      </c>
      <c r="O4" s="121"/>
      <c r="P4" s="121"/>
      <c r="Q4" s="121"/>
      <c r="R4" s="121"/>
      <c r="S4" s="120"/>
    </row>
    <row r="5" spans="1:19" x14ac:dyDescent="0.25">
      <c r="A5" s="70"/>
      <c r="B5" s="119" t="s">
        <v>513</v>
      </c>
      <c r="C5" s="118"/>
      <c r="D5" s="117">
        <v>0.15</v>
      </c>
      <c r="E5" s="116"/>
      <c r="F5" s="71"/>
      <c r="G5" s="71"/>
      <c r="H5" s="71"/>
      <c r="I5" s="71"/>
      <c r="J5" s="71"/>
      <c r="K5" s="71"/>
      <c r="L5" s="71"/>
      <c r="N5" s="115" t="s">
        <v>512</v>
      </c>
      <c r="O5" s="107"/>
      <c r="P5" s="107"/>
      <c r="Q5" s="107"/>
      <c r="R5" s="107"/>
      <c r="S5" s="106"/>
    </row>
    <row r="6" spans="1:19" ht="15.75" thickBot="1" x14ac:dyDescent="0.3">
      <c r="A6" s="70"/>
      <c r="B6" s="114" t="s">
        <v>511</v>
      </c>
      <c r="C6" s="113"/>
      <c r="D6" s="112">
        <v>0.2</v>
      </c>
      <c r="E6" s="111"/>
      <c r="F6" s="71"/>
      <c r="G6" s="71"/>
      <c r="H6" s="71"/>
      <c r="I6" s="71"/>
      <c r="J6" s="71"/>
      <c r="K6" s="71"/>
      <c r="L6" s="71"/>
      <c r="N6" s="110" t="s">
        <v>510</v>
      </c>
      <c r="O6" s="107"/>
      <c r="P6" s="107"/>
      <c r="Q6" s="107"/>
      <c r="R6" s="107"/>
      <c r="S6" s="106"/>
    </row>
    <row r="7" spans="1:19" ht="15.75" thickBot="1" x14ac:dyDescent="0.3">
      <c r="A7" s="70"/>
      <c r="B7" s="109"/>
      <c r="C7" s="71"/>
      <c r="D7" s="71"/>
      <c r="E7" s="71"/>
      <c r="F7" s="71"/>
      <c r="G7" s="71"/>
      <c r="H7" s="71"/>
      <c r="I7" s="71"/>
      <c r="J7" s="71"/>
      <c r="K7" s="71"/>
      <c r="L7" s="71"/>
      <c r="N7" s="108" t="s">
        <v>509</v>
      </c>
      <c r="O7" s="107"/>
      <c r="P7" s="107"/>
      <c r="Q7" s="107"/>
      <c r="R7" s="107"/>
      <c r="S7" s="106"/>
    </row>
    <row r="8" spans="1:19" ht="15.75" thickBot="1" x14ac:dyDescent="0.3">
      <c r="A8" s="105"/>
      <c r="B8" s="104" t="s">
        <v>508</v>
      </c>
      <c r="C8" s="102" t="s">
        <v>507</v>
      </c>
      <c r="D8" s="102"/>
      <c r="E8" s="102"/>
      <c r="F8" s="102" t="s">
        <v>506</v>
      </c>
      <c r="G8" s="103"/>
      <c r="H8" s="102" t="s">
        <v>314</v>
      </c>
      <c r="I8" s="102"/>
      <c r="J8" s="102" t="s">
        <v>505</v>
      </c>
      <c r="K8" s="102"/>
      <c r="L8" s="101" t="s">
        <v>504</v>
      </c>
      <c r="N8" s="100"/>
      <c r="O8" s="99"/>
      <c r="P8" s="99"/>
      <c r="Q8" s="99"/>
      <c r="R8" s="99"/>
      <c r="S8" s="98"/>
    </row>
    <row r="9" spans="1:19" ht="45.75" thickBot="1" x14ac:dyDescent="0.3">
      <c r="A9" s="97"/>
      <c r="B9" s="96" t="s">
        <v>322</v>
      </c>
      <c r="C9" s="94" t="s">
        <v>503</v>
      </c>
      <c r="D9" s="94" t="s">
        <v>502</v>
      </c>
      <c r="E9" s="94" t="s">
        <v>501</v>
      </c>
      <c r="F9" s="94" t="s">
        <v>500</v>
      </c>
      <c r="G9" s="94" t="s">
        <v>499</v>
      </c>
      <c r="H9" s="95" t="s">
        <v>498</v>
      </c>
      <c r="I9" s="94" t="s">
        <v>497</v>
      </c>
      <c r="J9" s="95" t="s">
        <v>496</v>
      </c>
      <c r="K9" s="94" t="s">
        <v>495</v>
      </c>
      <c r="L9" s="93" t="s">
        <v>494</v>
      </c>
    </row>
    <row r="10" spans="1:19" ht="15.75" thickBot="1" x14ac:dyDescent="0.3">
      <c r="A10" s="78"/>
      <c r="B10" s="89" t="s">
        <v>493</v>
      </c>
      <c r="C10" s="87">
        <v>0.39583333333333331</v>
      </c>
      <c r="D10" s="87">
        <v>0.5</v>
      </c>
      <c r="E10" s="85"/>
      <c r="F10" s="84">
        <v>30</v>
      </c>
      <c r="G10" s="82"/>
      <c r="H10" s="83"/>
      <c r="I10" s="82"/>
      <c r="J10" s="81">
        <v>0.19</v>
      </c>
      <c r="K10" s="80"/>
      <c r="L10" s="79"/>
      <c r="N10" s="92" t="s">
        <v>492</v>
      </c>
      <c r="O10" s="91"/>
      <c r="P10" s="91"/>
      <c r="Q10" s="91"/>
      <c r="R10" s="91"/>
      <c r="S10" s="90"/>
    </row>
    <row r="11" spans="1:19" x14ac:dyDescent="0.25">
      <c r="A11" s="78"/>
      <c r="B11" s="89" t="s">
        <v>491</v>
      </c>
      <c r="C11" s="87">
        <v>0.33333333333333331</v>
      </c>
      <c r="D11" s="87">
        <v>0.625</v>
      </c>
      <c r="E11" s="85"/>
      <c r="F11" s="84">
        <v>20</v>
      </c>
      <c r="G11" s="82"/>
      <c r="H11" s="83"/>
      <c r="I11" s="82"/>
      <c r="J11" s="81">
        <v>0.19</v>
      </c>
      <c r="K11" s="80"/>
      <c r="L11" s="79"/>
    </row>
    <row r="12" spans="1:19" x14ac:dyDescent="0.25">
      <c r="A12" s="78"/>
      <c r="B12" s="88" t="s">
        <v>490</v>
      </c>
      <c r="C12" s="87">
        <v>0.3125</v>
      </c>
      <c r="D12" s="86">
        <v>0.64583333333333337</v>
      </c>
      <c r="E12" s="85"/>
      <c r="F12" s="84">
        <v>40</v>
      </c>
      <c r="G12" s="82"/>
      <c r="H12" s="83"/>
      <c r="I12" s="82"/>
      <c r="J12" s="81">
        <v>0.19</v>
      </c>
      <c r="K12" s="80"/>
      <c r="L12" s="79"/>
    </row>
    <row r="13" spans="1:19" x14ac:dyDescent="0.25">
      <c r="A13" s="78"/>
      <c r="B13" s="88" t="s">
        <v>489</v>
      </c>
      <c r="C13" s="87">
        <v>0.375</v>
      </c>
      <c r="D13" s="86">
        <v>0.60416666666666663</v>
      </c>
      <c r="E13" s="85"/>
      <c r="F13" s="84">
        <v>30</v>
      </c>
      <c r="G13" s="82"/>
      <c r="H13" s="83"/>
      <c r="I13" s="82"/>
      <c r="J13" s="81">
        <v>0.19</v>
      </c>
      <c r="K13" s="80"/>
      <c r="L13" s="79"/>
    </row>
    <row r="14" spans="1:19" x14ac:dyDescent="0.25">
      <c r="A14" s="78"/>
      <c r="B14" s="88" t="s">
        <v>488</v>
      </c>
      <c r="C14" s="87">
        <v>0.29166666666666669</v>
      </c>
      <c r="D14" s="86">
        <v>0.57291666666666663</v>
      </c>
      <c r="E14" s="85"/>
      <c r="F14" s="84">
        <v>40</v>
      </c>
      <c r="G14" s="82"/>
      <c r="H14" s="83"/>
      <c r="I14" s="82"/>
      <c r="J14" s="81">
        <v>0.19</v>
      </c>
      <c r="K14" s="80"/>
      <c r="L14" s="79"/>
    </row>
    <row r="15" spans="1:19" x14ac:dyDescent="0.25">
      <c r="A15" s="78"/>
      <c r="B15" s="88" t="s">
        <v>487</v>
      </c>
      <c r="C15" s="87">
        <v>0.34375</v>
      </c>
      <c r="D15" s="86">
        <v>0.625</v>
      </c>
      <c r="E15" s="85"/>
      <c r="F15" s="84">
        <v>40</v>
      </c>
      <c r="G15" s="82"/>
      <c r="H15" s="83"/>
      <c r="I15" s="82"/>
      <c r="J15" s="81">
        <v>0.19</v>
      </c>
      <c r="K15" s="80"/>
      <c r="L15" s="79"/>
    </row>
    <row r="16" spans="1:19" x14ac:dyDescent="0.25">
      <c r="A16" s="78"/>
      <c r="B16" s="88" t="s">
        <v>486</v>
      </c>
      <c r="C16" s="87">
        <v>0.32291666666666669</v>
      </c>
      <c r="D16" s="86">
        <v>0.52083333333333337</v>
      </c>
      <c r="E16" s="85"/>
      <c r="F16" s="84">
        <v>30</v>
      </c>
      <c r="G16" s="82"/>
      <c r="H16" s="83"/>
      <c r="I16" s="82"/>
      <c r="J16" s="81">
        <v>0.19</v>
      </c>
      <c r="K16" s="80"/>
      <c r="L16" s="79"/>
    </row>
    <row r="17" spans="1:12" x14ac:dyDescent="0.25">
      <c r="A17" s="78"/>
      <c r="B17" s="88" t="s">
        <v>485</v>
      </c>
      <c r="C17" s="87">
        <v>0.46875</v>
      </c>
      <c r="D17" s="86">
        <v>0.64583333333333337</v>
      </c>
      <c r="E17" s="85"/>
      <c r="F17" s="84">
        <v>20</v>
      </c>
      <c r="G17" s="82"/>
      <c r="H17" s="83"/>
      <c r="I17" s="82"/>
      <c r="J17" s="81">
        <v>0.19</v>
      </c>
      <c r="K17" s="80"/>
      <c r="L17" s="79"/>
    </row>
    <row r="18" spans="1:12" x14ac:dyDescent="0.25">
      <c r="A18" s="78"/>
      <c r="B18" s="88" t="s">
        <v>484</v>
      </c>
      <c r="C18" s="87">
        <v>0.29166666666666669</v>
      </c>
      <c r="D18" s="86">
        <v>0.60416666666666663</v>
      </c>
      <c r="E18" s="85"/>
      <c r="F18" s="84">
        <v>30</v>
      </c>
      <c r="G18" s="82"/>
      <c r="H18" s="83"/>
      <c r="I18" s="82"/>
      <c r="J18" s="81">
        <v>0.19</v>
      </c>
      <c r="K18" s="80"/>
      <c r="L18" s="79"/>
    </row>
    <row r="19" spans="1:12" ht="15.75" thickBot="1" x14ac:dyDescent="0.3">
      <c r="A19" s="78"/>
      <c r="B19" s="77" t="s">
        <v>483</v>
      </c>
      <c r="C19" s="76"/>
      <c r="D19" s="76"/>
      <c r="E19" s="76"/>
      <c r="F19" s="76"/>
      <c r="G19" s="76"/>
      <c r="H19" s="76"/>
      <c r="I19" s="76"/>
      <c r="J19" s="76"/>
      <c r="K19" s="76"/>
      <c r="L19" s="75"/>
    </row>
    <row r="20" spans="1:12" x14ac:dyDescent="0.25">
      <c r="A20" s="74"/>
      <c r="B20" s="72"/>
      <c r="C20" s="71"/>
      <c r="D20" s="71"/>
      <c r="E20" s="71"/>
      <c r="F20" s="73"/>
      <c r="G20" s="73"/>
      <c r="H20" s="73"/>
      <c r="I20" s="73"/>
      <c r="J20" s="71"/>
      <c r="K20" s="71"/>
      <c r="L20" s="71"/>
    </row>
    <row r="21" spans="1:12" x14ac:dyDescent="0.25">
      <c r="A21" s="70"/>
      <c r="B21" s="72"/>
      <c r="C21" s="71"/>
      <c r="D21" s="71"/>
      <c r="E21" s="71"/>
      <c r="F21" s="71"/>
      <c r="G21" s="71"/>
      <c r="H21" s="71"/>
      <c r="I21" s="71"/>
      <c r="J21" s="71"/>
      <c r="K21" s="71"/>
      <c r="L21" s="71"/>
    </row>
    <row r="22" spans="1:12" x14ac:dyDescent="0.25">
      <c r="A22" s="70"/>
      <c r="C22" s="69"/>
      <c r="D22" s="69"/>
      <c r="E22" s="69"/>
      <c r="F22" s="69"/>
      <c r="G22" s="69"/>
      <c r="H22" s="69"/>
      <c r="I22" s="69"/>
      <c r="J22" s="69"/>
      <c r="K22" s="69"/>
      <c r="L22" s="69"/>
    </row>
    <row r="23" spans="1:12" x14ac:dyDescent="0.25">
      <c r="A23" s="70"/>
      <c r="C23" s="69"/>
      <c r="D23" s="69"/>
      <c r="E23" s="69"/>
      <c r="F23" s="69"/>
      <c r="G23" s="69"/>
      <c r="H23" s="69"/>
      <c r="I23" s="69"/>
      <c r="J23" s="69"/>
      <c r="K23" s="69"/>
      <c r="L23" s="69"/>
    </row>
    <row r="24" spans="1:12" x14ac:dyDescent="0.25">
      <c r="A24" s="70"/>
      <c r="C24" s="69"/>
      <c r="D24" s="69"/>
      <c r="E24" s="69"/>
      <c r="F24" s="69"/>
      <c r="G24" s="69"/>
      <c r="H24" s="69"/>
      <c r="I24" s="69"/>
      <c r="J24" s="69"/>
      <c r="K24" s="69"/>
      <c r="L24" s="69"/>
    </row>
    <row r="25" spans="1:12" x14ac:dyDescent="0.25">
      <c r="A25" s="70"/>
      <c r="C25" s="69"/>
      <c r="D25" s="69"/>
      <c r="E25" s="69"/>
      <c r="F25" s="69"/>
      <c r="G25" s="69"/>
      <c r="H25" s="69"/>
      <c r="I25" s="69"/>
      <c r="J25" s="69"/>
      <c r="K25" s="69"/>
      <c r="L25" s="69"/>
    </row>
  </sheetData>
  <mergeCells count="13">
    <mergeCell ref="N10:S10"/>
    <mergeCell ref="B19:K19"/>
    <mergeCell ref="B6:C6"/>
    <mergeCell ref="D6:E6"/>
    <mergeCell ref="C8:E8"/>
    <mergeCell ref="F8:G8"/>
    <mergeCell ref="B2:S2"/>
    <mergeCell ref="B4:C4"/>
    <mergeCell ref="D4:E4"/>
    <mergeCell ref="B5:C5"/>
    <mergeCell ref="D5:E5"/>
    <mergeCell ref="H8:I8"/>
    <mergeCell ref="J8:K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5"/>
  <sheetViews>
    <sheetView workbookViewId="0">
      <pane ySplit="2" topLeftCell="A90" activePane="bottomLeft" state="frozen"/>
      <selection pane="bottomLeft"/>
    </sheetView>
  </sheetViews>
  <sheetFormatPr defaultRowHeight="12.75" x14ac:dyDescent="0.2"/>
  <cols>
    <col min="1" max="1" width="23.5703125" style="1" bestFit="1" customWidth="1"/>
    <col min="2" max="2" width="10" style="1" customWidth="1"/>
    <col min="3" max="16384" width="9.140625" style="1"/>
  </cols>
  <sheetData>
    <row r="2" spans="1:5" x14ac:dyDescent="0.2">
      <c r="A2" s="8" t="s">
        <v>447</v>
      </c>
    </row>
    <row r="5" spans="1:5" x14ac:dyDescent="0.2">
      <c r="A5" s="8" t="s">
        <v>446</v>
      </c>
    </row>
    <row r="6" spans="1:5" ht="15" x14ac:dyDescent="0.25">
      <c r="B6" s="8" t="s">
        <v>358</v>
      </c>
      <c r="C6" s="8" t="s">
        <v>445</v>
      </c>
    </row>
    <row r="7" spans="1:5" x14ac:dyDescent="0.2">
      <c r="B7" s="8" t="s">
        <v>356</v>
      </c>
      <c r="C7" s="1" t="s">
        <v>444</v>
      </c>
    </row>
    <row r="8" spans="1:5" x14ac:dyDescent="0.2">
      <c r="C8" s="1" t="s">
        <v>443</v>
      </c>
    </row>
    <row r="10" spans="1:5" x14ac:dyDescent="0.2">
      <c r="B10" s="8" t="s">
        <v>352</v>
      </c>
      <c r="C10" s="49" t="s">
        <v>442</v>
      </c>
      <c r="E10" s="1" t="s">
        <v>441</v>
      </c>
    </row>
    <row r="11" spans="1:5" x14ac:dyDescent="0.2">
      <c r="C11" s="49" t="s">
        <v>440</v>
      </c>
      <c r="E11" s="1" t="s">
        <v>439</v>
      </c>
    </row>
    <row r="14" spans="1:5" x14ac:dyDescent="0.2">
      <c r="A14" s="8" t="s">
        <v>438</v>
      </c>
    </row>
    <row r="15" spans="1:5" ht="15" x14ac:dyDescent="0.25">
      <c r="B15" s="8" t="s">
        <v>358</v>
      </c>
      <c r="C15" s="8" t="s">
        <v>437</v>
      </c>
    </row>
    <row r="16" spans="1:5" x14ac:dyDescent="0.2">
      <c r="B16" s="8" t="s">
        <v>356</v>
      </c>
      <c r="C16" s="1" t="s">
        <v>436</v>
      </c>
    </row>
    <row r="17" spans="1:5" x14ac:dyDescent="0.2">
      <c r="C17" s="1" t="s">
        <v>384</v>
      </c>
    </row>
    <row r="18" spans="1:5" x14ac:dyDescent="0.2">
      <c r="C18" s="1" t="s">
        <v>435</v>
      </c>
    </row>
    <row r="19" spans="1:5" x14ac:dyDescent="0.2">
      <c r="C19" s="1" t="s">
        <v>423</v>
      </c>
    </row>
    <row r="20" spans="1:5" x14ac:dyDescent="0.2">
      <c r="C20" s="1" t="s">
        <v>434</v>
      </c>
    </row>
    <row r="21" spans="1:5" x14ac:dyDescent="0.2">
      <c r="C21" s="1" t="s">
        <v>421</v>
      </c>
    </row>
    <row r="23" spans="1:5" x14ac:dyDescent="0.2">
      <c r="B23" s="8" t="s">
        <v>352</v>
      </c>
      <c r="C23" s="49" t="s">
        <v>433</v>
      </c>
      <c r="E23" s="1" t="s">
        <v>432</v>
      </c>
    </row>
    <row r="24" spans="1:5" x14ac:dyDescent="0.2">
      <c r="C24" s="49" t="s">
        <v>431</v>
      </c>
      <c r="E24" s="1" t="s">
        <v>430</v>
      </c>
    </row>
    <row r="25" spans="1:5" x14ac:dyDescent="0.2">
      <c r="C25" s="49" t="s">
        <v>429</v>
      </c>
      <c r="E25" s="1" t="s">
        <v>428</v>
      </c>
    </row>
    <row r="28" spans="1:5" x14ac:dyDescent="0.2">
      <c r="A28" s="8" t="s">
        <v>427</v>
      </c>
    </row>
    <row r="29" spans="1:5" ht="15" x14ac:dyDescent="0.25">
      <c r="B29" s="8" t="s">
        <v>358</v>
      </c>
      <c r="C29" s="8" t="s">
        <v>426</v>
      </c>
    </row>
    <row r="30" spans="1:5" x14ac:dyDescent="0.2">
      <c r="B30" s="8" t="s">
        <v>356</v>
      </c>
      <c r="C30" s="1" t="s">
        <v>425</v>
      </c>
    </row>
    <row r="31" spans="1:5" x14ac:dyDescent="0.2">
      <c r="C31" s="1" t="s">
        <v>384</v>
      </c>
    </row>
    <row r="32" spans="1:5" x14ac:dyDescent="0.2">
      <c r="C32" s="1" t="s">
        <v>424</v>
      </c>
    </row>
    <row r="33" spans="1:6" x14ac:dyDescent="0.2">
      <c r="C33" s="1" t="s">
        <v>423</v>
      </c>
    </row>
    <row r="34" spans="1:6" x14ac:dyDescent="0.2">
      <c r="C34" s="1" t="s">
        <v>422</v>
      </c>
    </row>
    <row r="35" spans="1:6" x14ac:dyDescent="0.2">
      <c r="C35" s="1" t="s">
        <v>421</v>
      </c>
    </row>
    <row r="37" spans="1:6" x14ac:dyDescent="0.2">
      <c r="B37" s="8" t="s">
        <v>352</v>
      </c>
      <c r="C37" s="49" t="s">
        <v>420</v>
      </c>
      <c r="E37" s="1" t="s">
        <v>419</v>
      </c>
    </row>
    <row r="38" spans="1:6" x14ac:dyDescent="0.2">
      <c r="C38" s="49" t="s">
        <v>418</v>
      </c>
      <c r="E38" s="1" t="s">
        <v>417</v>
      </c>
    </row>
    <row r="39" spans="1:6" x14ac:dyDescent="0.2">
      <c r="C39" s="49" t="s">
        <v>416</v>
      </c>
      <c r="E39" s="1" t="s">
        <v>415</v>
      </c>
    </row>
    <row r="42" spans="1:6" x14ac:dyDescent="0.2">
      <c r="A42" s="8" t="s">
        <v>414</v>
      </c>
    </row>
    <row r="43" spans="1:6" ht="15" x14ac:dyDescent="0.25">
      <c r="B43" s="8" t="s">
        <v>358</v>
      </c>
      <c r="C43" s="8" t="s">
        <v>413</v>
      </c>
    </row>
    <row r="44" spans="1:6" x14ac:dyDescent="0.2">
      <c r="B44" s="8" t="s">
        <v>356</v>
      </c>
      <c r="C44" s="1" t="s">
        <v>412</v>
      </c>
    </row>
    <row r="45" spans="1:6" x14ac:dyDescent="0.2">
      <c r="C45" s="1" t="s">
        <v>411</v>
      </c>
    </row>
    <row r="46" spans="1:6" x14ac:dyDescent="0.2">
      <c r="C46" s="1" t="s">
        <v>410</v>
      </c>
    </row>
    <row r="48" spans="1:6" x14ac:dyDescent="0.2">
      <c r="B48" s="8" t="s">
        <v>352</v>
      </c>
      <c r="C48" s="49" t="s">
        <v>409</v>
      </c>
      <c r="F48" s="1" t="s">
        <v>408</v>
      </c>
    </row>
    <row r="49" spans="1:6" x14ac:dyDescent="0.2">
      <c r="C49" s="49" t="s">
        <v>407</v>
      </c>
      <c r="F49" s="1" t="s">
        <v>406</v>
      </c>
    </row>
    <row r="52" spans="1:6" x14ac:dyDescent="0.2">
      <c r="A52" s="8" t="s">
        <v>405</v>
      </c>
    </row>
    <row r="53" spans="1:6" ht="15" x14ac:dyDescent="0.25">
      <c r="B53" s="8" t="s">
        <v>358</v>
      </c>
      <c r="C53" s="8" t="s">
        <v>404</v>
      </c>
    </row>
    <row r="54" spans="1:6" x14ac:dyDescent="0.2">
      <c r="B54" s="8" t="s">
        <v>356</v>
      </c>
      <c r="C54" s="1" t="s">
        <v>403</v>
      </c>
    </row>
    <row r="55" spans="1:6" x14ac:dyDescent="0.2">
      <c r="C55" s="1" t="s">
        <v>402</v>
      </c>
    </row>
    <row r="56" spans="1:6" x14ac:dyDescent="0.2">
      <c r="C56" s="1" t="s">
        <v>401</v>
      </c>
    </row>
    <row r="58" spans="1:6" x14ac:dyDescent="0.2">
      <c r="B58" s="8" t="s">
        <v>352</v>
      </c>
      <c r="C58" s="49" t="s">
        <v>400</v>
      </c>
      <c r="F58" s="1" t="s">
        <v>399</v>
      </c>
    </row>
    <row r="61" spans="1:6" x14ac:dyDescent="0.2">
      <c r="A61" s="8" t="s">
        <v>398</v>
      </c>
    </row>
    <row r="62" spans="1:6" ht="15" x14ac:dyDescent="0.25">
      <c r="B62" s="8" t="s">
        <v>358</v>
      </c>
      <c r="C62" s="8" t="s">
        <v>397</v>
      </c>
    </row>
    <row r="63" spans="1:6" x14ac:dyDescent="0.2">
      <c r="B63" s="8" t="s">
        <v>356</v>
      </c>
      <c r="C63" s="1" t="s">
        <v>396</v>
      </c>
    </row>
    <row r="64" spans="1:6" x14ac:dyDescent="0.2">
      <c r="C64" s="1" t="s">
        <v>395</v>
      </c>
    </row>
    <row r="65" spans="1:7" x14ac:dyDescent="0.2">
      <c r="C65" s="1" t="s">
        <v>394</v>
      </c>
    </row>
    <row r="66" spans="1:7" x14ac:dyDescent="0.2">
      <c r="C66" s="1" t="s">
        <v>393</v>
      </c>
    </row>
    <row r="68" spans="1:7" x14ac:dyDescent="0.2">
      <c r="B68" s="8" t="s">
        <v>352</v>
      </c>
      <c r="C68" s="49" t="s">
        <v>392</v>
      </c>
      <c r="G68" s="1" t="s">
        <v>391</v>
      </c>
    </row>
    <row r="69" spans="1:7" x14ac:dyDescent="0.2">
      <c r="C69" s="49" t="s">
        <v>390</v>
      </c>
      <c r="G69" s="1" t="s">
        <v>389</v>
      </c>
    </row>
    <row r="73" spans="1:7" x14ac:dyDescent="0.2">
      <c r="A73" s="8" t="s">
        <v>388</v>
      </c>
    </row>
    <row r="74" spans="1:7" ht="15" x14ac:dyDescent="0.25">
      <c r="B74" s="8" t="s">
        <v>358</v>
      </c>
      <c r="C74" s="8" t="s">
        <v>387</v>
      </c>
    </row>
    <row r="75" spans="1:7" x14ac:dyDescent="0.2">
      <c r="B75" s="8" t="s">
        <v>356</v>
      </c>
      <c r="C75" s="1" t="s">
        <v>386</v>
      </c>
    </row>
    <row r="76" spans="1:7" x14ac:dyDescent="0.2">
      <c r="C76" s="1" t="s">
        <v>385</v>
      </c>
    </row>
    <row r="77" spans="1:7" x14ac:dyDescent="0.2">
      <c r="C77" s="1" t="s">
        <v>384</v>
      </c>
    </row>
    <row r="78" spans="1:7" x14ac:dyDescent="0.2">
      <c r="C78" s="1" t="s">
        <v>383</v>
      </c>
    </row>
    <row r="79" spans="1:7" x14ac:dyDescent="0.2">
      <c r="C79" s="1" t="s">
        <v>382</v>
      </c>
    </row>
    <row r="80" spans="1:7" x14ac:dyDescent="0.2">
      <c r="C80" s="1" t="s">
        <v>381</v>
      </c>
    </row>
    <row r="82" spans="1:7" x14ac:dyDescent="0.2">
      <c r="B82" s="8" t="s">
        <v>352</v>
      </c>
      <c r="C82" s="49" t="s">
        <v>380</v>
      </c>
      <c r="G82" s="1" t="s">
        <v>379</v>
      </c>
    </row>
    <row r="83" spans="1:7" x14ac:dyDescent="0.2">
      <c r="C83" s="49" t="s">
        <v>378</v>
      </c>
      <c r="G83" s="1" t="s">
        <v>377</v>
      </c>
    </row>
    <row r="86" spans="1:7" x14ac:dyDescent="0.2">
      <c r="A86" s="8" t="s">
        <v>376</v>
      </c>
    </row>
    <row r="87" spans="1:7" ht="15" x14ac:dyDescent="0.25">
      <c r="B87" s="8" t="s">
        <v>358</v>
      </c>
      <c r="C87" s="8" t="s">
        <v>375</v>
      </c>
    </row>
    <row r="88" spans="1:7" x14ac:dyDescent="0.2">
      <c r="B88" s="8" t="s">
        <v>356</v>
      </c>
      <c r="C88" s="1" t="s">
        <v>374</v>
      </c>
    </row>
    <row r="89" spans="1:7" x14ac:dyDescent="0.2">
      <c r="C89" s="1" t="s">
        <v>373</v>
      </c>
    </row>
    <row r="90" spans="1:7" x14ac:dyDescent="0.2">
      <c r="C90" s="1" t="s">
        <v>372</v>
      </c>
    </row>
    <row r="91" spans="1:7" x14ac:dyDescent="0.2">
      <c r="C91" s="1" t="s">
        <v>371</v>
      </c>
    </row>
    <row r="92" spans="1:7" x14ac:dyDescent="0.2">
      <c r="C92" s="1" t="s">
        <v>370</v>
      </c>
    </row>
    <row r="93" spans="1:7" x14ac:dyDescent="0.2">
      <c r="C93" s="1" t="s">
        <v>369</v>
      </c>
    </row>
    <row r="94" spans="1:7" x14ac:dyDescent="0.2">
      <c r="C94" s="1" t="s">
        <v>368</v>
      </c>
    </row>
    <row r="95" spans="1:7" x14ac:dyDescent="0.2">
      <c r="C95" s="1" t="s">
        <v>367</v>
      </c>
    </row>
    <row r="96" spans="1:7" x14ac:dyDescent="0.2">
      <c r="C96" s="1" t="s">
        <v>366</v>
      </c>
    </row>
    <row r="98" spans="1:4" x14ac:dyDescent="0.2">
      <c r="B98" s="8" t="s">
        <v>352</v>
      </c>
    </row>
    <row r="99" spans="1:4" x14ac:dyDescent="0.2">
      <c r="C99" s="49" t="s">
        <v>365</v>
      </c>
    </row>
    <row r="100" spans="1:4" x14ac:dyDescent="0.2">
      <c r="D100" s="1" t="s">
        <v>364</v>
      </c>
    </row>
    <row r="101" spans="1:4" x14ac:dyDescent="0.2">
      <c r="C101" s="49" t="s">
        <v>363</v>
      </c>
    </row>
    <row r="102" spans="1:4" x14ac:dyDescent="0.2">
      <c r="D102" s="1" t="s">
        <v>362</v>
      </c>
    </row>
    <row r="103" spans="1:4" x14ac:dyDescent="0.2">
      <c r="C103" s="49" t="s">
        <v>361</v>
      </c>
    </row>
    <row r="104" spans="1:4" x14ac:dyDescent="0.2">
      <c r="D104" s="1" t="s">
        <v>360</v>
      </c>
    </row>
    <row r="107" spans="1:4" x14ac:dyDescent="0.2">
      <c r="A107" s="8" t="s">
        <v>359</v>
      </c>
    </row>
    <row r="108" spans="1:4" ht="15" x14ac:dyDescent="0.25">
      <c r="B108" s="8" t="s">
        <v>358</v>
      </c>
      <c r="C108" s="8" t="s">
        <v>357</v>
      </c>
    </row>
    <row r="109" spans="1:4" x14ac:dyDescent="0.2">
      <c r="B109" s="8" t="s">
        <v>356</v>
      </c>
      <c r="C109" s="1" t="s">
        <v>355</v>
      </c>
    </row>
    <row r="110" spans="1:4" x14ac:dyDescent="0.2">
      <c r="C110" s="1" t="s">
        <v>354</v>
      </c>
    </row>
    <row r="111" spans="1:4" x14ac:dyDescent="0.2">
      <c r="C111" s="1" t="s">
        <v>353</v>
      </c>
    </row>
    <row r="114" spans="2:4" x14ac:dyDescent="0.2">
      <c r="B114" s="8" t="s">
        <v>352</v>
      </c>
      <c r="C114" s="49" t="s">
        <v>351</v>
      </c>
    </row>
    <row r="115" spans="2:4" x14ac:dyDescent="0.2">
      <c r="D115" s="1" t="s">
        <v>350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10"/>
  <sheetViews>
    <sheetView zoomScale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7" sqref="D17"/>
    </sheetView>
  </sheetViews>
  <sheetFormatPr defaultRowHeight="12.75" x14ac:dyDescent="0.2"/>
  <cols>
    <col min="1" max="1" width="3" style="1" bestFit="1" customWidth="1"/>
    <col min="2" max="2" width="11.5703125" style="1" bestFit="1" customWidth="1"/>
    <col min="3" max="3" width="10.140625" style="1" bestFit="1" customWidth="1"/>
    <col min="4" max="6" width="21.85546875" style="58" customWidth="1"/>
    <col min="7" max="7" width="32.140625" style="58" customWidth="1"/>
    <col min="8" max="8" width="21.5703125" style="66" customWidth="1"/>
    <col min="9" max="9" width="23.42578125" style="58" customWidth="1"/>
    <col min="10" max="10" width="23.42578125" style="59" customWidth="1"/>
    <col min="11" max="11" width="12.7109375" style="58" customWidth="1"/>
    <col min="12" max="12" width="20" style="59" customWidth="1"/>
    <col min="13" max="13" width="20" style="58" customWidth="1"/>
    <col min="14" max="14" width="20" style="59" customWidth="1"/>
    <col min="15" max="15" width="20" style="58" customWidth="1"/>
    <col min="16" max="16" width="28.5703125" style="59" customWidth="1"/>
    <col min="17" max="17" width="16" style="67" customWidth="1"/>
    <col min="18" max="18" width="19" style="68" customWidth="1"/>
    <col min="19" max="19" width="19" style="67" customWidth="1"/>
    <col min="20" max="20" width="21" style="59" customWidth="1"/>
    <col min="21" max="21" width="27.28515625" style="58" customWidth="1"/>
    <col min="22" max="22" width="18.42578125" style="59" customWidth="1"/>
    <col min="23" max="23" width="47.28515625" style="1" customWidth="1"/>
    <col min="24" max="24" width="19.28515625" style="60" customWidth="1"/>
    <col min="25" max="256" width="9.140625" style="1"/>
    <col min="257" max="257" width="3" style="1" bestFit="1" customWidth="1"/>
    <col min="258" max="258" width="11.5703125" style="1" bestFit="1" customWidth="1"/>
    <col min="259" max="259" width="10.140625" style="1" bestFit="1" customWidth="1"/>
    <col min="260" max="262" width="21.85546875" style="1" customWidth="1"/>
    <col min="263" max="263" width="32.140625" style="1" customWidth="1"/>
    <col min="264" max="264" width="21.5703125" style="1" customWidth="1"/>
    <col min="265" max="266" width="23.42578125" style="1" customWidth="1"/>
    <col min="267" max="267" width="12.7109375" style="1" customWidth="1"/>
    <col min="268" max="271" width="20" style="1" customWidth="1"/>
    <col min="272" max="272" width="28.5703125" style="1" customWidth="1"/>
    <col min="273" max="273" width="16" style="1" customWidth="1"/>
    <col min="274" max="275" width="19" style="1" customWidth="1"/>
    <col min="276" max="276" width="21" style="1" customWidth="1"/>
    <col min="277" max="277" width="27.28515625" style="1" customWidth="1"/>
    <col min="278" max="278" width="18.42578125" style="1" customWidth="1"/>
    <col min="279" max="279" width="47.28515625" style="1" customWidth="1"/>
    <col min="280" max="280" width="19.28515625" style="1" customWidth="1"/>
    <col min="281" max="512" width="9.140625" style="1"/>
    <col min="513" max="513" width="3" style="1" bestFit="1" customWidth="1"/>
    <col min="514" max="514" width="11.5703125" style="1" bestFit="1" customWidth="1"/>
    <col min="515" max="515" width="10.140625" style="1" bestFit="1" customWidth="1"/>
    <col min="516" max="518" width="21.85546875" style="1" customWidth="1"/>
    <col min="519" max="519" width="32.140625" style="1" customWidth="1"/>
    <col min="520" max="520" width="21.5703125" style="1" customWidth="1"/>
    <col min="521" max="522" width="23.42578125" style="1" customWidth="1"/>
    <col min="523" max="523" width="12.7109375" style="1" customWidth="1"/>
    <col min="524" max="527" width="20" style="1" customWidth="1"/>
    <col min="528" max="528" width="28.5703125" style="1" customWidth="1"/>
    <col min="529" max="529" width="16" style="1" customWidth="1"/>
    <col min="530" max="531" width="19" style="1" customWidth="1"/>
    <col min="532" max="532" width="21" style="1" customWidth="1"/>
    <col min="533" max="533" width="27.28515625" style="1" customWidth="1"/>
    <col min="534" max="534" width="18.42578125" style="1" customWidth="1"/>
    <col min="535" max="535" width="47.28515625" style="1" customWidth="1"/>
    <col min="536" max="536" width="19.28515625" style="1" customWidth="1"/>
    <col min="537" max="768" width="9.140625" style="1"/>
    <col min="769" max="769" width="3" style="1" bestFit="1" customWidth="1"/>
    <col min="770" max="770" width="11.5703125" style="1" bestFit="1" customWidth="1"/>
    <col min="771" max="771" width="10.140625" style="1" bestFit="1" customWidth="1"/>
    <col min="772" max="774" width="21.85546875" style="1" customWidth="1"/>
    <col min="775" max="775" width="32.140625" style="1" customWidth="1"/>
    <col min="776" max="776" width="21.5703125" style="1" customWidth="1"/>
    <col min="777" max="778" width="23.42578125" style="1" customWidth="1"/>
    <col min="779" max="779" width="12.7109375" style="1" customWidth="1"/>
    <col min="780" max="783" width="20" style="1" customWidth="1"/>
    <col min="784" max="784" width="28.5703125" style="1" customWidth="1"/>
    <col min="785" max="785" width="16" style="1" customWidth="1"/>
    <col min="786" max="787" width="19" style="1" customWidth="1"/>
    <col min="788" max="788" width="21" style="1" customWidth="1"/>
    <col min="789" max="789" width="27.28515625" style="1" customWidth="1"/>
    <col min="790" max="790" width="18.42578125" style="1" customWidth="1"/>
    <col min="791" max="791" width="47.28515625" style="1" customWidth="1"/>
    <col min="792" max="792" width="19.28515625" style="1" customWidth="1"/>
    <col min="793" max="1024" width="9.140625" style="1"/>
    <col min="1025" max="1025" width="3" style="1" bestFit="1" customWidth="1"/>
    <col min="1026" max="1026" width="11.5703125" style="1" bestFit="1" customWidth="1"/>
    <col min="1027" max="1027" width="10.140625" style="1" bestFit="1" customWidth="1"/>
    <col min="1028" max="1030" width="21.85546875" style="1" customWidth="1"/>
    <col min="1031" max="1031" width="32.140625" style="1" customWidth="1"/>
    <col min="1032" max="1032" width="21.5703125" style="1" customWidth="1"/>
    <col min="1033" max="1034" width="23.42578125" style="1" customWidth="1"/>
    <col min="1035" max="1035" width="12.7109375" style="1" customWidth="1"/>
    <col min="1036" max="1039" width="20" style="1" customWidth="1"/>
    <col min="1040" max="1040" width="28.5703125" style="1" customWidth="1"/>
    <col min="1041" max="1041" width="16" style="1" customWidth="1"/>
    <col min="1042" max="1043" width="19" style="1" customWidth="1"/>
    <col min="1044" max="1044" width="21" style="1" customWidth="1"/>
    <col min="1045" max="1045" width="27.28515625" style="1" customWidth="1"/>
    <col min="1046" max="1046" width="18.42578125" style="1" customWidth="1"/>
    <col min="1047" max="1047" width="47.28515625" style="1" customWidth="1"/>
    <col min="1048" max="1048" width="19.28515625" style="1" customWidth="1"/>
    <col min="1049" max="1280" width="9.140625" style="1"/>
    <col min="1281" max="1281" width="3" style="1" bestFit="1" customWidth="1"/>
    <col min="1282" max="1282" width="11.5703125" style="1" bestFit="1" customWidth="1"/>
    <col min="1283" max="1283" width="10.140625" style="1" bestFit="1" customWidth="1"/>
    <col min="1284" max="1286" width="21.85546875" style="1" customWidth="1"/>
    <col min="1287" max="1287" width="32.140625" style="1" customWidth="1"/>
    <col min="1288" max="1288" width="21.5703125" style="1" customWidth="1"/>
    <col min="1289" max="1290" width="23.42578125" style="1" customWidth="1"/>
    <col min="1291" max="1291" width="12.7109375" style="1" customWidth="1"/>
    <col min="1292" max="1295" width="20" style="1" customWidth="1"/>
    <col min="1296" max="1296" width="28.5703125" style="1" customWidth="1"/>
    <col min="1297" max="1297" width="16" style="1" customWidth="1"/>
    <col min="1298" max="1299" width="19" style="1" customWidth="1"/>
    <col min="1300" max="1300" width="21" style="1" customWidth="1"/>
    <col min="1301" max="1301" width="27.28515625" style="1" customWidth="1"/>
    <col min="1302" max="1302" width="18.42578125" style="1" customWidth="1"/>
    <col min="1303" max="1303" width="47.28515625" style="1" customWidth="1"/>
    <col min="1304" max="1304" width="19.28515625" style="1" customWidth="1"/>
    <col min="1305" max="1536" width="9.140625" style="1"/>
    <col min="1537" max="1537" width="3" style="1" bestFit="1" customWidth="1"/>
    <col min="1538" max="1538" width="11.5703125" style="1" bestFit="1" customWidth="1"/>
    <col min="1539" max="1539" width="10.140625" style="1" bestFit="1" customWidth="1"/>
    <col min="1540" max="1542" width="21.85546875" style="1" customWidth="1"/>
    <col min="1543" max="1543" width="32.140625" style="1" customWidth="1"/>
    <col min="1544" max="1544" width="21.5703125" style="1" customWidth="1"/>
    <col min="1545" max="1546" width="23.42578125" style="1" customWidth="1"/>
    <col min="1547" max="1547" width="12.7109375" style="1" customWidth="1"/>
    <col min="1548" max="1551" width="20" style="1" customWidth="1"/>
    <col min="1552" max="1552" width="28.5703125" style="1" customWidth="1"/>
    <col min="1553" max="1553" width="16" style="1" customWidth="1"/>
    <col min="1554" max="1555" width="19" style="1" customWidth="1"/>
    <col min="1556" max="1556" width="21" style="1" customWidth="1"/>
    <col min="1557" max="1557" width="27.28515625" style="1" customWidth="1"/>
    <col min="1558" max="1558" width="18.42578125" style="1" customWidth="1"/>
    <col min="1559" max="1559" width="47.28515625" style="1" customWidth="1"/>
    <col min="1560" max="1560" width="19.28515625" style="1" customWidth="1"/>
    <col min="1561" max="1792" width="9.140625" style="1"/>
    <col min="1793" max="1793" width="3" style="1" bestFit="1" customWidth="1"/>
    <col min="1794" max="1794" width="11.5703125" style="1" bestFit="1" customWidth="1"/>
    <col min="1795" max="1795" width="10.140625" style="1" bestFit="1" customWidth="1"/>
    <col min="1796" max="1798" width="21.85546875" style="1" customWidth="1"/>
    <col min="1799" max="1799" width="32.140625" style="1" customWidth="1"/>
    <col min="1800" max="1800" width="21.5703125" style="1" customWidth="1"/>
    <col min="1801" max="1802" width="23.42578125" style="1" customWidth="1"/>
    <col min="1803" max="1803" width="12.7109375" style="1" customWidth="1"/>
    <col min="1804" max="1807" width="20" style="1" customWidth="1"/>
    <col min="1808" max="1808" width="28.5703125" style="1" customWidth="1"/>
    <col min="1809" max="1809" width="16" style="1" customWidth="1"/>
    <col min="1810" max="1811" width="19" style="1" customWidth="1"/>
    <col min="1812" max="1812" width="21" style="1" customWidth="1"/>
    <col min="1813" max="1813" width="27.28515625" style="1" customWidth="1"/>
    <col min="1814" max="1814" width="18.42578125" style="1" customWidth="1"/>
    <col min="1815" max="1815" width="47.28515625" style="1" customWidth="1"/>
    <col min="1816" max="1816" width="19.28515625" style="1" customWidth="1"/>
    <col min="1817" max="2048" width="9.140625" style="1"/>
    <col min="2049" max="2049" width="3" style="1" bestFit="1" customWidth="1"/>
    <col min="2050" max="2050" width="11.5703125" style="1" bestFit="1" customWidth="1"/>
    <col min="2051" max="2051" width="10.140625" style="1" bestFit="1" customWidth="1"/>
    <col min="2052" max="2054" width="21.85546875" style="1" customWidth="1"/>
    <col min="2055" max="2055" width="32.140625" style="1" customWidth="1"/>
    <col min="2056" max="2056" width="21.5703125" style="1" customWidth="1"/>
    <col min="2057" max="2058" width="23.42578125" style="1" customWidth="1"/>
    <col min="2059" max="2059" width="12.7109375" style="1" customWidth="1"/>
    <col min="2060" max="2063" width="20" style="1" customWidth="1"/>
    <col min="2064" max="2064" width="28.5703125" style="1" customWidth="1"/>
    <col min="2065" max="2065" width="16" style="1" customWidth="1"/>
    <col min="2066" max="2067" width="19" style="1" customWidth="1"/>
    <col min="2068" max="2068" width="21" style="1" customWidth="1"/>
    <col min="2069" max="2069" width="27.28515625" style="1" customWidth="1"/>
    <col min="2070" max="2070" width="18.42578125" style="1" customWidth="1"/>
    <col min="2071" max="2071" width="47.28515625" style="1" customWidth="1"/>
    <col min="2072" max="2072" width="19.28515625" style="1" customWidth="1"/>
    <col min="2073" max="2304" width="9.140625" style="1"/>
    <col min="2305" max="2305" width="3" style="1" bestFit="1" customWidth="1"/>
    <col min="2306" max="2306" width="11.5703125" style="1" bestFit="1" customWidth="1"/>
    <col min="2307" max="2307" width="10.140625" style="1" bestFit="1" customWidth="1"/>
    <col min="2308" max="2310" width="21.85546875" style="1" customWidth="1"/>
    <col min="2311" max="2311" width="32.140625" style="1" customWidth="1"/>
    <col min="2312" max="2312" width="21.5703125" style="1" customWidth="1"/>
    <col min="2313" max="2314" width="23.42578125" style="1" customWidth="1"/>
    <col min="2315" max="2315" width="12.7109375" style="1" customWidth="1"/>
    <col min="2316" max="2319" width="20" style="1" customWidth="1"/>
    <col min="2320" max="2320" width="28.5703125" style="1" customWidth="1"/>
    <col min="2321" max="2321" width="16" style="1" customWidth="1"/>
    <col min="2322" max="2323" width="19" style="1" customWidth="1"/>
    <col min="2324" max="2324" width="21" style="1" customWidth="1"/>
    <col min="2325" max="2325" width="27.28515625" style="1" customWidth="1"/>
    <col min="2326" max="2326" width="18.42578125" style="1" customWidth="1"/>
    <col min="2327" max="2327" width="47.28515625" style="1" customWidth="1"/>
    <col min="2328" max="2328" width="19.28515625" style="1" customWidth="1"/>
    <col min="2329" max="2560" width="9.140625" style="1"/>
    <col min="2561" max="2561" width="3" style="1" bestFit="1" customWidth="1"/>
    <col min="2562" max="2562" width="11.5703125" style="1" bestFit="1" customWidth="1"/>
    <col min="2563" max="2563" width="10.140625" style="1" bestFit="1" customWidth="1"/>
    <col min="2564" max="2566" width="21.85546875" style="1" customWidth="1"/>
    <col min="2567" max="2567" width="32.140625" style="1" customWidth="1"/>
    <col min="2568" max="2568" width="21.5703125" style="1" customWidth="1"/>
    <col min="2569" max="2570" width="23.42578125" style="1" customWidth="1"/>
    <col min="2571" max="2571" width="12.7109375" style="1" customWidth="1"/>
    <col min="2572" max="2575" width="20" style="1" customWidth="1"/>
    <col min="2576" max="2576" width="28.5703125" style="1" customWidth="1"/>
    <col min="2577" max="2577" width="16" style="1" customWidth="1"/>
    <col min="2578" max="2579" width="19" style="1" customWidth="1"/>
    <col min="2580" max="2580" width="21" style="1" customWidth="1"/>
    <col min="2581" max="2581" width="27.28515625" style="1" customWidth="1"/>
    <col min="2582" max="2582" width="18.42578125" style="1" customWidth="1"/>
    <col min="2583" max="2583" width="47.28515625" style="1" customWidth="1"/>
    <col min="2584" max="2584" width="19.28515625" style="1" customWidth="1"/>
    <col min="2585" max="2816" width="9.140625" style="1"/>
    <col min="2817" max="2817" width="3" style="1" bestFit="1" customWidth="1"/>
    <col min="2818" max="2818" width="11.5703125" style="1" bestFit="1" customWidth="1"/>
    <col min="2819" max="2819" width="10.140625" style="1" bestFit="1" customWidth="1"/>
    <col min="2820" max="2822" width="21.85546875" style="1" customWidth="1"/>
    <col min="2823" max="2823" width="32.140625" style="1" customWidth="1"/>
    <col min="2824" max="2824" width="21.5703125" style="1" customWidth="1"/>
    <col min="2825" max="2826" width="23.42578125" style="1" customWidth="1"/>
    <col min="2827" max="2827" width="12.7109375" style="1" customWidth="1"/>
    <col min="2828" max="2831" width="20" style="1" customWidth="1"/>
    <col min="2832" max="2832" width="28.5703125" style="1" customWidth="1"/>
    <col min="2833" max="2833" width="16" style="1" customWidth="1"/>
    <col min="2834" max="2835" width="19" style="1" customWidth="1"/>
    <col min="2836" max="2836" width="21" style="1" customWidth="1"/>
    <col min="2837" max="2837" width="27.28515625" style="1" customWidth="1"/>
    <col min="2838" max="2838" width="18.42578125" style="1" customWidth="1"/>
    <col min="2839" max="2839" width="47.28515625" style="1" customWidth="1"/>
    <col min="2840" max="2840" width="19.28515625" style="1" customWidth="1"/>
    <col min="2841" max="3072" width="9.140625" style="1"/>
    <col min="3073" max="3073" width="3" style="1" bestFit="1" customWidth="1"/>
    <col min="3074" max="3074" width="11.5703125" style="1" bestFit="1" customWidth="1"/>
    <col min="3075" max="3075" width="10.140625" style="1" bestFit="1" customWidth="1"/>
    <col min="3076" max="3078" width="21.85546875" style="1" customWidth="1"/>
    <col min="3079" max="3079" width="32.140625" style="1" customWidth="1"/>
    <col min="3080" max="3080" width="21.5703125" style="1" customWidth="1"/>
    <col min="3081" max="3082" width="23.42578125" style="1" customWidth="1"/>
    <col min="3083" max="3083" width="12.7109375" style="1" customWidth="1"/>
    <col min="3084" max="3087" width="20" style="1" customWidth="1"/>
    <col min="3088" max="3088" width="28.5703125" style="1" customWidth="1"/>
    <col min="3089" max="3089" width="16" style="1" customWidth="1"/>
    <col min="3090" max="3091" width="19" style="1" customWidth="1"/>
    <col min="3092" max="3092" width="21" style="1" customWidth="1"/>
    <col min="3093" max="3093" width="27.28515625" style="1" customWidth="1"/>
    <col min="3094" max="3094" width="18.42578125" style="1" customWidth="1"/>
    <col min="3095" max="3095" width="47.28515625" style="1" customWidth="1"/>
    <col min="3096" max="3096" width="19.28515625" style="1" customWidth="1"/>
    <col min="3097" max="3328" width="9.140625" style="1"/>
    <col min="3329" max="3329" width="3" style="1" bestFit="1" customWidth="1"/>
    <col min="3330" max="3330" width="11.5703125" style="1" bestFit="1" customWidth="1"/>
    <col min="3331" max="3331" width="10.140625" style="1" bestFit="1" customWidth="1"/>
    <col min="3332" max="3334" width="21.85546875" style="1" customWidth="1"/>
    <col min="3335" max="3335" width="32.140625" style="1" customWidth="1"/>
    <col min="3336" max="3336" width="21.5703125" style="1" customWidth="1"/>
    <col min="3337" max="3338" width="23.42578125" style="1" customWidth="1"/>
    <col min="3339" max="3339" width="12.7109375" style="1" customWidth="1"/>
    <col min="3340" max="3343" width="20" style="1" customWidth="1"/>
    <col min="3344" max="3344" width="28.5703125" style="1" customWidth="1"/>
    <col min="3345" max="3345" width="16" style="1" customWidth="1"/>
    <col min="3346" max="3347" width="19" style="1" customWidth="1"/>
    <col min="3348" max="3348" width="21" style="1" customWidth="1"/>
    <col min="3349" max="3349" width="27.28515625" style="1" customWidth="1"/>
    <col min="3350" max="3350" width="18.42578125" style="1" customWidth="1"/>
    <col min="3351" max="3351" width="47.28515625" style="1" customWidth="1"/>
    <col min="3352" max="3352" width="19.28515625" style="1" customWidth="1"/>
    <col min="3353" max="3584" width="9.140625" style="1"/>
    <col min="3585" max="3585" width="3" style="1" bestFit="1" customWidth="1"/>
    <col min="3586" max="3586" width="11.5703125" style="1" bestFit="1" customWidth="1"/>
    <col min="3587" max="3587" width="10.140625" style="1" bestFit="1" customWidth="1"/>
    <col min="3588" max="3590" width="21.85546875" style="1" customWidth="1"/>
    <col min="3591" max="3591" width="32.140625" style="1" customWidth="1"/>
    <col min="3592" max="3592" width="21.5703125" style="1" customWidth="1"/>
    <col min="3593" max="3594" width="23.42578125" style="1" customWidth="1"/>
    <col min="3595" max="3595" width="12.7109375" style="1" customWidth="1"/>
    <col min="3596" max="3599" width="20" style="1" customWidth="1"/>
    <col min="3600" max="3600" width="28.5703125" style="1" customWidth="1"/>
    <col min="3601" max="3601" width="16" style="1" customWidth="1"/>
    <col min="3602" max="3603" width="19" style="1" customWidth="1"/>
    <col min="3604" max="3604" width="21" style="1" customWidth="1"/>
    <col min="3605" max="3605" width="27.28515625" style="1" customWidth="1"/>
    <col min="3606" max="3606" width="18.42578125" style="1" customWidth="1"/>
    <col min="3607" max="3607" width="47.28515625" style="1" customWidth="1"/>
    <col min="3608" max="3608" width="19.28515625" style="1" customWidth="1"/>
    <col min="3609" max="3840" width="9.140625" style="1"/>
    <col min="3841" max="3841" width="3" style="1" bestFit="1" customWidth="1"/>
    <col min="3842" max="3842" width="11.5703125" style="1" bestFit="1" customWidth="1"/>
    <col min="3843" max="3843" width="10.140625" style="1" bestFit="1" customWidth="1"/>
    <col min="3844" max="3846" width="21.85546875" style="1" customWidth="1"/>
    <col min="3847" max="3847" width="32.140625" style="1" customWidth="1"/>
    <col min="3848" max="3848" width="21.5703125" style="1" customWidth="1"/>
    <col min="3849" max="3850" width="23.42578125" style="1" customWidth="1"/>
    <col min="3851" max="3851" width="12.7109375" style="1" customWidth="1"/>
    <col min="3852" max="3855" width="20" style="1" customWidth="1"/>
    <col min="3856" max="3856" width="28.5703125" style="1" customWidth="1"/>
    <col min="3857" max="3857" width="16" style="1" customWidth="1"/>
    <col min="3858" max="3859" width="19" style="1" customWidth="1"/>
    <col min="3860" max="3860" width="21" style="1" customWidth="1"/>
    <col min="3861" max="3861" width="27.28515625" style="1" customWidth="1"/>
    <col min="3862" max="3862" width="18.42578125" style="1" customWidth="1"/>
    <col min="3863" max="3863" width="47.28515625" style="1" customWidth="1"/>
    <col min="3864" max="3864" width="19.28515625" style="1" customWidth="1"/>
    <col min="3865" max="4096" width="9.140625" style="1"/>
    <col min="4097" max="4097" width="3" style="1" bestFit="1" customWidth="1"/>
    <col min="4098" max="4098" width="11.5703125" style="1" bestFit="1" customWidth="1"/>
    <col min="4099" max="4099" width="10.140625" style="1" bestFit="1" customWidth="1"/>
    <col min="4100" max="4102" width="21.85546875" style="1" customWidth="1"/>
    <col min="4103" max="4103" width="32.140625" style="1" customWidth="1"/>
    <col min="4104" max="4104" width="21.5703125" style="1" customWidth="1"/>
    <col min="4105" max="4106" width="23.42578125" style="1" customWidth="1"/>
    <col min="4107" max="4107" width="12.7109375" style="1" customWidth="1"/>
    <col min="4108" max="4111" width="20" style="1" customWidth="1"/>
    <col min="4112" max="4112" width="28.5703125" style="1" customWidth="1"/>
    <col min="4113" max="4113" width="16" style="1" customWidth="1"/>
    <col min="4114" max="4115" width="19" style="1" customWidth="1"/>
    <col min="4116" max="4116" width="21" style="1" customWidth="1"/>
    <col min="4117" max="4117" width="27.28515625" style="1" customWidth="1"/>
    <col min="4118" max="4118" width="18.42578125" style="1" customWidth="1"/>
    <col min="4119" max="4119" width="47.28515625" style="1" customWidth="1"/>
    <col min="4120" max="4120" width="19.28515625" style="1" customWidth="1"/>
    <col min="4121" max="4352" width="9.140625" style="1"/>
    <col min="4353" max="4353" width="3" style="1" bestFit="1" customWidth="1"/>
    <col min="4354" max="4354" width="11.5703125" style="1" bestFit="1" customWidth="1"/>
    <col min="4355" max="4355" width="10.140625" style="1" bestFit="1" customWidth="1"/>
    <col min="4356" max="4358" width="21.85546875" style="1" customWidth="1"/>
    <col min="4359" max="4359" width="32.140625" style="1" customWidth="1"/>
    <col min="4360" max="4360" width="21.5703125" style="1" customWidth="1"/>
    <col min="4361" max="4362" width="23.42578125" style="1" customWidth="1"/>
    <col min="4363" max="4363" width="12.7109375" style="1" customWidth="1"/>
    <col min="4364" max="4367" width="20" style="1" customWidth="1"/>
    <col min="4368" max="4368" width="28.5703125" style="1" customWidth="1"/>
    <col min="4369" max="4369" width="16" style="1" customWidth="1"/>
    <col min="4370" max="4371" width="19" style="1" customWidth="1"/>
    <col min="4372" max="4372" width="21" style="1" customWidth="1"/>
    <col min="4373" max="4373" width="27.28515625" style="1" customWidth="1"/>
    <col min="4374" max="4374" width="18.42578125" style="1" customWidth="1"/>
    <col min="4375" max="4375" width="47.28515625" style="1" customWidth="1"/>
    <col min="4376" max="4376" width="19.28515625" style="1" customWidth="1"/>
    <col min="4377" max="4608" width="9.140625" style="1"/>
    <col min="4609" max="4609" width="3" style="1" bestFit="1" customWidth="1"/>
    <col min="4610" max="4610" width="11.5703125" style="1" bestFit="1" customWidth="1"/>
    <col min="4611" max="4611" width="10.140625" style="1" bestFit="1" customWidth="1"/>
    <col min="4612" max="4614" width="21.85546875" style="1" customWidth="1"/>
    <col min="4615" max="4615" width="32.140625" style="1" customWidth="1"/>
    <col min="4616" max="4616" width="21.5703125" style="1" customWidth="1"/>
    <col min="4617" max="4618" width="23.42578125" style="1" customWidth="1"/>
    <col min="4619" max="4619" width="12.7109375" style="1" customWidth="1"/>
    <col min="4620" max="4623" width="20" style="1" customWidth="1"/>
    <col min="4624" max="4624" width="28.5703125" style="1" customWidth="1"/>
    <col min="4625" max="4625" width="16" style="1" customWidth="1"/>
    <col min="4626" max="4627" width="19" style="1" customWidth="1"/>
    <col min="4628" max="4628" width="21" style="1" customWidth="1"/>
    <col min="4629" max="4629" width="27.28515625" style="1" customWidth="1"/>
    <col min="4630" max="4630" width="18.42578125" style="1" customWidth="1"/>
    <col min="4631" max="4631" width="47.28515625" style="1" customWidth="1"/>
    <col min="4632" max="4632" width="19.28515625" style="1" customWidth="1"/>
    <col min="4633" max="4864" width="9.140625" style="1"/>
    <col min="4865" max="4865" width="3" style="1" bestFit="1" customWidth="1"/>
    <col min="4866" max="4866" width="11.5703125" style="1" bestFit="1" customWidth="1"/>
    <col min="4867" max="4867" width="10.140625" style="1" bestFit="1" customWidth="1"/>
    <col min="4868" max="4870" width="21.85546875" style="1" customWidth="1"/>
    <col min="4871" max="4871" width="32.140625" style="1" customWidth="1"/>
    <col min="4872" max="4872" width="21.5703125" style="1" customWidth="1"/>
    <col min="4873" max="4874" width="23.42578125" style="1" customWidth="1"/>
    <col min="4875" max="4875" width="12.7109375" style="1" customWidth="1"/>
    <col min="4876" max="4879" width="20" style="1" customWidth="1"/>
    <col min="4880" max="4880" width="28.5703125" style="1" customWidth="1"/>
    <col min="4881" max="4881" width="16" style="1" customWidth="1"/>
    <col min="4882" max="4883" width="19" style="1" customWidth="1"/>
    <col min="4884" max="4884" width="21" style="1" customWidth="1"/>
    <col min="4885" max="4885" width="27.28515625" style="1" customWidth="1"/>
    <col min="4886" max="4886" width="18.42578125" style="1" customWidth="1"/>
    <col min="4887" max="4887" width="47.28515625" style="1" customWidth="1"/>
    <col min="4888" max="4888" width="19.28515625" style="1" customWidth="1"/>
    <col min="4889" max="5120" width="9.140625" style="1"/>
    <col min="5121" max="5121" width="3" style="1" bestFit="1" customWidth="1"/>
    <col min="5122" max="5122" width="11.5703125" style="1" bestFit="1" customWidth="1"/>
    <col min="5123" max="5123" width="10.140625" style="1" bestFit="1" customWidth="1"/>
    <col min="5124" max="5126" width="21.85546875" style="1" customWidth="1"/>
    <col min="5127" max="5127" width="32.140625" style="1" customWidth="1"/>
    <col min="5128" max="5128" width="21.5703125" style="1" customWidth="1"/>
    <col min="5129" max="5130" width="23.42578125" style="1" customWidth="1"/>
    <col min="5131" max="5131" width="12.7109375" style="1" customWidth="1"/>
    <col min="5132" max="5135" width="20" style="1" customWidth="1"/>
    <col min="5136" max="5136" width="28.5703125" style="1" customWidth="1"/>
    <col min="5137" max="5137" width="16" style="1" customWidth="1"/>
    <col min="5138" max="5139" width="19" style="1" customWidth="1"/>
    <col min="5140" max="5140" width="21" style="1" customWidth="1"/>
    <col min="5141" max="5141" width="27.28515625" style="1" customWidth="1"/>
    <col min="5142" max="5142" width="18.42578125" style="1" customWidth="1"/>
    <col min="5143" max="5143" width="47.28515625" style="1" customWidth="1"/>
    <col min="5144" max="5144" width="19.28515625" style="1" customWidth="1"/>
    <col min="5145" max="5376" width="9.140625" style="1"/>
    <col min="5377" max="5377" width="3" style="1" bestFit="1" customWidth="1"/>
    <col min="5378" max="5378" width="11.5703125" style="1" bestFit="1" customWidth="1"/>
    <col min="5379" max="5379" width="10.140625" style="1" bestFit="1" customWidth="1"/>
    <col min="5380" max="5382" width="21.85546875" style="1" customWidth="1"/>
    <col min="5383" max="5383" width="32.140625" style="1" customWidth="1"/>
    <col min="5384" max="5384" width="21.5703125" style="1" customWidth="1"/>
    <col min="5385" max="5386" width="23.42578125" style="1" customWidth="1"/>
    <col min="5387" max="5387" width="12.7109375" style="1" customWidth="1"/>
    <col min="5388" max="5391" width="20" style="1" customWidth="1"/>
    <col min="5392" max="5392" width="28.5703125" style="1" customWidth="1"/>
    <col min="5393" max="5393" width="16" style="1" customWidth="1"/>
    <col min="5394" max="5395" width="19" style="1" customWidth="1"/>
    <col min="5396" max="5396" width="21" style="1" customWidth="1"/>
    <col min="5397" max="5397" width="27.28515625" style="1" customWidth="1"/>
    <col min="5398" max="5398" width="18.42578125" style="1" customWidth="1"/>
    <col min="5399" max="5399" width="47.28515625" style="1" customWidth="1"/>
    <col min="5400" max="5400" width="19.28515625" style="1" customWidth="1"/>
    <col min="5401" max="5632" width="9.140625" style="1"/>
    <col min="5633" max="5633" width="3" style="1" bestFit="1" customWidth="1"/>
    <col min="5634" max="5634" width="11.5703125" style="1" bestFit="1" customWidth="1"/>
    <col min="5635" max="5635" width="10.140625" style="1" bestFit="1" customWidth="1"/>
    <col min="5636" max="5638" width="21.85546875" style="1" customWidth="1"/>
    <col min="5639" max="5639" width="32.140625" style="1" customWidth="1"/>
    <col min="5640" max="5640" width="21.5703125" style="1" customWidth="1"/>
    <col min="5641" max="5642" width="23.42578125" style="1" customWidth="1"/>
    <col min="5643" max="5643" width="12.7109375" style="1" customWidth="1"/>
    <col min="5644" max="5647" width="20" style="1" customWidth="1"/>
    <col min="5648" max="5648" width="28.5703125" style="1" customWidth="1"/>
    <col min="5649" max="5649" width="16" style="1" customWidth="1"/>
    <col min="5650" max="5651" width="19" style="1" customWidth="1"/>
    <col min="5652" max="5652" width="21" style="1" customWidth="1"/>
    <col min="5653" max="5653" width="27.28515625" style="1" customWidth="1"/>
    <col min="5654" max="5654" width="18.42578125" style="1" customWidth="1"/>
    <col min="5655" max="5655" width="47.28515625" style="1" customWidth="1"/>
    <col min="5656" max="5656" width="19.28515625" style="1" customWidth="1"/>
    <col min="5657" max="5888" width="9.140625" style="1"/>
    <col min="5889" max="5889" width="3" style="1" bestFit="1" customWidth="1"/>
    <col min="5890" max="5890" width="11.5703125" style="1" bestFit="1" customWidth="1"/>
    <col min="5891" max="5891" width="10.140625" style="1" bestFit="1" customWidth="1"/>
    <col min="5892" max="5894" width="21.85546875" style="1" customWidth="1"/>
    <col min="5895" max="5895" width="32.140625" style="1" customWidth="1"/>
    <col min="5896" max="5896" width="21.5703125" style="1" customWidth="1"/>
    <col min="5897" max="5898" width="23.42578125" style="1" customWidth="1"/>
    <col min="5899" max="5899" width="12.7109375" style="1" customWidth="1"/>
    <col min="5900" max="5903" width="20" style="1" customWidth="1"/>
    <col min="5904" max="5904" width="28.5703125" style="1" customWidth="1"/>
    <col min="5905" max="5905" width="16" style="1" customWidth="1"/>
    <col min="5906" max="5907" width="19" style="1" customWidth="1"/>
    <col min="5908" max="5908" width="21" style="1" customWidth="1"/>
    <col min="5909" max="5909" width="27.28515625" style="1" customWidth="1"/>
    <col min="5910" max="5910" width="18.42578125" style="1" customWidth="1"/>
    <col min="5911" max="5911" width="47.28515625" style="1" customWidth="1"/>
    <col min="5912" max="5912" width="19.28515625" style="1" customWidth="1"/>
    <col min="5913" max="6144" width="9.140625" style="1"/>
    <col min="6145" max="6145" width="3" style="1" bestFit="1" customWidth="1"/>
    <col min="6146" max="6146" width="11.5703125" style="1" bestFit="1" customWidth="1"/>
    <col min="6147" max="6147" width="10.140625" style="1" bestFit="1" customWidth="1"/>
    <col min="6148" max="6150" width="21.85546875" style="1" customWidth="1"/>
    <col min="6151" max="6151" width="32.140625" style="1" customWidth="1"/>
    <col min="6152" max="6152" width="21.5703125" style="1" customWidth="1"/>
    <col min="6153" max="6154" width="23.42578125" style="1" customWidth="1"/>
    <col min="6155" max="6155" width="12.7109375" style="1" customWidth="1"/>
    <col min="6156" max="6159" width="20" style="1" customWidth="1"/>
    <col min="6160" max="6160" width="28.5703125" style="1" customWidth="1"/>
    <col min="6161" max="6161" width="16" style="1" customWidth="1"/>
    <col min="6162" max="6163" width="19" style="1" customWidth="1"/>
    <col min="6164" max="6164" width="21" style="1" customWidth="1"/>
    <col min="6165" max="6165" width="27.28515625" style="1" customWidth="1"/>
    <col min="6166" max="6166" width="18.42578125" style="1" customWidth="1"/>
    <col min="6167" max="6167" width="47.28515625" style="1" customWidth="1"/>
    <col min="6168" max="6168" width="19.28515625" style="1" customWidth="1"/>
    <col min="6169" max="6400" width="9.140625" style="1"/>
    <col min="6401" max="6401" width="3" style="1" bestFit="1" customWidth="1"/>
    <col min="6402" max="6402" width="11.5703125" style="1" bestFit="1" customWidth="1"/>
    <col min="6403" max="6403" width="10.140625" style="1" bestFit="1" customWidth="1"/>
    <col min="6404" max="6406" width="21.85546875" style="1" customWidth="1"/>
    <col min="6407" max="6407" width="32.140625" style="1" customWidth="1"/>
    <col min="6408" max="6408" width="21.5703125" style="1" customWidth="1"/>
    <col min="6409" max="6410" width="23.42578125" style="1" customWidth="1"/>
    <col min="6411" max="6411" width="12.7109375" style="1" customWidth="1"/>
    <col min="6412" max="6415" width="20" style="1" customWidth="1"/>
    <col min="6416" max="6416" width="28.5703125" style="1" customWidth="1"/>
    <col min="6417" max="6417" width="16" style="1" customWidth="1"/>
    <col min="6418" max="6419" width="19" style="1" customWidth="1"/>
    <col min="6420" max="6420" width="21" style="1" customWidth="1"/>
    <col min="6421" max="6421" width="27.28515625" style="1" customWidth="1"/>
    <col min="6422" max="6422" width="18.42578125" style="1" customWidth="1"/>
    <col min="6423" max="6423" width="47.28515625" style="1" customWidth="1"/>
    <col min="6424" max="6424" width="19.28515625" style="1" customWidth="1"/>
    <col min="6425" max="6656" width="9.140625" style="1"/>
    <col min="6657" max="6657" width="3" style="1" bestFit="1" customWidth="1"/>
    <col min="6658" max="6658" width="11.5703125" style="1" bestFit="1" customWidth="1"/>
    <col min="6659" max="6659" width="10.140625" style="1" bestFit="1" customWidth="1"/>
    <col min="6660" max="6662" width="21.85546875" style="1" customWidth="1"/>
    <col min="6663" max="6663" width="32.140625" style="1" customWidth="1"/>
    <col min="6664" max="6664" width="21.5703125" style="1" customWidth="1"/>
    <col min="6665" max="6666" width="23.42578125" style="1" customWidth="1"/>
    <col min="6667" max="6667" width="12.7109375" style="1" customWidth="1"/>
    <col min="6668" max="6671" width="20" style="1" customWidth="1"/>
    <col min="6672" max="6672" width="28.5703125" style="1" customWidth="1"/>
    <col min="6673" max="6673" width="16" style="1" customWidth="1"/>
    <col min="6674" max="6675" width="19" style="1" customWidth="1"/>
    <col min="6676" max="6676" width="21" style="1" customWidth="1"/>
    <col min="6677" max="6677" width="27.28515625" style="1" customWidth="1"/>
    <col min="6678" max="6678" width="18.42578125" style="1" customWidth="1"/>
    <col min="6679" max="6679" width="47.28515625" style="1" customWidth="1"/>
    <col min="6680" max="6680" width="19.28515625" style="1" customWidth="1"/>
    <col min="6681" max="6912" width="9.140625" style="1"/>
    <col min="6913" max="6913" width="3" style="1" bestFit="1" customWidth="1"/>
    <col min="6914" max="6914" width="11.5703125" style="1" bestFit="1" customWidth="1"/>
    <col min="6915" max="6915" width="10.140625" style="1" bestFit="1" customWidth="1"/>
    <col min="6916" max="6918" width="21.85546875" style="1" customWidth="1"/>
    <col min="6919" max="6919" width="32.140625" style="1" customWidth="1"/>
    <col min="6920" max="6920" width="21.5703125" style="1" customWidth="1"/>
    <col min="6921" max="6922" width="23.42578125" style="1" customWidth="1"/>
    <col min="6923" max="6923" width="12.7109375" style="1" customWidth="1"/>
    <col min="6924" max="6927" width="20" style="1" customWidth="1"/>
    <col min="6928" max="6928" width="28.5703125" style="1" customWidth="1"/>
    <col min="6929" max="6929" width="16" style="1" customWidth="1"/>
    <col min="6930" max="6931" width="19" style="1" customWidth="1"/>
    <col min="6932" max="6932" width="21" style="1" customWidth="1"/>
    <col min="6933" max="6933" width="27.28515625" style="1" customWidth="1"/>
    <col min="6934" max="6934" width="18.42578125" style="1" customWidth="1"/>
    <col min="6935" max="6935" width="47.28515625" style="1" customWidth="1"/>
    <col min="6936" max="6936" width="19.28515625" style="1" customWidth="1"/>
    <col min="6937" max="7168" width="9.140625" style="1"/>
    <col min="7169" max="7169" width="3" style="1" bestFit="1" customWidth="1"/>
    <col min="7170" max="7170" width="11.5703125" style="1" bestFit="1" customWidth="1"/>
    <col min="7171" max="7171" width="10.140625" style="1" bestFit="1" customWidth="1"/>
    <col min="7172" max="7174" width="21.85546875" style="1" customWidth="1"/>
    <col min="7175" max="7175" width="32.140625" style="1" customWidth="1"/>
    <col min="7176" max="7176" width="21.5703125" style="1" customWidth="1"/>
    <col min="7177" max="7178" width="23.42578125" style="1" customWidth="1"/>
    <col min="7179" max="7179" width="12.7109375" style="1" customWidth="1"/>
    <col min="7180" max="7183" width="20" style="1" customWidth="1"/>
    <col min="7184" max="7184" width="28.5703125" style="1" customWidth="1"/>
    <col min="7185" max="7185" width="16" style="1" customWidth="1"/>
    <col min="7186" max="7187" width="19" style="1" customWidth="1"/>
    <col min="7188" max="7188" width="21" style="1" customWidth="1"/>
    <col min="7189" max="7189" width="27.28515625" style="1" customWidth="1"/>
    <col min="7190" max="7190" width="18.42578125" style="1" customWidth="1"/>
    <col min="7191" max="7191" width="47.28515625" style="1" customWidth="1"/>
    <col min="7192" max="7192" width="19.28515625" style="1" customWidth="1"/>
    <col min="7193" max="7424" width="9.140625" style="1"/>
    <col min="7425" max="7425" width="3" style="1" bestFit="1" customWidth="1"/>
    <col min="7426" max="7426" width="11.5703125" style="1" bestFit="1" customWidth="1"/>
    <col min="7427" max="7427" width="10.140625" style="1" bestFit="1" customWidth="1"/>
    <col min="7428" max="7430" width="21.85546875" style="1" customWidth="1"/>
    <col min="7431" max="7431" width="32.140625" style="1" customWidth="1"/>
    <col min="7432" max="7432" width="21.5703125" style="1" customWidth="1"/>
    <col min="7433" max="7434" width="23.42578125" style="1" customWidth="1"/>
    <col min="7435" max="7435" width="12.7109375" style="1" customWidth="1"/>
    <col min="7436" max="7439" width="20" style="1" customWidth="1"/>
    <col min="7440" max="7440" width="28.5703125" style="1" customWidth="1"/>
    <col min="7441" max="7441" width="16" style="1" customWidth="1"/>
    <col min="7442" max="7443" width="19" style="1" customWidth="1"/>
    <col min="7444" max="7444" width="21" style="1" customWidth="1"/>
    <col min="7445" max="7445" width="27.28515625" style="1" customWidth="1"/>
    <col min="7446" max="7446" width="18.42578125" style="1" customWidth="1"/>
    <col min="7447" max="7447" width="47.28515625" style="1" customWidth="1"/>
    <col min="7448" max="7448" width="19.28515625" style="1" customWidth="1"/>
    <col min="7449" max="7680" width="9.140625" style="1"/>
    <col min="7681" max="7681" width="3" style="1" bestFit="1" customWidth="1"/>
    <col min="7682" max="7682" width="11.5703125" style="1" bestFit="1" customWidth="1"/>
    <col min="7683" max="7683" width="10.140625" style="1" bestFit="1" customWidth="1"/>
    <col min="7684" max="7686" width="21.85546875" style="1" customWidth="1"/>
    <col min="7687" max="7687" width="32.140625" style="1" customWidth="1"/>
    <col min="7688" max="7688" width="21.5703125" style="1" customWidth="1"/>
    <col min="7689" max="7690" width="23.42578125" style="1" customWidth="1"/>
    <col min="7691" max="7691" width="12.7109375" style="1" customWidth="1"/>
    <col min="7692" max="7695" width="20" style="1" customWidth="1"/>
    <col min="7696" max="7696" width="28.5703125" style="1" customWidth="1"/>
    <col min="7697" max="7697" width="16" style="1" customWidth="1"/>
    <col min="7698" max="7699" width="19" style="1" customWidth="1"/>
    <col min="7700" max="7700" width="21" style="1" customWidth="1"/>
    <col min="7701" max="7701" width="27.28515625" style="1" customWidth="1"/>
    <col min="7702" max="7702" width="18.42578125" style="1" customWidth="1"/>
    <col min="7703" max="7703" width="47.28515625" style="1" customWidth="1"/>
    <col min="7704" max="7704" width="19.28515625" style="1" customWidth="1"/>
    <col min="7705" max="7936" width="9.140625" style="1"/>
    <col min="7937" max="7937" width="3" style="1" bestFit="1" customWidth="1"/>
    <col min="7938" max="7938" width="11.5703125" style="1" bestFit="1" customWidth="1"/>
    <col min="7939" max="7939" width="10.140625" style="1" bestFit="1" customWidth="1"/>
    <col min="7940" max="7942" width="21.85546875" style="1" customWidth="1"/>
    <col min="7943" max="7943" width="32.140625" style="1" customWidth="1"/>
    <col min="7944" max="7944" width="21.5703125" style="1" customWidth="1"/>
    <col min="7945" max="7946" width="23.42578125" style="1" customWidth="1"/>
    <col min="7947" max="7947" width="12.7109375" style="1" customWidth="1"/>
    <col min="7948" max="7951" width="20" style="1" customWidth="1"/>
    <col min="7952" max="7952" width="28.5703125" style="1" customWidth="1"/>
    <col min="7953" max="7953" width="16" style="1" customWidth="1"/>
    <col min="7954" max="7955" width="19" style="1" customWidth="1"/>
    <col min="7956" max="7956" width="21" style="1" customWidth="1"/>
    <col min="7957" max="7957" width="27.28515625" style="1" customWidth="1"/>
    <col min="7958" max="7958" width="18.42578125" style="1" customWidth="1"/>
    <col min="7959" max="7959" width="47.28515625" style="1" customWidth="1"/>
    <col min="7960" max="7960" width="19.28515625" style="1" customWidth="1"/>
    <col min="7961" max="8192" width="9.140625" style="1"/>
    <col min="8193" max="8193" width="3" style="1" bestFit="1" customWidth="1"/>
    <col min="8194" max="8194" width="11.5703125" style="1" bestFit="1" customWidth="1"/>
    <col min="8195" max="8195" width="10.140625" style="1" bestFit="1" customWidth="1"/>
    <col min="8196" max="8198" width="21.85546875" style="1" customWidth="1"/>
    <col min="8199" max="8199" width="32.140625" style="1" customWidth="1"/>
    <col min="8200" max="8200" width="21.5703125" style="1" customWidth="1"/>
    <col min="8201" max="8202" width="23.42578125" style="1" customWidth="1"/>
    <col min="8203" max="8203" width="12.7109375" style="1" customWidth="1"/>
    <col min="8204" max="8207" width="20" style="1" customWidth="1"/>
    <col min="8208" max="8208" width="28.5703125" style="1" customWidth="1"/>
    <col min="8209" max="8209" width="16" style="1" customWidth="1"/>
    <col min="8210" max="8211" width="19" style="1" customWidth="1"/>
    <col min="8212" max="8212" width="21" style="1" customWidth="1"/>
    <col min="8213" max="8213" width="27.28515625" style="1" customWidth="1"/>
    <col min="8214" max="8214" width="18.42578125" style="1" customWidth="1"/>
    <col min="8215" max="8215" width="47.28515625" style="1" customWidth="1"/>
    <col min="8216" max="8216" width="19.28515625" style="1" customWidth="1"/>
    <col min="8217" max="8448" width="9.140625" style="1"/>
    <col min="8449" max="8449" width="3" style="1" bestFit="1" customWidth="1"/>
    <col min="8450" max="8450" width="11.5703125" style="1" bestFit="1" customWidth="1"/>
    <col min="8451" max="8451" width="10.140625" style="1" bestFit="1" customWidth="1"/>
    <col min="8452" max="8454" width="21.85546875" style="1" customWidth="1"/>
    <col min="8455" max="8455" width="32.140625" style="1" customWidth="1"/>
    <col min="8456" max="8456" width="21.5703125" style="1" customWidth="1"/>
    <col min="8457" max="8458" width="23.42578125" style="1" customWidth="1"/>
    <col min="8459" max="8459" width="12.7109375" style="1" customWidth="1"/>
    <col min="8460" max="8463" width="20" style="1" customWidth="1"/>
    <col min="8464" max="8464" width="28.5703125" style="1" customWidth="1"/>
    <col min="8465" max="8465" width="16" style="1" customWidth="1"/>
    <col min="8466" max="8467" width="19" style="1" customWidth="1"/>
    <col min="8468" max="8468" width="21" style="1" customWidth="1"/>
    <col min="8469" max="8469" width="27.28515625" style="1" customWidth="1"/>
    <col min="8470" max="8470" width="18.42578125" style="1" customWidth="1"/>
    <col min="8471" max="8471" width="47.28515625" style="1" customWidth="1"/>
    <col min="8472" max="8472" width="19.28515625" style="1" customWidth="1"/>
    <col min="8473" max="8704" width="9.140625" style="1"/>
    <col min="8705" max="8705" width="3" style="1" bestFit="1" customWidth="1"/>
    <col min="8706" max="8706" width="11.5703125" style="1" bestFit="1" customWidth="1"/>
    <col min="8707" max="8707" width="10.140625" style="1" bestFit="1" customWidth="1"/>
    <col min="8708" max="8710" width="21.85546875" style="1" customWidth="1"/>
    <col min="8711" max="8711" width="32.140625" style="1" customWidth="1"/>
    <col min="8712" max="8712" width="21.5703125" style="1" customWidth="1"/>
    <col min="8713" max="8714" width="23.42578125" style="1" customWidth="1"/>
    <col min="8715" max="8715" width="12.7109375" style="1" customWidth="1"/>
    <col min="8716" max="8719" width="20" style="1" customWidth="1"/>
    <col min="8720" max="8720" width="28.5703125" style="1" customWidth="1"/>
    <col min="8721" max="8721" width="16" style="1" customWidth="1"/>
    <col min="8722" max="8723" width="19" style="1" customWidth="1"/>
    <col min="8724" max="8724" width="21" style="1" customWidth="1"/>
    <col min="8725" max="8725" width="27.28515625" style="1" customWidth="1"/>
    <col min="8726" max="8726" width="18.42578125" style="1" customWidth="1"/>
    <col min="8727" max="8727" width="47.28515625" style="1" customWidth="1"/>
    <col min="8728" max="8728" width="19.28515625" style="1" customWidth="1"/>
    <col min="8729" max="8960" width="9.140625" style="1"/>
    <col min="8961" max="8961" width="3" style="1" bestFit="1" customWidth="1"/>
    <col min="8962" max="8962" width="11.5703125" style="1" bestFit="1" customWidth="1"/>
    <col min="8963" max="8963" width="10.140625" style="1" bestFit="1" customWidth="1"/>
    <col min="8964" max="8966" width="21.85546875" style="1" customWidth="1"/>
    <col min="8967" max="8967" width="32.140625" style="1" customWidth="1"/>
    <col min="8968" max="8968" width="21.5703125" style="1" customWidth="1"/>
    <col min="8969" max="8970" width="23.42578125" style="1" customWidth="1"/>
    <col min="8971" max="8971" width="12.7109375" style="1" customWidth="1"/>
    <col min="8972" max="8975" width="20" style="1" customWidth="1"/>
    <col min="8976" max="8976" width="28.5703125" style="1" customWidth="1"/>
    <col min="8977" max="8977" width="16" style="1" customWidth="1"/>
    <col min="8978" max="8979" width="19" style="1" customWidth="1"/>
    <col min="8980" max="8980" width="21" style="1" customWidth="1"/>
    <col min="8981" max="8981" width="27.28515625" style="1" customWidth="1"/>
    <col min="8982" max="8982" width="18.42578125" style="1" customWidth="1"/>
    <col min="8983" max="8983" width="47.28515625" style="1" customWidth="1"/>
    <col min="8984" max="8984" width="19.28515625" style="1" customWidth="1"/>
    <col min="8985" max="9216" width="9.140625" style="1"/>
    <col min="9217" max="9217" width="3" style="1" bestFit="1" customWidth="1"/>
    <col min="9218" max="9218" width="11.5703125" style="1" bestFit="1" customWidth="1"/>
    <col min="9219" max="9219" width="10.140625" style="1" bestFit="1" customWidth="1"/>
    <col min="9220" max="9222" width="21.85546875" style="1" customWidth="1"/>
    <col min="9223" max="9223" width="32.140625" style="1" customWidth="1"/>
    <col min="9224" max="9224" width="21.5703125" style="1" customWidth="1"/>
    <col min="9225" max="9226" width="23.42578125" style="1" customWidth="1"/>
    <col min="9227" max="9227" width="12.7109375" style="1" customWidth="1"/>
    <col min="9228" max="9231" width="20" style="1" customWidth="1"/>
    <col min="9232" max="9232" width="28.5703125" style="1" customWidth="1"/>
    <col min="9233" max="9233" width="16" style="1" customWidth="1"/>
    <col min="9234" max="9235" width="19" style="1" customWidth="1"/>
    <col min="9236" max="9236" width="21" style="1" customWidth="1"/>
    <col min="9237" max="9237" width="27.28515625" style="1" customWidth="1"/>
    <col min="9238" max="9238" width="18.42578125" style="1" customWidth="1"/>
    <col min="9239" max="9239" width="47.28515625" style="1" customWidth="1"/>
    <col min="9240" max="9240" width="19.28515625" style="1" customWidth="1"/>
    <col min="9241" max="9472" width="9.140625" style="1"/>
    <col min="9473" max="9473" width="3" style="1" bestFit="1" customWidth="1"/>
    <col min="9474" max="9474" width="11.5703125" style="1" bestFit="1" customWidth="1"/>
    <col min="9475" max="9475" width="10.140625" style="1" bestFit="1" customWidth="1"/>
    <col min="9476" max="9478" width="21.85546875" style="1" customWidth="1"/>
    <col min="9479" max="9479" width="32.140625" style="1" customWidth="1"/>
    <col min="9480" max="9480" width="21.5703125" style="1" customWidth="1"/>
    <col min="9481" max="9482" width="23.42578125" style="1" customWidth="1"/>
    <col min="9483" max="9483" width="12.7109375" style="1" customWidth="1"/>
    <col min="9484" max="9487" width="20" style="1" customWidth="1"/>
    <col min="9488" max="9488" width="28.5703125" style="1" customWidth="1"/>
    <col min="9489" max="9489" width="16" style="1" customWidth="1"/>
    <col min="9490" max="9491" width="19" style="1" customWidth="1"/>
    <col min="9492" max="9492" width="21" style="1" customWidth="1"/>
    <col min="9493" max="9493" width="27.28515625" style="1" customWidth="1"/>
    <col min="9494" max="9494" width="18.42578125" style="1" customWidth="1"/>
    <col min="9495" max="9495" width="47.28515625" style="1" customWidth="1"/>
    <col min="9496" max="9496" width="19.28515625" style="1" customWidth="1"/>
    <col min="9497" max="9728" width="9.140625" style="1"/>
    <col min="9729" max="9729" width="3" style="1" bestFit="1" customWidth="1"/>
    <col min="9730" max="9730" width="11.5703125" style="1" bestFit="1" customWidth="1"/>
    <col min="9731" max="9731" width="10.140625" style="1" bestFit="1" customWidth="1"/>
    <col min="9732" max="9734" width="21.85546875" style="1" customWidth="1"/>
    <col min="9735" max="9735" width="32.140625" style="1" customWidth="1"/>
    <col min="9736" max="9736" width="21.5703125" style="1" customWidth="1"/>
    <col min="9737" max="9738" width="23.42578125" style="1" customWidth="1"/>
    <col min="9739" max="9739" width="12.7109375" style="1" customWidth="1"/>
    <col min="9740" max="9743" width="20" style="1" customWidth="1"/>
    <col min="9744" max="9744" width="28.5703125" style="1" customWidth="1"/>
    <col min="9745" max="9745" width="16" style="1" customWidth="1"/>
    <col min="9746" max="9747" width="19" style="1" customWidth="1"/>
    <col min="9748" max="9748" width="21" style="1" customWidth="1"/>
    <col min="9749" max="9749" width="27.28515625" style="1" customWidth="1"/>
    <col min="9750" max="9750" width="18.42578125" style="1" customWidth="1"/>
    <col min="9751" max="9751" width="47.28515625" style="1" customWidth="1"/>
    <col min="9752" max="9752" width="19.28515625" style="1" customWidth="1"/>
    <col min="9753" max="9984" width="9.140625" style="1"/>
    <col min="9985" max="9985" width="3" style="1" bestFit="1" customWidth="1"/>
    <col min="9986" max="9986" width="11.5703125" style="1" bestFit="1" customWidth="1"/>
    <col min="9987" max="9987" width="10.140625" style="1" bestFit="1" customWidth="1"/>
    <col min="9988" max="9990" width="21.85546875" style="1" customWidth="1"/>
    <col min="9991" max="9991" width="32.140625" style="1" customWidth="1"/>
    <col min="9992" max="9992" width="21.5703125" style="1" customWidth="1"/>
    <col min="9993" max="9994" width="23.42578125" style="1" customWidth="1"/>
    <col min="9995" max="9995" width="12.7109375" style="1" customWidth="1"/>
    <col min="9996" max="9999" width="20" style="1" customWidth="1"/>
    <col min="10000" max="10000" width="28.5703125" style="1" customWidth="1"/>
    <col min="10001" max="10001" width="16" style="1" customWidth="1"/>
    <col min="10002" max="10003" width="19" style="1" customWidth="1"/>
    <col min="10004" max="10004" width="21" style="1" customWidth="1"/>
    <col min="10005" max="10005" width="27.28515625" style="1" customWidth="1"/>
    <col min="10006" max="10006" width="18.42578125" style="1" customWidth="1"/>
    <col min="10007" max="10007" width="47.28515625" style="1" customWidth="1"/>
    <col min="10008" max="10008" width="19.28515625" style="1" customWidth="1"/>
    <col min="10009" max="10240" width="9.140625" style="1"/>
    <col min="10241" max="10241" width="3" style="1" bestFit="1" customWidth="1"/>
    <col min="10242" max="10242" width="11.5703125" style="1" bestFit="1" customWidth="1"/>
    <col min="10243" max="10243" width="10.140625" style="1" bestFit="1" customWidth="1"/>
    <col min="10244" max="10246" width="21.85546875" style="1" customWidth="1"/>
    <col min="10247" max="10247" width="32.140625" style="1" customWidth="1"/>
    <col min="10248" max="10248" width="21.5703125" style="1" customWidth="1"/>
    <col min="10249" max="10250" width="23.42578125" style="1" customWidth="1"/>
    <col min="10251" max="10251" width="12.7109375" style="1" customWidth="1"/>
    <col min="10252" max="10255" width="20" style="1" customWidth="1"/>
    <col min="10256" max="10256" width="28.5703125" style="1" customWidth="1"/>
    <col min="10257" max="10257" width="16" style="1" customWidth="1"/>
    <col min="10258" max="10259" width="19" style="1" customWidth="1"/>
    <col min="10260" max="10260" width="21" style="1" customWidth="1"/>
    <col min="10261" max="10261" width="27.28515625" style="1" customWidth="1"/>
    <col min="10262" max="10262" width="18.42578125" style="1" customWidth="1"/>
    <col min="10263" max="10263" width="47.28515625" style="1" customWidth="1"/>
    <col min="10264" max="10264" width="19.28515625" style="1" customWidth="1"/>
    <col min="10265" max="10496" width="9.140625" style="1"/>
    <col min="10497" max="10497" width="3" style="1" bestFit="1" customWidth="1"/>
    <col min="10498" max="10498" width="11.5703125" style="1" bestFit="1" customWidth="1"/>
    <col min="10499" max="10499" width="10.140625" style="1" bestFit="1" customWidth="1"/>
    <col min="10500" max="10502" width="21.85546875" style="1" customWidth="1"/>
    <col min="10503" max="10503" width="32.140625" style="1" customWidth="1"/>
    <col min="10504" max="10504" width="21.5703125" style="1" customWidth="1"/>
    <col min="10505" max="10506" width="23.42578125" style="1" customWidth="1"/>
    <col min="10507" max="10507" width="12.7109375" style="1" customWidth="1"/>
    <col min="10508" max="10511" width="20" style="1" customWidth="1"/>
    <col min="10512" max="10512" width="28.5703125" style="1" customWidth="1"/>
    <col min="10513" max="10513" width="16" style="1" customWidth="1"/>
    <col min="10514" max="10515" width="19" style="1" customWidth="1"/>
    <col min="10516" max="10516" width="21" style="1" customWidth="1"/>
    <col min="10517" max="10517" width="27.28515625" style="1" customWidth="1"/>
    <col min="10518" max="10518" width="18.42578125" style="1" customWidth="1"/>
    <col min="10519" max="10519" width="47.28515625" style="1" customWidth="1"/>
    <col min="10520" max="10520" width="19.28515625" style="1" customWidth="1"/>
    <col min="10521" max="10752" width="9.140625" style="1"/>
    <col min="10753" max="10753" width="3" style="1" bestFit="1" customWidth="1"/>
    <col min="10754" max="10754" width="11.5703125" style="1" bestFit="1" customWidth="1"/>
    <col min="10755" max="10755" width="10.140625" style="1" bestFit="1" customWidth="1"/>
    <col min="10756" max="10758" width="21.85546875" style="1" customWidth="1"/>
    <col min="10759" max="10759" width="32.140625" style="1" customWidth="1"/>
    <col min="10760" max="10760" width="21.5703125" style="1" customWidth="1"/>
    <col min="10761" max="10762" width="23.42578125" style="1" customWidth="1"/>
    <col min="10763" max="10763" width="12.7109375" style="1" customWidth="1"/>
    <col min="10764" max="10767" width="20" style="1" customWidth="1"/>
    <col min="10768" max="10768" width="28.5703125" style="1" customWidth="1"/>
    <col min="10769" max="10769" width="16" style="1" customWidth="1"/>
    <col min="10770" max="10771" width="19" style="1" customWidth="1"/>
    <col min="10772" max="10772" width="21" style="1" customWidth="1"/>
    <col min="10773" max="10773" width="27.28515625" style="1" customWidth="1"/>
    <col min="10774" max="10774" width="18.42578125" style="1" customWidth="1"/>
    <col min="10775" max="10775" width="47.28515625" style="1" customWidth="1"/>
    <col min="10776" max="10776" width="19.28515625" style="1" customWidth="1"/>
    <col min="10777" max="11008" width="9.140625" style="1"/>
    <col min="11009" max="11009" width="3" style="1" bestFit="1" customWidth="1"/>
    <col min="11010" max="11010" width="11.5703125" style="1" bestFit="1" customWidth="1"/>
    <col min="11011" max="11011" width="10.140625" style="1" bestFit="1" customWidth="1"/>
    <col min="11012" max="11014" width="21.85546875" style="1" customWidth="1"/>
    <col min="11015" max="11015" width="32.140625" style="1" customWidth="1"/>
    <col min="11016" max="11016" width="21.5703125" style="1" customWidth="1"/>
    <col min="11017" max="11018" width="23.42578125" style="1" customWidth="1"/>
    <col min="11019" max="11019" width="12.7109375" style="1" customWidth="1"/>
    <col min="11020" max="11023" width="20" style="1" customWidth="1"/>
    <col min="11024" max="11024" width="28.5703125" style="1" customWidth="1"/>
    <col min="11025" max="11025" width="16" style="1" customWidth="1"/>
    <col min="11026" max="11027" width="19" style="1" customWidth="1"/>
    <col min="11028" max="11028" width="21" style="1" customWidth="1"/>
    <col min="11029" max="11029" width="27.28515625" style="1" customWidth="1"/>
    <col min="11030" max="11030" width="18.42578125" style="1" customWidth="1"/>
    <col min="11031" max="11031" width="47.28515625" style="1" customWidth="1"/>
    <col min="11032" max="11032" width="19.28515625" style="1" customWidth="1"/>
    <col min="11033" max="11264" width="9.140625" style="1"/>
    <col min="11265" max="11265" width="3" style="1" bestFit="1" customWidth="1"/>
    <col min="11266" max="11266" width="11.5703125" style="1" bestFit="1" customWidth="1"/>
    <col min="11267" max="11267" width="10.140625" style="1" bestFit="1" customWidth="1"/>
    <col min="11268" max="11270" width="21.85546875" style="1" customWidth="1"/>
    <col min="11271" max="11271" width="32.140625" style="1" customWidth="1"/>
    <col min="11272" max="11272" width="21.5703125" style="1" customWidth="1"/>
    <col min="11273" max="11274" width="23.42578125" style="1" customWidth="1"/>
    <col min="11275" max="11275" width="12.7109375" style="1" customWidth="1"/>
    <col min="11276" max="11279" width="20" style="1" customWidth="1"/>
    <col min="11280" max="11280" width="28.5703125" style="1" customWidth="1"/>
    <col min="11281" max="11281" width="16" style="1" customWidth="1"/>
    <col min="11282" max="11283" width="19" style="1" customWidth="1"/>
    <col min="11284" max="11284" width="21" style="1" customWidth="1"/>
    <col min="11285" max="11285" width="27.28515625" style="1" customWidth="1"/>
    <col min="11286" max="11286" width="18.42578125" style="1" customWidth="1"/>
    <col min="11287" max="11287" width="47.28515625" style="1" customWidth="1"/>
    <col min="11288" max="11288" width="19.28515625" style="1" customWidth="1"/>
    <col min="11289" max="11520" width="9.140625" style="1"/>
    <col min="11521" max="11521" width="3" style="1" bestFit="1" customWidth="1"/>
    <col min="11522" max="11522" width="11.5703125" style="1" bestFit="1" customWidth="1"/>
    <col min="11523" max="11523" width="10.140625" style="1" bestFit="1" customWidth="1"/>
    <col min="11524" max="11526" width="21.85546875" style="1" customWidth="1"/>
    <col min="11527" max="11527" width="32.140625" style="1" customWidth="1"/>
    <col min="11528" max="11528" width="21.5703125" style="1" customWidth="1"/>
    <col min="11529" max="11530" width="23.42578125" style="1" customWidth="1"/>
    <col min="11531" max="11531" width="12.7109375" style="1" customWidth="1"/>
    <col min="11532" max="11535" width="20" style="1" customWidth="1"/>
    <col min="11536" max="11536" width="28.5703125" style="1" customWidth="1"/>
    <col min="11537" max="11537" width="16" style="1" customWidth="1"/>
    <col min="11538" max="11539" width="19" style="1" customWidth="1"/>
    <col min="11540" max="11540" width="21" style="1" customWidth="1"/>
    <col min="11541" max="11541" width="27.28515625" style="1" customWidth="1"/>
    <col min="11542" max="11542" width="18.42578125" style="1" customWidth="1"/>
    <col min="11543" max="11543" width="47.28515625" style="1" customWidth="1"/>
    <col min="11544" max="11544" width="19.28515625" style="1" customWidth="1"/>
    <col min="11545" max="11776" width="9.140625" style="1"/>
    <col min="11777" max="11777" width="3" style="1" bestFit="1" customWidth="1"/>
    <col min="11778" max="11778" width="11.5703125" style="1" bestFit="1" customWidth="1"/>
    <col min="11779" max="11779" width="10.140625" style="1" bestFit="1" customWidth="1"/>
    <col min="11780" max="11782" width="21.85546875" style="1" customWidth="1"/>
    <col min="11783" max="11783" width="32.140625" style="1" customWidth="1"/>
    <col min="11784" max="11784" width="21.5703125" style="1" customWidth="1"/>
    <col min="11785" max="11786" width="23.42578125" style="1" customWidth="1"/>
    <col min="11787" max="11787" width="12.7109375" style="1" customWidth="1"/>
    <col min="11788" max="11791" width="20" style="1" customWidth="1"/>
    <col min="11792" max="11792" width="28.5703125" style="1" customWidth="1"/>
    <col min="11793" max="11793" width="16" style="1" customWidth="1"/>
    <col min="11794" max="11795" width="19" style="1" customWidth="1"/>
    <col min="11796" max="11796" width="21" style="1" customWidth="1"/>
    <col min="11797" max="11797" width="27.28515625" style="1" customWidth="1"/>
    <col min="11798" max="11798" width="18.42578125" style="1" customWidth="1"/>
    <col min="11799" max="11799" width="47.28515625" style="1" customWidth="1"/>
    <col min="11800" max="11800" width="19.28515625" style="1" customWidth="1"/>
    <col min="11801" max="12032" width="9.140625" style="1"/>
    <col min="12033" max="12033" width="3" style="1" bestFit="1" customWidth="1"/>
    <col min="12034" max="12034" width="11.5703125" style="1" bestFit="1" customWidth="1"/>
    <col min="12035" max="12035" width="10.140625" style="1" bestFit="1" customWidth="1"/>
    <col min="12036" max="12038" width="21.85546875" style="1" customWidth="1"/>
    <col min="12039" max="12039" width="32.140625" style="1" customWidth="1"/>
    <col min="12040" max="12040" width="21.5703125" style="1" customWidth="1"/>
    <col min="12041" max="12042" width="23.42578125" style="1" customWidth="1"/>
    <col min="12043" max="12043" width="12.7109375" style="1" customWidth="1"/>
    <col min="12044" max="12047" width="20" style="1" customWidth="1"/>
    <col min="12048" max="12048" width="28.5703125" style="1" customWidth="1"/>
    <col min="12049" max="12049" width="16" style="1" customWidth="1"/>
    <col min="12050" max="12051" width="19" style="1" customWidth="1"/>
    <col min="12052" max="12052" width="21" style="1" customWidth="1"/>
    <col min="12053" max="12053" width="27.28515625" style="1" customWidth="1"/>
    <col min="12054" max="12054" width="18.42578125" style="1" customWidth="1"/>
    <col min="12055" max="12055" width="47.28515625" style="1" customWidth="1"/>
    <col min="12056" max="12056" width="19.28515625" style="1" customWidth="1"/>
    <col min="12057" max="12288" width="9.140625" style="1"/>
    <col min="12289" max="12289" width="3" style="1" bestFit="1" customWidth="1"/>
    <col min="12290" max="12290" width="11.5703125" style="1" bestFit="1" customWidth="1"/>
    <col min="12291" max="12291" width="10.140625" style="1" bestFit="1" customWidth="1"/>
    <col min="12292" max="12294" width="21.85546875" style="1" customWidth="1"/>
    <col min="12295" max="12295" width="32.140625" style="1" customWidth="1"/>
    <col min="12296" max="12296" width="21.5703125" style="1" customWidth="1"/>
    <col min="12297" max="12298" width="23.42578125" style="1" customWidth="1"/>
    <col min="12299" max="12299" width="12.7109375" style="1" customWidth="1"/>
    <col min="12300" max="12303" width="20" style="1" customWidth="1"/>
    <col min="12304" max="12304" width="28.5703125" style="1" customWidth="1"/>
    <col min="12305" max="12305" width="16" style="1" customWidth="1"/>
    <col min="12306" max="12307" width="19" style="1" customWidth="1"/>
    <col min="12308" max="12308" width="21" style="1" customWidth="1"/>
    <col min="12309" max="12309" width="27.28515625" style="1" customWidth="1"/>
    <col min="12310" max="12310" width="18.42578125" style="1" customWidth="1"/>
    <col min="12311" max="12311" width="47.28515625" style="1" customWidth="1"/>
    <col min="12312" max="12312" width="19.28515625" style="1" customWidth="1"/>
    <col min="12313" max="12544" width="9.140625" style="1"/>
    <col min="12545" max="12545" width="3" style="1" bestFit="1" customWidth="1"/>
    <col min="12546" max="12546" width="11.5703125" style="1" bestFit="1" customWidth="1"/>
    <col min="12547" max="12547" width="10.140625" style="1" bestFit="1" customWidth="1"/>
    <col min="12548" max="12550" width="21.85546875" style="1" customWidth="1"/>
    <col min="12551" max="12551" width="32.140625" style="1" customWidth="1"/>
    <col min="12552" max="12552" width="21.5703125" style="1" customWidth="1"/>
    <col min="12553" max="12554" width="23.42578125" style="1" customWidth="1"/>
    <col min="12555" max="12555" width="12.7109375" style="1" customWidth="1"/>
    <col min="12556" max="12559" width="20" style="1" customWidth="1"/>
    <col min="12560" max="12560" width="28.5703125" style="1" customWidth="1"/>
    <col min="12561" max="12561" width="16" style="1" customWidth="1"/>
    <col min="12562" max="12563" width="19" style="1" customWidth="1"/>
    <col min="12564" max="12564" width="21" style="1" customWidth="1"/>
    <col min="12565" max="12565" width="27.28515625" style="1" customWidth="1"/>
    <col min="12566" max="12566" width="18.42578125" style="1" customWidth="1"/>
    <col min="12567" max="12567" width="47.28515625" style="1" customWidth="1"/>
    <col min="12568" max="12568" width="19.28515625" style="1" customWidth="1"/>
    <col min="12569" max="12800" width="9.140625" style="1"/>
    <col min="12801" max="12801" width="3" style="1" bestFit="1" customWidth="1"/>
    <col min="12802" max="12802" width="11.5703125" style="1" bestFit="1" customWidth="1"/>
    <col min="12803" max="12803" width="10.140625" style="1" bestFit="1" customWidth="1"/>
    <col min="12804" max="12806" width="21.85546875" style="1" customWidth="1"/>
    <col min="12807" max="12807" width="32.140625" style="1" customWidth="1"/>
    <col min="12808" max="12808" width="21.5703125" style="1" customWidth="1"/>
    <col min="12809" max="12810" width="23.42578125" style="1" customWidth="1"/>
    <col min="12811" max="12811" width="12.7109375" style="1" customWidth="1"/>
    <col min="12812" max="12815" width="20" style="1" customWidth="1"/>
    <col min="12816" max="12816" width="28.5703125" style="1" customWidth="1"/>
    <col min="12817" max="12817" width="16" style="1" customWidth="1"/>
    <col min="12818" max="12819" width="19" style="1" customWidth="1"/>
    <col min="12820" max="12820" width="21" style="1" customWidth="1"/>
    <col min="12821" max="12821" width="27.28515625" style="1" customWidth="1"/>
    <col min="12822" max="12822" width="18.42578125" style="1" customWidth="1"/>
    <col min="12823" max="12823" width="47.28515625" style="1" customWidth="1"/>
    <col min="12824" max="12824" width="19.28515625" style="1" customWidth="1"/>
    <col min="12825" max="13056" width="9.140625" style="1"/>
    <col min="13057" max="13057" width="3" style="1" bestFit="1" customWidth="1"/>
    <col min="13058" max="13058" width="11.5703125" style="1" bestFit="1" customWidth="1"/>
    <col min="13059" max="13059" width="10.140625" style="1" bestFit="1" customWidth="1"/>
    <col min="13060" max="13062" width="21.85546875" style="1" customWidth="1"/>
    <col min="13063" max="13063" width="32.140625" style="1" customWidth="1"/>
    <col min="13064" max="13064" width="21.5703125" style="1" customWidth="1"/>
    <col min="13065" max="13066" width="23.42578125" style="1" customWidth="1"/>
    <col min="13067" max="13067" width="12.7109375" style="1" customWidth="1"/>
    <col min="13068" max="13071" width="20" style="1" customWidth="1"/>
    <col min="13072" max="13072" width="28.5703125" style="1" customWidth="1"/>
    <col min="13073" max="13073" width="16" style="1" customWidth="1"/>
    <col min="13074" max="13075" width="19" style="1" customWidth="1"/>
    <col min="13076" max="13076" width="21" style="1" customWidth="1"/>
    <col min="13077" max="13077" width="27.28515625" style="1" customWidth="1"/>
    <col min="13078" max="13078" width="18.42578125" style="1" customWidth="1"/>
    <col min="13079" max="13079" width="47.28515625" style="1" customWidth="1"/>
    <col min="13080" max="13080" width="19.28515625" style="1" customWidth="1"/>
    <col min="13081" max="13312" width="9.140625" style="1"/>
    <col min="13313" max="13313" width="3" style="1" bestFit="1" customWidth="1"/>
    <col min="13314" max="13314" width="11.5703125" style="1" bestFit="1" customWidth="1"/>
    <col min="13315" max="13315" width="10.140625" style="1" bestFit="1" customWidth="1"/>
    <col min="13316" max="13318" width="21.85546875" style="1" customWidth="1"/>
    <col min="13319" max="13319" width="32.140625" style="1" customWidth="1"/>
    <col min="13320" max="13320" width="21.5703125" style="1" customWidth="1"/>
    <col min="13321" max="13322" width="23.42578125" style="1" customWidth="1"/>
    <col min="13323" max="13323" width="12.7109375" style="1" customWidth="1"/>
    <col min="13324" max="13327" width="20" style="1" customWidth="1"/>
    <col min="13328" max="13328" width="28.5703125" style="1" customWidth="1"/>
    <col min="13329" max="13329" width="16" style="1" customWidth="1"/>
    <col min="13330" max="13331" width="19" style="1" customWidth="1"/>
    <col min="13332" max="13332" width="21" style="1" customWidth="1"/>
    <col min="13333" max="13333" width="27.28515625" style="1" customWidth="1"/>
    <col min="13334" max="13334" width="18.42578125" style="1" customWidth="1"/>
    <col min="13335" max="13335" width="47.28515625" style="1" customWidth="1"/>
    <col min="13336" max="13336" width="19.28515625" style="1" customWidth="1"/>
    <col min="13337" max="13568" width="9.140625" style="1"/>
    <col min="13569" max="13569" width="3" style="1" bestFit="1" customWidth="1"/>
    <col min="13570" max="13570" width="11.5703125" style="1" bestFit="1" customWidth="1"/>
    <col min="13571" max="13571" width="10.140625" style="1" bestFit="1" customWidth="1"/>
    <col min="13572" max="13574" width="21.85546875" style="1" customWidth="1"/>
    <col min="13575" max="13575" width="32.140625" style="1" customWidth="1"/>
    <col min="13576" max="13576" width="21.5703125" style="1" customWidth="1"/>
    <col min="13577" max="13578" width="23.42578125" style="1" customWidth="1"/>
    <col min="13579" max="13579" width="12.7109375" style="1" customWidth="1"/>
    <col min="13580" max="13583" width="20" style="1" customWidth="1"/>
    <col min="13584" max="13584" width="28.5703125" style="1" customWidth="1"/>
    <col min="13585" max="13585" width="16" style="1" customWidth="1"/>
    <col min="13586" max="13587" width="19" style="1" customWidth="1"/>
    <col min="13588" max="13588" width="21" style="1" customWidth="1"/>
    <col min="13589" max="13589" width="27.28515625" style="1" customWidth="1"/>
    <col min="13590" max="13590" width="18.42578125" style="1" customWidth="1"/>
    <col min="13591" max="13591" width="47.28515625" style="1" customWidth="1"/>
    <col min="13592" max="13592" width="19.28515625" style="1" customWidth="1"/>
    <col min="13593" max="13824" width="9.140625" style="1"/>
    <col min="13825" max="13825" width="3" style="1" bestFit="1" customWidth="1"/>
    <col min="13826" max="13826" width="11.5703125" style="1" bestFit="1" customWidth="1"/>
    <col min="13827" max="13827" width="10.140625" style="1" bestFit="1" customWidth="1"/>
    <col min="13828" max="13830" width="21.85546875" style="1" customWidth="1"/>
    <col min="13831" max="13831" width="32.140625" style="1" customWidth="1"/>
    <col min="13832" max="13832" width="21.5703125" style="1" customWidth="1"/>
    <col min="13833" max="13834" width="23.42578125" style="1" customWidth="1"/>
    <col min="13835" max="13835" width="12.7109375" style="1" customWidth="1"/>
    <col min="13836" max="13839" width="20" style="1" customWidth="1"/>
    <col min="13840" max="13840" width="28.5703125" style="1" customWidth="1"/>
    <col min="13841" max="13841" width="16" style="1" customWidth="1"/>
    <col min="13842" max="13843" width="19" style="1" customWidth="1"/>
    <col min="13844" max="13844" width="21" style="1" customWidth="1"/>
    <col min="13845" max="13845" width="27.28515625" style="1" customWidth="1"/>
    <col min="13846" max="13846" width="18.42578125" style="1" customWidth="1"/>
    <col min="13847" max="13847" width="47.28515625" style="1" customWidth="1"/>
    <col min="13848" max="13848" width="19.28515625" style="1" customWidth="1"/>
    <col min="13849" max="14080" width="9.140625" style="1"/>
    <col min="14081" max="14081" width="3" style="1" bestFit="1" customWidth="1"/>
    <col min="14082" max="14082" width="11.5703125" style="1" bestFit="1" customWidth="1"/>
    <col min="14083" max="14083" width="10.140625" style="1" bestFit="1" customWidth="1"/>
    <col min="14084" max="14086" width="21.85546875" style="1" customWidth="1"/>
    <col min="14087" max="14087" width="32.140625" style="1" customWidth="1"/>
    <col min="14088" max="14088" width="21.5703125" style="1" customWidth="1"/>
    <col min="14089" max="14090" width="23.42578125" style="1" customWidth="1"/>
    <col min="14091" max="14091" width="12.7109375" style="1" customWidth="1"/>
    <col min="14092" max="14095" width="20" style="1" customWidth="1"/>
    <col min="14096" max="14096" width="28.5703125" style="1" customWidth="1"/>
    <col min="14097" max="14097" width="16" style="1" customWidth="1"/>
    <col min="14098" max="14099" width="19" style="1" customWidth="1"/>
    <col min="14100" max="14100" width="21" style="1" customWidth="1"/>
    <col min="14101" max="14101" width="27.28515625" style="1" customWidth="1"/>
    <col min="14102" max="14102" width="18.42578125" style="1" customWidth="1"/>
    <col min="14103" max="14103" width="47.28515625" style="1" customWidth="1"/>
    <col min="14104" max="14104" width="19.28515625" style="1" customWidth="1"/>
    <col min="14105" max="14336" width="9.140625" style="1"/>
    <col min="14337" max="14337" width="3" style="1" bestFit="1" customWidth="1"/>
    <col min="14338" max="14338" width="11.5703125" style="1" bestFit="1" customWidth="1"/>
    <col min="14339" max="14339" width="10.140625" style="1" bestFit="1" customWidth="1"/>
    <col min="14340" max="14342" width="21.85546875" style="1" customWidth="1"/>
    <col min="14343" max="14343" width="32.140625" style="1" customWidth="1"/>
    <col min="14344" max="14344" width="21.5703125" style="1" customWidth="1"/>
    <col min="14345" max="14346" width="23.42578125" style="1" customWidth="1"/>
    <col min="14347" max="14347" width="12.7109375" style="1" customWidth="1"/>
    <col min="14348" max="14351" width="20" style="1" customWidth="1"/>
    <col min="14352" max="14352" width="28.5703125" style="1" customWidth="1"/>
    <col min="14353" max="14353" width="16" style="1" customWidth="1"/>
    <col min="14354" max="14355" width="19" style="1" customWidth="1"/>
    <col min="14356" max="14356" width="21" style="1" customWidth="1"/>
    <col min="14357" max="14357" width="27.28515625" style="1" customWidth="1"/>
    <col min="14358" max="14358" width="18.42578125" style="1" customWidth="1"/>
    <col min="14359" max="14359" width="47.28515625" style="1" customWidth="1"/>
    <col min="14360" max="14360" width="19.28515625" style="1" customWidth="1"/>
    <col min="14361" max="14592" width="9.140625" style="1"/>
    <col min="14593" max="14593" width="3" style="1" bestFit="1" customWidth="1"/>
    <col min="14594" max="14594" width="11.5703125" style="1" bestFit="1" customWidth="1"/>
    <col min="14595" max="14595" width="10.140625" style="1" bestFit="1" customWidth="1"/>
    <col min="14596" max="14598" width="21.85546875" style="1" customWidth="1"/>
    <col min="14599" max="14599" width="32.140625" style="1" customWidth="1"/>
    <col min="14600" max="14600" width="21.5703125" style="1" customWidth="1"/>
    <col min="14601" max="14602" width="23.42578125" style="1" customWidth="1"/>
    <col min="14603" max="14603" width="12.7109375" style="1" customWidth="1"/>
    <col min="14604" max="14607" width="20" style="1" customWidth="1"/>
    <col min="14608" max="14608" width="28.5703125" style="1" customWidth="1"/>
    <col min="14609" max="14609" width="16" style="1" customWidth="1"/>
    <col min="14610" max="14611" width="19" style="1" customWidth="1"/>
    <col min="14612" max="14612" width="21" style="1" customWidth="1"/>
    <col min="14613" max="14613" width="27.28515625" style="1" customWidth="1"/>
    <col min="14614" max="14614" width="18.42578125" style="1" customWidth="1"/>
    <col min="14615" max="14615" width="47.28515625" style="1" customWidth="1"/>
    <col min="14616" max="14616" width="19.28515625" style="1" customWidth="1"/>
    <col min="14617" max="14848" width="9.140625" style="1"/>
    <col min="14849" max="14849" width="3" style="1" bestFit="1" customWidth="1"/>
    <col min="14850" max="14850" width="11.5703125" style="1" bestFit="1" customWidth="1"/>
    <col min="14851" max="14851" width="10.140625" style="1" bestFit="1" customWidth="1"/>
    <col min="14852" max="14854" width="21.85546875" style="1" customWidth="1"/>
    <col min="14855" max="14855" width="32.140625" style="1" customWidth="1"/>
    <col min="14856" max="14856" width="21.5703125" style="1" customWidth="1"/>
    <col min="14857" max="14858" width="23.42578125" style="1" customWidth="1"/>
    <col min="14859" max="14859" width="12.7109375" style="1" customWidth="1"/>
    <col min="14860" max="14863" width="20" style="1" customWidth="1"/>
    <col min="14864" max="14864" width="28.5703125" style="1" customWidth="1"/>
    <col min="14865" max="14865" width="16" style="1" customWidth="1"/>
    <col min="14866" max="14867" width="19" style="1" customWidth="1"/>
    <col min="14868" max="14868" width="21" style="1" customWidth="1"/>
    <col min="14869" max="14869" width="27.28515625" style="1" customWidth="1"/>
    <col min="14870" max="14870" width="18.42578125" style="1" customWidth="1"/>
    <col min="14871" max="14871" width="47.28515625" style="1" customWidth="1"/>
    <col min="14872" max="14872" width="19.28515625" style="1" customWidth="1"/>
    <col min="14873" max="15104" width="9.140625" style="1"/>
    <col min="15105" max="15105" width="3" style="1" bestFit="1" customWidth="1"/>
    <col min="15106" max="15106" width="11.5703125" style="1" bestFit="1" customWidth="1"/>
    <col min="15107" max="15107" width="10.140625" style="1" bestFit="1" customWidth="1"/>
    <col min="15108" max="15110" width="21.85546875" style="1" customWidth="1"/>
    <col min="15111" max="15111" width="32.140625" style="1" customWidth="1"/>
    <col min="15112" max="15112" width="21.5703125" style="1" customWidth="1"/>
    <col min="15113" max="15114" width="23.42578125" style="1" customWidth="1"/>
    <col min="15115" max="15115" width="12.7109375" style="1" customWidth="1"/>
    <col min="15116" max="15119" width="20" style="1" customWidth="1"/>
    <col min="15120" max="15120" width="28.5703125" style="1" customWidth="1"/>
    <col min="15121" max="15121" width="16" style="1" customWidth="1"/>
    <col min="15122" max="15123" width="19" style="1" customWidth="1"/>
    <col min="15124" max="15124" width="21" style="1" customWidth="1"/>
    <col min="15125" max="15125" width="27.28515625" style="1" customWidth="1"/>
    <col min="15126" max="15126" width="18.42578125" style="1" customWidth="1"/>
    <col min="15127" max="15127" width="47.28515625" style="1" customWidth="1"/>
    <col min="15128" max="15128" width="19.28515625" style="1" customWidth="1"/>
    <col min="15129" max="15360" width="9.140625" style="1"/>
    <col min="15361" max="15361" width="3" style="1" bestFit="1" customWidth="1"/>
    <col min="15362" max="15362" width="11.5703125" style="1" bestFit="1" customWidth="1"/>
    <col min="15363" max="15363" width="10.140625" style="1" bestFit="1" customWidth="1"/>
    <col min="15364" max="15366" width="21.85546875" style="1" customWidth="1"/>
    <col min="15367" max="15367" width="32.140625" style="1" customWidth="1"/>
    <col min="15368" max="15368" width="21.5703125" style="1" customWidth="1"/>
    <col min="15369" max="15370" width="23.42578125" style="1" customWidth="1"/>
    <col min="15371" max="15371" width="12.7109375" style="1" customWidth="1"/>
    <col min="15372" max="15375" width="20" style="1" customWidth="1"/>
    <col min="15376" max="15376" width="28.5703125" style="1" customWidth="1"/>
    <col min="15377" max="15377" width="16" style="1" customWidth="1"/>
    <col min="15378" max="15379" width="19" style="1" customWidth="1"/>
    <col min="15380" max="15380" width="21" style="1" customWidth="1"/>
    <col min="15381" max="15381" width="27.28515625" style="1" customWidth="1"/>
    <col min="15382" max="15382" width="18.42578125" style="1" customWidth="1"/>
    <col min="15383" max="15383" width="47.28515625" style="1" customWidth="1"/>
    <col min="15384" max="15384" width="19.28515625" style="1" customWidth="1"/>
    <col min="15385" max="15616" width="9.140625" style="1"/>
    <col min="15617" max="15617" width="3" style="1" bestFit="1" customWidth="1"/>
    <col min="15618" max="15618" width="11.5703125" style="1" bestFit="1" customWidth="1"/>
    <col min="15619" max="15619" width="10.140625" style="1" bestFit="1" customWidth="1"/>
    <col min="15620" max="15622" width="21.85546875" style="1" customWidth="1"/>
    <col min="15623" max="15623" width="32.140625" style="1" customWidth="1"/>
    <col min="15624" max="15624" width="21.5703125" style="1" customWidth="1"/>
    <col min="15625" max="15626" width="23.42578125" style="1" customWidth="1"/>
    <col min="15627" max="15627" width="12.7109375" style="1" customWidth="1"/>
    <col min="15628" max="15631" width="20" style="1" customWidth="1"/>
    <col min="15632" max="15632" width="28.5703125" style="1" customWidth="1"/>
    <col min="15633" max="15633" width="16" style="1" customWidth="1"/>
    <col min="15634" max="15635" width="19" style="1" customWidth="1"/>
    <col min="15636" max="15636" width="21" style="1" customWidth="1"/>
    <col min="15637" max="15637" width="27.28515625" style="1" customWidth="1"/>
    <col min="15638" max="15638" width="18.42578125" style="1" customWidth="1"/>
    <col min="15639" max="15639" width="47.28515625" style="1" customWidth="1"/>
    <col min="15640" max="15640" width="19.28515625" style="1" customWidth="1"/>
    <col min="15641" max="15872" width="9.140625" style="1"/>
    <col min="15873" max="15873" width="3" style="1" bestFit="1" customWidth="1"/>
    <col min="15874" max="15874" width="11.5703125" style="1" bestFit="1" customWidth="1"/>
    <col min="15875" max="15875" width="10.140625" style="1" bestFit="1" customWidth="1"/>
    <col min="15876" max="15878" width="21.85546875" style="1" customWidth="1"/>
    <col min="15879" max="15879" width="32.140625" style="1" customWidth="1"/>
    <col min="15880" max="15880" width="21.5703125" style="1" customWidth="1"/>
    <col min="15881" max="15882" width="23.42578125" style="1" customWidth="1"/>
    <col min="15883" max="15883" width="12.7109375" style="1" customWidth="1"/>
    <col min="15884" max="15887" width="20" style="1" customWidth="1"/>
    <col min="15888" max="15888" width="28.5703125" style="1" customWidth="1"/>
    <col min="15889" max="15889" width="16" style="1" customWidth="1"/>
    <col min="15890" max="15891" width="19" style="1" customWidth="1"/>
    <col min="15892" max="15892" width="21" style="1" customWidth="1"/>
    <col min="15893" max="15893" width="27.28515625" style="1" customWidth="1"/>
    <col min="15894" max="15894" width="18.42578125" style="1" customWidth="1"/>
    <col min="15895" max="15895" width="47.28515625" style="1" customWidth="1"/>
    <col min="15896" max="15896" width="19.28515625" style="1" customWidth="1"/>
    <col min="15897" max="16128" width="9.140625" style="1"/>
    <col min="16129" max="16129" width="3" style="1" bestFit="1" customWidth="1"/>
    <col min="16130" max="16130" width="11.5703125" style="1" bestFit="1" customWidth="1"/>
    <col min="16131" max="16131" width="10.140625" style="1" bestFit="1" customWidth="1"/>
    <col min="16132" max="16134" width="21.85546875" style="1" customWidth="1"/>
    <col min="16135" max="16135" width="32.140625" style="1" customWidth="1"/>
    <col min="16136" max="16136" width="21.5703125" style="1" customWidth="1"/>
    <col min="16137" max="16138" width="23.42578125" style="1" customWidth="1"/>
    <col min="16139" max="16139" width="12.7109375" style="1" customWidth="1"/>
    <col min="16140" max="16143" width="20" style="1" customWidth="1"/>
    <col min="16144" max="16144" width="28.5703125" style="1" customWidth="1"/>
    <col min="16145" max="16145" width="16" style="1" customWidth="1"/>
    <col min="16146" max="16147" width="19" style="1" customWidth="1"/>
    <col min="16148" max="16148" width="21" style="1" customWidth="1"/>
    <col min="16149" max="16149" width="27.28515625" style="1" customWidth="1"/>
    <col min="16150" max="16150" width="18.42578125" style="1" customWidth="1"/>
    <col min="16151" max="16151" width="47.28515625" style="1" customWidth="1"/>
    <col min="16152" max="16152" width="19.28515625" style="1" customWidth="1"/>
    <col min="16153" max="16384" width="9.140625" style="1"/>
  </cols>
  <sheetData>
    <row r="1" spans="1:24" s="3" customFormat="1" ht="13.5" thickBot="1" x14ac:dyDescent="0.25">
      <c r="A1" s="3" t="s">
        <v>323</v>
      </c>
      <c r="B1" s="50" t="s">
        <v>322</v>
      </c>
      <c r="C1" s="50" t="s">
        <v>321</v>
      </c>
      <c r="D1" s="51" t="s">
        <v>448</v>
      </c>
      <c r="E1" s="51" t="s">
        <v>449</v>
      </c>
      <c r="F1" s="51" t="s">
        <v>450</v>
      </c>
      <c r="G1" s="51" t="s">
        <v>451</v>
      </c>
      <c r="H1" s="52" t="s">
        <v>452</v>
      </c>
      <c r="I1" s="51" t="s">
        <v>453</v>
      </c>
      <c r="J1" s="52" t="s">
        <v>454</v>
      </c>
      <c r="K1" s="51" t="s">
        <v>455</v>
      </c>
      <c r="L1" s="52" t="s">
        <v>456</v>
      </c>
      <c r="M1" s="51" t="s">
        <v>457</v>
      </c>
      <c r="N1" s="52" t="s">
        <v>458</v>
      </c>
      <c r="O1" s="51" t="s">
        <v>459</v>
      </c>
      <c r="P1" s="52" t="s">
        <v>460</v>
      </c>
      <c r="Q1" s="53" t="s">
        <v>461</v>
      </c>
      <c r="R1" s="54" t="s">
        <v>462</v>
      </c>
      <c r="S1" s="53" t="s">
        <v>463</v>
      </c>
      <c r="T1" s="54" t="s">
        <v>464</v>
      </c>
      <c r="U1" s="53" t="s">
        <v>465</v>
      </c>
      <c r="V1" s="55" t="s">
        <v>466</v>
      </c>
      <c r="W1" s="56" t="s">
        <v>467</v>
      </c>
      <c r="X1" s="57" t="s">
        <v>468</v>
      </c>
    </row>
    <row r="2" spans="1:24" x14ac:dyDescent="0.2">
      <c r="A2" s="1">
        <v>1</v>
      </c>
      <c r="B2" s="1" t="s">
        <v>313</v>
      </c>
      <c r="C2" s="1" t="s">
        <v>312</v>
      </c>
      <c r="H2" s="59"/>
      <c r="Q2" s="58"/>
      <c r="R2" s="59"/>
      <c r="S2" s="58"/>
      <c r="W2" s="15"/>
    </row>
    <row r="3" spans="1:24" x14ac:dyDescent="0.2">
      <c r="A3" s="1">
        <v>2</v>
      </c>
      <c r="B3" s="1" t="s">
        <v>308</v>
      </c>
      <c r="C3" s="1" t="s">
        <v>469</v>
      </c>
      <c r="H3" s="59"/>
      <c r="Q3" s="58"/>
      <c r="R3" s="59"/>
      <c r="S3" s="58"/>
      <c r="W3" s="15"/>
    </row>
    <row r="4" spans="1:24" x14ac:dyDescent="0.2">
      <c r="A4" s="1">
        <v>3</v>
      </c>
      <c r="B4" s="1" t="s">
        <v>304</v>
      </c>
      <c r="C4" s="1" t="s">
        <v>303</v>
      </c>
      <c r="H4" s="59"/>
      <c r="Q4" s="58"/>
      <c r="R4" s="59"/>
      <c r="S4" s="58"/>
      <c r="W4" s="15"/>
    </row>
    <row r="5" spans="1:24" x14ac:dyDescent="0.2">
      <c r="A5" s="1">
        <v>4</v>
      </c>
      <c r="B5" s="1" t="s">
        <v>300</v>
      </c>
      <c r="C5" s="1" t="s">
        <v>299</v>
      </c>
      <c r="H5" s="59"/>
      <c r="Q5" s="58"/>
      <c r="R5" s="59"/>
      <c r="S5" s="58"/>
      <c r="W5" s="15"/>
    </row>
    <row r="6" spans="1:24" x14ac:dyDescent="0.2">
      <c r="A6" s="1">
        <v>5</v>
      </c>
      <c r="B6" s="1" t="s">
        <v>470</v>
      </c>
      <c r="C6" s="1" t="s">
        <v>296</v>
      </c>
      <c r="H6" s="59"/>
      <c r="Q6" s="58"/>
      <c r="R6" s="59"/>
      <c r="S6" s="58"/>
      <c r="W6" s="15"/>
    </row>
    <row r="7" spans="1:24" x14ac:dyDescent="0.2">
      <c r="A7" s="1">
        <v>6</v>
      </c>
      <c r="B7" s="1" t="s">
        <v>294</v>
      </c>
      <c r="C7" s="1" t="s">
        <v>293</v>
      </c>
      <c r="H7" s="59"/>
      <c r="Q7" s="58"/>
      <c r="R7" s="59"/>
      <c r="S7" s="58"/>
      <c r="W7" s="15"/>
    </row>
    <row r="8" spans="1:24" x14ac:dyDescent="0.2">
      <c r="A8" s="1">
        <v>7</v>
      </c>
      <c r="B8" s="1" t="s">
        <v>290</v>
      </c>
      <c r="C8" s="1" t="s">
        <v>236</v>
      </c>
      <c r="H8" s="59"/>
      <c r="Q8" s="58"/>
      <c r="R8" s="59"/>
      <c r="S8" s="58"/>
      <c r="W8" s="15"/>
    </row>
    <row r="9" spans="1:24" x14ac:dyDescent="0.2">
      <c r="A9" s="1">
        <v>8</v>
      </c>
      <c r="B9" s="1" t="s">
        <v>287</v>
      </c>
      <c r="C9" s="1" t="s">
        <v>286</v>
      </c>
      <c r="H9" s="59"/>
      <c r="Q9" s="58"/>
      <c r="R9" s="59"/>
      <c r="S9" s="58"/>
      <c r="W9" s="15"/>
    </row>
    <row r="10" spans="1:24" x14ac:dyDescent="0.2">
      <c r="A10" s="1">
        <v>9</v>
      </c>
      <c r="B10" s="1" t="s">
        <v>471</v>
      </c>
      <c r="C10" s="1" t="s">
        <v>170</v>
      </c>
      <c r="H10" s="59"/>
      <c r="Q10" s="58"/>
      <c r="R10" s="59"/>
      <c r="S10" s="58"/>
      <c r="W10" s="15"/>
    </row>
    <row r="11" spans="1:24" x14ac:dyDescent="0.2">
      <c r="A11" s="1">
        <v>10</v>
      </c>
      <c r="B11" s="1" t="s">
        <v>281</v>
      </c>
      <c r="C11" s="1" t="s">
        <v>472</v>
      </c>
      <c r="H11" s="59"/>
      <c r="Q11" s="58"/>
      <c r="R11" s="59"/>
      <c r="S11" s="58"/>
      <c r="W11" s="15"/>
    </row>
    <row r="12" spans="1:24" x14ac:dyDescent="0.2">
      <c r="A12" s="1">
        <v>11</v>
      </c>
      <c r="B12" s="1" t="s">
        <v>279</v>
      </c>
      <c r="C12" s="1" t="s">
        <v>278</v>
      </c>
      <c r="H12" s="59"/>
      <c r="Q12" s="58"/>
      <c r="R12" s="59"/>
      <c r="S12" s="58"/>
      <c r="W12" s="15"/>
    </row>
    <row r="13" spans="1:24" x14ac:dyDescent="0.2">
      <c r="A13" s="1">
        <v>12</v>
      </c>
      <c r="B13" s="1" t="s">
        <v>275</v>
      </c>
      <c r="C13" s="1" t="s">
        <v>55</v>
      </c>
      <c r="H13" s="59"/>
      <c r="Q13" s="58"/>
      <c r="R13" s="59"/>
      <c r="S13" s="58"/>
      <c r="W13" s="15"/>
    </row>
    <row r="14" spans="1:24" x14ac:dyDescent="0.2">
      <c r="A14" s="1">
        <v>13</v>
      </c>
      <c r="B14" s="1" t="s">
        <v>272</v>
      </c>
      <c r="C14" s="1" t="s">
        <v>209</v>
      </c>
      <c r="H14" s="59"/>
      <c r="Q14" s="58"/>
      <c r="R14" s="59"/>
      <c r="S14" s="58"/>
      <c r="W14" s="15"/>
    </row>
    <row r="15" spans="1:24" x14ac:dyDescent="0.2">
      <c r="A15" s="1">
        <v>14</v>
      </c>
      <c r="B15" s="1" t="s">
        <v>12</v>
      </c>
      <c r="C15" s="1" t="s">
        <v>160</v>
      </c>
      <c r="H15" s="59"/>
      <c r="Q15" s="58"/>
      <c r="R15" s="59"/>
      <c r="S15" s="58"/>
      <c r="W15" s="15"/>
    </row>
    <row r="16" spans="1:24" x14ac:dyDescent="0.2">
      <c r="A16" s="1">
        <v>15</v>
      </c>
      <c r="B16" s="1" t="s">
        <v>268</v>
      </c>
      <c r="C16" s="1" t="s">
        <v>267</v>
      </c>
      <c r="H16" s="59"/>
      <c r="Q16" s="58"/>
      <c r="R16" s="59"/>
      <c r="S16" s="58"/>
      <c r="W16" s="15"/>
    </row>
    <row r="17" spans="1:23" x14ac:dyDescent="0.2">
      <c r="A17" s="1">
        <v>16</v>
      </c>
      <c r="B17" s="1" t="s">
        <v>263</v>
      </c>
      <c r="C17" s="1" t="s">
        <v>141</v>
      </c>
      <c r="H17" s="59"/>
      <c r="Q17" s="58"/>
      <c r="R17" s="59"/>
      <c r="S17" s="58"/>
      <c r="W17" s="15"/>
    </row>
    <row r="18" spans="1:23" x14ac:dyDescent="0.2">
      <c r="A18" s="1">
        <v>17</v>
      </c>
      <c r="B18" s="1" t="s">
        <v>260</v>
      </c>
      <c r="C18" s="1" t="s">
        <v>473</v>
      </c>
      <c r="H18" s="59"/>
      <c r="Q18" s="58"/>
      <c r="R18" s="59"/>
      <c r="S18" s="58"/>
      <c r="W18" s="15"/>
    </row>
    <row r="19" spans="1:23" x14ac:dyDescent="0.2">
      <c r="A19" s="1">
        <v>18</v>
      </c>
      <c r="B19" s="1" t="s">
        <v>257</v>
      </c>
      <c r="C19" s="1" t="s">
        <v>242</v>
      </c>
      <c r="H19" s="59"/>
      <c r="Q19" s="58"/>
      <c r="R19" s="59"/>
      <c r="S19" s="58"/>
      <c r="W19" s="15"/>
    </row>
    <row r="20" spans="1:23" x14ac:dyDescent="0.2">
      <c r="A20" s="1">
        <v>19</v>
      </c>
      <c r="B20" s="1" t="s">
        <v>255</v>
      </c>
      <c r="C20" s="1" t="s">
        <v>254</v>
      </c>
      <c r="H20" s="59"/>
      <c r="Q20" s="58"/>
      <c r="R20" s="59"/>
      <c r="S20" s="58"/>
      <c r="W20" s="15"/>
    </row>
    <row r="21" spans="1:23" x14ac:dyDescent="0.2">
      <c r="A21" s="1">
        <v>20</v>
      </c>
      <c r="B21" s="1" t="s">
        <v>474</v>
      </c>
      <c r="C21" s="1" t="s">
        <v>250</v>
      </c>
      <c r="H21" s="59"/>
      <c r="Q21" s="58"/>
      <c r="R21" s="59"/>
      <c r="S21" s="58"/>
      <c r="W21" s="15"/>
    </row>
    <row r="22" spans="1:23" x14ac:dyDescent="0.2">
      <c r="A22" s="1">
        <v>21</v>
      </c>
      <c r="B22" s="1" t="s">
        <v>248</v>
      </c>
      <c r="C22" s="1" t="s">
        <v>5</v>
      </c>
      <c r="H22" s="59"/>
      <c r="Q22" s="58"/>
      <c r="R22" s="59"/>
      <c r="S22" s="58"/>
      <c r="W22" s="15"/>
    </row>
    <row r="23" spans="1:23" x14ac:dyDescent="0.2">
      <c r="A23" s="1">
        <v>22</v>
      </c>
      <c r="B23" s="1" t="s">
        <v>245</v>
      </c>
      <c r="C23" s="1" t="s">
        <v>209</v>
      </c>
      <c r="H23" s="59"/>
      <c r="Q23" s="58"/>
      <c r="R23" s="59"/>
      <c r="S23" s="58"/>
      <c r="W23" s="15"/>
    </row>
    <row r="24" spans="1:23" x14ac:dyDescent="0.2">
      <c r="A24" s="1">
        <v>23</v>
      </c>
      <c r="B24" s="1" t="s">
        <v>475</v>
      </c>
      <c r="C24" s="1" t="s">
        <v>242</v>
      </c>
      <c r="H24" s="59"/>
      <c r="Q24" s="58"/>
      <c r="R24" s="59"/>
      <c r="S24" s="58"/>
      <c r="W24" s="15"/>
    </row>
    <row r="25" spans="1:23" x14ac:dyDescent="0.2">
      <c r="A25" s="1">
        <v>24</v>
      </c>
      <c r="B25" s="1" t="s">
        <v>240</v>
      </c>
      <c r="C25" s="1" t="s">
        <v>232</v>
      </c>
      <c r="H25" s="59"/>
      <c r="Q25" s="58"/>
      <c r="R25" s="59"/>
      <c r="S25" s="58"/>
      <c r="W25" s="15"/>
    </row>
    <row r="26" spans="1:23" x14ac:dyDescent="0.2">
      <c r="A26" s="1">
        <v>25</v>
      </c>
      <c r="B26" s="1" t="s">
        <v>237</v>
      </c>
      <c r="C26" s="1" t="s">
        <v>236</v>
      </c>
      <c r="H26" s="59"/>
      <c r="Q26" s="58"/>
      <c r="R26" s="59"/>
      <c r="S26" s="58"/>
      <c r="W26" s="15"/>
    </row>
    <row r="27" spans="1:23" x14ac:dyDescent="0.2">
      <c r="A27" s="1">
        <v>26</v>
      </c>
      <c r="B27" s="1" t="s">
        <v>233</v>
      </c>
      <c r="C27" s="1" t="s">
        <v>232</v>
      </c>
      <c r="H27" s="59"/>
      <c r="Q27" s="58"/>
      <c r="R27" s="59"/>
      <c r="S27" s="58"/>
      <c r="W27" s="15"/>
    </row>
    <row r="28" spans="1:23" x14ac:dyDescent="0.2">
      <c r="A28" s="1">
        <v>27</v>
      </c>
      <c r="B28" s="1" t="s">
        <v>229</v>
      </c>
      <c r="C28" s="1" t="s">
        <v>141</v>
      </c>
      <c r="H28" s="59"/>
      <c r="Q28" s="58"/>
      <c r="R28" s="59"/>
      <c r="S28" s="58"/>
      <c r="W28" s="15"/>
    </row>
    <row r="29" spans="1:23" x14ac:dyDescent="0.2">
      <c r="A29" s="1">
        <v>28</v>
      </c>
      <c r="B29" s="1" t="s">
        <v>476</v>
      </c>
      <c r="C29" s="1" t="s">
        <v>477</v>
      </c>
      <c r="H29" s="59"/>
      <c r="Q29" s="58"/>
      <c r="R29" s="59"/>
      <c r="S29" s="58"/>
      <c r="W29" s="15"/>
    </row>
    <row r="30" spans="1:23" x14ac:dyDescent="0.2">
      <c r="A30" s="1">
        <v>29</v>
      </c>
      <c r="B30" s="1" t="s">
        <v>220</v>
      </c>
      <c r="C30" s="1" t="s">
        <v>151</v>
      </c>
      <c r="H30" s="59"/>
      <c r="Q30" s="58"/>
      <c r="R30" s="59"/>
      <c r="S30" s="58"/>
      <c r="W30" s="15"/>
    </row>
    <row r="31" spans="1:23" x14ac:dyDescent="0.2">
      <c r="A31" s="1">
        <v>30</v>
      </c>
      <c r="B31" s="1" t="s">
        <v>215</v>
      </c>
      <c r="C31" s="1" t="s">
        <v>55</v>
      </c>
      <c r="H31" s="59"/>
      <c r="Q31" s="58"/>
      <c r="R31" s="59"/>
      <c r="S31" s="58"/>
      <c r="W31" s="15"/>
    </row>
    <row r="32" spans="1:23" x14ac:dyDescent="0.2">
      <c r="A32" s="1">
        <v>31</v>
      </c>
      <c r="B32" s="1" t="s">
        <v>478</v>
      </c>
      <c r="C32" s="1" t="s">
        <v>212</v>
      </c>
      <c r="H32" s="59"/>
      <c r="Q32" s="58"/>
      <c r="R32" s="59"/>
      <c r="S32" s="58"/>
      <c r="W32" s="15"/>
    </row>
    <row r="33" spans="1:23" x14ac:dyDescent="0.2">
      <c r="A33" s="1">
        <v>32</v>
      </c>
      <c r="B33" s="1" t="s">
        <v>210</v>
      </c>
      <c r="C33" s="1" t="s">
        <v>479</v>
      </c>
      <c r="H33" s="59"/>
      <c r="Q33" s="58"/>
      <c r="R33" s="59"/>
      <c r="S33" s="58"/>
      <c r="W33" s="15"/>
    </row>
    <row r="34" spans="1:23" x14ac:dyDescent="0.2">
      <c r="A34" s="1">
        <v>33</v>
      </c>
      <c r="B34" s="1" t="s">
        <v>206</v>
      </c>
      <c r="C34" s="1" t="s">
        <v>205</v>
      </c>
      <c r="H34" s="59"/>
      <c r="Q34" s="58"/>
      <c r="R34" s="59"/>
      <c r="S34" s="58"/>
      <c r="W34" s="15"/>
    </row>
    <row r="35" spans="1:23" x14ac:dyDescent="0.2">
      <c r="A35" s="1">
        <v>34</v>
      </c>
      <c r="B35" s="1" t="s">
        <v>201</v>
      </c>
      <c r="C35" s="1" t="s">
        <v>100</v>
      </c>
      <c r="H35" s="59"/>
      <c r="Q35" s="58"/>
      <c r="R35" s="59"/>
      <c r="S35" s="58"/>
      <c r="W35" s="15"/>
    </row>
    <row r="36" spans="1:23" x14ac:dyDescent="0.2">
      <c r="A36" s="1">
        <v>35</v>
      </c>
      <c r="B36" s="1" t="s">
        <v>198</v>
      </c>
      <c r="C36" s="1" t="s">
        <v>197</v>
      </c>
      <c r="H36" s="59"/>
      <c r="Q36" s="58"/>
      <c r="R36" s="59"/>
      <c r="S36" s="58"/>
      <c r="W36" s="15"/>
    </row>
    <row r="37" spans="1:23" x14ac:dyDescent="0.2">
      <c r="A37" s="1">
        <v>36</v>
      </c>
      <c r="B37" s="1" t="s">
        <v>59</v>
      </c>
      <c r="C37" s="1" t="s">
        <v>122</v>
      </c>
      <c r="H37" s="59"/>
      <c r="Q37" s="58"/>
      <c r="R37" s="59"/>
      <c r="S37" s="58"/>
      <c r="W37" s="15"/>
    </row>
    <row r="38" spans="1:23" x14ac:dyDescent="0.2">
      <c r="A38" s="1">
        <v>37</v>
      </c>
      <c r="B38" s="1" t="s">
        <v>190</v>
      </c>
      <c r="C38" s="1" t="s">
        <v>189</v>
      </c>
      <c r="H38" s="59"/>
      <c r="Q38" s="58"/>
      <c r="R38" s="59"/>
      <c r="S38" s="58"/>
      <c r="W38" s="15"/>
    </row>
    <row r="39" spans="1:23" x14ac:dyDescent="0.2">
      <c r="A39" s="1">
        <v>38</v>
      </c>
      <c r="B39" s="1" t="s">
        <v>186</v>
      </c>
      <c r="C39" s="1" t="s">
        <v>40</v>
      </c>
      <c r="H39" s="59"/>
      <c r="Q39" s="58"/>
      <c r="R39" s="59"/>
      <c r="S39" s="58"/>
      <c r="W39" s="15"/>
    </row>
    <row r="40" spans="1:23" x14ac:dyDescent="0.2">
      <c r="A40" s="1">
        <v>39</v>
      </c>
      <c r="B40" s="1" t="s">
        <v>181</v>
      </c>
      <c r="C40" s="1" t="s">
        <v>50</v>
      </c>
      <c r="H40" s="59"/>
      <c r="Q40" s="58"/>
      <c r="R40" s="59"/>
      <c r="S40" s="58"/>
      <c r="W40" s="15"/>
    </row>
    <row r="41" spans="1:23" x14ac:dyDescent="0.2">
      <c r="A41" s="1">
        <v>40</v>
      </c>
      <c r="B41" s="1" t="s">
        <v>177</v>
      </c>
      <c r="C41" s="1" t="s">
        <v>176</v>
      </c>
      <c r="H41" s="59"/>
      <c r="Q41" s="58"/>
      <c r="R41" s="59"/>
      <c r="S41" s="58"/>
      <c r="W41" s="15"/>
    </row>
    <row r="42" spans="1:23" x14ac:dyDescent="0.2">
      <c r="A42" s="1">
        <v>41</v>
      </c>
      <c r="B42" s="1" t="s">
        <v>171</v>
      </c>
      <c r="C42" s="1" t="s">
        <v>170</v>
      </c>
      <c r="H42" s="59"/>
      <c r="Q42" s="58"/>
      <c r="R42" s="59"/>
      <c r="S42" s="58"/>
      <c r="W42" s="15"/>
    </row>
    <row r="43" spans="1:23" x14ac:dyDescent="0.2">
      <c r="A43" s="1">
        <v>42</v>
      </c>
      <c r="B43" s="1" t="s">
        <v>166</v>
      </c>
      <c r="C43" s="1" t="s">
        <v>141</v>
      </c>
      <c r="H43" s="59"/>
      <c r="Q43" s="58"/>
      <c r="R43" s="59"/>
      <c r="S43" s="58"/>
      <c r="W43" s="15"/>
    </row>
    <row r="44" spans="1:23" x14ac:dyDescent="0.2">
      <c r="A44" s="1">
        <v>43</v>
      </c>
      <c r="B44" s="1" t="s">
        <v>161</v>
      </c>
      <c r="C44" s="1" t="s">
        <v>160</v>
      </c>
      <c r="H44" s="59"/>
      <c r="Q44" s="58"/>
      <c r="R44" s="59"/>
      <c r="S44" s="58"/>
      <c r="W44" s="15"/>
    </row>
    <row r="45" spans="1:23" x14ac:dyDescent="0.2">
      <c r="A45" s="1">
        <v>44</v>
      </c>
      <c r="B45" s="1" t="s">
        <v>155</v>
      </c>
      <c r="C45" s="1" t="s">
        <v>154</v>
      </c>
      <c r="H45" s="59"/>
      <c r="Q45" s="58"/>
      <c r="R45" s="59"/>
      <c r="S45" s="58"/>
      <c r="W45" s="15"/>
    </row>
    <row r="46" spans="1:23" x14ac:dyDescent="0.2">
      <c r="A46" s="1">
        <v>45</v>
      </c>
      <c r="B46" s="1" t="s">
        <v>152</v>
      </c>
      <c r="C46" s="1" t="s">
        <v>151</v>
      </c>
      <c r="H46" s="59"/>
      <c r="Q46" s="58"/>
      <c r="R46" s="59"/>
      <c r="S46" s="58"/>
      <c r="W46" s="15"/>
    </row>
    <row r="47" spans="1:23" x14ac:dyDescent="0.2">
      <c r="A47" s="1">
        <v>46</v>
      </c>
      <c r="B47" s="1" t="s">
        <v>12</v>
      </c>
      <c r="C47" s="1" t="s">
        <v>50</v>
      </c>
      <c r="H47" s="59"/>
      <c r="Q47" s="58"/>
      <c r="R47" s="59"/>
      <c r="S47" s="58"/>
      <c r="W47" s="15"/>
    </row>
    <row r="48" spans="1:23" x14ac:dyDescent="0.2">
      <c r="A48" s="1">
        <v>47</v>
      </c>
      <c r="B48" s="1" t="s">
        <v>148</v>
      </c>
      <c r="C48" s="1" t="s">
        <v>147</v>
      </c>
      <c r="H48" s="59"/>
      <c r="Q48" s="58"/>
      <c r="R48" s="59"/>
      <c r="S48" s="58"/>
      <c r="W48" s="15"/>
    </row>
    <row r="49" spans="1:23" x14ac:dyDescent="0.2">
      <c r="A49" s="1">
        <v>48</v>
      </c>
      <c r="B49" s="1" t="s">
        <v>145</v>
      </c>
      <c r="C49" s="1" t="s">
        <v>144</v>
      </c>
      <c r="H49" s="59"/>
      <c r="Q49" s="58"/>
      <c r="R49" s="59"/>
      <c r="S49" s="58"/>
      <c r="W49" s="15"/>
    </row>
    <row r="50" spans="1:23" x14ac:dyDescent="0.2">
      <c r="A50" s="1">
        <v>49</v>
      </c>
      <c r="B50" s="1" t="s">
        <v>142</v>
      </c>
      <c r="C50" s="1" t="s">
        <v>141</v>
      </c>
      <c r="H50" s="59"/>
      <c r="Q50" s="58"/>
      <c r="R50" s="59"/>
      <c r="S50" s="58"/>
      <c r="W50" s="15"/>
    </row>
    <row r="51" spans="1:23" x14ac:dyDescent="0.2">
      <c r="A51" s="1">
        <v>50</v>
      </c>
      <c r="B51" s="1" t="s">
        <v>139</v>
      </c>
      <c r="C51" s="1" t="s">
        <v>138</v>
      </c>
      <c r="H51" s="59"/>
      <c r="Q51" s="58"/>
      <c r="R51" s="59"/>
      <c r="S51" s="58"/>
      <c r="W51" s="15"/>
    </row>
    <row r="52" spans="1:23" x14ac:dyDescent="0.2">
      <c r="A52" s="1">
        <v>51</v>
      </c>
      <c r="B52" s="1" t="s">
        <v>480</v>
      </c>
      <c r="C52" s="1" t="s">
        <v>134</v>
      </c>
      <c r="H52" s="59"/>
      <c r="Q52" s="58"/>
      <c r="R52" s="59"/>
      <c r="S52" s="58"/>
      <c r="W52" s="15"/>
    </row>
    <row r="53" spans="1:23" x14ac:dyDescent="0.2">
      <c r="A53" s="1">
        <v>52</v>
      </c>
      <c r="B53" s="1" t="s">
        <v>130</v>
      </c>
      <c r="C53" s="1" t="s">
        <v>50</v>
      </c>
      <c r="H53" s="59"/>
      <c r="Q53" s="58"/>
      <c r="R53" s="59"/>
      <c r="S53" s="58"/>
      <c r="W53" s="15"/>
    </row>
    <row r="54" spans="1:23" x14ac:dyDescent="0.2">
      <c r="A54" s="1">
        <v>53</v>
      </c>
      <c r="B54" s="1" t="s">
        <v>127</v>
      </c>
      <c r="C54" s="1" t="s">
        <v>126</v>
      </c>
      <c r="H54" s="59"/>
      <c r="Q54" s="58"/>
      <c r="R54" s="59"/>
      <c r="S54" s="58"/>
      <c r="W54" s="15"/>
    </row>
    <row r="55" spans="1:23" x14ac:dyDescent="0.2">
      <c r="A55" s="1">
        <v>54</v>
      </c>
      <c r="B55" s="1" t="s">
        <v>123</v>
      </c>
      <c r="C55" s="1" t="s">
        <v>122</v>
      </c>
      <c r="H55" s="59"/>
      <c r="Q55" s="58"/>
      <c r="R55" s="59"/>
      <c r="S55" s="58"/>
      <c r="W55" s="15"/>
    </row>
    <row r="56" spans="1:23" x14ac:dyDescent="0.2">
      <c r="A56" s="1">
        <v>55</v>
      </c>
      <c r="B56" s="1" t="s">
        <v>119</v>
      </c>
      <c r="C56" s="1" t="s">
        <v>86</v>
      </c>
      <c r="H56" s="59"/>
      <c r="Q56" s="58"/>
      <c r="R56" s="59"/>
      <c r="S56" s="58"/>
      <c r="W56" s="15"/>
    </row>
    <row r="57" spans="1:23" x14ac:dyDescent="0.2">
      <c r="A57" s="1">
        <v>56</v>
      </c>
      <c r="B57" s="1" t="s">
        <v>116</v>
      </c>
      <c r="C57" s="1" t="s">
        <v>481</v>
      </c>
      <c r="H57" s="59"/>
      <c r="Q57" s="58"/>
      <c r="R57" s="59"/>
      <c r="S57" s="58"/>
      <c r="W57" s="15"/>
    </row>
    <row r="58" spans="1:23" x14ac:dyDescent="0.2">
      <c r="A58" s="1">
        <v>57</v>
      </c>
      <c r="B58" s="1" t="s">
        <v>482</v>
      </c>
      <c r="C58" s="1" t="s">
        <v>111</v>
      </c>
      <c r="H58" s="59"/>
      <c r="Q58" s="58"/>
      <c r="R58" s="59"/>
      <c r="S58" s="58"/>
      <c r="W58" s="15"/>
    </row>
    <row r="59" spans="1:23" x14ac:dyDescent="0.2">
      <c r="A59" s="1">
        <v>58</v>
      </c>
      <c r="B59" s="1" t="s">
        <v>108</v>
      </c>
      <c r="C59" s="1" t="s">
        <v>107</v>
      </c>
      <c r="H59" s="59"/>
      <c r="Q59" s="58"/>
      <c r="R59" s="59"/>
      <c r="S59" s="58"/>
      <c r="W59" s="15"/>
    </row>
    <row r="60" spans="1:23" x14ac:dyDescent="0.2">
      <c r="A60" s="1">
        <v>59</v>
      </c>
      <c r="B60" s="1" t="s">
        <v>104</v>
      </c>
      <c r="C60" s="1" t="s">
        <v>5</v>
      </c>
      <c r="H60" s="59"/>
      <c r="Q60" s="58"/>
      <c r="R60" s="59"/>
      <c r="S60" s="58"/>
      <c r="W60" s="15"/>
    </row>
    <row r="61" spans="1:23" x14ac:dyDescent="0.2">
      <c r="A61" s="1">
        <v>60</v>
      </c>
      <c r="B61" s="1" t="s">
        <v>101</v>
      </c>
      <c r="C61" s="1" t="s">
        <v>100</v>
      </c>
      <c r="H61" s="59"/>
      <c r="Q61" s="58"/>
      <c r="R61" s="59"/>
      <c r="S61" s="58"/>
      <c r="W61" s="15"/>
    </row>
    <row r="62" spans="1:23" x14ac:dyDescent="0.2">
      <c r="A62" s="1">
        <v>61</v>
      </c>
      <c r="B62" s="1" t="s">
        <v>97</v>
      </c>
      <c r="C62" s="1" t="s">
        <v>72</v>
      </c>
      <c r="H62" s="59"/>
      <c r="Q62" s="58"/>
      <c r="R62" s="59"/>
      <c r="S62" s="58"/>
      <c r="W62" s="15"/>
    </row>
    <row r="63" spans="1:23" x14ac:dyDescent="0.2">
      <c r="A63" s="1">
        <v>62</v>
      </c>
      <c r="B63" s="1" t="s">
        <v>94</v>
      </c>
      <c r="C63" s="1" t="s">
        <v>93</v>
      </c>
      <c r="H63" s="59"/>
      <c r="Q63" s="58"/>
      <c r="R63" s="59"/>
      <c r="S63" s="58"/>
      <c r="W63" s="15"/>
    </row>
    <row r="64" spans="1:23" x14ac:dyDescent="0.2">
      <c r="A64" s="1">
        <v>63</v>
      </c>
      <c r="B64" s="1" t="s">
        <v>90</v>
      </c>
      <c r="C64" s="1" t="s">
        <v>55</v>
      </c>
      <c r="H64" s="59"/>
      <c r="Q64" s="58"/>
      <c r="R64" s="59"/>
      <c r="S64" s="58"/>
      <c r="W64" s="15"/>
    </row>
    <row r="65" spans="1:23" x14ac:dyDescent="0.2">
      <c r="A65" s="1">
        <v>64</v>
      </c>
      <c r="B65" s="1" t="s">
        <v>87</v>
      </c>
      <c r="C65" s="1" t="s">
        <v>86</v>
      </c>
      <c r="H65" s="59"/>
      <c r="Q65" s="58"/>
      <c r="R65" s="59"/>
      <c r="S65" s="58"/>
      <c r="W65" s="15"/>
    </row>
    <row r="66" spans="1:23" x14ac:dyDescent="0.2">
      <c r="A66" s="1">
        <v>65</v>
      </c>
      <c r="B66" s="1" t="s">
        <v>83</v>
      </c>
      <c r="C66" s="1" t="s">
        <v>82</v>
      </c>
      <c r="H66" s="59"/>
      <c r="Q66" s="58"/>
      <c r="R66" s="59"/>
      <c r="S66" s="58"/>
      <c r="W66" s="15"/>
    </row>
    <row r="67" spans="1:23" x14ac:dyDescent="0.2">
      <c r="A67" s="1">
        <v>66</v>
      </c>
      <c r="B67" s="1" t="s">
        <v>77</v>
      </c>
      <c r="C67" s="1" t="s">
        <v>76</v>
      </c>
      <c r="H67" s="59"/>
      <c r="Q67" s="58"/>
      <c r="R67" s="59"/>
      <c r="S67" s="58"/>
      <c r="W67" s="15"/>
    </row>
    <row r="68" spans="1:23" x14ac:dyDescent="0.2">
      <c r="A68" s="1">
        <v>67</v>
      </c>
      <c r="B68" s="1" t="s">
        <v>73</v>
      </c>
      <c r="C68" s="1" t="s">
        <v>72</v>
      </c>
      <c r="H68" s="59"/>
      <c r="Q68" s="58"/>
      <c r="R68" s="59"/>
      <c r="S68" s="58"/>
      <c r="W68" s="15"/>
    </row>
    <row r="69" spans="1:23" x14ac:dyDescent="0.2">
      <c r="A69" s="1">
        <v>68</v>
      </c>
      <c r="B69" s="1" t="s">
        <v>69</v>
      </c>
      <c r="C69" s="1" t="s">
        <v>68</v>
      </c>
      <c r="H69" s="59"/>
      <c r="Q69" s="58"/>
      <c r="R69" s="59"/>
      <c r="S69" s="58"/>
      <c r="W69" s="15"/>
    </row>
    <row r="70" spans="1:23" x14ac:dyDescent="0.2">
      <c r="A70" s="1">
        <v>69</v>
      </c>
      <c r="B70" s="1" t="s">
        <v>65</v>
      </c>
      <c r="C70" s="1" t="s">
        <v>64</v>
      </c>
      <c r="H70" s="59"/>
      <c r="Q70" s="58"/>
      <c r="R70" s="59"/>
      <c r="S70" s="58"/>
      <c r="W70" s="15"/>
    </row>
    <row r="71" spans="1:23" x14ac:dyDescent="0.2">
      <c r="A71" s="1">
        <v>70</v>
      </c>
      <c r="B71" s="1" t="s">
        <v>59</v>
      </c>
      <c r="C71" s="1" t="s">
        <v>23</v>
      </c>
      <c r="H71" s="59"/>
      <c r="Q71" s="58"/>
      <c r="R71" s="59"/>
      <c r="S71" s="58"/>
      <c r="W71" s="15"/>
    </row>
    <row r="72" spans="1:23" x14ac:dyDescent="0.2">
      <c r="A72" s="1">
        <v>71</v>
      </c>
      <c r="B72" s="1" t="s">
        <v>56</v>
      </c>
      <c r="C72" s="1" t="s">
        <v>55</v>
      </c>
      <c r="H72" s="59"/>
      <c r="Q72" s="58"/>
      <c r="R72" s="59"/>
      <c r="S72" s="58"/>
      <c r="W72" s="15"/>
    </row>
    <row r="73" spans="1:23" x14ac:dyDescent="0.2">
      <c r="A73" s="1">
        <v>72</v>
      </c>
      <c r="B73" s="1" t="s">
        <v>51</v>
      </c>
      <c r="C73" s="1" t="s">
        <v>50</v>
      </c>
      <c r="H73" s="59"/>
      <c r="Q73" s="58"/>
      <c r="R73" s="59"/>
      <c r="S73" s="58"/>
      <c r="W73" s="15"/>
    </row>
    <row r="74" spans="1:23" x14ac:dyDescent="0.2">
      <c r="A74" s="1">
        <v>73</v>
      </c>
      <c r="B74" s="1" t="s">
        <v>47</v>
      </c>
      <c r="C74" s="1" t="s">
        <v>46</v>
      </c>
      <c r="H74" s="59"/>
      <c r="Q74" s="58"/>
      <c r="R74" s="59"/>
      <c r="S74" s="58"/>
      <c r="W74" s="15"/>
    </row>
    <row r="75" spans="1:23" x14ac:dyDescent="0.2">
      <c r="A75" s="1">
        <v>74</v>
      </c>
      <c r="B75" s="1" t="s">
        <v>41</v>
      </c>
      <c r="C75" s="1" t="s">
        <v>40</v>
      </c>
      <c r="H75" s="59"/>
      <c r="Q75" s="58"/>
      <c r="R75" s="59"/>
      <c r="S75" s="58"/>
      <c r="W75" s="15"/>
    </row>
    <row r="76" spans="1:23" x14ac:dyDescent="0.2">
      <c r="A76" s="1">
        <v>75</v>
      </c>
      <c r="B76" s="1" t="s">
        <v>35</v>
      </c>
      <c r="C76" s="1" t="s">
        <v>34</v>
      </c>
      <c r="H76" s="59"/>
      <c r="Q76" s="58"/>
      <c r="R76" s="59"/>
      <c r="S76" s="58"/>
      <c r="W76" s="15"/>
    </row>
    <row r="77" spans="1:23" x14ac:dyDescent="0.2">
      <c r="A77" s="1">
        <v>76</v>
      </c>
      <c r="B77" s="1" t="s">
        <v>29</v>
      </c>
      <c r="C77" s="1" t="s">
        <v>11</v>
      </c>
      <c r="H77" s="59"/>
      <c r="Q77" s="58"/>
      <c r="R77" s="59"/>
      <c r="S77" s="58"/>
      <c r="W77" s="15"/>
    </row>
    <row r="78" spans="1:23" x14ac:dyDescent="0.2">
      <c r="A78" s="1">
        <v>77</v>
      </c>
      <c r="B78" s="1" t="s">
        <v>24</v>
      </c>
      <c r="C78" s="1" t="s">
        <v>23</v>
      </c>
      <c r="H78" s="59"/>
      <c r="Q78" s="58"/>
      <c r="R78" s="59"/>
      <c r="S78" s="58"/>
      <c r="W78" s="15"/>
    </row>
    <row r="79" spans="1:23" x14ac:dyDescent="0.2">
      <c r="A79" s="1">
        <v>78</v>
      </c>
      <c r="B79" s="1" t="s">
        <v>18</v>
      </c>
      <c r="C79" s="1" t="s">
        <v>17</v>
      </c>
      <c r="H79" s="59"/>
      <c r="Q79" s="58"/>
      <c r="R79" s="59"/>
      <c r="S79" s="58"/>
      <c r="W79" s="15"/>
    </row>
    <row r="80" spans="1:23" x14ac:dyDescent="0.2">
      <c r="A80" s="1">
        <v>79</v>
      </c>
      <c r="B80" s="1" t="s">
        <v>12</v>
      </c>
      <c r="C80" s="1" t="s">
        <v>11</v>
      </c>
      <c r="H80" s="59"/>
      <c r="Q80" s="58"/>
      <c r="R80" s="59"/>
      <c r="S80" s="58"/>
      <c r="W80" s="15"/>
    </row>
    <row r="81" spans="1:23" ht="13.5" thickBot="1" x14ac:dyDescent="0.25">
      <c r="A81" s="3">
        <v>80</v>
      </c>
      <c r="B81" s="3" t="s">
        <v>6</v>
      </c>
      <c r="C81" s="3" t="s">
        <v>5</v>
      </c>
      <c r="H81" s="59"/>
      <c r="Q81" s="58"/>
      <c r="R81" s="59"/>
      <c r="S81" s="58"/>
      <c r="W81" s="15"/>
    </row>
    <row r="82" spans="1:23" x14ac:dyDescent="0.2">
      <c r="D82" s="61"/>
      <c r="E82" s="61"/>
      <c r="F82" s="61"/>
      <c r="G82" s="61"/>
      <c r="H82" s="62"/>
      <c r="I82" s="61"/>
      <c r="J82" s="63"/>
      <c r="K82" s="61"/>
      <c r="L82" s="63"/>
      <c r="M82" s="61"/>
      <c r="N82" s="63"/>
      <c r="O82" s="61"/>
      <c r="P82" s="63"/>
      <c r="Q82" s="64"/>
      <c r="R82" s="62"/>
      <c r="S82" s="64"/>
      <c r="T82" s="63"/>
      <c r="U82" s="61"/>
      <c r="V82" s="61"/>
    </row>
    <row r="83" spans="1:23" x14ac:dyDescent="0.2">
      <c r="D83" s="61"/>
      <c r="E83" s="61"/>
      <c r="F83" s="61"/>
      <c r="G83" s="61"/>
      <c r="H83" s="62"/>
      <c r="I83" s="61"/>
      <c r="J83" s="63"/>
      <c r="K83" s="61"/>
      <c r="L83" s="63"/>
      <c r="M83" s="61"/>
      <c r="N83" s="63"/>
      <c r="O83" s="61"/>
      <c r="P83" s="63"/>
      <c r="Q83" s="64"/>
      <c r="R83" s="62"/>
      <c r="S83" s="64"/>
      <c r="T83" s="63"/>
      <c r="U83" s="61"/>
      <c r="V83" s="61"/>
    </row>
    <row r="84" spans="1:23" x14ac:dyDescent="0.2">
      <c r="D84" s="61"/>
      <c r="E84" s="61"/>
      <c r="F84" s="61"/>
      <c r="G84" s="61"/>
      <c r="H84" s="62"/>
      <c r="I84" s="61"/>
      <c r="J84" s="63"/>
      <c r="K84" s="61"/>
      <c r="L84" s="63"/>
      <c r="M84" s="61"/>
      <c r="N84" s="63"/>
      <c r="O84" s="61"/>
      <c r="P84" s="63"/>
      <c r="Q84" s="64"/>
      <c r="R84" s="62"/>
      <c r="S84" s="64"/>
      <c r="T84" s="63"/>
      <c r="U84" s="61"/>
      <c r="V84" s="61"/>
    </row>
    <row r="85" spans="1:23" x14ac:dyDescent="0.2">
      <c r="D85" s="61"/>
      <c r="E85" s="61"/>
      <c r="F85" s="61"/>
      <c r="G85" s="61"/>
      <c r="H85" s="62"/>
      <c r="I85" s="61"/>
      <c r="J85" s="63"/>
      <c r="K85" s="61"/>
      <c r="L85" s="63"/>
      <c r="M85" s="61"/>
      <c r="N85" s="63"/>
      <c r="O85" s="61"/>
      <c r="P85" s="63"/>
      <c r="Q85" s="64"/>
      <c r="R85" s="62"/>
      <c r="S85" s="64"/>
      <c r="T85" s="63"/>
      <c r="U85" s="61"/>
      <c r="V85" s="61"/>
    </row>
    <row r="86" spans="1:23" x14ac:dyDescent="0.2">
      <c r="D86" s="61"/>
      <c r="E86" s="61"/>
      <c r="F86" s="61"/>
      <c r="G86" s="61"/>
      <c r="H86" s="62"/>
      <c r="I86" s="61"/>
      <c r="J86" s="63"/>
      <c r="K86" s="61"/>
      <c r="L86" s="63"/>
      <c r="M86" s="61"/>
      <c r="N86" s="63"/>
      <c r="O86" s="61"/>
      <c r="P86" s="63"/>
      <c r="Q86" s="64"/>
      <c r="R86" s="62"/>
      <c r="S86" s="64"/>
      <c r="T86" s="63"/>
      <c r="U86" s="61"/>
      <c r="V86" s="61"/>
    </row>
    <row r="87" spans="1:23" x14ac:dyDescent="0.2">
      <c r="D87" s="61"/>
      <c r="E87" s="61"/>
      <c r="F87" s="61"/>
      <c r="G87" s="61"/>
      <c r="H87" s="62"/>
      <c r="I87" s="61"/>
      <c r="J87" s="63"/>
      <c r="K87" s="61"/>
      <c r="L87" s="63"/>
      <c r="M87" s="61"/>
      <c r="N87" s="63"/>
      <c r="O87" s="61"/>
      <c r="P87" s="63"/>
      <c r="Q87" s="64"/>
      <c r="R87" s="62"/>
      <c r="S87" s="64"/>
      <c r="T87" s="63"/>
      <c r="U87" s="61"/>
      <c r="V87" s="61"/>
    </row>
    <row r="88" spans="1:23" x14ac:dyDescent="0.2">
      <c r="D88" s="61"/>
      <c r="E88" s="61"/>
      <c r="F88" s="61"/>
      <c r="G88" s="61"/>
      <c r="H88" s="62"/>
      <c r="I88" s="61"/>
      <c r="J88" s="63"/>
      <c r="K88" s="61"/>
      <c r="L88" s="63"/>
      <c r="M88" s="61"/>
      <c r="N88" s="63"/>
      <c r="O88" s="61"/>
      <c r="P88" s="63"/>
      <c r="Q88" s="64"/>
      <c r="R88" s="62"/>
      <c r="S88" s="64"/>
      <c r="T88" s="63"/>
      <c r="U88" s="61"/>
      <c r="V88" s="61"/>
    </row>
    <row r="89" spans="1:23" x14ac:dyDescent="0.2">
      <c r="D89" s="61"/>
      <c r="E89" s="61"/>
      <c r="F89" s="61"/>
      <c r="G89" s="61"/>
      <c r="H89" s="62"/>
      <c r="I89" s="61"/>
      <c r="J89" s="63"/>
      <c r="K89" s="61"/>
      <c r="L89" s="63"/>
      <c r="M89" s="61"/>
      <c r="N89" s="63"/>
      <c r="O89" s="61"/>
      <c r="P89" s="63"/>
      <c r="Q89" s="64"/>
      <c r="R89" s="62"/>
      <c r="S89" s="64"/>
      <c r="T89" s="63"/>
      <c r="U89" s="61"/>
      <c r="V89" s="61"/>
    </row>
    <row r="90" spans="1:23" x14ac:dyDescent="0.2">
      <c r="D90" s="61"/>
      <c r="E90" s="61"/>
      <c r="F90" s="61"/>
      <c r="G90" s="61"/>
      <c r="H90" s="62"/>
      <c r="I90" s="61"/>
      <c r="J90" s="63"/>
      <c r="K90" s="61"/>
      <c r="L90" s="63"/>
      <c r="M90" s="61"/>
      <c r="N90" s="63"/>
      <c r="O90" s="61"/>
      <c r="P90" s="63"/>
      <c r="Q90" s="64"/>
      <c r="R90" s="62"/>
      <c r="S90" s="64"/>
      <c r="T90" s="63"/>
      <c r="U90" s="61"/>
      <c r="V90" s="61"/>
    </row>
    <row r="91" spans="1:23" x14ac:dyDescent="0.2">
      <c r="D91" s="61"/>
      <c r="E91" s="61"/>
      <c r="F91" s="61"/>
      <c r="G91" s="61"/>
      <c r="H91" s="62"/>
      <c r="I91" s="61"/>
      <c r="J91" s="63"/>
      <c r="K91" s="61"/>
      <c r="L91" s="63"/>
      <c r="M91" s="61"/>
      <c r="N91" s="63"/>
      <c r="O91" s="61"/>
      <c r="P91" s="63"/>
      <c r="Q91" s="64"/>
      <c r="R91" s="62"/>
      <c r="S91" s="64"/>
      <c r="T91" s="63"/>
      <c r="U91" s="61"/>
      <c r="V91" s="61"/>
    </row>
    <row r="92" spans="1:23" x14ac:dyDescent="0.2">
      <c r="D92" s="61"/>
      <c r="E92" s="61"/>
      <c r="F92" s="61"/>
      <c r="G92" s="61"/>
      <c r="H92" s="62"/>
      <c r="I92" s="61"/>
      <c r="J92" s="63"/>
      <c r="K92" s="61"/>
      <c r="L92" s="63"/>
      <c r="M92" s="61"/>
      <c r="N92" s="63"/>
      <c r="O92" s="61"/>
      <c r="P92" s="63"/>
      <c r="Q92" s="64"/>
      <c r="R92" s="62"/>
      <c r="S92" s="64"/>
      <c r="T92" s="63"/>
      <c r="U92" s="61"/>
      <c r="V92" s="61"/>
    </row>
    <row r="93" spans="1:23" x14ac:dyDescent="0.2">
      <c r="D93" s="61"/>
      <c r="E93" s="61"/>
      <c r="F93" s="61"/>
      <c r="G93" s="61"/>
      <c r="H93" s="62"/>
      <c r="I93" s="61"/>
      <c r="J93" s="63"/>
      <c r="K93" s="61"/>
      <c r="L93" s="63"/>
      <c r="M93" s="61"/>
      <c r="N93" s="63"/>
      <c r="O93" s="61"/>
      <c r="P93" s="63"/>
      <c r="Q93" s="64"/>
      <c r="R93" s="62"/>
      <c r="S93" s="64"/>
      <c r="T93" s="63"/>
      <c r="U93" s="61"/>
      <c r="V93" s="61"/>
    </row>
    <row r="94" spans="1:23" x14ac:dyDescent="0.2">
      <c r="D94" s="61"/>
      <c r="E94" s="61"/>
      <c r="F94" s="61"/>
      <c r="G94" s="61"/>
      <c r="H94" s="62"/>
      <c r="I94" s="61"/>
      <c r="J94" s="63"/>
      <c r="K94" s="61"/>
      <c r="L94" s="63"/>
      <c r="M94" s="61"/>
      <c r="N94" s="63"/>
      <c r="O94" s="61"/>
      <c r="P94" s="63"/>
      <c r="Q94" s="64"/>
      <c r="R94" s="62"/>
      <c r="S94" s="64"/>
      <c r="T94" s="63"/>
      <c r="U94" s="61"/>
      <c r="V94" s="61"/>
    </row>
    <row r="95" spans="1:23" x14ac:dyDescent="0.2">
      <c r="D95" s="61"/>
      <c r="E95" s="61"/>
      <c r="F95" s="61"/>
      <c r="G95" s="61"/>
      <c r="H95" s="62"/>
      <c r="I95" s="61"/>
      <c r="J95" s="63"/>
      <c r="K95" s="61"/>
      <c r="L95" s="63"/>
      <c r="M95" s="61"/>
      <c r="N95" s="63"/>
      <c r="O95" s="61"/>
      <c r="P95" s="63"/>
      <c r="Q95" s="64"/>
      <c r="R95" s="62"/>
      <c r="S95" s="64"/>
      <c r="T95" s="63"/>
      <c r="U95" s="61"/>
      <c r="V95" s="61"/>
    </row>
    <row r="96" spans="1:23" x14ac:dyDescent="0.2">
      <c r="D96" s="61"/>
      <c r="E96" s="61"/>
      <c r="F96" s="61"/>
      <c r="G96" s="61"/>
      <c r="H96" s="62"/>
      <c r="I96" s="61"/>
      <c r="J96" s="63"/>
      <c r="K96" s="61"/>
      <c r="L96" s="63"/>
      <c r="M96" s="61"/>
      <c r="N96" s="63"/>
      <c r="O96" s="61"/>
      <c r="P96" s="63"/>
      <c r="Q96" s="64"/>
      <c r="R96" s="62"/>
      <c r="S96" s="64"/>
      <c r="T96" s="63"/>
      <c r="U96" s="61"/>
      <c r="V96" s="61"/>
    </row>
    <row r="97" spans="4:22" x14ac:dyDescent="0.2">
      <c r="D97" s="61"/>
      <c r="E97" s="61"/>
      <c r="F97" s="61"/>
      <c r="G97" s="61"/>
      <c r="H97" s="62"/>
      <c r="I97" s="61"/>
      <c r="J97" s="63"/>
      <c r="K97" s="61"/>
      <c r="L97" s="63"/>
      <c r="M97" s="61"/>
      <c r="N97" s="63"/>
      <c r="O97" s="61"/>
      <c r="P97" s="63"/>
      <c r="Q97" s="64"/>
      <c r="R97" s="62"/>
      <c r="S97" s="64"/>
      <c r="T97" s="63"/>
      <c r="U97" s="61"/>
      <c r="V97" s="61"/>
    </row>
    <row r="98" spans="4:22" x14ac:dyDescent="0.2">
      <c r="D98" s="61"/>
      <c r="E98" s="61"/>
      <c r="F98" s="61"/>
      <c r="G98" s="61"/>
      <c r="H98" s="62"/>
      <c r="I98" s="61"/>
      <c r="J98" s="63"/>
      <c r="K98" s="61"/>
      <c r="L98" s="63"/>
      <c r="M98" s="61"/>
      <c r="N98" s="63"/>
      <c r="O98" s="61"/>
      <c r="P98" s="63"/>
      <c r="Q98" s="64"/>
      <c r="R98" s="62"/>
      <c r="S98" s="64"/>
      <c r="T98" s="63"/>
      <c r="U98" s="61"/>
      <c r="V98" s="61"/>
    </row>
    <row r="99" spans="4:22" x14ac:dyDescent="0.2">
      <c r="D99" s="61"/>
      <c r="E99" s="61"/>
      <c r="F99" s="61"/>
      <c r="G99" s="61"/>
      <c r="H99" s="62"/>
      <c r="I99" s="61"/>
      <c r="J99" s="63"/>
      <c r="K99" s="61"/>
      <c r="L99" s="63"/>
      <c r="M99" s="61"/>
      <c r="N99" s="63"/>
      <c r="O99" s="61"/>
      <c r="P99" s="63"/>
      <c r="Q99" s="64"/>
      <c r="R99" s="62"/>
      <c r="S99" s="64"/>
      <c r="T99" s="63"/>
      <c r="U99" s="61"/>
      <c r="V99" s="61"/>
    </row>
    <row r="100" spans="4:22" x14ac:dyDescent="0.2">
      <c r="D100" s="61"/>
      <c r="E100" s="61"/>
      <c r="F100" s="61"/>
      <c r="G100" s="61"/>
      <c r="H100" s="62"/>
      <c r="I100" s="61"/>
      <c r="J100" s="63"/>
      <c r="K100" s="61"/>
      <c r="L100" s="63"/>
      <c r="M100" s="61"/>
      <c r="N100" s="63"/>
      <c r="O100" s="61"/>
      <c r="P100" s="63"/>
      <c r="Q100" s="64"/>
      <c r="R100" s="62"/>
      <c r="S100" s="64"/>
      <c r="T100" s="63"/>
      <c r="U100" s="61"/>
      <c r="V100" s="61"/>
    </row>
    <row r="101" spans="4:22" x14ac:dyDescent="0.2">
      <c r="D101" s="61"/>
      <c r="E101" s="61"/>
      <c r="F101" s="61"/>
      <c r="G101" s="61"/>
      <c r="H101" s="62"/>
      <c r="I101" s="61"/>
      <c r="J101" s="63"/>
      <c r="K101" s="61"/>
      <c r="L101" s="63"/>
      <c r="M101" s="61"/>
      <c r="N101" s="63"/>
      <c r="O101" s="61"/>
      <c r="P101" s="63"/>
      <c r="Q101" s="64"/>
      <c r="R101" s="62"/>
      <c r="S101" s="64"/>
      <c r="T101" s="63"/>
      <c r="U101" s="61"/>
      <c r="V101" s="61"/>
    </row>
    <row r="102" spans="4:22" x14ac:dyDescent="0.2">
      <c r="D102" s="61"/>
      <c r="E102" s="61"/>
      <c r="F102" s="61"/>
      <c r="G102" s="61"/>
      <c r="H102" s="62"/>
      <c r="I102" s="61"/>
      <c r="J102" s="63"/>
      <c r="K102" s="61"/>
      <c r="L102" s="63"/>
      <c r="M102" s="61"/>
      <c r="N102" s="63"/>
      <c r="O102" s="61"/>
      <c r="P102" s="63"/>
      <c r="Q102" s="64"/>
      <c r="R102" s="62"/>
      <c r="S102" s="64"/>
      <c r="T102" s="63"/>
      <c r="U102" s="61"/>
      <c r="V102" s="61"/>
    </row>
    <row r="103" spans="4:22" x14ac:dyDescent="0.2">
      <c r="D103" s="61"/>
      <c r="E103" s="61"/>
      <c r="F103" s="61"/>
      <c r="G103" s="61"/>
      <c r="H103" s="62"/>
      <c r="I103" s="61"/>
      <c r="J103" s="63"/>
      <c r="K103" s="61"/>
      <c r="L103" s="63"/>
      <c r="M103" s="61"/>
      <c r="N103" s="63"/>
      <c r="O103" s="61"/>
      <c r="P103" s="63"/>
      <c r="Q103" s="64"/>
      <c r="R103" s="62"/>
      <c r="S103" s="64"/>
      <c r="T103" s="63"/>
      <c r="U103" s="61"/>
      <c r="V103" s="61"/>
    </row>
    <row r="104" spans="4:22" x14ac:dyDescent="0.2">
      <c r="D104" s="61"/>
      <c r="E104" s="61"/>
      <c r="F104" s="61"/>
      <c r="G104" s="61"/>
      <c r="H104" s="62"/>
      <c r="I104" s="61"/>
      <c r="J104" s="63"/>
      <c r="K104" s="61"/>
      <c r="L104" s="63"/>
      <c r="M104" s="61"/>
      <c r="N104" s="63"/>
      <c r="O104" s="61"/>
      <c r="P104" s="63"/>
      <c r="Q104" s="64"/>
      <c r="R104" s="62"/>
      <c r="S104" s="64"/>
      <c r="T104" s="63"/>
      <c r="U104" s="61"/>
      <c r="V104" s="61"/>
    </row>
    <row r="105" spans="4:22" x14ac:dyDescent="0.2">
      <c r="D105" s="61"/>
      <c r="E105" s="61"/>
      <c r="F105" s="61"/>
      <c r="G105" s="61"/>
      <c r="H105" s="62"/>
      <c r="I105" s="61"/>
      <c r="J105" s="63"/>
      <c r="K105" s="61"/>
      <c r="L105" s="63"/>
      <c r="M105" s="61"/>
      <c r="N105" s="63"/>
      <c r="O105" s="61"/>
      <c r="P105" s="63"/>
      <c r="Q105" s="64"/>
      <c r="R105" s="62"/>
      <c r="S105" s="64"/>
      <c r="T105" s="63"/>
      <c r="U105" s="61"/>
      <c r="V105" s="61"/>
    </row>
    <row r="106" spans="4:22" x14ac:dyDescent="0.2">
      <c r="D106" s="61"/>
      <c r="E106" s="61"/>
      <c r="F106" s="61"/>
      <c r="G106" s="61"/>
      <c r="H106" s="62"/>
      <c r="I106" s="61"/>
      <c r="J106" s="63"/>
      <c r="K106" s="61"/>
      <c r="L106" s="63"/>
      <c r="M106" s="61"/>
      <c r="N106" s="63"/>
      <c r="O106" s="61"/>
      <c r="P106" s="63"/>
      <c r="Q106" s="64"/>
      <c r="R106" s="62"/>
      <c r="S106" s="64"/>
      <c r="T106" s="63"/>
      <c r="U106" s="61"/>
      <c r="V106" s="61"/>
    </row>
    <row r="107" spans="4:22" x14ac:dyDescent="0.2">
      <c r="D107" s="61"/>
      <c r="E107" s="61"/>
      <c r="F107" s="61"/>
      <c r="G107" s="61"/>
      <c r="H107" s="62"/>
      <c r="I107" s="61"/>
      <c r="J107" s="63"/>
      <c r="K107" s="61"/>
      <c r="L107" s="63"/>
      <c r="M107" s="61"/>
      <c r="N107" s="63"/>
      <c r="O107" s="61"/>
      <c r="P107" s="63"/>
      <c r="Q107" s="64"/>
      <c r="R107" s="62"/>
      <c r="S107" s="64"/>
      <c r="T107" s="63"/>
      <c r="U107" s="61"/>
      <c r="V107" s="61"/>
    </row>
    <row r="108" spans="4:22" x14ac:dyDescent="0.2">
      <c r="D108" s="61"/>
      <c r="E108" s="61"/>
      <c r="F108" s="61"/>
      <c r="G108" s="61"/>
      <c r="H108" s="62"/>
      <c r="I108" s="61"/>
      <c r="J108" s="63"/>
      <c r="K108" s="61"/>
      <c r="L108" s="63"/>
      <c r="M108" s="61"/>
      <c r="N108" s="63"/>
      <c r="O108" s="61"/>
      <c r="P108" s="63"/>
      <c r="Q108" s="64"/>
      <c r="R108" s="62"/>
      <c r="S108" s="64"/>
      <c r="T108" s="63"/>
      <c r="U108" s="61"/>
      <c r="V108" s="61"/>
    </row>
    <row r="109" spans="4:22" x14ac:dyDescent="0.2">
      <c r="D109" s="61"/>
      <c r="E109" s="61"/>
      <c r="F109" s="61"/>
      <c r="G109" s="61"/>
      <c r="H109" s="62"/>
      <c r="I109" s="61"/>
      <c r="J109" s="63"/>
      <c r="K109" s="61"/>
      <c r="L109" s="63"/>
      <c r="M109" s="61"/>
      <c r="N109" s="63"/>
      <c r="O109" s="61"/>
      <c r="P109" s="63"/>
      <c r="Q109" s="64"/>
      <c r="R109" s="62"/>
      <c r="S109" s="64"/>
      <c r="T109" s="63"/>
      <c r="U109" s="61"/>
      <c r="V109" s="61"/>
    </row>
    <row r="110" spans="4:22" x14ac:dyDescent="0.2">
      <c r="D110" s="61"/>
      <c r="E110" s="61"/>
      <c r="F110" s="61"/>
      <c r="G110" s="61"/>
      <c r="H110" s="62"/>
      <c r="I110" s="61"/>
      <c r="J110" s="63"/>
      <c r="K110" s="61"/>
      <c r="L110" s="63"/>
      <c r="M110" s="61"/>
      <c r="N110" s="63"/>
      <c r="O110" s="61"/>
      <c r="P110" s="63"/>
      <c r="Q110" s="64"/>
      <c r="R110" s="62"/>
      <c r="S110" s="64"/>
      <c r="T110" s="63"/>
      <c r="U110" s="61"/>
      <c r="V110" s="61"/>
    </row>
    <row r="111" spans="4:22" x14ac:dyDescent="0.2">
      <c r="D111" s="61"/>
      <c r="E111" s="61"/>
      <c r="F111" s="61"/>
      <c r="G111" s="61"/>
      <c r="H111" s="62"/>
      <c r="I111" s="61"/>
      <c r="J111" s="63"/>
      <c r="K111" s="61"/>
      <c r="L111" s="63"/>
      <c r="M111" s="61"/>
      <c r="N111" s="63"/>
      <c r="O111" s="61"/>
      <c r="P111" s="63"/>
      <c r="Q111" s="64"/>
      <c r="R111" s="62"/>
      <c r="S111" s="64"/>
      <c r="T111" s="63"/>
      <c r="U111" s="61"/>
      <c r="V111" s="61"/>
    </row>
    <row r="112" spans="4:22" x14ac:dyDescent="0.2">
      <c r="D112" s="61"/>
      <c r="E112" s="61"/>
      <c r="F112" s="61"/>
      <c r="G112" s="61"/>
      <c r="H112" s="62"/>
      <c r="I112" s="61"/>
      <c r="J112" s="63"/>
      <c r="K112" s="61"/>
      <c r="L112" s="63"/>
      <c r="M112" s="61"/>
      <c r="N112" s="63"/>
      <c r="O112" s="61"/>
      <c r="P112" s="63"/>
      <c r="Q112" s="64"/>
      <c r="R112" s="62"/>
      <c r="S112" s="64"/>
      <c r="T112" s="63"/>
      <c r="U112" s="61"/>
      <c r="V112" s="61"/>
    </row>
    <row r="113" spans="4:22" x14ac:dyDescent="0.2">
      <c r="D113" s="61"/>
      <c r="E113" s="61"/>
      <c r="F113" s="61"/>
      <c r="G113" s="61"/>
      <c r="H113" s="62"/>
      <c r="I113" s="61"/>
      <c r="J113" s="63"/>
      <c r="K113" s="61"/>
      <c r="L113" s="63"/>
      <c r="M113" s="61"/>
      <c r="N113" s="63"/>
      <c r="O113" s="61"/>
      <c r="P113" s="63"/>
      <c r="Q113" s="64"/>
      <c r="R113" s="62"/>
      <c r="S113" s="64"/>
      <c r="T113" s="63"/>
      <c r="U113" s="61"/>
      <c r="V113" s="61"/>
    </row>
    <row r="114" spans="4:22" x14ac:dyDescent="0.2">
      <c r="D114" s="61"/>
      <c r="E114" s="61"/>
      <c r="F114" s="61"/>
      <c r="G114" s="61"/>
      <c r="H114" s="62"/>
      <c r="I114" s="61"/>
      <c r="J114" s="63"/>
      <c r="K114" s="61"/>
      <c r="L114" s="63"/>
      <c r="M114" s="61"/>
      <c r="N114" s="63"/>
      <c r="O114" s="61"/>
      <c r="P114" s="63"/>
      <c r="Q114" s="64"/>
      <c r="R114" s="62"/>
      <c r="S114" s="64"/>
      <c r="T114" s="63"/>
      <c r="U114" s="61"/>
      <c r="V114" s="61"/>
    </row>
    <row r="115" spans="4:22" x14ac:dyDescent="0.2">
      <c r="D115" s="61"/>
      <c r="E115" s="61"/>
      <c r="F115" s="61"/>
      <c r="G115" s="61"/>
      <c r="H115" s="62"/>
      <c r="I115" s="61"/>
      <c r="J115" s="63"/>
      <c r="K115" s="61"/>
      <c r="L115" s="63"/>
      <c r="M115" s="61"/>
      <c r="N115" s="63"/>
      <c r="O115" s="61"/>
      <c r="P115" s="63"/>
      <c r="Q115" s="64"/>
      <c r="R115" s="62"/>
      <c r="S115" s="64"/>
      <c r="T115" s="63"/>
      <c r="U115" s="61"/>
      <c r="V115" s="61"/>
    </row>
    <row r="116" spans="4:22" x14ac:dyDescent="0.2">
      <c r="D116" s="61"/>
      <c r="E116" s="61"/>
      <c r="F116" s="61"/>
      <c r="G116" s="61"/>
      <c r="H116" s="62"/>
      <c r="I116" s="61"/>
      <c r="J116" s="63"/>
      <c r="K116" s="61"/>
      <c r="L116" s="63"/>
      <c r="M116" s="61"/>
      <c r="N116" s="63"/>
      <c r="O116" s="61"/>
      <c r="P116" s="63"/>
      <c r="Q116" s="64"/>
      <c r="R116" s="62"/>
      <c r="S116" s="64"/>
      <c r="T116" s="63"/>
      <c r="U116" s="61"/>
      <c r="V116" s="61"/>
    </row>
    <row r="117" spans="4:22" x14ac:dyDescent="0.2">
      <c r="D117" s="61"/>
      <c r="E117" s="61"/>
      <c r="F117" s="61"/>
      <c r="G117" s="61"/>
      <c r="H117" s="62"/>
      <c r="I117" s="61"/>
      <c r="J117" s="63"/>
      <c r="K117" s="61"/>
      <c r="L117" s="63"/>
      <c r="M117" s="61"/>
      <c r="N117" s="63"/>
      <c r="O117" s="61"/>
      <c r="P117" s="63"/>
      <c r="Q117" s="64"/>
      <c r="R117" s="62"/>
      <c r="S117" s="64"/>
      <c r="T117" s="63"/>
      <c r="U117" s="61"/>
      <c r="V117" s="61"/>
    </row>
    <row r="118" spans="4:22" x14ac:dyDescent="0.2">
      <c r="D118" s="61"/>
      <c r="E118" s="61"/>
      <c r="F118" s="61"/>
      <c r="G118" s="61"/>
      <c r="H118" s="62"/>
      <c r="I118" s="61"/>
      <c r="J118" s="63"/>
      <c r="K118" s="61"/>
      <c r="L118" s="63"/>
      <c r="M118" s="61"/>
      <c r="N118" s="63"/>
      <c r="O118" s="61"/>
      <c r="P118" s="63"/>
      <c r="Q118" s="64"/>
      <c r="R118" s="62"/>
      <c r="S118" s="64"/>
      <c r="T118" s="63"/>
      <c r="U118" s="61"/>
      <c r="V118" s="61"/>
    </row>
    <row r="119" spans="4:22" x14ac:dyDescent="0.2">
      <c r="D119" s="61"/>
      <c r="E119" s="61"/>
      <c r="F119" s="61"/>
      <c r="G119" s="61"/>
      <c r="H119" s="62"/>
      <c r="I119" s="61"/>
      <c r="J119" s="63"/>
      <c r="K119" s="61"/>
      <c r="L119" s="63"/>
      <c r="M119" s="61"/>
      <c r="N119" s="63"/>
      <c r="O119" s="61"/>
      <c r="P119" s="63"/>
      <c r="Q119" s="64"/>
      <c r="R119" s="62"/>
      <c r="S119" s="64"/>
      <c r="T119" s="63"/>
      <c r="U119" s="61"/>
      <c r="V119" s="61"/>
    </row>
    <row r="120" spans="4:22" x14ac:dyDescent="0.2">
      <c r="D120" s="61"/>
      <c r="E120" s="61"/>
      <c r="F120" s="61"/>
      <c r="G120" s="61"/>
      <c r="H120" s="62"/>
      <c r="I120" s="61"/>
      <c r="J120" s="63"/>
      <c r="K120" s="61"/>
      <c r="L120" s="63"/>
      <c r="M120" s="61"/>
      <c r="N120" s="63"/>
      <c r="O120" s="61"/>
      <c r="P120" s="63"/>
      <c r="Q120" s="64"/>
      <c r="R120" s="62"/>
      <c r="S120" s="64"/>
      <c r="T120" s="63"/>
      <c r="U120" s="61"/>
      <c r="V120" s="61"/>
    </row>
    <row r="121" spans="4:22" x14ac:dyDescent="0.2">
      <c r="D121" s="61"/>
      <c r="E121" s="61"/>
      <c r="F121" s="61"/>
      <c r="G121" s="61"/>
      <c r="H121" s="62"/>
      <c r="I121" s="61"/>
      <c r="J121" s="63"/>
      <c r="K121" s="61"/>
      <c r="L121" s="63"/>
      <c r="M121" s="61"/>
      <c r="N121" s="63"/>
      <c r="O121" s="61"/>
      <c r="P121" s="63"/>
      <c r="Q121" s="64"/>
      <c r="R121" s="62"/>
      <c r="S121" s="64"/>
      <c r="T121" s="63"/>
      <c r="U121" s="61"/>
      <c r="V121" s="61"/>
    </row>
    <row r="122" spans="4:22" x14ac:dyDescent="0.2">
      <c r="D122" s="61"/>
      <c r="E122" s="61"/>
      <c r="F122" s="61"/>
      <c r="G122" s="61"/>
      <c r="H122" s="62"/>
      <c r="I122" s="61"/>
      <c r="J122" s="63"/>
      <c r="K122" s="61"/>
      <c r="L122" s="63"/>
      <c r="M122" s="61"/>
      <c r="N122" s="63"/>
      <c r="O122" s="61"/>
      <c r="P122" s="63"/>
      <c r="Q122" s="64"/>
      <c r="R122" s="62"/>
      <c r="S122" s="64"/>
      <c r="T122" s="63"/>
      <c r="U122" s="61"/>
      <c r="V122" s="61"/>
    </row>
    <row r="123" spans="4:22" x14ac:dyDescent="0.2">
      <c r="D123" s="61"/>
      <c r="E123" s="61"/>
      <c r="F123" s="61"/>
      <c r="G123" s="61"/>
      <c r="H123" s="62"/>
      <c r="I123" s="61"/>
      <c r="J123" s="63"/>
      <c r="K123" s="61"/>
      <c r="L123" s="63"/>
      <c r="M123" s="61"/>
      <c r="N123" s="63"/>
      <c r="O123" s="61"/>
      <c r="P123" s="63"/>
      <c r="Q123" s="64"/>
      <c r="R123" s="62"/>
      <c r="S123" s="64"/>
      <c r="T123" s="63"/>
      <c r="U123" s="61"/>
      <c r="V123" s="61"/>
    </row>
    <row r="124" spans="4:22" x14ac:dyDescent="0.2">
      <c r="D124" s="61"/>
      <c r="E124" s="61"/>
      <c r="F124" s="61"/>
      <c r="G124" s="61"/>
      <c r="H124" s="62"/>
      <c r="I124" s="61"/>
      <c r="J124" s="63"/>
      <c r="K124" s="61"/>
      <c r="L124" s="63"/>
      <c r="M124" s="61"/>
      <c r="N124" s="63"/>
      <c r="O124" s="61"/>
      <c r="P124" s="63"/>
      <c r="Q124" s="64"/>
      <c r="R124" s="62"/>
      <c r="S124" s="64"/>
      <c r="T124" s="63"/>
      <c r="U124" s="61"/>
      <c r="V124" s="61"/>
    </row>
    <row r="125" spans="4:22" x14ac:dyDescent="0.2">
      <c r="D125" s="61"/>
      <c r="E125" s="61"/>
      <c r="F125" s="61"/>
      <c r="G125" s="61"/>
      <c r="H125" s="62"/>
      <c r="I125" s="61"/>
      <c r="J125" s="63"/>
      <c r="K125" s="61"/>
      <c r="L125" s="63"/>
      <c r="M125" s="61"/>
      <c r="N125" s="63"/>
      <c r="O125" s="61"/>
      <c r="P125" s="63"/>
      <c r="Q125" s="64"/>
      <c r="R125" s="62"/>
      <c r="S125" s="64"/>
      <c r="T125" s="63"/>
      <c r="U125" s="61"/>
      <c r="V125" s="61"/>
    </row>
    <row r="126" spans="4:22" x14ac:dyDescent="0.2">
      <c r="D126" s="61"/>
      <c r="E126" s="61"/>
      <c r="F126" s="61"/>
      <c r="G126" s="61"/>
      <c r="H126" s="62"/>
      <c r="I126" s="61"/>
      <c r="J126" s="63"/>
      <c r="K126" s="61"/>
      <c r="L126" s="63"/>
      <c r="M126" s="61"/>
      <c r="N126" s="63"/>
      <c r="O126" s="61"/>
      <c r="P126" s="63"/>
      <c r="Q126" s="64"/>
      <c r="R126" s="62"/>
      <c r="S126" s="64"/>
      <c r="T126" s="63"/>
      <c r="U126" s="61"/>
      <c r="V126" s="61"/>
    </row>
    <row r="127" spans="4:22" x14ac:dyDescent="0.2">
      <c r="D127" s="61"/>
      <c r="E127" s="61"/>
      <c r="F127" s="61"/>
      <c r="G127" s="61"/>
      <c r="H127" s="62"/>
      <c r="I127" s="61"/>
      <c r="J127" s="63"/>
      <c r="K127" s="61"/>
      <c r="L127" s="63"/>
      <c r="M127" s="61"/>
      <c r="N127" s="63"/>
      <c r="O127" s="61"/>
      <c r="P127" s="63"/>
      <c r="Q127" s="64"/>
      <c r="R127" s="62"/>
      <c r="S127" s="64"/>
      <c r="T127" s="63"/>
      <c r="U127" s="61"/>
      <c r="V127" s="61"/>
    </row>
    <row r="128" spans="4:22" x14ac:dyDescent="0.2">
      <c r="D128" s="61"/>
      <c r="E128" s="61"/>
      <c r="F128" s="61"/>
      <c r="G128" s="61"/>
      <c r="H128" s="62"/>
      <c r="I128" s="61"/>
      <c r="J128" s="63"/>
      <c r="K128" s="61"/>
      <c r="L128" s="63"/>
      <c r="M128" s="61"/>
      <c r="N128" s="63"/>
      <c r="O128" s="61"/>
      <c r="P128" s="63"/>
      <c r="Q128" s="64"/>
      <c r="R128" s="62"/>
      <c r="S128" s="64"/>
      <c r="T128" s="63"/>
      <c r="U128" s="61"/>
      <c r="V128" s="61"/>
    </row>
    <row r="129" spans="4:22" x14ac:dyDescent="0.2">
      <c r="D129" s="61"/>
      <c r="E129" s="61"/>
      <c r="F129" s="61"/>
      <c r="G129" s="61"/>
      <c r="H129" s="62"/>
      <c r="I129" s="61"/>
      <c r="J129" s="63"/>
      <c r="K129" s="61"/>
      <c r="L129" s="63"/>
      <c r="M129" s="61"/>
      <c r="N129" s="63"/>
      <c r="O129" s="61"/>
      <c r="P129" s="63"/>
      <c r="Q129" s="64"/>
      <c r="R129" s="62"/>
      <c r="S129" s="64"/>
      <c r="T129" s="63"/>
      <c r="U129" s="61"/>
      <c r="V129" s="61"/>
    </row>
    <row r="130" spans="4:22" x14ac:dyDescent="0.2">
      <c r="D130" s="61"/>
      <c r="E130" s="61"/>
      <c r="F130" s="61"/>
      <c r="G130" s="61"/>
      <c r="H130" s="62"/>
      <c r="I130" s="61"/>
      <c r="J130" s="63"/>
      <c r="K130" s="61"/>
      <c r="L130" s="63"/>
      <c r="M130" s="61"/>
      <c r="N130" s="63"/>
      <c r="O130" s="61"/>
      <c r="P130" s="63"/>
      <c r="Q130" s="64"/>
      <c r="R130" s="62"/>
      <c r="S130" s="64"/>
      <c r="T130" s="63"/>
      <c r="U130" s="61"/>
      <c r="V130" s="61"/>
    </row>
    <row r="131" spans="4:22" x14ac:dyDescent="0.2">
      <c r="D131" s="61"/>
      <c r="E131" s="61"/>
      <c r="F131" s="61"/>
      <c r="G131" s="61"/>
      <c r="H131" s="62"/>
      <c r="I131" s="61"/>
      <c r="J131" s="63"/>
      <c r="K131" s="61"/>
      <c r="L131" s="63"/>
      <c r="M131" s="61"/>
      <c r="N131" s="63"/>
      <c r="O131" s="61"/>
      <c r="P131" s="63"/>
      <c r="Q131" s="64"/>
      <c r="R131" s="62"/>
      <c r="S131" s="64"/>
      <c r="T131" s="63"/>
      <c r="U131" s="61"/>
      <c r="V131" s="61"/>
    </row>
    <row r="132" spans="4:22" x14ac:dyDescent="0.2">
      <c r="D132" s="61"/>
      <c r="E132" s="61"/>
      <c r="F132" s="61"/>
      <c r="G132" s="61"/>
      <c r="H132" s="62"/>
      <c r="I132" s="61"/>
      <c r="J132" s="63"/>
      <c r="K132" s="61"/>
      <c r="L132" s="63"/>
      <c r="M132" s="61"/>
      <c r="N132" s="63"/>
      <c r="O132" s="61"/>
      <c r="P132" s="63"/>
      <c r="Q132" s="64"/>
      <c r="R132" s="62"/>
      <c r="S132" s="64"/>
      <c r="T132" s="63"/>
      <c r="U132" s="61"/>
      <c r="V132" s="61"/>
    </row>
    <row r="133" spans="4:22" x14ac:dyDescent="0.2">
      <c r="D133" s="61"/>
      <c r="E133" s="61"/>
      <c r="F133" s="61"/>
      <c r="G133" s="61"/>
      <c r="H133" s="62"/>
      <c r="I133" s="61"/>
      <c r="J133" s="63"/>
      <c r="K133" s="61"/>
      <c r="L133" s="63"/>
      <c r="M133" s="61"/>
      <c r="N133" s="63"/>
      <c r="O133" s="61"/>
      <c r="P133" s="63"/>
      <c r="Q133" s="64"/>
      <c r="R133" s="62"/>
      <c r="S133" s="64"/>
      <c r="T133" s="63"/>
      <c r="U133" s="61"/>
      <c r="V133" s="61"/>
    </row>
    <row r="134" spans="4:22" x14ac:dyDescent="0.2">
      <c r="D134" s="61"/>
      <c r="E134" s="61"/>
      <c r="F134" s="61"/>
      <c r="G134" s="61"/>
      <c r="H134" s="62"/>
      <c r="I134" s="61"/>
      <c r="J134" s="63"/>
      <c r="K134" s="61"/>
      <c r="L134" s="63"/>
      <c r="M134" s="61"/>
      <c r="N134" s="63"/>
      <c r="O134" s="61"/>
      <c r="P134" s="63"/>
      <c r="Q134" s="64"/>
      <c r="R134" s="62"/>
      <c r="S134" s="64"/>
      <c r="T134" s="63"/>
      <c r="U134" s="61"/>
      <c r="V134" s="61"/>
    </row>
    <row r="135" spans="4:22" x14ac:dyDescent="0.2">
      <c r="D135" s="61"/>
      <c r="E135" s="61"/>
      <c r="F135" s="61"/>
      <c r="G135" s="61"/>
      <c r="H135" s="62"/>
      <c r="I135" s="61"/>
      <c r="J135" s="63"/>
      <c r="K135" s="61"/>
      <c r="L135" s="63"/>
      <c r="M135" s="61"/>
      <c r="N135" s="63"/>
      <c r="O135" s="61"/>
      <c r="P135" s="63"/>
      <c r="Q135" s="64"/>
      <c r="R135" s="62"/>
      <c r="S135" s="64"/>
      <c r="T135" s="63"/>
      <c r="U135" s="61"/>
      <c r="V135" s="61"/>
    </row>
    <row r="136" spans="4:22" x14ac:dyDescent="0.2">
      <c r="D136" s="61"/>
      <c r="E136" s="61"/>
      <c r="F136" s="61"/>
      <c r="G136" s="61"/>
      <c r="H136" s="62"/>
      <c r="I136" s="61"/>
      <c r="J136" s="63"/>
      <c r="K136" s="61"/>
      <c r="L136" s="63"/>
      <c r="M136" s="61"/>
      <c r="N136" s="63"/>
      <c r="O136" s="61"/>
      <c r="P136" s="63"/>
      <c r="Q136" s="64"/>
      <c r="R136" s="62"/>
      <c r="S136" s="64"/>
      <c r="T136" s="63"/>
      <c r="U136" s="61"/>
      <c r="V136" s="61"/>
    </row>
    <row r="137" spans="4:22" x14ac:dyDescent="0.2">
      <c r="D137" s="61"/>
      <c r="E137" s="61"/>
      <c r="F137" s="61"/>
      <c r="G137" s="61"/>
      <c r="H137" s="62"/>
      <c r="I137" s="61"/>
      <c r="J137" s="63"/>
      <c r="K137" s="61"/>
      <c r="L137" s="63"/>
      <c r="M137" s="61"/>
      <c r="N137" s="63"/>
      <c r="O137" s="61"/>
      <c r="P137" s="63"/>
      <c r="Q137" s="64"/>
      <c r="R137" s="62"/>
      <c r="S137" s="64"/>
      <c r="T137" s="63"/>
      <c r="U137" s="61"/>
      <c r="V137" s="61"/>
    </row>
    <row r="138" spans="4:22" x14ac:dyDescent="0.2">
      <c r="D138" s="61"/>
      <c r="E138" s="61"/>
      <c r="F138" s="61"/>
      <c r="G138" s="61"/>
      <c r="H138" s="62"/>
      <c r="I138" s="61"/>
      <c r="J138" s="63"/>
      <c r="K138" s="61"/>
      <c r="L138" s="63"/>
      <c r="M138" s="61"/>
      <c r="N138" s="63"/>
      <c r="O138" s="61"/>
      <c r="P138" s="63"/>
      <c r="Q138" s="64"/>
      <c r="R138" s="62"/>
      <c r="S138" s="64"/>
      <c r="T138" s="63"/>
      <c r="U138" s="61"/>
      <c r="V138" s="61"/>
    </row>
    <row r="139" spans="4:22" x14ac:dyDescent="0.2">
      <c r="D139" s="61"/>
      <c r="E139" s="61"/>
      <c r="F139" s="61"/>
      <c r="G139" s="61"/>
      <c r="H139" s="62"/>
      <c r="I139" s="61"/>
      <c r="J139" s="63"/>
      <c r="K139" s="61"/>
      <c r="L139" s="63"/>
      <c r="M139" s="61"/>
      <c r="N139" s="63"/>
      <c r="O139" s="61"/>
      <c r="P139" s="63"/>
      <c r="Q139" s="64"/>
      <c r="R139" s="62"/>
      <c r="S139" s="64"/>
      <c r="T139" s="63"/>
      <c r="U139" s="61"/>
      <c r="V139" s="61"/>
    </row>
    <row r="140" spans="4:22" x14ac:dyDescent="0.2">
      <c r="D140" s="61"/>
      <c r="E140" s="61"/>
      <c r="F140" s="61"/>
      <c r="G140" s="61"/>
      <c r="H140" s="62"/>
      <c r="I140" s="61"/>
      <c r="J140" s="63"/>
      <c r="K140" s="61"/>
      <c r="L140" s="63"/>
      <c r="M140" s="61"/>
      <c r="N140" s="63"/>
      <c r="O140" s="61"/>
      <c r="P140" s="63"/>
      <c r="Q140" s="64"/>
      <c r="R140" s="62"/>
      <c r="S140" s="64"/>
      <c r="T140" s="63"/>
      <c r="U140" s="61"/>
      <c r="V140" s="61"/>
    </row>
    <row r="141" spans="4:22" x14ac:dyDescent="0.2">
      <c r="D141" s="61"/>
      <c r="E141" s="61"/>
      <c r="F141" s="61"/>
      <c r="G141" s="61"/>
      <c r="H141" s="62"/>
      <c r="I141" s="61"/>
      <c r="J141" s="63"/>
      <c r="K141" s="61"/>
      <c r="L141" s="63"/>
      <c r="M141" s="61"/>
      <c r="N141" s="63"/>
      <c r="O141" s="61"/>
      <c r="P141" s="63"/>
      <c r="Q141" s="64"/>
      <c r="R141" s="62"/>
      <c r="S141" s="64"/>
      <c r="T141" s="63"/>
      <c r="U141" s="61"/>
      <c r="V141" s="61"/>
    </row>
    <row r="142" spans="4:22" x14ac:dyDescent="0.2">
      <c r="D142" s="61"/>
      <c r="E142" s="61"/>
      <c r="F142" s="61"/>
      <c r="G142" s="61"/>
      <c r="H142" s="62"/>
      <c r="I142" s="61"/>
      <c r="J142" s="63"/>
      <c r="K142" s="61"/>
      <c r="L142" s="63"/>
      <c r="M142" s="61"/>
      <c r="N142" s="63"/>
      <c r="O142" s="61"/>
      <c r="P142" s="63"/>
      <c r="Q142" s="64"/>
      <c r="R142" s="62"/>
      <c r="S142" s="64"/>
      <c r="T142" s="63"/>
      <c r="U142" s="61"/>
      <c r="V142" s="61"/>
    </row>
    <row r="143" spans="4:22" x14ac:dyDescent="0.2">
      <c r="D143" s="61"/>
      <c r="E143" s="61"/>
      <c r="F143" s="61"/>
      <c r="G143" s="61"/>
      <c r="H143" s="62"/>
      <c r="I143" s="61"/>
      <c r="J143" s="63"/>
      <c r="K143" s="61"/>
      <c r="L143" s="63"/>
      <c r="M143" s="61"/>
      <c r="N143" s="63"/>
      <c r="O143" s="61"/>
      <c r="P143" s="63"/>
      <c r="Q143" s="64"/>
      <c r="R143" s="62"/>
      <c r="S143" s="64"/>
      <c r="T143" s="63"/>
      <c r="U143" s="61"/>
      <c r="V143" s="61"/>
    </row>
    <row r="144" spans="4:22" x14ac:dyDescent="0.2">
      <c r="D144" s="61"/>
      <c r="E144" s="61"/>
      <c r="F144" s="61"/>
      <c r="G144" s="61"/>
      <c r="H144" s="62"/>
      <c r="I144" s="61"/>
      <c r="J144" s="63"/>
      <c r="K144" s="61"/>
      <c r="L144" s="63"/>
      <c r="M144" s="61"/>
      <c r="N144" s="63"/>
      <c r="O144" s="61"/>
      <c r="P144" s="63"/>
      <c r="Q144" s="64"/>
      <c r="R144" s="62"/>
      <c r="S144" s="64"/>
      <c r="T144" s="63"/>
      <c r="U144" s="61"/>
      <c r="V144" s="61"/>
    </row>
    <row r="145" spans="4:22" x14ac:dyDescent="0.2">
      <c r="D145" s="61"/>
      <c r="E145" s="61"/>
      <c r="F145" s="61"/>
      <c r="G145" s="61"/>
      <c r="H145" s="62"/>
      <c r="I145" s="61"/>
      <c r="J145" s="63"/>
      <c r="K145" s="61"/>
      <c r="L145" s="63"/>
      <c r="M145" s="61"/>
      <c r="N145" s="63"/>
      <c r="O145" s="61"/>
      <c r="P145" s="63"/>
      <c r="Q145" s="64"/>
      <c r="R145" s="62"/>
      <c r="S145" s="64"/>
      <c r="T145" s="63"/>
      <c r="U145" s="61"/>
      <c r="V145" s="61"/>
    </row>
    <row r="146" spans="4:22" x14ac:dyDescent="0.2">
      <c r="D146" s="61"/>
      <c r="E146" s="61"/>
      <c r="F146" s="61"/>
      <c r="G146" s="61"/>
      <c r="H146" s="62"/>
      <c r="I146" s="61"/>
      <c r="J146" s="63"/>
      <c r="K146" s="61"/>
      <c r="L146" s="63"/>
      <c r="M146" s="61"/>
      <c r="N146" s="63"/>
      <c r="O146" s="61"/>
      <c r="P146" s="63"/>
      <c r="Q146" s="64"/>
      <c r="R146" s="62"/>
      <c r="S146" s="64"/>
      <c r="T146" s="63"/>
      <c r="U146" s="61"/>
      <c r="V146" s="61"/>
    </row>
    <row r="147" spans="4:22" x14ac:dyDescent="0.2">
      <c r="D147" s="61"/>
      <c r="E147" s="61"/>
      <c r="F147" s="61"/>
      <c r="G147" s="61"/>
      <c r="H147" s="62"/>
      <c r="I147" s="61"/>
      <c r="J147" s="63"/>
      <c r="K147" s="61"/>
      <c r="L147" s="63"/>
      <c r="M147" s="61"/>
      <c r="N147" s="63"/>
      <c r="O147" s="61"/>
      <c r="P147" s="63"/>
      <c r="Q147" s="64"/>
      <c r="R147" s="62"/>
      <c r="S147" s="64"/>
      <c r="T147" s="63"/>
      <c r="U147" s="61"/>
      <c r="V147" s="61"/>
    </row>
    <row r="148" spans="4:22" x14ac:dyDescent="0.2">
      <c r="D148" s="61"/>
      <c r="E148" s="61"/>
      <c r="F148" s="61"/>
      <c r="G148" s="61"/>
      <c r="H148" s="62"/>
      <c r="I148" s="61"/>
      <c r="J148" s="63"/>
      <c r="K148" s="61"/>
      <c r="L148" s="63"/>
      <c r="M148" s="61"/>
      <c r="N148" s="63"/>
      <c r="O148" s="61"/>
      <c r="P148" s="63"/>
      <c r="Q148" s="64"/>
      <c r="R148" s="62"/>
      <c r="S148" s="64"/>
      <c r="T148" s="63"/>
      <c r="U148" s="61"/>
      <c r="V148" s="61"/>
    </row>
    <row r="149" spans="4:22" x14ac:dyDescent="0.2">
      <c r="D149" s="61"/>
      <c r="E149" s="61"/>
      <c r="F149" s="61"/>
      <c r="G149" s="61"/>
      <c r="H149" s="62"/>
      <c r="I149" s="61"/>
      <c r="J149" s="63"/>
      <c r="K149" s="61"/>
      <c r="L149" s="63"/>
      <c r="M149" s="61"/>
      <c r="N149" s="63"/>
      <c r="O149" s="61"/>
      <c r="P149" s="63"/>
      <c r="Q149" s="64"/>
      <c r="R149" s="62"/>
      <c r="S149" s="64"/>
      <c r="T149" s="63"/>
      <c r="U149" s="61"/>
      <c r="V149" s="61"/>
    </row>
    <row r="150" spans="4:22" x14ac:dyDescent="0.2">
      <c r="D150" s="61"/>
      <c r="E150" s="61"/>
      <c r="F150" s="61"/>
      <c r="G150" s="61"/>
      <c r="H150" s="62"/>
      <c r="I150" s="61"/>
      <c r="J150" s="63"/>
      <c r="K150" s="61"/>
      <c r="L150" s="63"/>
      <c r="M150" s="61"/>
      <c r="N150" s="63"/>
      <c r="O150" s="61"/>
      <c r="P150" s="63"/>
      <c r="Q150" s="64"/>
      <c r="R150" s="62"/>
      <c r="S150" s="64"/>
      <c r="T150" s="63"/>
      <c r="U150" s="61"/>
      <c r="V150" s="61"/>
    </row>
    <row r="151" spans="4:22" x14ac:dyDescent="0.2">
      <c r="D151" s="61"/>
      <c r="E151" s="61"/>
      <c r="F151" s="61"/>
      <c r="G151" s="61"/>
      <c r="H151" s="62"/>
      <c r="I151" s="61"/>
      <c r="J151" s="63"/>
      <c r="K151" s="61"/>
      <c r="L151" s="63"/>
      <c r="M151" s="61"/>
      <c r="N151" s="63"/>
      <c r="O151" s="61"/>
      <c r="P151" s="63"/>
      <c r="Q151" s="64"/>
      <c r="R151" s="62"/>
      <c r="S151" s="64"/>
      <c r="T151" s="63"/>
      <c r="U151" s="61"/>
      <c r="V151" s="61"/>
    </row>
    <row r="152" spans="4:22" x14ac:dyDescent="0.2">
      <c r="D152" s="61"/>
      <c r="E152" s="61"/>
      <c r="F152" s="61"/>
      <c r="G152" s="61"/>
      <c r="H152" s="62"/>
      <c r="I152" s="61"/>
      <c r="J152" s="63"/>
      <c r="K152" s="61"/>
      <c r="L152" s="63"/>
      <c r="M152" s="61"/>
      <c r="N152" s="63"/>
      <c r="O152" s="61"/>
      <c r="P152" s="63"/>
      <c r="Q152" s="64"/>
      <c r="R152" s="62"/>
      <c r="S152" s="64"/>
      <c r="T152" s="63"/>
      <c r="U152" s="61"/>
      <c r="V152" s="61"/>
    </row>
    <row r="153" spans="4:22" x14ac:dyDescent="0.2">
      <c r="D153" s="61"/>
      <c r="E153" s="61"/>
      <c r="F153" s="61"/>
      <c r="G153" s="61"/>
      <c r="H153" s="62"/>
      <c r="I153" s="61"/>
      <c r="J153" s="63"/>
      <c r="K153" s="61"/>
      <c r="L153" s="63"/>
      <c r="M153" s="61"/>
      <c r="N153" s="63"/>
      <c r="O153" s="61"/>
      <c r="P153" s="63"/>
      <c r="Q153" s="64"/>
      <c r="R153" s="62"/>
      <c r="S153" s="64"/>
      <c r="T153" s="63"/>
      <c r="U153" s="61"/>
      <c r="V153" s="61"/>
    </row>
    <row r="154" spans="4:22" x14ac:dyDescent="0.2">
      <c r="D154" s="61"/>
      <c r="E154" s="61"/>
      <c r="F154" s="61"/>
      <c r="G154" s="61"/>
      <c r="H154" s="62"/>
      <c r="I154" s="61"/>
      <c r="J154" s="63"/>
      <c r="K154" s="61"/>
      <c r="L154" s="63"/>
      <c r="M154" s="61"/>
      <c r="N154" s="63"/>
      <c r="O154" s="61"/>
      <c r="P154" s="63"/>
      <c r="Q154" s="64"/>
      <c r="R154" s="62"/>
      <c r="S154" s="64"/>
      <c r="T154" s="63"/>
      <c r="U154" s="61"/>
      <c r="V154" s="61"/>
    </row>
    <row r="155" spans="4:22" x14ac:dyDescent="0.2">
      <c r="D155" s="61"/>
      <c r="E155" s="61"/>
      <c r="F155" s="61"/>
      <c r="G155" s="61"/>
      <c r="H155" s="62"/>
      <c r="I155" s="61"/>
      <c r="J155" s="63"/>
      <c r="K155" s="61"/>
      <c r="L155" s="63"/>
      <c r="M155" s="61"/>
      <c r="N155" s="63"/>
      <c r="O155" s="61"/>
      <c r="P155" s="63"/>
      <c r="Q155" s="64"/>
      <c r="R155" s="62"/>
      <c r="S155" s="64"/>
      <c r="T155" s="63"/>
      <c r="U155" s="61"/>
      <c r="V155" s="61"/>
    </row>
    <row r="156" spans="4:22" x14ac:dyDescent="0.2">
      <c r="D156" s="61"/>
      <c r="E156" s="61"/>
      <c r="F156" s="61"/>
      <c r="G156" s="61"/>
      <c r="H156" s="62"/>
      <c r="I156" s="61"/>
      <c r="J156" s="63"/>
      <c r="K156" s="61"/>
      <c r="L156" s="63"/>
      <c r="M156" s="61"/>
      <c r="N156" s="63"/>
      <c r="O156" s="61"/>
      <c r="P156" s="63"/>
      <c r="Q156" s="64"/>
      <c r="R156" s="62"/>
      <c r="S156" s="64"/>
      <c r="T156" s="63"/>
      <c r="U156" s="61"/>
      <c r="V156" s="61"/>
    </row>
    <row r="157" spans="4:22" x14ac:dyDescent="0.2">
      <c r="D157" s="61"/>
      <c r="E157" s="61"/>
      <c r="F157" s="61"/>
      <c r="G157" s="61"/>
      <c r="H157" s="62"/>
      <c r="I157" s="61"/>
      <c r="J157" s="63"/>
      <c r="K157" s="61"/>
      <c r="L157" s="63"/>
      <c r="M157" s="61"/>
      <c r="N157" s="63"/>
      <c r="O157" s="61"/>
      <c r="P157" s="63"/>
      <c r="Q157" s="64"/>
      <c r="R157" s="62"/>
      <c r="S157" s="64"/>
      <c r="T157" s="63"/>
      <c r="U157" s="61"/>
      <c r="V157" s="61"/>
    </row>
    <row r="158" spans="4:22" x14ac:dyDescent="0.2">
      <c r="D158" s="61"/>
      <c r="E158" s="61"/>
      <c r="F158" s="61"/>
      <c r="G158" s="61"/>
      <c r="H158" s="62"/>
      <c r="I158" s="61"/>
      <c r="J158" s="63"/>
      <c r="K158" s="61"/>
      <c r="L158" s="63"/>
      <c r="M158" s="61"/>
      <c r="N158" s="63"/>
      <c r="O158" s="61"/>
      <c r="P158" s="63"/>
      <c r="Q158" s="64"/>
      <c r="R158" s="62"/>
      <c r="S158" s="64"/>
      <c r="T158" s="63"/>
      <c r="U158" s="61"/>
      <c r="V158" s="61"/>
    </row>
    <row r="159" spans="4:22" x14ac:dyDescent="0.2">
      <c r="D159" s="61"/>
      <c r="E159" s="61"/>
      <c r="F159" s="61"/>
      <c r="G159" s="61"/>
      <c r="H159" s="62"/>
      <c r="I159" s="61"/>
      <c r="J159" s="63"/>
      <c r="K159" s="61"/>
      <c r="L159" s="63"/>
      <c r="M159" s="61"/>
      <c r="N159" s="63"/>
      <c r="O159" s="61"/>
      <c r="P159" s="63"/>
      <c r="Q159" s="64"/>
      <c r="R159" s="62"/>
      <c r="S159" s="64"/>
      <c r="T159" s="63"/>
      <c r="U159" s="61"/>
      <c r="V159" s="61"/>
    </row>
    <row r="160" spans="4:22" x14ac:dyDescent="0.2">
      <c r="D160" s="61"/>
      <c r="E160" s="61"/>
      <c r="F160" s="61"/>
      <c r="G160" s="61"/>
      <c r="H160" s="62"/>
      <c r="I160" s="61"/>
      <c r="J160" s="63"/>
      <c r="K160" s="61"/>
      <c r="L160" s="63"/>
      <c r="M160" s="61"/>
      <c r="N160" s="63"/>
      <c r="O160" s="61"/>
      <c r="P160" s="63"/>
      <c r="Q160" s="64"/>
      <c r="R160" s="62"/>
      <c r="S160" s="64"/>
      <c r="T160" s="63"/>
      <c r="U160" s="61"/>
      <c r="V160" s="61"/>
    </row>
    <row r="161" spans="4:22" x14ac:dyDescent="0.2">
      <c r="D161" s="61"/>
      <c r="E161" s="61"/>
      <c r="F161" s="61"/>
      <c r="G161" s="61"/>
      <c r="H161" s="62"/>
      <c r="I161" s="61"/>
      <c r="J161" s="63"/>
      <c r="K161" s="61"/>
      <c r="L161" s="63"/>
      <c r="M161" s="61"/>
      <c r="N161" s="63"/>
      <c r="O161" s="61"/>
      <c r="P161" s="63"/>
      <c r="Q161" s="64"/>
      <c r="R161" s="62"/>
      <c r="S161" s="64"/>
      <c r="T161" s="63"/>
      <c r="U161" s="61"/>
      <c r="V161" s="61"/>
    </row>
    <row r="162" spans="4:22" x14ac:dyDescent="0.2">
      <c r="D162" s="61"/>
      <c r="E162" s="61"/>
      <c r="F162" s="61"/>
      <c r="G162" s="61"/>
      <c r="H162" s="62"/>
      <c r="I162" s="61"/>
      <c r="J162" s="63"/>
      <c r="K162" s="61"/>
      <c r="L162" s="63"/>
      <c r="M162" s="61"/>
      <c r="N162" s="63"/>
      <c r="O162" s="61"/>
      <c r="P162" s="63"/>
      <c r="Q162" s="64"/>
      <c r="R162" s="62"/>
      <c r="S162" s="64"/>
      <c r="T162" s="63"/>
      <c r="U162" s="61"/>
      <c r="V162" s="61"/>
    </row>
    <row r="163" spans="4:22" x14ac:dyDescent="0.2">
      <c r="D163" s="61"/>
      <c r="E163" s="61"/>
      <c r="F163" s="61"/>
      <c r="G163" s="61"/>
      <c r="H163" s="62"/>
      <c r="I163" s="61"/>
      <c r="J163" s="63"/>
      <c r="K163" s="61"/>
      <c r="L163" s="63"/>
      <c r="M163" s="61"/>
      <c r="N163" s="63"/>
      <c r="O163" s="61"/>
      <c r="P163" s="63"/>
      <c r="Q163" s="64"/>
      <c r="R163" s="62"/>
      <c r="S163" s="64"/>
      <c r="T163" s="63"/>
      <c r="U163" s="61"/>
      <c r="V163" s="61"/>
    </row>
    <row r="164" spans="4:22" x14ac:dyDescent="0.2">
      <c r="D164" s="61"/>
      <c r="E164" s="61"/>
      <c r="F164" s="61"/>
      <c r="G164" s="61"/>
      <c r="H164" s="62"/>
      <c r="I164" s="61"/>
      <c r="J164" s="63"/>
      <c r="K164" s="61"/>
      <c r="L164" s="63"/>
      <c r="M164" s="61"/>
      <c r="N164" s="63"/>
      <c r="O164" s="61"/>
      <c r="P164" s="63"/>
      <c r="Q164" s="64"/>
      <c r="R164" s="62"/>
      <c r="S164" s="64"/>
      <c r="T164" s="63"/>
      <c r="U164" s="61"/>
      <c r="V164" s="61"/>
    </row>
    <row r="165" spans="4:22" x14ac:dyDescent="0.2">
      <c r="D165" s="61"/>
      <c r="E165" s="61"/>
      <c r="F165" s="61"/>
      <c r="G165" s="61"/>
      <c r="H165" s="62"/>
      <c r="I165" s="61"/>
      <c r="J165" s="63"/>
      <c r="K165" s="61"/>
      <c r="L165" s="63"/>
      <c r="M165" s="61"/>
      <c r="N165" s="63"/>
      <c r="O165" s="61"/>
      <c r="P165" s="63"/>
      <c r="Q165" s="64"/>
      <c r="R165" s="62"/>
      <c r="S165" s="64"/>
      <c r="T165" s="63"/>
      <c r="U165" s="61"/>
      <c r="V165" s="61"/>
    </row>
    <row r="166" spans="4:22" x14ac:dyDescent="0.2">
      <c r="D166" s="61"/>
      <c r="E166" s="61"/>
      <c r="F166" s="61"/>
      <c r="G166" s="61"/>
      <c r="H166" s="62"/>
      <c r="I166" s="61"/>
      <c r="J166" s="63"/>
      <c r="K166" s="61"/>
      <c r="L166" s="63"/>
      <c r="M166" s="61"/>
      <c r="N166" s="63"/>
      <c r="O166" s="61"/>
      <c r="P166" s="63"/>
      <c r="Q166" s="64"/>
      <c r="R166" s="62"/>
      <c r="S166" s="64"/>
      <c r="T166" s="63"/>
      <c r="U166" s="61"/>
      <c r="V166" s="61"/>
    </row>
    <row r="167" spans="4:22" x14ac:dyDescent="0.2">
      <c r="D167" s="61"/>
      <c r="E167" s="61"/>
      <c r="F167" s="61"/>
      <c r="G167" s="61"/>
      <c r="H167" s="62"/>
      <c r="I167" s="61"/>
      <c r="J167" s="63"/>
      <c r="K167" s="61"/>
      <c r="L167" s="63"/>
      <c r="M167" s="61"/>
      <c r="N167" s="63"/>
      <c r="O167" s="61"/>
      <c r="P167" s="63"/>
      <c r="Q167" s="64"/>
      <c r="R167" s="62"/>
      <c r="S167" s="64"/>
      <c r="T167" s="63"/>
      <c r="U167" s="61"/>
      <c r="V167" s="61"/>
    </row>
    <row r="168" spans="4:22" x14ac:dyDescent="0.2">
      <c r="D168" s="61"/>
      <c r="E168" s="61"/>
      <c r="F168" s="61"/>
      <c r="G168" s="61"/>
      <c r="H168" s="62"/>
      <c r="I168" s="61"/>
      <c r="J168" s="63"/>
      <c r="K168" s="61"/>
      <c r="L168" s="63"/>
      <c r="M168" s="61"/>
      <c r="N168" s="63"/>
      <c r="O168" s="61"/>
      <c r="P168" s="63"/>
      <c r="Q168" s="64"/>
      <c r="R168" s="62"/>
      <c r="S168" s="64"/>
      <c r="T168" s="63"/>
      <c r="U168" s="61"/>
      <c r="V168" s="61"/>
    </row>
    <row r="169" spans="4:22" x14ac:dyDescent="0.2">
      <c r="D169" s="61"/>
      <c r="E169" s="61"/>
      <c r="F169" s="61"/>
      <c r="G169" s="61"/>
      <c r="H169" s="62"/>
      <c r="I169" s="61"/>
      <c r="J169" s="63"/>
      <c r="K169" s="61"/>
      <c r="L169" s="63"/>
      <c r="M169" s="61"/>
      <c r="N169" s="63"/>
      <c r="O169" s="61"/>
      <c r="P169" s="63"/>
      <c r="Q169" s="64"/>
      <c r="R169" s="62"/>
      <c r="S169" s="64"/>
      <c r="T169" s="63"/>
      <c r="U169" s="61"/>
      <c r="V169" s="61"/>
    </row>
    <row r="170" spans="4:22" x14ac:dyDescent="0.2">
      <c r="D170" s="61"/>
      <c r="E170" s="61"/>
      <c r="F170" s="61"/>
      <c r="G170" s="61"/>
      <c r="H170" s="62"/>
      <c r="I170" s="61"/>
      <c r="J170" s="63"/>
      <c r="K170" s="61"/>
      <c r="L170" s="63"/>
      <c r="M170" s="61"/>
      <c r="N170" s="63"/>
      <c r="O170" s="61"/>
      <c r="P170" s="63"/>
      <c r="Q170" s="64"/>
      <c r="R170" s="62"/>
      <c r="S170" s="64"/>
      <c r="T170" s="63"/>
      <c r="U170" s="61"/>
      <c r="V170" s="61"/>
    </row>
    <row r="171" spans="4:22" x14ac:dyDescent="0.2">
      <c r="D171" s="61"/>
      <c r="E171" s="61"/>
      <c r="F171" s="61"/>
      <c r="G171" s="61"/>
      <c r="H171" s="62"/>
      <c r="I171" s="61"/>
      <c r="J171" s="63"/>
      <c r="K171" s="61"/>
      <c r="L171" s="63"/>
      <c r="M171" s="61"/>
      <c r="N171" s="63"/>
      <c r="O171" s="61"/>
      <c r="P171" s="63"/>
      <c r="Q171" s="64"/>
      <c r="R171" s="62"/>
      <c r="S171" s="64"/>
      <c r="T171" s="63"/>
      <c r="U171" s="61"/>
      <c r="V171" s="61"/>
    </row>
    <row r="172" spans="4:22" x14ac:dyDescent="0.2">
      <c r="D172" s="61"/>
      <c r="E172" s="61"/>
      <c r="F172" s="61"/>
      <c r="G172" s="61"/>
      <c r="H172" s="62"/>
      <c r="I172" s="61"/>
      <c r="J172" s="63"/>
      <c r="K172" s="61"/>
      <c r="L172" s="63"/>
      <c r="M172" s="61"/>
      <c r="N172" s="63"/>
      <c r="O172" s="61"/>
      <c r="P172" s="63"/>
      <c r="Q172" s="64"/>
      <c r="R172" s="62"/>
      <c r="S172" s="64"/>
      <c r="T172" s="63"/>
      <c r="U172" s="61"/>
      <c r="V172" s="61"/>
    </row>
    <row r="173" spans="4:22" x14ac:dyDescent="0.2">
      <c r="D173" s="61"/>
      <c r="E173" s="61"/>
      <c r="F173" s="61"/>
      <c r="G173" s="61"/>
      <c r="H173" s="62"/>
      <c r="I173" s="61"/>
      <c r="J173" s="63"/>
      <c r="K173" s="61"/>
      <c r="L173" s="63"/>
      <c r="M173" s="61"/>
      <c r="N173" s="63"/>
      <c r="O173" s="61"/>
      <c r="P173" s="63"/>
      <c r="Q173" s="64"/>
      <c r="R173" s="62"/>
      <c r="S173" s="64"/>
      <c r="T173" s="63"/>
      <c r="U173" s="61"/>
      <c r="V173" s="61"/>
    </row>
    <row r="174" spans="4:22" x14ac:dyDescent="0.2">
      <c r="D174" s="61"/>
      <c r="E174" s="61"/>
      <c r="F174" s="61"/>
      <c r="G174" s="61"/>
      <c r="H174" s="62"/>
      <c r="I174" s="61"/>
      <c r="J174" s="63"/>
      <c r="K174" s="61"/>
      <c r="L174" s="63"/>
      <c r="M174" s="61"/>
      <c r="N174" s="63"/>
      <c r="O174" s="61"/>
      <c r="P174" s="63"/>
      <c r="Q174" s="64"/>
      <c r="R174" s="62"/>
      <c r="S174" s="64"/>
      <c r="T174" s="63"/>
      <c r="U174" s="61"/>
      <c r="V174" s="61"/>
    </row>
    <row r="175" spans="4:22" x14ac:dyDescent="0.2">
      <c r="D175" s="61"/>
      <c r="E175" s="61"/>
      <c r="F175" s="61"/>
      <c r="G175" s="61"/>
      <c r="H175" s="62"/>
      <c r="I175" s="61"/>
      <c r="J175" s="63"/>
      <c r="K175" s="61"/>
      <c r="L175" s="63"/>
      <c r="M175" s="61"/>
      <c r="N175" s="63"/>
      <c r="O175" s="61"/>
      <c r="P175" s="63"/>
      <c r="Q175" s="64"/>
      <c r="R175" s="62"/>
      <c r="S175" s="64"/>
      <c r="T175" s="63"/>
      <c r="U175" s="61"/>
      <c r="V175" s="61"/>
    </row>
    <row r="176" spans="4:22" x14ac:dyDescent="0.2">
      <c r="D176" s="61"/>
      <c r="E176" s="61"/>
      <c r="F176" s="61"/>
      <c r="G176" s="61"/>
      <c r="H176" s="62"/>
      <c r="I176" s="61"/>
      <c r="J176" s="63"/>
      <c r="K176" s="61"/>
      <c r="L176" s="63"/>
      <c r="M176" s="61"/>
      <c r="N176" s="63"/>
      <c r="O176" s="61"/>
      <c r="P176" s="63"/>
      <c r="Q176" s="64"/>
      <c r="R176" s="62"/>
      <c r="S176" s="64"/>
      <c r="T176" s="63"/>
      <c r="U176" s="61"/>
      <c r="V176" s="61"/>
    </row>
    <row r="177" spans="4:22" x14ac:dyDescent="0.2">
      <c r="D177" s="61"/>
      <c r="E177" s="61"/>
      <c r="F177" s="61"/>
      <c r="G177" s="61"/>
      <c r="H177" s="62"/>
      <c r="I177" s="61"/>
      <c r="J177" s="63"/>
      <c r="K177" s="61"/>
      <c r="L177" s="63"/>
      <c r="M177" s="61"/>
      <c r="N177" s="63"/>
      <c r="O177" s="61"/>
      <c r="P177" s="63"/>
      <c r="Q177" s="64"/>
      <c r="R177" s="62"/>
      <c r="S177" s="64"/>
      <c r="T177" s="63"/>
      <c r="U177" s="61"/>
      <c r="V177" s="61"/>
    </row>
    <row r="178" spans="4:22" x14ac:dyDescent="0.2">
      <c r="D178" s="61"/>
      <c r="E178" s="61"/>
      <c r="F178" s="61"/>
      <c r="G178" s="61"/>
      <c r="H178" s="62"/>
      <c r="I178" s="61"/>
      <c r="J178" s="63"/>
      <c r="K178" s="61"/>
      <c r="L178" s="63"/>
      <c r="M178" s="61"/>
      <c r="N178" s="63"/>
      <c r="O178" s="61"/>
      <c r="P178" s="63"/>
      <c r="Q178" s="64"/>
      <c r="R178" s="62"/>
      <c r="S178" s="64"/>
      <c r="T178" s="63"/>
      <c r="U178" s="61"/>
      <c r="V178" s="61"/>
    </row>
    <row r="179" spans="4:22" x14ac:dyDescent="0.2">
      <c r="D179" s="61"/>
      <c r="E179" s="61"/>
      <c r="F179" s="61"/>
      <c r="G179" s="61"/>
      <c r="H179" s="62"/>
      <c r="I179" s="61"/>
      <c r="J179" s="63"/>
      <c r="K179" s="61"/>
      <c r="L179" s="63"/>
      <c r="M179" s="61"/>
      <c r="N179" s="63"/>
      <c r="O179" s="61"/>
      <c r="P179" s="63"/>
      <c r="Q179" s="64"/>
      <c r="R179" s="62"/>
      <c r="S179" s="64"/>
      <c r="T179" s="63"/>
      <c r="U179" s="61"/>
      <c r="V179" s="61"/>
    </row>
    <row r="180" spans="4:22" x14ac:dyDescent="0.2">
      <c r="D180" s="61"/>
      <c r="E180" s="61"/>
      <c r="F180" s="61"/>
      <c r="G180" s="61"/>
      <c r="H180" s="62"/>
      <c r="I180" s="61"/>
      <c r="J180" s="63"/>
      <c r="K180" s="61"/>
      <c r="L180" s="63"/>
      <c r="M180" s="61"/>
      <c r="N180" s="63"/>
      <c r="O180" s="61"/>
      <c r="P180" s="63"/>
      <c r="Q180" s="64"/>
      <c r="R180" s="62"/>
      <c r="S180" s="64"/>
      <c r="T180" s="63"/>
      <c r="U180" s="61"/>
      <c r="V180" s="61"/>
    </row>
    <row r="181" spans="4:22" x14ac:dyDescent="0.2">
      <c r="D181" s="61"/>
      <c r="E181" s="61"/>
      <c r="F181" s="61"/>
      <c r="G181" s="61"/>
      <c r="H181" s="62"/>
      <c r="I181" s="61"/>
      <c r="J181" s="63"/>
      <c r="K181" s="61"/>
      <c r="L181" s="63"/>
      <c r="M181" s="61"/>
      <c r="N181" s="63"/>
      <c r="O181" s="61"/>
      <c r="P181" s="63"/>
      <c r="Q181" s="64"/>
      <c r="R181" s="62"/>
      <c r="S181" s="64"/>
      <c r="T181" s="63"/>
      <c r="U181" s="61"/>
      <c r="V181" s="61"/>
    </row>
    <row r="182" spans="4:22" x14ac:dyDescent="0.2">
      <c r="D182" s="61"/>
      <c r="E182" s="61"/>
      <c r="F182" s="61"/>
      <c r="G182" s="61"/>
      <c r="H182" s="62"/>
      <c r="I182" s="61"/>
      <c r="J182" s="63"/>
      <c r="K182" s="61"/>
      <c r="L182" s="63"/>
      <c r="M182" s="61"/>
      <c r="N182" s="63"/>
      <c r="O182" s="61"/>
      <c r="P182" s="63"/>
      <c r="Q182" s="64"/>
      <c r="R182" s="62"/>
      <c r="S182" s="64"/>
      <c r="T182" s="63"/>
      <c r="U182" s="61"/>
      <c r="V182" s="61"/>
    </row>
    <row r="183" spans="4:22" x14ac:dyDescent="0.2">
      <c r="D183" s="61"/>
      <c r="E183" s="61"/>
      <c r="F183" s="61"/>
      <c r="G183" s="61"/>
      <c r="H183" s="62"/>
      <c r="I183" s="61"/>
      <c r="J183" s="63"/>
      <c r="K183" s="61"/>
      <c r="L183" s="63"/>
      <c r="M183" s="61"/>
      <c r="N183" s="63"/>
      <c r="O183" s="61"/>
      <c r="P183" s="63"/>
      <c r="Q183" s="64"/>
      <c r="R183" s="62"/>
      <c r="S183" s="64"/>
      <c r="T183" s="63"/>
      <c r="U183" s="61"/>
      <c r="V183" s="61"/>
    </row>
    <row r="184" spans="4:22" x14ac:dyDescent="0.2">
      <c r="D184" s="61"/>
      <c r="E184" s="61"/>
      <c r="F184" s="61"/>
      <c r="G184" s="61"/>
      <c r="H184" s="62"/>
      <c r="I184" s="61"/>
      <c r="J184" s="63"/>
      <c r="K184" s="61"/>
      <c r="L184" s="63"/>
      <c r="M184" s="61"/>
      <c r="N184" s="63"/>
      <c r="O184" s="61"/>
      <c r="P184" s="63"/>
      <c r="Q184" s="64"/>
      <c r="R184" s="62"/>
      <c r="S184" s="64"/>
      <c r="T184" s="63"/>
      <c r="U184" s="61"/>
      <c r="V184" s="61"/>
    </row>
    <row r="185" spans="4:22" x14ac:dyDescent="0.2">
      <c r="D185" s="61"/>
      <c r="E185" s="61"/>
      <c r="F185" s="61"/>
      <c r="G185" s="61"/>
      <c r="H185" s="62"/>
      <c r="I185" s="61"/>
      <c r="J185" s="63"/>
      <c r="K185" s="61"/>
      <c r="L185" s="63"/>
      <c r="M185" s="61"/>
      <c r="N185" s="63"/>
      <c r="O185" s="61"/>
      <c r="P185" s="63"/>
      <c r="Q185" s="64"/>
      <c r="R185" s="62"/>
      <c r="S185" s="64"/>
      <c r="T185" s="63"/>
      <c r="U185" s="61"/>
      <c r="V185" s="61"/>
    </row>
    <row r="186" spans="4:22" x14ac:dyDescent="0.2">
      <c r="D186" s="61"/>
      <c r="E186" s="61"/>
      <c r="F186" s="61"/>
      <c r="G186" s="61"/>
      <c r="H186" s="62"/>
      <c r="I186" s="61"/>
      <c r="J186" s="63"/>
      <c r="K186" s="61"/>
      <c r="L186" s="63"/>
      <c r="M186" s="61"/>
      <c r="N186" s="63"/>
      <c r="O186" s="61"/>
      <c r="P186" s="63"/>
      <c r="Q186" s="64"/>
      <c r="R186" s="62"/>
      <c r="S186" s="64"/>
      <c r="T186" s="63"/>
      <c r="U186" s="61"/>
      <c r="V186" s="61"/>
    </row>
    <row r="187" spans="4:22" x14ac:dyDescent="0.2">
      <c r="D187" s="61"/>
      <c r="E187" s="61"/>
      <c r="F187" s="61"/>
      <c r="G187" s="61"/>
      <c r="H187" s="62"/>
      <c r="I187" s="61"/>
      <c r="J187" s="63"/>
      <c r="K187" s="61"/>
      <c r="L187" s="63"/>
      <c r="M187" s="61"/>
      <c r="N187" s="63"/>
      <c r="O187" s="61"/>
      <c r="P187" s="63"/>
      <c r="Q187" s="64"/>
      <c r="R187" s="62"/>
      <c r="S187" s="64"/>
      <c r="T187" s="63"/>
      <c r="U187" s="61"/>
      <c r="V187" s="61"/>
    </row>
    <row r="188" spans="4:22" x14ac:dyDescent="0.2">
      <c r="D188" s="61"/>
      <c r="E188" s="61"/>
      <c r="F188" s="61"/>
      <c r="G188" s="61"/>
      <c r="H188" s="62"/>
      <c r="I188" s="61"/>
      <c r="J188" s="63"/>
      <c r="K188" s="61"/>
      <c r="L188" s="63"/>
      <c r="M188" s="61"/>
      <c r="N188" s="63"/>
      <c r="O188" s="61"/>
      <c r="P188" s="63"/>
      <c r="Q188" s="64"/>
      <c r="R188" s="62"/>
      <c r="S188" s="64"/>
      <c r="T188" s="63"/>
      <c r="U188" s="61"/>
      <c r="V188" s="61"/>
    </row>
    <row r="189" spans="4:22" x14ac:dyDescent="0.2">
      <c r="D189" s="61"/>
      <c r="E189" s="61"/>
      <c r="F189" s="61"/>
      <c r="G189" s="61"/>
      <c r="H189" s="62"/>
      <c r="I189" s="61"/>
      <c r="J189" s="63"/>
      <c r="K189" s="61"/>
      <c r="L189" s="63"/>
      <c r="M189" s="61"/>
      <c r="N189" s="63"/>
      <c r="O189" s="61"/>
      <c r="P189" s="63"/>
      <c r="Q189" s="64"/>
      <c r="R189" s="62"/>
      <c r="S189" s="64"/>
      <c r="T189" s="63"/>
      <c r="U189" s="61"/>
      <c r="V189" s="61"/>
    </row>
    <row r="190" spans="4:22" x14ac:dyDescent="0.2">
      <c r="D190" s="61"/>
      <c r="E190" s="61"/>
      <c r="F190" s="61"/>
      <c r="G190" s="61"/>
      <c r="H190" s="62"/>
      <c r="I190" s="61"/>
      <c r="J190" s="63"/>
      <c r="K190" s="61"/>
      <c r="L190" s="63"/>
      <c r="M190" s="61"/>
      <c r="N190" s="63"/>
      <c r="O190" s="61"/>
      <c r="P190" s="63"/>
      <c r="Q190" s="64"/>
      <c r="R190" s="62"/>
      <c r="S190" s="64"/>
      <c r="T190" s="63"/>
      <c r="U190" s="61"/>
      <c r="V190" s="61"/>
    </row>
    <row r="191" spans="4:22" x14ac:dyDescent="0.2">
      <c r="D191" s="61"/>
      <c r="E191" s="61"/>
      <c r="F191" s="61"/>
      <c r="G191" s="61"/>
      <c r="H191" s="62"/>
      <c r="I191" s="61"/>
      <c r="J191" s="63"/>
      <c r="K191" s="61"/>
      <c r="L191" s="63"/>
      <c r="M191" s="61"/>
      <c r="N191" s="63"/>
      <c r="O191" s="61"/>
      <c r="P191" s="63"/>
      <c r="Q191" s="64"/>
      <c r="R191" s="62"/>
      <c r="S191" s="64"/>
      <c r="T191" s="63"/>
      <c r="U191" s="61"/>
      <c r="V191" s="61"/>
    </row>
    <row r="192" spans="4:22" x14ac:dyDescent="0.2">
      <c r="D192" s="61"/>
      <c r="E192" s="61"/>
      <c r="F192" s="61"/>
      <c r="G192" s="61"/>
      <c r="H192" s="62"/>
      <c r="I192" s="61"/>
      <c r="J192" s="63"/>
      <c r="K192" s="61"/>
      <c r="L192" s="63"/>
      <c r="M192" s="61"/>
      <c r="N192" s="63"/>
      <c r="O192" s="61"/>
      <c r="P192" s="63"/>
      <c r="Q192" s="64"/>
      <c r="R192" s="62"/>
      <c r="S192" s="64"/>
      <c r="T192" s="63"/>
      <c r="U192" s="61"/>
      <c r="V192" s="61"/>
    </row>
    <row r="193" spans="4:22" x14ac:dyDescent="0.2">
      <c r="D193" s="61"/>
      <c r="E193" s="61"/>
      <c r="F193" s="61"/>
      <c r="G193" s="61"/>
      <c r="H193" s="62"/>
      <c r="I193" s="61"/>
      <c r="J193" s="63"/>
      <c r="K193" s="61"/>
      <c r="L193" s="63"/>
      <c r="M193" s="61"/>
      <c r="N193" s="63"/>
      <c r="O193" s="61"/>
      <c r="P193" s="63"/>
      <c r="Q193" s="64"/>
      <c r="R193" s="62"/>
      <c r="S193" s="64"/>
      <c r="T193" s="63"/>
      <c r="U193" s="61"/>
      <c r="V193" s="61"/>
    </row>
    <row r="194" spans="4:22" x14ac:dyDescent="0.2">
      <c r="D194" s="61"/>
      <c r="E194" s="61"/>
      <c r="F194" s="61"/>
      <c r="G194" s="61"/>
      <c r="H194" s="62"/>
      <c r="I194" s="61"/>
      <c r="J194" s="63"/>
      <c r="K194" s="61"/>
      <c r="L194" s="63"/>
      <c r="M194" s="61"/>
      <c r="N194" s="63"/>
      <c r="O194" s="61"/>
      <c r="P194" s="63"/>
      <c r="Q194" s="64"/>
      <c r="R194" s="62"/>
      <c r="S194" s="64"/>
      <c r="T194" s="63"/>
      <c r="U194" s="61"/>
      <c r="V194" s="61"/>
    </row>
    <row r="195" spans="4:22" x14ac:dyDescent="0.2">
      <c r="D195" s="61"/>
      <c r="E195" s="61"/>
      <c r="F195" s="61"/>
      <c r="G195" s="61"/>
      <c r="H195" s="62"/>
      <c r="I195" s="61"/>
      <c r="J195" s="63"/>
      <c r="K195" s="61"/>
      <c r="L195" s="63"/>
      <c r="M195" s="61"/>
      <c r="N195" s="63"/>
      <c r="O195" s="61"/>
      <c r="P195" s="63"/>
      <c r="Q195" s="64"/>
      <c r="R195" s="62"/>
      <c r="S195" s="64"/>
      <c r="T195" s="63"/>
      <c r="U195" s="61"/>
      <c r="V195" s="61"/>
    </row>
    <row r="196" spans="4:22" x14ac:dyDescent="0.2">
      <c r="D196" s="61"/>
      <c r="E196" s="61"/>
      <c r="F196" s="61"/>
      <c r="G196" s="61"/>
      <c r="H196" s="62"/>
      <c r="I196" s="61"/>
      <c r="J196" s="63"/>
      <c r="K196" s="61"/>
      <c r="L196" s="63"/>
      <c r="M196" s="61"/>
      <c r="N196" s="63"/>
      <c r="O196" s="61"/>
      <c r="P196" s="63"/>
      <c r="Q196" s="64"/>
      <c r="R196" s="62"/>
      <c r="S196" s="64"/>
      <c r="T196" s="63"/>
      <c r="U196" s="61"/>
      <c r="V196" s="61"/>
    </row>
    <row r="197" spans="4:22" x14ac:dyDescent="0.2">
      <c r="D197" s="61"/>
      <c r="E197" s="61"/>
      <c r="F197" s="61"/>
      <c r="G197" s="61"/>
      <c r="H197" s="62"/>
      <c r="I197" s="61"/>
      <c r="J197" s="63"/>
      <c r="K197" s="61"/>
      <c r="L197" s="63"/>
      <c r="M197" s="61"/>
      <c r="N197" s="63"/>
      <c r="O197" s="61"/>
      <c r="P197" s="63"/>
      <c r="Q197" s="64"/>
      <c r="R197" s="62"/>
      <c r="S197" s="64"/>
      <c r="T197" s="63"/>
      <c r="U197" s="61"/>
      <c r="V197" s="61"/>
    </row>
    <row r="198" spans="4:22" x14ac:dyDescent="0.2">
      <c r="D198" s="61"/>
      <c r="E198" s="61"/>
      <c r="F198" s="61"/>
      <c r="G198" s="61"/>
      <c r="H198" s="62"/>
      <c r="I198" s="61"/>
      <c r="J198" s="63"/>
      <c r="K198" s="61"/>
      <c r="L198" s="63"/>
      <c r="M198" s="61"/>
      <c r="N198" s="63"/>
      <c r="O198" s="61"/>
      <c r="P198" s="63"/>
      <c r="Q198" s="64"/>
      <c r="R198" s="62"/>
      <c r="S198" s="64"/>
      <c r="T198" s="63"/>
      <c r="U198" s="61"/>
      <c r="V198" s="61"/>
    </row>
    <row r="199" spans="4:22" x14ac:dyDescent="0.2">
      <c r="D199" s="61"/>
      <c r="E199" s="61"/>
      <c r="F199" s="61"/>
      <c r="G199" s="61"/>
      <c r="H199" s="62"/>
      <c r="I199" s="61"/>
      <c r="J199" s="63"/>
      <c r="K199" s="61"/>
      <c r="L199" s="63"/>
      <c r="M199" s="61"/>
      <c r="N199" s="63"/>
      <c r="O199" s="61"/>
      <c r="P199" s="63"/>
      <c r="Q199" s="64"/>
      <c r="R199" s="62"/>
      <c r="S199" s="64"/>
      <c r="T199" s="63"/>
      <c r="U199" s="61"/>
      <c r="V199" s="61"/>
    </row>
    <row r="200" spans="4:22" x14ac:dyDescent="0.2">
      <c r="D200" s="61"/>
      <c r="E200" s="61"/>
      <c r="F200" s="61"/>
      <c r="G200" s="61"/>
      <c r="H200" s="62"/>
      <c r="I200" s="61"/>
      <c r="J200" s="63"/>
      <c r="K200" s="61"/>
      <c r="L200" s="63"/>
      <c r="M200" s="61"/>
      <c r="N200" s="63"/>
      <c r="O200" s="61"/>
      <c r="P200" s="63"/>
      <c r="Q200" s="64"/>
      <c r="R200" s="62"/>
      <c r="S200" s="64"/>
      <c r="T200" s="63"/>
      <c r="U200" s="61"/>
      <c r="V200" s="61"/>
    </row>
    <row r="201" spans="4:22" x14ac:dyDescent="0.2">
      <c r="D201" s="61"/>
      <c r="E201" s="61"/>
      <c r="F201" s="61"/>
      <c r="G201" s="61"/>
      <c r="H201" s="62"/>
      <c r="I201" s="61"/>
      <c r="J201" s="63"/>
      <c r="K201" s="61"/>
      <c r="L201" s="63"/>
      <c r="M201" s="61"/>
      <c r="N201" s="63"/>
      <c r="O201" s="61"/>
      <c r="P201" s="63"/>
      <c r="Q201" s="64"/>
      <c r="R201" s="62"/>
      <c r="S201" s="64"/>
      <c r="T201" s="63"/>
      <c r="U201" s="61"/>
      <c r="V201" s="61"/>
    </row>
    <row r="202" spans="4:22" x14ac:dyDescent="0.2">
      <c r="D202" s="61"/>
      <c r="E202" s="61"/>
      <c r="F202" s="61"/>
      <c r="G202" s="61"/>
      <c r="H202" s="62"/>
      <c r="I202" s="61"/>
      <c r="J202" s="63"/>
      <c r="K202" s="61"/>
      <c r="L202" s="63"/>
      <c r="M202" s="61"/>
      <c r="N202" s="63"/>
      <c r="O202" s="61"/>
      <c r="P202" s="63"/>
      <c r="Q202" s="64"/>
      <c r="R202" s="62"/>
      <c r="S202" s="64"/>
      <c r="T202" s="63"/>
      <c r="U202" s="61"/>
      <c r="V202" s="61"/>
    </row>
    <row r="203" spans="4:22" x14ac:dyDescent="0.2">
      <c r="D203" s="61"/>
      <c r="E203" s="61"/>
      <c r="F203" s="61"/>
      <c r="G203" s="61"/>
      <c r="H203" s="62"/>
      <c r="I203" s="61"/>
      <c r="J203" s="63"/>
      <c r="K203" s="61"/>
      <c r="L203" s="63"/>
      <c r="M203" s="61"/>
      <c r="N203" s="63"/>
      <c r="O203" s="61"/>
      <c r="P203" s="63"/>
      <c r="Q203" s="64"/>
      <c r="R203" s="62"/>
      <c r="S203" s="64"/>
      <c r="T203" s="63"/>
      <c r="U203" s="61"/>
      <c r="V203" s="61"/>
    </row>
    <row r="204" spans="4:22" x14ac:dyDescent="0.2">
      <c r="D204" s="61"/>
      <c r="E204" s="61"/>
      <c r="F204" s="61"/>
      <c r="G204" s="61"/>
      <c r="H204" s="62"/>
      <c r="I204" s="61"/>
      <c r="J204" s="63"/>
      <c r="K204" s="61"/>
      <c r="L204" s="63"/>
      <c r="M204" s="61"/>
      <c r="N204" s="63"/>
      <c r="O204" s="61"/>
      <c r="P204" s="63"/>
      <c r="Q204" s="64"/>
      <c r="R204" s="62"/>
      <c r="S204" s="64"/>
      <c r="T204" s="63"/>
      <c r="U204" s="61"/>
      <c r="V204" s="61"/>
    </row>
    <row r="205" spans="4:22" x14ac:dyDescent="0.2">
      <c r="D205" s="61"/>
      <c r="E205" s="61"/>
      <c r="F205" s="61"/>
      <c r="G205" s="61"/>
      <c r="H205" s="62"/>
      <c r="I205" s="61"/>
      <c r="J205" s="63"/>
      <c r="K205" s="61"/>
      <c r="L205" s="63"/>
      <c r="M205" s="61"/>
      <c r="N205" s="63"/>
      <c r="O205" s="61"/>
      <c r="P205" s="63"/>
      <c r="Q205" s="64"/>
      <c r="R205" s="62"/>
      <c r="S205" s="64"/>
      <c r="T205" s="63"/>
      <c r="U205" s="61"/>
      <c r="V205" s="61"/>
    </row>
    <row r="206" spans="4:22" x14ac:dyDescent="0.2">
      <c r="D206" s="61"/>
      <c r="E206" s="61"/>
      <c r="F206" s="61"/>
      <c r="G206" s="61"/>
      <c r="H206" s="62"/>
      <c r="I206" s="61"/>
      <c r="J206" s="63"/>
      <c r="K206" s="61"/>
      <c r="L206" s="63"/>
      <c r="M206" s="61"/>
      <c r="N206" s="63"/>
      <c r="O206" s="61"/>
      <c r="P206" s="63"/>
      <c r="Q206" s="64"/>
      <c r="R206" s="62"/>
      <c r="S206" s="64"/>
      <c r="T206" s="63"/>
      <c r="U206" s="61"/>
      <c r="V206" s="61"/>
    </row>
    <row r="207" spans="4:22" x14ac:dyDescent="0.2">
      <c r="D207" s="61"/>
      <c r="E207" s="61"/>
      <c r="F207" s="61"/>
      <c r="G207" s="61"/>
      <c r="H207" s="62"/>
      <c r="I207" s="61"/>
      <c r="J207" s="63"/>
      <c r="K207" s="61"/>
      <c r="L207" s="63"/>
      <c r="M207" s="61"/>
      <c r="N207" s="63"/>
      <c r="O207" s="61"/>
      <c r="P207" s="63"/>
      <c r="Q207" s="64"/>
      <c r="R207" s="62"/>
      <c r="S207" s="64"/>
      <c r="T207" s="63"/>
      <c r="U207" s="61"/>
      <c r="V207" s="61"/>
    </row>
    <row r="208" spans="4:22" x14ac:dyDescent="0.2">
      <c r="D208" s="61"/>
      <c r="E208" s="61"/>
      <c r="F208" s="61"/>
      <c r="G208" s="61"/>
      <c r="H208" s="62"/>
      <c r="I208" s="61"/>
      <c r="J208" s="63"/>
      <c r="K208" s="61"/>
      <c r="L208" s="63"/>
      <c r="M208" s="61"/>
      <c r="N208" s="63"/>
      <c r="O208" s="61"/>
      <c r="P208" s="63"/>
      <c r="Q208" s="64"/>
      <c r="R208" s="62"/>
      <c r="S208" s="64"/>
      <c r="T208" s="63"/>
      <c r="U208" s="61"/>
      <c r="V208" s="61"/>
    </row>
    <row r="209" spans="4:22" x14ac:dyDescent="0.2">
      <c r="D209" s="61"/>
      <c r="E209" s="61"/>
      <c r="F209" s="61"/>
      <c r="G209" s="61"/>
      <c r="H209" s="62"/>
      <c r="I209" s="61"/>
      <c r="J209" s="63"/>
      <c r="K209" s="61"/>
      <c r="L209" s="63"/>
      <c r="M209" s="61"/>
      <c r="N209" s="63"/>
      <c r="O209" s="61"/>
      <c r="P209" s="63"/>
      <c r="Q209" s="64"/>
      <c r="R209" s="62"/>
      <c r="S209" s="64"/>
      <c r="T209" s="63"/>
      <c r="U209" s="61"/>
      <c r="V209" s="61"/>
    </row>
    <row r="210" spans="4:22" x14ac:dyDescent="0.2">
      <c r="D210" s="61"/>
      <c r="E210" s="61"/>
      <c r="F210" s="61"/>
      <c r="G210" s="61"/>
      <c r="H210" s="62"/>
      <c r="I210" s="61"/>
      <c r="J210" s="63"/>
      <c r="K210" s="61"/>
      <c r="L210" s="63"/>
      <c r="M210" s="61"/>
      <c r="N210" s="63"/>
      <c r="O210" s="61"/>
      <c r="P210" s="63"/>
      <c r="Q210" s="64"/>
      <c r="R210" s="62"/>
      <c r="S210" s="64"/>
      <c r="T210" s="63"/>
      <c r="U210" s="61"/>
      <c r="V210" s="61"/>
    </row>
    <row r="211" spans="4:22" x14ac:dyDescent="0.2">
      <c r="D211" s="61"/>
      <c r="E211" s="61"/>
      <c r="F211" s="61"/>
      <c r="G211" s="61"/>
      <c r="H211" s="62"/>
      <c r="I211" s="61"/>
      <c r="J211" s="63"/>
      <c r="K211" s="61"/>
      <c r="L211" s="63"/>
      <c r="M211" s="61"/>
      <c r="N211" s="63"/>
      <c r="O211" s="61"/>
      <c r="P211" s="63"/>
      <c r="Q211" s="64"/>
      <c r="R211" s="62"/>
      <c r="S211" s="64"/>
      <c r="T211" s="63"/>
      <c r="U211" s="61"/>
      <c r="V211" s="61"/>
    </row>
    <row r="212" spans="4:22" x14ac:dyDescent="0.2">
      <c r="D212" s="61"/>
      <c r="E212" s="61"/>
      <c r="F212" s="61"/>
      <c r="G212" s="61"/>
      <c r="H212" s="62"/>
      <c r="I212" s="61"/>
      <c r="J212" s="63"/>
      <c r="K212" s="61"/>
      <c r="L212" s="63"/>
      <c r="M212" s="61"/>
      <c r="N212" s="63"/>
      <c r="O212" s="61"/>
      <c r="P212" s="63"/>
      <c r="Q212" s="64"/>
      <c r="R212" s="62"/>
      <c r="S212" s="64"/>
      <c r="T212" s="63"/>
      <c r="U212" s="61"/>
      <c r="V212" s="61"/>
    </row>
    <row r="213" spans="4:22" x14ac:dyDescent="0.2">
      <c r="D213" s="61"/>
      <c r="E213" s="61"/>
      <c r="F213" s="61"/>
      <c r="G213" s="61"/>
      <c r="H213" s="62"/>
      <c r="I213" s="61"/>
      <c r="J213" s="63"/>
      <c r="K213" s="61"/>
      <c r="L213" s="63"/>
      <c r="M213" s="61"/>
      <c r="N213" s="63"/>
      <c r="O213" s="61"/>
      <c r="P213" s="63"/>
      <c r="Q213" s="64"/>
      <c r="R213" s="62"/>
      <c r="S213" s="64"/>
      <c r="T213" s="63"/>
      <c r="U213" s="61"/>
      <c r="V213" s="61"/>
    </row>
    <row r="214" spans="4:22" x14ac:dyDescent="0.2">
      <c r="D214" s="61"/>
      <c r="E214" s="61"/>
      <c r="F214" s="61"/>
      <c r="G214" s="61"/>
      <c r="H214" s="62"/>
      <c r="I214" s="61"/>
      <c r="J214" s="63"/>
      <c r="K214" s="61"/>
      <c r="L214" s="63"/>
      <c r="M214" s="61"/>
      <c r="N214" s="63"/>
      <c r="O214" s="61"/>
      <c r="P214" s="63"/>
      <c r="Q214" s="64"/>
      <c r="R214" s="62"/>
      <c r="S214" s="64"/>
      <c r="T214" s="63"/>
      <c r="U214" s="61"/>
      <c r="V214" s="61"/>
    </row>
    <row r="215" spans="4:22" x14ac:dyDescent="0.2">
      <c r="D215" s="61"/>
      <c r="E215" s="61"/>
      <c r="F215" s="61"/>
      <c r="G215" s="61"/>
      <c r="H215" s="62"/>
      <c r="I215" s="61"/>
      <c r="J215" s="63"/>
      <c r="K215" s="61"/>
      <c r="L215" s="63"/>
      <c r="M215" s="61"/>
      <c r="N215" s="63"/>
      <c r="O215" s="61"/>
      <c r="P215" s="63"/>
      <c r="Q215" s="64"/>
      <c r="R215" s="62"/>
      <c r="S215" s="64"/>
      <c r="T215" s="63"/>
      <c r="U215" s="61"/>
      <c r="V215" s="61"/>
    </row>
    <row r="216" spans="4:22" x14ac:dyDescent="0.2">
      <c r="D216" s="61"/>
      <c r="E216" s="61"/>
      <c r="F216" s="61"/>
      <c r="G216" s="61"/>
      <c r="H216" s="62"/>
      <c r="I216" s="61"/>
      <c r="J216" s="63"/>
      <c r="K216" s="61"/>
      <c r="L216" s="63"/>
      <c r="M216" s="61"/>
      <c r="N216" s="63"/>
      <c r="O216" s="61"/>
      <c r="P216" s="63"/>
      <c r="Q216" s="64"/>
      <c r="R216" s="62"/>
      <c r="S216" s="64"/>
      <c r="T216" s="63"/>
      <c r="U216" s="61"/>
      <c r="V216" s="61"/>
    </row>
    <row r="217" spans="4:22" x14ac:dyDescent="0.2">
      <c r="D217" s="61"/>
      <c r="E217" s="61"/>
      <c r="F217" s="61"/>
      <c r="G217" s="61"/>
      <c r="H217" s="62"/>
      <c r="I217" s="61"/>
      <c r="J217" s="63"/>
      <c r="K217" s="61"/>
      <c r="L217" s="63"/>
      <c r="M217" s="61"/>
      <c r="N217" s="63"/>
      <c r="O217" s="61"/>
      <c r="P217" s="63"/>
      <c r="Q217" s="64"/>
      <c r="R217" s="62"/>
      <c r="S217" s="64"/>
      <c r="T217" s="63"/>
      <c r="U217" s="61"/>
      <c r="V217" s="61"/>
    </row>
    <row r="218" spans="4:22" x14ac:dyDescent="0.2">
      <c r="D218" s="61"/>
      <c r="E218" s="61"/>
      <c r="F218" s="61"/>
      <c r="G218" s="61"/>
      <c r="H218" s="62"/>
      <c r="I218" s="61"/>
      <c r="J218" s="63"/>
      <c r="K218" s="61"/>
      <c r="L218" s="63"/>
      <c r="M218" s="61"/>
      <c r="N218" s="63"/>
      <c r="O218" s="61"/>
      <c r="P218" s="63"/>
      <c r="Q218" s="64"/>
      <c r="R218" s="62"/>
      <c r="S218" s="64"/>
      <c r="T218" s="63"/>
      <c r="U218" s="61"/>
      <c r="V218" s="61"/>
    </row>
    <row r="219" spans="4:22" x14ac:dyDescent="0.2">
      <c r="D219" s="61"/>
      <c r="E219" s="61"/>
      <c r="F219" s="61"/>
      <c r="G219" s="61"/>
      <c r="H219" s="62"/>
      <c r="I219" s="61"/>
      <c r="J219" s="63"/>
      <c r="K219" s="61"/>
      <c r="L219" s="63"/>
      <c r="M219" s="61"/>
      <c r="N219" s="63"/>
      <c r="O219" s="61"/>
      <c r="P219" s="63"/>
      <c r="Q219" s="64"/>
      <c r="R219" s="62"/>
      <c r="S219" s="64"/>
      <c r="T219" s="63"/>
      <c r="U219" s="61"/>
      <c r="V219" s="61"/>
    </row>
    <row r="220" spans="4:22" x14ac:dyDescent="0.2">
      <c r="D220" s="61"/>
      <c r="E220" s="61"/>
      <c r="F220" s="61"/>
      <c r="G220" s="61"/>
      <c r="H220" s="62"/>
      <c r="I220" s="61"/>
      <c r="J220" s="63"/>
      <c r="K220" s="61"/>
      <c r="L220" s="63"/>
      <c r="M220" s="61"/>
      <c r="N220" s="63"/>
      <c r="O220" s="61"/>
      <c r="P220" s="63"/>
      <c r="Q220" s="64"/>
      <c r="R220" s="62"/>
      <c r="S220" s="64"/>
      <c r="T220" s="63"/>
      <c r="U220" s="61"/>
      <c r="V220" s="61"/>
    </row>
    <row r="221" spans="4:22" x14ac:dyDescent="0.2">
      <c r="D221" s="61"/>
      <c r="E221" s="61"/>
      <c r="F221" s="61"/>
      <c r="G221" s="61"/>
      <c r="H221" s="62"/>
      <c r="I221" s="61"/>
      <c r="J221" s="63"/>
      <c r="K221" s="61"/>
      <c r="L221" s="63"/>
      <c r="M221" s="61"/>
      <c r="N221" s="63"/>
      <c r="O221" s="61"/>
      <c r="P221" s="63"/>
      <c r="Q221" s="64"/>
      <c r="R221" s="62"/>
      <c r="S221" s="64"/>
      <c r="T221" s="63"/>
      <c r="U221" s="61"/>
      <c r="V221" s="61"/>
    </row>
    <row r="222" spans="4:22" x14ac:dyDescent="0.2">
      <c r="D222" s="61"/>
      <c r="E222" s="61"/>
      <c r="F222" s="61"/>
      <c r="G222" s="61"/>
      <c r="H222" s="62"/>
      <c r="I222" s="61"/>
      <c r="J222" s="63"/>
      <c r="K222" s="61"/>
      <c r="L222" s="63"/>
      <c r="M222" s="61"/>
      <c r="N222" s="63"/>
      <c r="O222" s="61"/>
      <c r="P222" s="63"/>
      <c r="Q222" s="64"/>
      <c r="R222" s="62"/>
      <c r="S222" s="64"/>
      <c r="T222" s="63"/>
      <c r="U222" s="61"/>
      <c r="V222" s="61"/>
    </row>
    <row r="223" spans="4:22" x14ac:dyDescent="0.2">
      <c r="D223" s="61"/>
      <c r="E223" s="61"/>
      <c r="F223" s="61"/>
      <c r="G223" s="61"/>
      <c r="H223" s="62"/>
      <c r="I223" s="61"/>
      <c r="J223" s="63"/>
      <c r="K223" s="61"/>
      <c r="L223" s="63"/>
      <c r="M223" s="61"/>
      <c r="N223" s="63"/>
      <c r="O223" s="61"/>
      <c r="P223" s="63"/>
      <c r="Q223" s="64"/>
      <c r="R223" s="62"/>
      <c r="S223" s="64"/>
      <c r="T223" s="63"/>
      <c r="U223" s="61"/>
      <c r="V223" s="61"/>
    </row>
    <row r="224" spans="4:22" x14ac:dyDescent="0.2">
      <c r="D224" s="61"/>
      <c r="E224" s="61"/>
      <c r="F224" s="61"/>
      <c r="G224" s="61"/>
      <c r="H224" s="62"/>
      <c r="I224" s="61"/>
      <c r="J224" s="63"/>
      <c r="K224" s="61"/>
      <c r="L224" s="63"/>
      <c r="M224" s="61"/>
      <c r="N224" s="63"/>
      <c r="O224" s="61"/>
      <c r="P224" s="63"/>
      <c r="Q224" s="64"/>
      <c r="R224" s="62"/>
      <c r="S224" s="64"/>
      <c r="T224" s="63"/>
      <c r="U224" s="61"/>
      <c r="V224" s="61"/>
    </row>
    <row r="225" spans="4:22" x14ac:dyDescent="0.2">
      <c r="D225" s="61"/>
      <c r="E225" s="61"/>
      <c r="F225" s="61"/>
      <c r="G225" s="61"/>
      <c r="H225" s="62"/>
      <c r="I225" s="61"/>
      <c r="J225" s="63"/>
      <c r="K225" s="61"/>
      <c r="L225" s="63"/>
      <c r="M225" s="61"/>
      <c r="N225" s="63"/>
      <c r="O225" s="61"/>
      <c r="P225" s="63"/>
      <c r="Q225" s="64"/>
      <c r="R225" s="62"/>
      <c r="S225" s="64"/>
      <c r="T225" s="63"/>
      <c r="U225" s="61"/>
      <c r="V225" s="61"/>
    </row>
    <row r="226" spans="4:22" x14ac:dyDescent="0.2">
      <c r="D226" s="61"/>
      <c r="E226" s="61"/>
      <c r="F226" s="61"/>
      <c r="G226" s="61"/>
      <c r="H226" s="62"/>
      <c r="I226" s="61"/>
      <c r="J226" s="63"/>
      <c r="K226" s="61"/>
      <c r="L226" s="63"/>
      <c r="M226" s="61"/>
      <c r="N226" s="63"/>
      <c r="O226" s="61"/>
      <c r="P226" s="63"/>
      <c r="Q226" s="64"/>
      <c r="R226" s="62"/>
      <c r="S226" s="64"/>
      <c r="T226" s="63"/>
      <c r="U226" s="61"/>
      <c r="V226" s="61"/>
    </row>
    <row r="227" spans="4:22" x14ac:dyDescent="0.2">
      <c r="D227" s="61"/>
      <c r="E227" s="61"/>
      <c r="F227" s="61"/>
      <c r="G227" s="61"/>
      <c r="H227" s="62"/>
      <c r="I227" s="61"/>
      <c r="J227" s="63"/>
      <c r="K227" s="61"/>
      <c r="L227" s="63"/>
      <c r="M227" s="61"/>
      <c r="N227" s="63"/>
      <c r="O227" s="61"/>
      <c r="P227" s="63"/>
      <c r="Q227" s="64"/>
      <c r="R227" s="62"/>
      <c r="S227" s="64"/>
      <c r="T227" s="63"/>
      <c r="U227" s="61"/>
      <c r="V227" s="61"/>
    </row>
    <row r="228" spans="4:22" x14ac:dyDescent="0.2">
      <c r="D228" s="61"/>
      <c r="E228" s="61"/>
      <c r="F228" s="61"/>
      <c r="G228" s="61"/>
      <c r="H228" s="62"/>
      <c r="I228" s="61"/>
      <c r="J228" s="63"/>
      <c r="K228" s="61"/>
      <c r="L228" s="63"/>
      <c r="M228" s="61"/>
      <c r="N228" s="63"/>
      <c r="O228" s="61"/>
      <c r="P228" s="63"/>
      <c r="Q228" s="64"/>
      <c r="R228" s="62"/>
      <c r="S228" s="64"/>
      <c r="T228" s="63"/>
      <c r="U228" s="61"/>
      <c r="V228" s="61"/>
    </row>
    <row r="229" spans="4:22" x14ac:dyDescent="0.2">
      <c r="D229" s="61"/>
      <c r="E229" s="61"/>
      <c r="F229" s="61"/>
      <c r="G229" s="61"/>
      <c r="H229" s="62"/>
      <c r="I229" s="61"/>
      <c r="J229" s="63"/>
      <c r="K229" s="61"/>
      <c r="L229" s="63"/>
      <c r="M229" s="61"/>
      <c r="N229" s="63"/>
      <c r="O229" s="61"/>
      <c r="P229" s="63"/>
      <c r="Q229" s="64"/>
      <c r="R229" s="62"/>
      <c r="S229" s="64"/>
      <c r="T229" s="63"/>
      <c r="U229" s="61"/>
      <c r="V229" s="61"/>
    </row>
    <row r="230" spans="4:22" x14ac:dyDescent="0.2">
      <c r="D230" s="61"/>
      <c r="E230" s="61"/>
      <c r="F230" s="61"/>
      <c r="G230" s="61"/>
      <c r="H230" s="62"/>
      <c r="I230" s="61"/>
      <c r="J230" s="63"/>
      <c r="K230" s="61"/>
      <c r="L230" s="63"/>
      <c r="M230" s="61"/>
      <c r="N230" s="63"/>
      <c r="O230" s="61"/>
      <c r="P230" s="63"/>
      <c r="Q230" s="64"/>
      <c r="R230" s="62"/>
      <c r="S230" s="64"/>
      <c r="T230" s="63"/>
      <c r="U230" s="61"/>
      <c r="V230" s="61"/>
    </row>
    <row r="231" spans="4:22" x14ac:dyDescent="0.2">
      <c r="D231" s="61"/>
      <c r="E231" s="61"/>
      <c r="F231" s="61"/>
      <c r="G231" s="61"/>
      <c r="H231" s="62"/>
      <c r="I231" s="61"/>
      <c r="J231" s="63"/>
      <c r="K231" s="61"/>
      <c r="L231" s="63"/>
      <c r="M231" s="61"/>
      <c r="N231" s="63"/>
      <c r="O231" s="61"/>
      <c r="P231" s="63"/>
      <c r="Q231" s="64"/>
      <c r="R231" s="62"/>
      <c r="S231" s="64"/>
      <c r="T231" s="63"/>
      <c r="U231" s="61"/>
      <c r="V231" s="61"/>
    </row>
    <row r="232" spans="4:22" x14ac:dyDescent="0.2">
      <c r="D232" s="61"/>
      <c r="E232" s="61"/>
      <c r="F232" s="61"/>
      <c r="G232" s="61"/>
      <c r="H232" s="62"/>
      <c r="I232" s="61"/>
      <c r="J232" s="63"/>
      <c r="K232" s="61"/>
      <c r="L232" s="63"/>
      <c r="M232" s="61"/>
      <c r="N232" s="63"/>
      <c r="O232" s="61"/>
      <c r="P232" s="63"/>
      <c r="Q232" s="64"/>
      <c r="R232" s="62"/>
      <c r="S232" s="64"/>
      <c r="T232" s="63"/>
      <c r="U232" s="61"/>
      <c r="V232" s="61"/>
    </row>
    <row r="233" spans="4:22" x14ac:dyDescent="0.2">
      <c r="D233" s="61"/>
      <c r="E233" s="61"/>
      <c r="F233" s="61"/>
      <c r="G233" s="61"/>
      <c r="H233" s="62"/>
      <c r="I233" s="61"/>
      <c r="J233" s="63"/>
      <c r="K233" s="61"/>
      <c r="L233" s="63"/>
      <c r="M233" s="61"/>
      <c r="N233" s="63"/>
      <c r="O233" s="61"/>
      <c r="P233" s="63"/>
      <c r="Q233" s="64"/>
      <c r="R233" s="62"/>
      <c r="S233" s="64"/>
      <c r="T233" s="63"/>
      <c r="U233" s="61"/>
      <c r="V233" s="61"/>
    </row>
    <row r="234" spans="4:22" x14ac:dyDescent="0.2">
      <c r="D234" s="61"/>
      <c r="E234" s="61"/>
      <c r="F234" s="61"/>
      <c r="G234" s="61"/>
      <c r="H234" s="62"/>
      <c r="I234" s="61"/>
      <c r="J234" s="63"/>
      <c r="K234" s="61"/>
      <c r="L234" s="63"/>
      <c r="M234" s="61"/>
      <c r="N234" s="63"/>
      <c r="O234" s="61"/>
      <c r="P234" s="63"/>
      <c r="Q234" s="64"/>
      <c r="R234" s="62"/>
      <c r="S234" s="64"/>
      <c r="T234" s="63"/>
      <c r="U234" s="61"/>
      <c r="V234" s="61"/>
    </row>
    <row r="235" spans="4:22" x14ac:dyDescent="0.2">
      <c r="D235" s="61"/>
      <c r="E235" s="61"/>
      <c r="F235" s="61"/>
      <c r="G235" s="61"/>
      <c r="H235" s="62"/>
      <c r="I235" s="61"/>
      <c r="J235" s="63"/>
      <c r="K235" s="61"/>
      <c r="L235" s="63"/>
      <c r="M235" s="61"/>
      <c r="N235" s="63"/>
      <c r="O235" s="61"/>
      <c r="P235" s="63"/>
      <c r="Q235" s="64"/>
      <c r="R235" s="62"/>
      <c r="S235" s="64"/>
      <c r="T235" s="63"/>
      <c r="U235" s="61"/>
      <c r="V235" s="61"/>
    </row>
    <row r="236" spans="4:22" x14ac:dyDescent="0.2">
      <c r="D236" s="61"/>
      <c r="E236" s="61"/>
      <c r="F236" s="61"/>
      <c r="G236" s="61"/>
      <c r="H236" s="62"/>
      <c r="I236" s="61"/>
      <c r="J236" s="63"/>
      <c r="K236" s="61"/>
      <c r="L236" s="63"/>
      <c r="M236" s="61"/>
      <c r="N236" s="63"/>
      <c r="O236" s="61"/>
      <c r="P236" s="63"/>
      <c r="Q236" s="64"/>
      <c r="R236" s="62"/>
      <c r="S236" s="64"/>
      <c r="T236" s="63"/>
      <c r="U236" s="61"/>
      <c r="V236" s="61"/>
    </row>
    <row r="237" spans="4:22" x14ac:dyDescent="0.2">
      <c r="D237" s="61"/>
      <c r="E237" s="61"/>
      <c r="F237" s="61"/>
      <c r="G237" s="61"/>
      <c r="H237" s="62"/>
      <c r="I237" s="61"/>
      <c r="J237" s="63"/>
      <c r="K237" s="61"/>
      <c r="L237" s="63"/>
      <c r="M237" s="61"/>
      <c r="N237" s="63"/>
      <c r="O237" s="61"/>
      <c r="P237" s="63"/>
      <c r="Q237" s="64"/>
      <c r="R237" s="62"/>
      <c r="S237" s="64"/>
      <c r="T237" s="63"/>
      <c r="U237" s="61"/>
      <c r="V237" s="61"/>
    </row>
    <row r="238" spans="4:22" x14ac:dyDescent="0.2">
      <c r="D238" s="61"/>
      <c r="E238" s="61"/>
      <c r="F238" s="61"/>
      <c r="G238" s="61"/>
      <c r="H238" s="62"/>
      <c r="I238" s="61"/>
      <c r="J238" s="63"/>
      <c r="K238" s="61"/>
      <c r="L238" s="63"/>
      <c r="M238" s="61"/>
      <c r="N238" s="63"/>
      <c r="O238" s="61"/>
      <c r="P238" s="63"/>
      <c r="Q238" s="64"/>
      <c r="R238" s="62"/>
      <c r="S238" s="64"/>
      <c r="T238" s="63"/>
      <c r="U238" s="61"/>
      <c r="V238" s="61"/>
    </row>
    <row r="239" spans="4:22" x14ac:dyDescent="0.2">
      <c r="D239" s="61"/>
      <c r="E239" s="61"/>
      <c r="F239" s="61"/>
      <c r="G239" s="61"/>
      <c r="H239" s="62"/>
      <c r="I239" s="61"/>
      <c r="J239" s="63"/>
      <c r="K239" s="61"/>
      <c r="L239" s="63"/>
      <c r="M239" s="61"/>
      <c r="N239" s="63"/>
      <c r="O239" s="61"/>
      <c r="P239" s="63"/>
      <c r="Q239" s="64"/>
      <c r="R239" s="62"/>
      <c r="S239" s="64"/>
      <c r="T239" s="63"/>
      <c r="U239" s="61"/>
      <c r="V239" s="61"/>
    </row>
    <row r="240" spans="4:22" x14ac:dyDescent="0.2">
      <c r="D240" s="61"/>
      <c r="E240" s="61"/>
      <c r="F240" s="61"/>
      <c r="G240" s="61"/>
      <c r="H240" s="62"/>
      <c r="I240" s="61"/>
      <c r="J240" s="63"/>
      <c r="K240" s="61"/>
      <c r="L240" s="63"/>
      <c r="M240" s="61"/>
      <c r="N240" s="63"/>
      <c r="O240" s="61"/>
      <c r="P240" s="63"/>
      <c r="Q240" s="64"/>
      <c r="R240" s="62"/>
      <c r="S240" s="64"/>
      <c r="T240" s="63"/>
      <c r="U240" s="61"/>
      <c r="V240" s="61"/>
    </row>
    <row r="241" spans="4:22" x14ac:dyDescent="0.2">
      <c r="D241" s="61"/>
      <c r="E241" s="61"/>
      <c r="F241" s="61"/>
      <c r="G241" s="61"/>
      <c r="H241" s="62"/>
      <c r="I241" s="61"/>
      <c r="J241" s="63"/>
      <c r="K241" s="61"/>
      <c r="L241" s="63"/>
      <c r="M241" s="61"/>
      <c r="N241" s="63"/>
      <c r="O241" s="61"/>
      <c r="P241" s="63"/>
      <c r="Q241" s="64"/>
      <c r="R241" s="62"/>
      <c r="S241" s="64"/>
      <c r="T241" s="63"/>
      <c r="U241" s="61"/>
      <c r="V241" s="61"/>
    </row>
    <row r="242" spans="4:22" x14ac:dyDescent="0.2">
      <c r="D242" s="61"/>
      <c r="E242" s="61"/>
      <c r="F242" s="61"/>
      <c r="G242" s="61"/>
      <c r="H242" s="62"/>
      <c r="I242" s="61"/>
      <c r="J242" s="63"/>
      <c r="K242" s="61"/>
      <c r="L242" s="63"/>
      <c r="M242" s="61"/>
      <c r="N242" s="63"/>
      <c r="O242" s="61"/>
      <c r="P242" s="63"/>
      <c r="Q242" s="64"/>
      <c r="R242" s="62"/>
      <c r="S242" s="64"/>
      <c r="T242" s="63"/>
      <c r="U242" s="61"/>
      <c r="V242" s="61"/>
    </row>
    <row r="243" spans="4:22" x14ac:dyDescent="0.2">
      <c r="D243" s="61"/>
      <c r="E243" s="61"/>
      <c r="F243" s="61"/>
      <c r="G243" s="61"/>
      <c r="H243" s="62"/>
      <c r="I243" s="61"/>
      <c r="J243" s="63"/>
      <c r="K243" s="61"/>
      <c r="L243" s="63"/>
      <c r="M243" s="61"/>
      <c r="N243" s="63"/>
      <c r="O243" s="61"/>
      <c r="P243" s="63"/>
      <c r="Q243" s="64"/>
      <c r="R243" s="62"/>
      <c r="S243" s="64"/>
      <c r="T243" s="63"/>
      <c r="U243" s="61"/>
      <c r="V243" s="61"/>
    </row>
    <row r="244" spans="4:22" x14ac:dyDescent="0.2">
      <c r="D244" s="61"/>
      <c r="E244" s="61"/>
      <c r="F244" s="61"/>
      <c r="G244" s="61"/>
      <c r="H244" s="62"/>
      <c r="I244" s="61"/>
      <c r="J244" s="63"/>
      <c r="K244" s="61"/>
      <c r="L244" s="63"/>
      <c r="M244" s="61"/>
      <c r="N244" s="63"/>
      <c r="O244" s="61"/>
      <c r="P244" s="63"/>
      <c r="Q244" s="64"/>
      <c r="R244" s="62"/>
      <c r="S244" s="64"/>
      <c r="T244" s="63"/>
      <c r="U244" s="61"/>
      <c r="V244" s="61"/>
    </row>
    <row r="245" spans="4:22" x14ac:dyDescent="0.2">
      <c r="D245" s="61"/>
      <c r="E245" s="61"/>
      <c r="F245" s="61"/>
      <c r="G245" s="61"/>
      <c r="H245" s="62"/>
      <c r="I245" s="61"/>
      <c r="J245" s="63"/>
      <c r="K245" s="61"/>
      <c r="L245" s="63"/>
      <c r="M245" s="61"/>
      <c r="N245" s="63"/>
      <c r="O245" s="61"/>
      <c r="P245" s="63"/>
      <c r="Q245" s="64"/>
      <c r="R245" s="62"/>
      <c r="S245" s="64"/>
      <c r="T245" s="63"/>
      <c r="U245" s="61"/>
      <c r="V245" s="61"/>
    </row>
    <row r="246" spans="4:22" x14ac:dyDescent="0.2">
      <c r="D246" s="61"/>
      <c r="E246" s="61"/>
      <c r="F246" s="61"/>
      <c r="G246" s="61"/>
      <c r="H246" s="62"/>
      <c r="I246" s="61"/>
      <c r="J246" s="63"/>
      <c r="K246" s="61"/>
      <c r="L246" s="63"/>
      <c r="M246" s="61"/>
      <c r="N246" s="63"/>
      <c r="O246" s="61"/>
      <c r="P246" s="63"/>
      <c r="Q246" s="64"/>
      <c r="R246" s="62"/>
      <c r="S246" s="64"/>
      <c r="T246" s="63"/>
      <c r="U246" s="61"/>
      <c r="V246" s="61"/>
    </row>
    <row r="247" spans="4:22" x14ac:dyDescent="0.2">
      <c r="D247" s="61"/>
      <c r="E247" s="61"/>
      <c r="F247" s="61"/>
      <c r="G247" s="61"/>
      <c r="H247" s="62"/>
      <c r="I247" s="61"/>
      <c r="J247" s="63"/>
      <c r="K247" s="61"/>
      <c r="L247" s="63"/>
      <c r="M247" s="61"/>
      <c r="N247" s="63"/>
      <c r="O247" s="61"/>
      <c r="P247" s="63"/>
      <c r="Q247" s="64"/>
      <c r="R247" s="62"/>
      <c r="S247" s="64"/>
      <c r="T247" s="63"/>
      <c r="U247" s="61"/>
      <c r="V247" s="61"/>
    </row>
    <row r="248" spans="4:22" x14ac:dyDescent="0.2">
      <c r="D248" s="61"/>
      <c r="E248" s="61"/>
      <c r="F248" s="61"/>
      <c r="G248" s="61"/>
      <c r="H248" s="62"/>
      <c r="I248" s="61"/>
      <c r="J248" s="63"/>
      <c r="K248" s="61"/>
      <c r="L248" s="63"/>
      <c r="M248" s="61"/>
      <c r="N248" s="63"/>
      <c r="O248" s="61"/>
      <c r="P248" s="63"/>
      <c r="Q248" s="64"/>
      <c r="R248" s="62"/>
      <c r="S248" s="64"/>
      <c r="T248" s="63"/>
      <c r="U248" s="61"/>
      <c r="V248" s="61"/>
    </row>
    <row r="249" spans="4:22" x14ac:dyDescent="0.2">
      <c r="D249" s="61"/>
      <c r="E249" s="61"/>
      <c r="F249" s="61"/>
      <c r="G249" s="61"/>
      <c r="H249" s="62"/>
      <c r="I249" s="61"/>
      <c r="J249" s="63"/>
      <c r="K249" s="61"/>
      <c r="L249" s="63"/>
      <c r="M249" s="61"/>
      <c r="N249" s="63"/>
      <c r="O249" s="61"/>
      <c r="P249" s="63"/>
      <c r="Q249" s="64"/>
      <c r="R249" s="62"/>
      <c r="S249" s="64"/>
      <c r="T249" s="63"/>
      <c r="U249" s="61"/>
      <c r="V249" s="61"/>
    </row>
    <row r="250" spans="4:22" x14ac:dyDescent="0.2">
      <c r="D250" s="61"/>
      <c r="E250" s="61"/>
      <c r="F250" s="61"/>
      <c r="G250" s="61"/>
      <c r="H250" s="62"/>
      <c r="I250" s="61"/>
      <c r="J250" s="63"/>
      <c r="K250" s="61"/>
      <c r="L250" s="63"/>
      <c r="M250" s="61"/>
      <c r="N250" s="63"/>
      <c r="O250" s="61"/>
      <c r="P250" s="63"/>
      <c r="Q250" s="64"/>
      <c r="R250" s="62"/>
      <c r="S250" s="64"/>
      <c r="T250" s="63"/>
      <c r="U250" s="61"/>
      <c r="V250" s="61"/>
    </row>
    <row r="251" spans="4:22" x14ac:dyDescent="0.2">
      <c r="D251" s="61"/>
      <c r="E251" s="61"/>
      <c r="F251" s="61"/>
      <c r="G251" s="61"/>
      <c r="H251" s="62"/>
      <c r="I251" s="61"/>
      <c r="J251" s="63"/>
      <c r="K251" s="61"/>
      <c r="L251" s="63"/>
      <c r="M251" s="61"/>
      <c r="N251" s="63"/>
      <c r="O251" s="61"/>
      <c r="P251" s="63"/>
      <c r="Q251" s="64"/>
      <c r="R251" s="62"/>
      <c r="S251" s="64"/>
      <c r="T251" s="63"/>
      <c r="U251" s="61"/>
      <c r="V251" s="61"/>
    </row>
    <row r="252" spans="4:22" x14ac:dyDescent="0.2">
      <c r="D252" s="61"/>
      <c r="E252" s="61"/>
      <c r="F252" s="61"/>
      <c r="G252" s="61"/>
      <c r="H252" s="62"/>
      <c r="I252" s="61"/>
      <c r="J252" s="63"/>
      <c r="K252" s="61"/>
      <c r="L252" s="63"/>
      <c r="M252" s="61"/>
      <c r="N252" s="63"/>
      <c r="O252" s="61"/>
      <c r="P252" s="63"/>
      <c r="Q252" s="64"/>
      <c r="R252" s="62"/>
      <c r="S252" s="64"/>
      <c r="T252" s="63"/>
      <c r="U252" s="61"/>
      <c r="V252" s="61"/>
    </row>
    <row r="253" spans="4:22" x14ac:dyDescent="0.2">
      <c r="D253" s="61"/>
      <c r="E253" s="61"/>
      <c r="F253" s="61"/>
      <c r="G253" s="61"/>
      <c r="H253" s="62"/>
      <c r="I253" s="61"/>
      <c r="J253" s="63"/>
      <c r="K253" s="61"/>
      <c r="L253" s="63"/>
      <c r="M253" s="61"/>
      <c r="N253" s="63"/>
      <c r="O253" s="61"/>
      <c r="P253" s="63"/>
      <c r="Q253" s="64"/>
      <c r="R253" s="62"/>
      <c r="S253" s="64"/>
      <c r="T253" s="63"/>
      <c r="U253" s="61"/>
      <c r="V253" s="61"/>
    </row>
    <row r="254" spans="4:22" x14ac:dyDescent="0.2">
      <c r="D254" s="61"/>
      <c r="E254" s="61"/>
      <c r="F254" s="61"/>
      <c r="G254" s="61"/>
      <c r="H254" s="62"/>
      <c r="I254" s="61"/>
      <c r="J254" s="63"/>
      <c r="K254" s="61"/>
      <c r="L254" s="63"/>
      <c r="M254" s="61"/>
      <c r="N254" s="63"/>
      <c r="O254" s="61"/>
      <c r="P254" s="63"/>
      <c r="Q254" s="64"/>
      <c r="R254" s="62"/>
      <c r="S254" s="64"/>
      <c r="T254" s="63"/>
      <c r="U254" s="61"/>
      <c r="V254" s="61"/>
    </row>
    <row r="255" spans="4:22" x14ac:dyDescent="0.2">
      <c r="D255" s="61"/>
      <c r="E255" s="61"/>
      <c r="F255" s="61"/>
      <c r="G255" s="61"/>
      <c r="H255" s="62"/>
      <c r="I255" s="61"/>
      <c r="J255" s="63"/>
      <c r="K255" s="61"/>
      <c r="L255" s="63"/>
      <c r="M255" s="61"/>
      <c r="N255" s="63"/>
      <c r="O255" s="61"/>
      <c r="P255" s="63"/>
      <c r="Q255" s="64"/>
      <c r="R255" s="62"/>
      <c r="S255" s="64"/>
      <c r="T255" s="63"/>
      <c r="U255" s="61"/>
      <c r="V255" s="61"/>
    </row>
    <row r="256" spans="4:22" x14ac:dyDescent="0.2">
      <c r="D256" s="61"/>
      <c r="E256" s="61"/>
      <c r="F256" s="61"/>
      <c r="G256" s="61"/>
      <c r="H256" s="62"/>
      <c r="I256" s="61"/>
      <c r="J256" s="63"/>
      <c r="K256" s="61"/>
      <c r="L256" s="63"/>
      <c r="M256" s="61"/>
      <c r="N256" s="63"/>
      <c r="O256" s="61"/>
      <c r="P256" s="63"/>
      <c r="Q256" s="64"/>
      <c r="R256" s="62"/>
      <c r="S256" s="64"/>
      <c r="T256" s="63"/>
      <c r="U256" s="61"/>
      <c r="V256" s="61"/>
    </row>
    <row r="257" spans="4:22" x14ac:dyDescent="0.2">
      <c r="D257" s="61"/>
      <c r="E257" s="61"/>
      <c r="F257" s="61"/>
      <c r="G257" s="61"/>
      <c r="H257" s="62"/>
      <c r="I257" s="61"/>
      <c r="J257" s="63"/>
      <c r="K257" s="61"/>
      <c r="L257" s="63"/>
      <c r="M257" s="61"/>
      <c r="N257" s="63"/>
      <c r="O257" s="61"/>
      <c r="P257" s="63"/>
      <c r="Q257" s="64"/>
      <c r="R257" s="62"/>
      <c r="S257" s="64"/>
      <c r="T257" s="63"/>
      <c r="U257" s="61"/>
      <c r="V257" s="61"/>
    </row>
    <row r="258" spans="4:22" x14ac:dyDescent="0.2">
      <c r="D258" s="61"/>
      <c r="E258" s="61"/>
      <c r="F258" s="61"/>
      <c r="G258" s="61"/>
      <c r="H258" s="62"/>
      <c r="I258" s="61"/>
      <c r="J258" s="63"/>
      <c r="K258" s="61"/>
      <c r="L258" s="63"/>
      <c r="M258" s="61"/>
      <c r="N258" s="63"/>
      <c r="O258" s="61"/>
      <c r="P258" s="63"/>
      <c r="Q258" s="64"/>
      <c r="R258" s="62"/>
      <c r="S258" s="64"/>
      <c r="T258" s="63"/>
      <c r="U258" s="61"/>
      <c r="V258" s="61"/>
    </row>
    <row r="259" spans="4:22" x14ac:dyDescent="0.2">
      <c r="D259" s="61"/>
      <c r="E259" s="61"/>
      <c r="F259" s="61"/>
      <c r="G259" s="61"/>
      <c r="H259" s="62"/>
      <c r="I259" s="61"/>
      <c r="J259" s="63"/>
      <c r="K259" s="61"/>
      <c r="L259" s="63"/>
      <c r="M259" s="61"/>
      <c r="N259" s="63"/>
      <c r="O259" s="61"/>
      <c r="P259" s="63"/>
      <c r="Q259" s="64"/>
      <c r="R259" s="62"/>
      <c r="S259" s="64"/>
      <c r="T259" s="63"/>
      <c r="U259" s="61"/>
      <c r="V259" s="61"/>
    </row>
    <row r="260" spans="4:22" x14ac:dyDescent="0.2">
      <c r="D260" s="61"/>
      <c r="E260" s="61"/>
      <c r="F260" s="61"/>
      <c r="G260" s="61"/>
      <c r="H260" s="62"/>
      <c r="I260" s="61"/>
      <c r="J260" s="63"/>
      <c r="K260" s="61"/>
      <c r="L260" s="63"/>
      <c r="M260" s="61"/>
      <c r="N260" s="63"/>
      <c r="O260" s="61"/>
      <c r="P260" s="63"/>
      <c r="Q260" s="64"/>
      <c r="R260" s="62"/>
      <c r="S260" s="64"/>
      <c r="T260" s="63"/>
      <c r="U260" s="61"/>
      <c r="V260" s="61"/>
    </row>
    <row r="261" spans="4:22" x14ac:dyDescent="0.2">
      <c r="D261" s="61"/>
      <c r="E261" s="61"/>
      <c r="F261" s="61"/>
      <c r="G261" s="61"/>
      <c r="H261" s="62"/>
      <c r="I261" s="61"/>
      <c r="J261" s="63"/>
      <c r="K261" s="61"/>
      <c r="L261" s="63"/>
      <c r="M261" s="61"/>
      <c r="N261" s="63"/>
      <c r="O261" s="61"/>
      <c r="P261" s="63"/>
      <c r="Q261" s="64"/>
      <c r="R261" s="62"/>
      <c r="S261" s="64"/>
      <c r="T261" s="63"/>
      <c r="U261" s="61"/>
      <c r="V261" s="61"/>
    </row>
    <row r="262" spans="4:22" x14ac:dyDescent="0.2">
      <c r="D262" s="61"/>
      <c r="E262" s="61"/>
      <c r="F262" s="61"/>
      <c r="G262" s="61"/>
      <c r="H262" s="62"/>
      <c r="I262" s="61"/>
      <c r="J262" s="63"/>
      <c r="K262" s="61"/>
      <c r="L262" s="63"/>
      <c r="M262" s="61"/>
      <c r="N262" s="63"/>
      <c r="O262" s="61"/>
      <c r="P262" s="63"/>
      <c r="Q262" s="64"/>
      <c r="R262" s="62"/>
      <c r="S262" s="64"/>
      <c r="T262" s="63"/>
      <c r="U262" s="61"/>
      <c r="V262" s="61"/>
    </row>
    <row r="263" spans="4:22" x14ac:dyDescent="0.2">
      <c r="D263" s="61"/>
      <c r="E263" s="61"/>
      <c r="F263" s="61"/>
      <c r="G263" s="61"/>
      <c r="H263" s="62"/>
      <c r="I263" s="61"/>
      <c r="J263" s="63"/>
      <c r="K263" s="61"/>
      <c r="L263" s="63"/>
      <c r="M263" s="61"/>
      <c r="N263" s="63"/>
      <c r="O263" s="61"/>
      <c r="P263" s="63"/>
      <c r="Q263" s="64"/>
      <c r="R263" s="62"/>
      <c r="S263" s="64"/>
      <c r="T263" s="63"/>
      <c r="U263" s="61"/>
      <c r="V263" s="61"/>
    </row>
    <row r="264" spans="4:22" x14ac:dyDescent="0.2">
      <c r="D264" s="61"/>
      <c r="E264" s="61"/>
      <c r="F264" s="61"/>
      <c r="G264" s="61"/>
      <c r="H264" s="62"/>
      <c r="I264" s="61"/>
      <c r="J264" s="63"/>
      <c r="K264" s="61"/>
      <c r="L264" s="63"/>
      <c r="M264" s="61"/>
      <c r="N264" s="63"/>
      <c r="O264" s="61"/>
      <c r="P264" s="63"/>
      <c r="Q264" s="64"/>
      <c r="R264" s="62"/>
      <c r="S264" s="64"/>
      <c r="T264" s="63"/>
      <c r="U264" s="61"/>
      <c r="V264" s="61"/>
    </row>
    <row r="265" spans="4:22" x14ac:dyDescent="0.2">
      <c r="D265" s="61"/>
      <c r="E265" s="61"/>
      <c r="F265" s="61"/>
      <c r="G265" s="61"/>
      <c r="H265" s="62"/>
      <c r="I265" s="61"/>
      <c r="J265" s="63"/>
      <c r="K265" s="61"/>
      <c r="L265" s="63"/>
      <c r="M265" s="61"/>
      <c r="N265" s="63"/>
      <c r="O265" s="61"/>
      <c r="P265" s="63"/>
      <c r="Q265" s="64"/>
      <c r="R265" s="62"/>
      <c r="S265" s="64"/>
      <c r="T265" s="63"/>
      <c r="U265" s="61"/>
      <c r="V265" s="61"/>
    </row>
    <row r="266" spans="4:22" x14ac:dyDescent="0.2">
      <c r="D266" s="61"/>
      <c r="E266" s="61"/>
      <c r="F266" s="61"/>
      <c r="G266" s="61"/>
      <c r="H266" s="62"/>
      <c r="I266" s="61"/>
      <c r="J266" s="63"/>
      <c r="K266" s="61"/>
      <c r="L266" s="63"/>
      <c r="M266" s="61"/>
      <c r="N266" s="63"/>
      <c r="O266" s="61"/>
      <c r="P266" s="63"/>
      <c r="Q266" s="64"/>
      <c r="R266" s="62"/>
      <c r="S266" s="64"/>
      <c r="T266" s="63"/>
      <c r="U266" s="61"/>
      <c r="V266" s="61"/>
    </row>
    <row r="267" spans="4:22" x14ac:dyDescent="0.2">
      <c r="D267" s="61"/>
      <c r="E267" s="61"/>
      <c r="F267" s="61"/>
      <c r="G267" s="61"/>
      <c r="H267" s="62"/>
      <c r="I267" s="61"/>
      <c r="J267" s="63"/>
      <c r="K267" s="61"/>
      <c r="L267" s="63"/>
      <c r="M267" s="61"/>
      <c r="N267" s="63"/>
      <c r="O267" s="61"/>
      <c r="P267" s="63"/>
      <c r="Q267" s="64"/>
      <c r="R267" s="62"/>
      <c r="S267" s="64"/>
      <c r="T267" s="63"/>
      <c r="U267" s="61"/>
      <c r="V267" s="61"/>
    </row>
    <row r="268" spans="4:22" x14ac:dyDescent="0.2">
      <c r="D268" s="61"/>
      <c r="E268" s="61"/>
      <c r="F268" s="61"/>
      <c r="G268" s="61"/>
      <c r="H268" s="62"/>
      <c r="I268" s="61"/>
      <c r="J268" s="63"/>
      <c r="K268" s="61"/>
      <c r="L268" s="63"/>
      <c r="M268" s="61"/>
      <c r="N268" s="63"/>
      <c r="O268" s="61"/>
      <c r="P268" s="63"/>
      <c r="Q268" s="64"/>
      <c r="R268" s="62"/>
      <c r="S268" s="64"/>
      <c r="T268" s="63"/>
      <c r="U268" s="61"/>
      <c r="V268" s="61"/>
    </row>
    <row r="269" spans="4:22" x14ac:dyDescent="0.2">
      <c r="D269" s="61"/>
      <c r="E269" s="61"/>
      <c r="F269" s="61"/>
      <c r="G269" s="61"/>
      <c r="H269" s="62"/>
      <c r="I269" s="61"/>
      <c r="J269" s="63"/>
      <c r="K269" s="61"/>
      <c r="L269" s="63"/>
      <c r="M269" s="61"/>
      <c r="N269" s="63"/>
      <c r="O269" s="61"/>
      <c r="P269" s="63"/>
      <c r="Q269" s="64"/>
      <c r="R269" s="62"/>
      <c r="S269" s="64"/>
      <c r="T269" s="63"/>
      <c r="U269" s="61"/>
      <c r="V269" s="61"/>
    </row>
    <row r="270" spans="4:22" x14ac:dyDescent="0.2">
      <c r="D270" s="61"/>
      <c r="E270" s="61"/>
      <c r="F270" s="61"/>
      <c r="G270" s="61"/>
      <c r="H270" s="62"/>
      <c r="I270" s="61"/>
      <c r="J270" s="63"/>
      <c r="K270" s="61"/>
      <c r="L270" s="63"/>
      <c r="M270" s="61"/>
      <c r="N270" s="63"/>
      <c r="O270" s="61"/>
      <c r="P270" s="63"/>
      <c r="Q270" s="64"/>
      <c r="R270" s="62"/>
      <c r="S270" s="64"/>
      <c r="T270" s="63"/>
      <c r="U270" s="61"/>
      <c r="V270" s="61"/>
    </row>
    <row r="271" spans="4:22" x14ac:dyDescent="0.2">
      <c r="D271" s="61"/>
      <c r="E271" s="61"/>
      <c r="F271" s="61"/>
      <c r="G271" s="61"/>
      <c r="H271" s="62"/>
      <c r="I271" s="61"/>
      <c r="J271" s="63"/>
      <c r="K271" s="61"/>
      <c r="L271" s="63"/>
      <c r="M271" s="61"/>
      <c r="N271" s="63"/>
      <c r="O271" s="61"/>
      <c r="P271" s="63"/>
      <c r="Q271" s="64"/>
      <c r="R271" s="62"/>
      <c r="S271" s="64"/>
      <c r="T271" s="63"/>
      <c r="U271" s="61"/>
      <c r="V271" s="61"/>
    </row>
    <row r="272" spans="4:22" x14ac:dyDescent="0.2">
      <c r="D272" s="61"/>
      <c r="E272" s="61"/>
      <c r="F272" s="61"/>
      <c r="G272" s="61"/>
      <c r="H272" s="62"/>
      <c r="I272" s="61"/>
      <c r="J272" s="63"/>
      <c r="K272" s="61"/>
      <c r="L272" s="63"/>
      <c r="M272" s="61"/>
      <c r="N272" s="63"/>
      <c r="O272" s="61"/>
      <c r="P272" s="63"/>
      <c r="Q272" s="64"/>
      <c r="R272" s="62"/>
      <c r="S272" s="64"/>
      <c r="T272" s="63"/>
      <c r="U272" s="61"/>
      <c r="V272" s="61"/>
    </row>
    <row r="273" spans="4:22" x14ac:dyDescent="0.2">
      <c r="D273" s="61"/>
      <c r="E273" s="61"/>
      <c r="F273" s="61"/>
      <c r="G273" s="61"/>
      <c r="H273" s="62"/>
      <c r="I273" s="61"/>
      <c r="J273" s="63"/>
      <c r="K273" s="61"/>
      <c r="L273" s="63"/>
      <c r="M273" s="61"/>
      <c r="N273" s="63"/>
      <c r="O273" s="61"/>
      <c r="P273" s="63"/>
      <c r="Q273" s="64"/>
      <c r="R273" s="62"/>
      <c r="S273" s="64"/>
      <c r="T273" s="63"/>
      <c r="U273" s="61"/>
      <c r="V273" s="61"/>
    </row>
    <row r="274" spans="4:22" x14ac:dyDescent="0.2">
      <c r="D274" s="61"/>
      <c r="E274" s="61"/>
      <c r="F274" s="61"/>
      <c r="G274" s="61"/>
      <c r="H274" s="62"/>
      <c r="I274" s="61"/>
      <c r="J274" s="63"/>
      <c r="K274" s="61"/>
      <c r="L274" s="63"/>
      <c r="M274" s="61"/>
      <c r="N274" s="63"/>
      <c r="O274" s="61"/>
      <c r="P274" s="63"/>
      <c r="Q274" s="64"/>
      <c r="R274" s="62"/>
      <c r="S274" s="64"/>
      <c r="T274" s="63"/>
      <c r="U274" s="61"/>
      <c r="V274" s="61"/>
    </row>
    <row r="275" spans="4:22" x14ac:dyDescent="0.2">
      <c r="D275" s="61"/>
      <c r="E275" s="61"/>
      <c r="F275" s="61"/>
      <c r="G275" s="61"/>
      <c r="H275" s="62"/>
      <c r="I275" s="61"/>
      <c r="J275" s="63"/>
      <c r="K275" s="61"/>
      <c r="L275" s="63"/>
      <c r="M275" s="61"/>
      <c r="N275" s="63"/>
      <c r="O275" s="61"/>
      <c r="P275" s="63"/>
      <c r="Q275" s="64"/>
      <c r="R275" s="62"/>
      <c r="S275" s="64"/>
      <c r="T275" s="63"/>
      <c r="U275" s="61"/>
      <c r="V275" s="61"/>
    </row>
    <row r="276" spans="4:22" x14ac:dyDescent="0.2">
      <c r="D276" s="61"/>
      <c r="E276" s="61"/>
      <c r="F276" s="61"/>
      <c r="G276" s="61"/>
      <c r="H276" s="62"/>
      <c r="I276" s="61"/>
      <c r="J276" s="63"/>
      <c r="K276" s="61"/>
      <c r="L276" s="63"/>
      <c r="M276" s="61"/>
      <c r="N276" s="63"/>
      <c r="O276" s="61"/>
      <c r="P276" s="63"/>
      <c r="Q276" s="64"/>
      <c r="R276" s="62"/>
      <c r="S276" s="64"/>
      <c r="T276" s="63"/>
      <c r="U276" s="61"/>
      <c r="V276" s="61"/>
    </row>
    <row r="277" spans="4:22" x14ac:dyDescent="0.2">
      <c r="D277" s="61"/>
      <c r="E277" s="61"/>
      <c r="F277" s="61"/>
      <c r="G277" s="61"/>
      <c r="H277" s="62"/>
      <c r="I277" s="61"/>
      <c r="J277" s="63"/>
      <c r="K277" s="61"/>
      <c r="L277" s="63"/>
      <c r="M277" s="61"/>
      <c r="N277" s="63"/>
      <c r="O277" s="61"/>
      <c r="P277" s="63"/>
      <c r="Q277" s="64"/>
      <c r="R277" s="62"/>
      <c r="S277" s="64"/>
      <c r="T277" s="63"/>
      <c r="U277" s="61"/>
      <c r="V277" s="61"/>
    </row>
    <row r="278" spans="4:22" x14ac:dyDescent="0.2">
      <c r="D278" s="61"/>
      <c r="E278" s="61"/>
      <c r="F278" s="61"/>
      <c r="G278" s="61"/>
      <c r="H278" s="62"/>
      <c r="I278" s="61"/>
      <c r="J278" s="63"/>
      <c r="K278" s="61"/>
      <c r="L278" s="63"/>
      <c r="M278" s="61"/>
      <c r="N278" s="63"/>
      <c r="O278" s="61"/>
      <c r="P278" s="63"/>
      <c r="Q278" s="64"/>
      <c r="R278" s="62"/>
      <c r="S278" s="64"/>
      <c r="T278" s="63"/>
      <c r="U278" s="61"/>
      <c r="V278" s="61"/>
    </row>
    <row r="279" spans="4:22" x14ac:dyDescent="0.2">
      <c r="D279" s="61"/>
      <c r="E279" s="61"/>
      <c r="F279" s="61"/>
      <c r="G279" s="61"/>
      <c r="H279" s="62"/>
      <c r="I279" s="61"/>
      <c r="J279" s="63"/>
      <c r="K279" s="61"/>
      <c r="L279" s="63"/>
      <c r="M279" s="61"/>
      <c r="N279" s="63"/>
      <c r="O279" s="61"/>
      <c r="P279" s="63"/>
      <c r="Q279" s="64"/>
      <c r="R279" s="62"/>
      <c r="S279" s="64"/>
      <c r="T279" s="63"/>
      <c r="U279" s="61"/>
      <c r="V279" s="61"/>
    </row>
    <row r="280" spans="4:22" x14ac:dyDescent="0.2">
      <c r="D280" s="61"/>
      <c r="E280" s="61"/>
      <c r="F280" s="61"/>
      <c r="G280" s="61"/>
      <c r="H280" s="62"/>
      <c r="I280" s="61"/>
      <c r="J280" s="63"/>
      <c r="K280" s="61"/>
      <c r="L280" s="63"/>
      <c r="M280" s="61"/>
      <c r="N280" s="63"/>
      <c r="O280" s="61"/>
      <c r="P280" s="63"/>
      <c r="Q280" s="64"/>
      <c r="R280" s="62"/>
      <c r="S280" s="64"/>
      <c r="T280" s="63"/>
      <c r="U280" s="61"/>
      <c r="V280" s="61"/>
    </row>
    <row r="281" spans="4:22" x14ac:dyDescent="0.2">
      <c r="D281" s="61"/>
      <c r="E281" s="61"/>
      <c r="F281" s="61"/>
      <c r="G281" s="61"/>
      <c r="H281" s="62"/>
      <c r="I281" s="61"/>
      <c r="J281" s="63"/>
      <c r="K281" s="61"/>
      <c r="L281" s="63"/>
      <c r="M281" s="61"/>
      <c r="N281" s="63"/>
      <c r="O281" s="61"/>
      <c r="P281" s="63"/>
      <c r="Q281" s="64"/>
      <c r="R281" s="62"/>
      <c r="S281" s="64"/>
      <c r="T281" s="63"/>
      <c r="U281" s="61"/>
      <c r="V281" s="61"/>
    </row>
    <row r="282" spans="4:22" x14ac:dyDescent="0.2">
      <c r="D282" s="61"/>
      <c r="E282" s="61"/>
      <c r="F282" s="61"/>
      <c r="G282" s="61"/>
      <c r="H282" s="62"/>
      <c r="I282" s="61"/>
      <c r="J282" s="63"/>
      <c r="K282" s="61"/>
      <c r="L282" s="63"/>
      <c r="M282" s="61"/>
      <c r="N282" s="63"/>
      <c r="O282" s="61"/>
      <c r="P282" s="63"/>
      <c r="Q282" s="64"/>
      <c r="R282" s="62"/>
      <c r="S282" s="64"/>
      <c r="T282" s="63"/>
      <c r="U282" s="61"/>
      <c r="V282" s="61"/>
    </row>
    <row r="283" spans="4:22" x14ac:dyDescent="0.2">
      <c r="D283" s="61"/>
      <c r="E283" s="61"/>
      <c r="F283" s="61"/>
      <c r="G283" s="61"/>
      <c r="H283" s="62"/>
      <c r="I283" s="61"/>
      <c r="J283" s="63"/>
      <c r="K283" s="61"/>
      <c r="L283" s="63"/>
      <c r="M283" s="61"/>
      <c r="N283" s="63"/>
      <c r="O283" s="61"/>
      <c r="P283" s="63"/>
      <c r="Q283" s="64"/>
      <c r="R283" s="62"/>
      <c r="S283" s="64"/>
      <c r="T283" s="63"/>
      <c r="U283" s="61"/>
      <c r="V283" s="61"/>
    </row>
    <row r="284" spans="4:22" x14ac:dyDescent="0.2">
      <c r="D284" s="61"/>
      <c r="E284" s="61"/>
      <c r="F284" s="61"/>
      <c r="G284" s="61"/>
      <c r="H284" s="62"/>
      <c r="I284" s="61"/>
      <c r="J284" s="63"/>
      <c r="K284" s="61"/>
      <c r="L284" s="63"/>
      <c r="M284" s="61"/>
      <c r="N284" s="63"/>
      <c r="O284" s="61"/>
      <c r="P284" s="63"/>
      <c r="Q284" s="64"/>
      <c r="R284" s="62"/>
      <c r="S284" s="64"/>
      <c r="T284" s="63"/>
      <c r="U284" s="61"/>
      <c r="V284" s="61"/>
    </row>
    <row r="285" spans="4:22" x14ac:dyDescent="0.2">
      <c r="D285" s="61"/>
      <c r="E285" s="61"/>
      <c r="F285" s="61"/>
      <c r="G285" s="61"/>
      <c r="H285" s="62"/>
      <c r="I285" s="61"/>
      <c r="J285" s="63"/>
      <c r="K285" s="61"/>
      <c r="L285" s="63"/>
      <c r="M285" s="61"/>
      <c r="N285" s="63"/>
      <c r="O285" s="61"/>
      <c r="P285" s="63"/>
      <c r="Q285" s="64"/>
      <c r="R285" s="62"/>
      <c r="S285" s="64"/>
      <c r="T285" s="63"/>
      <c r="U285" s="61"/>
      <c r="V285" s="61"/>
    </row>
    <row r="286" spans="4:22" x14ac:dyDescent="0.2">
      <c r="D286" s="61"/>
      <c r="E286" s="61"/>
      <c r="F286" s="61"/>
      <c r="G286" s="61"/>
      <c r="H286" s="62"/>
      <c r="I286" s="61"/>
      <c r="J286" s="63"/>
      <c r="K286" s="61"/>
      <c r="L286" s="63"/>
      <c r="M286" s="61"/>
      <c r="N286" s="63"/>
      <c r="O286" s="61"/>
      <c r="P286" s="63"/>
      <c r="Q286" s="64"/>
      <c r="R286" s="62"/>
      <c r="S286" s="64"/>
      <c r="T286" s="63"/>
      <c r="U286" s="61"/>
      <c r="V286" s="61"/>
    </row>
    <row r="287" spans="4:22" x14ac:dyDescent="0.2">
      <c r="D287" s="61"/>
      <c r="E287" s="61"/>
      <c r="F287" s="61"/>
      <c r="G287" s="61"/>
      <c r="H287" s="62"/>
      <c r="I287" s="61"/>
      <c r="J287" s="63"/>
      <c r="K287" s="61"/>
      <c r="L287" s="63"/>
      <c r="M287" s="61"/>
      <c r="N287" s="63"/>
      <c r="O287" s="61"/>
      <c r="P287" s="63"/>
      <c r="Q287" s="64"/>
      <c r="R287" s="62"/>
      <c r="S287" s="64"/>
      <c r="T287" s="63"/>
      <c r="U287" s="61"/>
      <c r="V287" s="61"/>
    </row>
    <row r="288" spans="4:22" x14ac:dyDescent="0.2">
      <c r="D288" s="61"/>
      <c r="E288" s="61"/>
      <c r="F288" s="61"/>
      <c r="G288" s="61"/>
      <c r="H288" s="62"/>
      <c r="I288" s="61"/>
      <c r="J288" s="63"/>
      <c r="K288" s="61"/>
      <c r="L288" s="63"/>
      <c r="M288" s="61"/>
      <c r="N288" s="63"/>
      <c r="O288" s="61"/>
      <c r="P288" s="63"/>
      <c r="Q288" s="64"/>
      <c r="R288" s="62"/>
      <c r="S288" s="64"/>
      <c r="T288" s="63"/>
      <c r="U288" s="61"/>
      <c r="V288" s="61"/>
    </row>
    <row r="289" spans="4:22" x14ac:dyDescent="0.2">
      <c r="D289" s="61"/>
      <c r="E289" s="61"/>
      <c r="F289" s="61"/>
      <c r="G289" s="61"/>
      <c r="H289" s="62"/>
      <c r="I289" s="61"/>
      <c r="J289" s="63"/>
      <c r="K289" s="61"/>
      <c r="L289" s="63"/>
      <c r="M289" s="61"/>
      <c r="N289" s="63"/>
      <c r="O289" s="61"/>
      <c r="P289" s="63"/>
      <c r="Q289" s="64"/>
      <c r="R289" s="62"/>
      <c r="S289" s="64"/>
      <c r="T289" s="63"/>
      <c r="U289" s="61"/>
      <c r="V289" s="61"/>
    </row>
    <row r="290" spans="4:22" x14ac:dyDescent="0.2">
      <c r="D290" s="61"/>
      <c r="E290" s="61"/>
      <c r="F290" s="61"/>
      <c r="G290" s="61"/>
      <c r="H290" s="62"/>
      <c r="I290" s="61"/>
      <c r="J290" s="63"/>
      <c r="K290" s="61"/>
      <c r="L290" s="63"/>
      <c r="M290" s="61"/>
      <c r="N290" s="63"/>
      <c r="O290" s="61"/>
      <c r="P290" s="63"/>
      <c r="Q290" s="64"/>
      <c r="R290" s="62"/>
      <c r="S290" s="64"/>
      <c r="T290" s="63"/>
      <c r="U290" s="61"/>
      <c r="V290" s="61"/>
    </row>
    <row r="291" spans="4:22" x14ac:dyDescent="0.2">
      <c r="D291" s="61"/>
      <c r="E291" s="61"/>
      <c r="F291" s="61"/>
      <c r="G291" s="61"/>
      <c r="H291" s="62"/>
      <c r="I291" s="61"/>
      <c r="J291" s="63"/>
      <c r="K291" s="61"/>
      <c r="L291" s="63"/>
      <c r="M291" s="61"/>
      <c r="N291" s="63"/>
      <c r="O291" s="61"/>
      <c r="P291" s="63"/>
      <c r="Q291" s="64"/>
      <c r="R291" s="62"/>
      <c r="S291" s="64"/>
      <c r="T291" s="63"/>
      <c r="U291" s="61"/>
      <c r="V291" s="61"/>
    </row>
    <row r="292" spans="4:22" x14ac:dyDescent="0.2">
      <c r="D292" s="61"/>
      <c r="E292" s="61"/>
      <c r="F292" s="61"/>
      <c r="G292" s="61"/>
      <c r="H292" s="62"/>
      <c r="I292" s="61"/>
      <c r="J292" s="63"/>
      <c r="K292" s="61"/>
      <c r="L292" s="63"/>
      <c r="M292" s="61"/>
      <c r="N292" s="63"/>
      <c r="O292" s="61"/>
      <c r="P292" s="63"/>
      <c r="Q292" s="64"/>
      <c r="R292" s="62"/>
      <c r="S292" s="64"/>
      <c r="T292" s="63"/>
      <c r="U292" s="61"/>
      <c r="V292" s="61"/>
    </row>
    <row r="293" spans="4:22" x14ac:dyDescent="0.2">
      <c r="D293" s="61"/>
      <c r="E293" s="61"/>
      <c r="F293" s="61"/>
      <c r="G293" s="61"/>
      <c r="H293" s="62"/>
      <c r="I293" s="61"/>
      <c r="J293" s="63"/>
      <c r="K293" s="61"/>
      <c r="L293" s="63"/>
      <c r="M293" s="61"/>
      <c r="N293" s="63"/>
      <c r="O293" s="61"/>
      <c r="P293" s="63"/>
      <c r="Q293" s="64"/>
      <c r="R293" s="62"/>
      <c r="S293" s="64"/>
      <c r="T293" s="63"/>
      <c r="U293" s="61"/>
      <c r="V293" s="61"/>
    </row>
    <row r="294" spans="4:22" x14ac:dyDescent="0.2">
      <c r="D294" s="61"/>
      <c r="E294" s="61"/>
      <c r="F294" s="61"/>
      <c r="G294" s="61"/>
      <c r="H294" s="62"/>
      <c r="I294" s="61"/>
      <c r="J294" s="63"/>
      <c r="K294" s="61"/>
      <c r="L294" s="63"/>
      <c r="M294" s="61"/>
      <c r="N294" s="63"/>
      <c r="O294" s="61"/>
      <c r="P294" s="63"/>
      <c r="Q294" s="64"/>
      <c r="R294" s="62"/>
      <c r="S294" s="64"/>
      <c r="T294" s="63"/>
      <c r="U294" s="61"/>
      <c r="V294" s="61"/>
    </row>
    <row r="295" spans="4:22" x14ac:dyDescent="0.2">
      <c r="D295" s="61"/>
      <c r="E295" s="61"/>
      <c r="F295" s="61"/>
      <c r="G295" s="61"/>
      <c r="H295" s="62"/>
      <c r="I295" s="61"/>
      <c r="J295" s="63"/>
      <c r="K295" s="61"/>
      <c r="L295" s="63"/>
      <c r="M295" s="61"/>
      <c r="N295" s="63"/>
      <c r="O295" s="61"/>
      <c r="P295" s="63"/>
      <c r="Q295" s="64"/>
      <c r="R295" s="62"/>
      <c r="S295" s="64"/>
      <c r="T295" s="63"/>
      <c r="U295" s="61"/>
      <c r="V295" s="61"/>
    </row>
    <row r="296" spans="4:22" x14ac:dyDescent="0.2">
      <c r="D296" s="61"/>
      <c r="E296" s="61"/>
      <c r="F296" s="61"/>
      <c r="G296" s="61"/>
      <c r="H296" s="62"/>
      <c r="I296" s="61"/>
      <c r="J296" s="63"/>
      <c r="K296" s="61"/>
      <c r="L296" s="63"/>
      <c r="M296" s="61"/>
      <c r="N296" s="63"/>
      <c r="O296" s="61"/>
      <c r="P296" s="63"/>
      <c r="Q296" s="64"/>
      <c r="R296" s="62"/>
      <c r="S296" s="64"/>
      <c r="T296" s="63"/>
      <c r="U296" s="61"/>
      <c r="V296" s="61"/>
    </row>
    <row r="297" spans="4:22" x14ac:dyDescent="0.2">
      <c r="D297" s="61"/>
      <c r="E297" s="61"/>
      <c r="F297" s="61"/>
      <c r="G297" s="61"/>
      <c r="H297" s="62"/>
      <c r="I297" s="61"/>
      <c r="J297" s="63"/>
      <c r="K297" s="61"/>
      <c r="L297" s="63"/>
      <c r="M297" s="61"/>
      <c r="N297" s="63"/>
      <c r="O297" s="61"/>
      <c r="P297" s="63"/>
      <c r="Q297" s="64"/>
      <c r="R297" s="62"/>
      <c r="S297" s="64"/>
      <c r="T297" s="63"/>
      <c r="U297" s="61"/>
      <c r="V297" s="61"/>
    </row>
    <row r="298" spans="4:22" x14ac:dyDescent="0.2">
      <c r="D298" s="61"/>
      <c r="E298" s="61"/>
      <c r="F298" s="61"/>
      <c r="G298" s="61"/>
      <c r="H298" s="62"/>
      <c r="I298" s="61"/>
      <c r="J298" s="63"/>
      <c r="K298" s="61"/>
      <c r="L298" s="63"/>
      <c r="M298" s="61"/>
      <c r="N298" s="63"/>
      <c r="O298" s="61"/>
      <c r="P298" s="63"/>
      <c r="Q298" s="64"/>
      <c r="R298" s="62"/>
      <c r="S298" s="64"/>
      <c r="T298" s="63"/>
      <c r="U298" s="61"/>
      <c r="V298" s="61"/>
    </row>
    <row r="299" spans="4:22" x14ac:dyDescent="0.2">
      <c r="D299" s="61"/>
      <c r="E299" s="61"/>
      <c r="F299" s="61"/>
      <c r="G299" s="61"/>
      <c r="H299" s="62"/>
      <c r="I299" s="61"/>
      <c r="J299" s="63"/>
      <c r="K299" s="61"/>
      <c r="L299" s="63"/>
      <c r="M299" s="61"/>
      <c r="N299" s="63"/>
      <c r="O299" s="61"/>
      <c r="P299" s="63"/>
      <c r="Q299" s="64"/>
      <c r="R299" s="62"/>
      <c r="S299" s="64"/>
      <c r="T299" s="63"/>
      <c r="U299" s="61"/>
      <c r="V299" s="61"/>
    </row>
    <row r="300" spans="4:22" x14ac:dyDescent="0.2">
      <c r="D300" s="61"/>
      <c r="E300" s="61"/>
      <c r="F300" s="61"/>
      <c r="G300" s="61"/>
      <c r="H300" s="62"/>
      <c r="I300" s="61"/>
      <c r="J300" s="63"/>
      <c r="K300" s="61"/>
      <c r="L300" s="63"/>
      <c r="M300" s="61"/>
      <c r="N300" s="63"/>
      <c r="O300" s="61"/>
      <c r="P300" s="63"/>
      <c r="Q300" s="64"/>
      <c r="R300" s="62"/>
      <c r="S300" s="64"/>
      <c r="T300" s="63"/>
      <c r="U300" s="61"/>
      <c r="V300" s="61"/>
    </row>
    <row r="301" spans="4:22" x14ac:dyDescent="0.2">
      <c r="D301" s="61"/>
      <c r="E301" s="61"/>
      <c r="F301" s="61"/>
      <c r="G301" s="61"/>
      <c r="H301" s="62"/>
      <c r="I301" s="61"/>
      <c r="J301" s="63"/>
      <c r="K301" s="61"/>
      <c r="L301" s="63"/>
      <c r="M301" s="61"/>
      <c r="N301" s="63"/>
      <c r="O301" s="61"/>
      <c r="P301" s="63"/>
      <c r="Q301" s="64"/>
      <c r="R301" s="62"/>
      <c r="S301" s="64"/>
      <c r="T301" s="63"/>
      <c r="U301" s="61"/>
      <c r="V301" s="61"/>
    </row>
    <row r="302" spans="4:22" x14ac:dyDescent="0.2">
      <c r="D302" s="61"/>
      <c r="E302" s="61"/>
      <c r="F302" s="61"/>
      <c r="G302" s="61"/>
      <c r="H302" s="62"/>
      <c r="I302" s="61"/>
      <c r="J302" s="63"/>
      <c r="K302" s="61"/>
      <c r="L302" s="63"/>
      <c r="M302" s="61"/>
      <c r="N302" s="63"/>
      <c r="O302" s="61"/>
      <c r="P302" s="63"/>
      <c r="Q302" s="64"/>
      <c r="R302" s="62"/>
      <c r="S302" s="64"/>
      <c r="T302" s="63"/>
      <c r="U302" s="61"/>
      <c r="V302" s="61"/>
    </row>
    <row r="303" spans="4:22" x14ac:dyDescent="0.2">
      <c r="D303" s="61"/>
      <c r="E303" s="61"/>
      <c r="F303" s="61"/>
      <c r="G303" s="61"/>
      <c r="H303" s="62"/>
      <c r="I303" s="61"/>
      <c r="J303" s="63"/>
      <c r="K303" s="61"/>
      <c r="L303" s="63"/>
      <c r="M303" s="61"/>
      <c r="N303" s="63"/>
      <c r="O303" s="61"/>
      <c r="P303" s="63"/>
      <c r="Q303" s="64"/>
      <c r="R303" s="62"/>
      <c r="S303" s="64"/>
      <c r="T303" s="63"/>
      <c r="U303" s="61"/>
      <c r="V303" s="61"/>
    </row>
    <row r="304" spans="4:22" x14ac:dyDescent="0.2">
      <c r="D304" s="61"/>
      <c r="E304" s="61"/>
      <c r="F304" s="61"/>
      <c r="G304" s="61"/>
      <c r="H304" s="62"/>
      <c r="I304" s="61"/>
      <c r="J304" s="63"/>
      <c r="K304" s="61"/>
      <c r="L304" s="63"/>
      <c r="M304" s="61"/>
      <c r="N304" s="63"/>
      <c r="O304" s="61"/>
      <c r="P304" s="63"/>
      <c r="Q304" s="64"/>
      <c r="R304" s="62"/>
      <c r="S304" s="64"/>
      <c r="T304" s="63"/>
      <c r="U304" s="61"/>
      <c r="V304" s="61"/>
    </row>
    <row r="305" spans="4:22" x14ac:dyDescent="0.2">
      <c r="D305" s="61"/>
      <c r="E305" s="61"/>
      <c r="F305" s="61"/>
      <c r="G305" s="61"/>
      <c r="H305" s="62"/>
      <c r="I305" s="61"/>
      <c r="J305" s="63"/>
      <c r="K305" s="61"/>
      <c r="L305" s="63"/>
      <c r="M305" s="61"/>
      <c r="N305" s="63"/>
      <c r="O305" s="61"/>
      <c r="P305" s="63"/>
      <c r="Q305" s="64"/>
      <c r="R305" s="62"/>
      <c r="S305" s="64"/>
      <c r="T305" s="63"/>
      <c r="U305" s="61"/>
      <c r="V305" s="61"/>
    </row>
    <row r="306" spans="4:22" x14ac:dyDescent="0.2">
      <c r="D306" s="61"/>
      <c r="E306" s="61"/>
      <c r="F306" s="61"/>
      <c r="G306" s="61"/>
      <c r="H306" s="62"/>
      <c r="I306" s="61"/>
      <c r="J306" s="63"/>
      <c r="K306" s="61"/>
      <c r="L306" s="63"/>
      <c r="M306" s="61"/>
      <c r="N306" s="63"/>
      <c r="O306" s="61"/>
      <c r="P306" s="63"/>
      <c r="Q306" s="64"/>
      <c r="R306" s="62"/>
      <c r="S306" s="64"/>
      <c r="T306" s="63"/>
      <c r="U306" s="61"/>
      <c r="V306" s="61"/>
    </row>
    <row r="307" spans="4:22" x14ac:dyDescent="0.2">
      <c r="D307" s="61"/>
      <c r="E307" s="61"/>
      <c r="F307" s="61"/>
      <c r="G307" s="61"/>
      <c r="H307" s="62"/>
      <c r="I307" s="61"/>
      <c r="J307" s="63"/>
      <c r="K307" s="61"/>
      <c r="L307" s="63"/>
      <c r="M307" s="61"/>
      <c r="N307" s="63"/>
      <c r="O307" s="61"/>
      <c r="P307" s="63"/>
      <c r="Q307" s="64"/>
      <c r="R307" s="62"/>
      <c r="S307" s="64"/>
      <c r="T307" s="63"/>
      <c r="U307" s="61"/>
      <c r="V307" s="61"/>
    </row>
    <row r="308" spans="4:22" x14ac:dyDescent="0.2">
      <c r="D308" s="61"/>
      <c r="E308" s="61"/>
      <c r="F308" s="61"/>
      <c r="G308" s="61"/>
      <c r="H308" s="62"/>
      <c r="I308" s="61"/>
      <c r="J308" s="63"/>
      <c r="K308" s="61"/>
      <c r="L308" s="63"/>
      <c r="M308" s="61"/>
      <c r="N308" s="63"/>
      <c r="O308" s="61"/>
      <c r="P308" s="63"/>
      <c r="Q308" s="64"/>
      <c r="R308" s="62"/>
      <c r="S308" s="64"/>
      <c r="T308" s="63"/>
      <c r="U308" s="61"/>
      <c r="V308" s="61"/>
    </row>
    <row r="309" spans="4:22" x14ac:dyDescent="0.2">
      <c r="D309" s="61"/>
      <c r="E309" s="61"/>
      <c r="F309" s="61"/>
      <c r="G309" s="61"/>
      <c r="H309" s="62"/>
      <c r="I309" s="61"/>
      <c r="J309" s="63"/>
      <c r="K309" s="61"/>
      <c r="L309" s="63"/>
      <c r="M309" s="61"/>
      <c r="N309" s="63"/>
      <c r="O309" s="61"/>
      <c r="P309" s="63"/>
      <c r="Q309" s="64"/>
      <c r="R309" s="62"/>
      <c r="S309" s="64"/>
      <c r="T309" s="63"/>
      <c r="U309" s="61"/>
      <c r="V309" s="61"/>
    </row>
    <row r="310" spans="4:22" x14ac:dyDescent="0.2">
      <c r="D310" s="61"/>
      <c r="E310" s="61"/>
      <c r="F310" s="61"/>
      <c r="G310" s="61"/>
      <c r="H310" s="62"/>
      <c r="I310" s="61"/>
      <c r="J310" s="63"/>
      <c r="K310" s="61"/>
      <c r="L310" s="63"/>
      <c r="M310" s="61"/>
      <c r="N310" s="63"/>
      <c r="O310" s="61"/>
      <c r="P310" s="63"/>
      <c r="Q310" s="64"/>
      <c r="R310" s="62"/>
      <c r="S310" s="64"/>
      <c r="T310" s="63"/>
      <c r="U310" s="61"/>
      <c r="V310" s="61"/>
    </row>
    <row r="311" spans="4:22" x14ac:dyDescent="0.2">
      <c r="D311" s="61"/>
      <c r="E311" s="61"/>
      <c r="F311" s="61"/>
      <c r="G311" s="61"/>
      <c r="H311" s="62"/>
      <c r="I311" s="61"/>
      <c r="J311" s="63"/>
      <c r="K311" s="61"/>
      <c r="L311" s="63"/>
      <c r="M311" s="61"/>
      <c r="N311" s="63"/>
      <c r="O311" s="61"/>
      <c r="P311" s="63"/>
      <c r="Q311" s="64"/>
      <c r="R311" s="62"/>
      <c r="S311" s="64"/>
      <c r="T311" s="63"/>
      <c r="U311" s="61"/>
      <c r="V311" s="61"/>
    </row>
    <row r="312" spans="4:22" x14ac:dyDescent="0.2">
      <c r="D312" s="61"/>
      <c r="E312" s="61"/>
      <c r="F312" s="61"/>
      <c r="G312" s="61"/>
      <c r="H312" s="62"/>
      <c r="I312" s="61"/>
      <c r="J312" s="63"/>
      <c r="K312" s="61"/>
      <c r="L312" s="63"/>
      <c r="M312" s="61"/>
      <c r="N312" s="63"/>
      <c r="O312" s="61"/>
      <c r="P312" s="63"/>
      <c r="Q312" s="64"/>
      <c r="R312" s="62"/>
      <c r="S312" s="64"/>
      <c r="T312" s="63"/>
      <c r="U312" s="61"/>
      <c r="V312" s="61"/>
    </row>
    <row r="313" spans="4:22" x14ac:dyDescent="0.2">
      <c r="D313" s="61"/>
      <c r="E313" s="61"/>
      <c r="F313" s="61"/>
      <c r="G313" s="61"/>
      <c r="H313" s="62"/>
      <c r="I313" s="61"/>
      <c r="J313" s="63"/>
      <c r="K313" s="61"/>
      <c r="L313" s="63"/>
      <c r="M313" s="61"/>
      <c r="N313" s="63"/>
      <c r="O313" s="61"/>
      <c r="P313" s="63"/>
      <c r="Q313" s="64"/>
      <c r="R313" s="62"/>
      <c r="S313" s="64"/>
      <c r="T313" s="63"/>
      <c r="U313" s="61"/>
      <c r="V313" s="61"/>
    </row>
    <row r="314" spans="4:22" x14ac:dyDescent="0.2">
      <c r="D314" s="61"/>
      <c r="E314" s="61"/>
      <c r="F314" s="61"/>
      <c r="G314" s="61"/>
      <c r="H314" s="62"/>
      <c r="I314" s="61"/>
      <c r="J314" s="63"/>
      <c r="K314" s="61"/>
      <c r="L314" s="63"/>
      <c r="M314" s="61"/>
      <c r="N314" s="63"/>
      <c r="O314" s="61"/>
      <c r="P314" s="63"/>
      <c r="Q314" s="64"/>
      <c r="R314" s="62"/>
      <c r="S314" s="64"/>
      <c r="T314" s="63"/>
      <c r="U314" s="61"/>
      <c r="V314" s="61"/>
    </row>
    <row r="315" spans="4:22" x14ac:dyDescent="0.2">
      <c r="D315" s="61"/>
      <c r="E315" s="61"/>
      <c r="F315" s="61"/>
      <c r="G315" s="61"/>
      <c r="H315" s="62"/>
      <c r="I315" s="61"/>
      <c r="J315" s="63"/>
      <c r="K315" s="61"/>
      <c r="L315" s="63"/>
      <c r="M315" s="61"/>
      <c r="N315" s="63"/>
      <c r="O315" s="61"/>
      <c r="P315" s="63"/>
      <c r="Q315" s="64"/>
      <c r="R315" s="62"/>
      <c r="S315" s="64"/>
      <c r="T315" s="63"/>
      <c r="U315" s="61"/>
      <c r="V315" s="61"/>
    </row>
    <row r="316" spans="4:22" x14ac:dyDescent="0.2">
      <c r="D316" s="61"/>
      <c r="E316" s="61"/>
      <c r="F316" s="61"/>
      <c r="G316" s="61"/>
      <c r="H316" s="62"/>
      <c r="I316" s="61"/>
      <c r="J316" s="63"/>
      <c r="K316" s="61"/>
      <c r="L316" s="63"/>
      <c r="M316" s="61"/>
      <c r="N316" s="63"/>
      <c r="O316" s="61"/>
      <c r="P316" s="63"/>
      <c r="Q316" s="64"/>
      <c r="R316" s="62"/>
      <c r="S316" s="64"/>
      <c r="T316" s="63"/>
      <c r="U316" s="61"/>
      <c r="V316" s="61"/>
    </row>
    <row r="317" spans="4:22" x14ac:dyDescent="0.2">
      <c r="D317" s="61"/>
      <c r="E317" s="61"/>
      <c r="F317" s="61"/>
      <c r="G317" s="61"/>
      <c r="H317" s="62"/>
      <c r="I317" s="61"/>
      <c r="J317" s="63"/>
      <c r="K317" s="61"/>
      <c r="L317" s="63"/>
      <c r="M317" s="61"/>
      <c r="N317" s="63"/>
      <c r="O317" s="61"/>
      <c r="P317" s="63"/>
      <c r="Q317" s="64"/>
      <c r="R317" s="62"/>
      <c r="S317" s="64"/>
      <c r="T317" s="63"/>
      <c r="U317" s="61"/>
      <c r="V317" s="61"/>
    </row>
    <row r="318" spans="4:22" x14ac:dyDescent="0.2">
      <c r="D318" s="61"/>
      <c r="E318" s="61"/>
      <c r="F318" s="61"/>
      <c r="G318" s="61"/>
      <c r="H318" s="62"/>
      <c r="I318" s="61"/>
      <c r="J318" s="63"/>
      <c r="K318" s="61"/>
      <c r="L318" s="63"/>
      <c r="M318" s="61"/>
      <c r="N318" s="63"/>
      <c r="O318" s="61"/>
      <c r="P318" s="63"/>
      <c r="Q318" s="64"/>
      <c r="R318" s="62"/>
      <c r="S318" s="64"/>
      <c r="T318" s="63"/>
      <c r="U318" s="61"/>
      <c r="V318" s="61"/>
    </row>
    <row r="319" spans="4:22" x14ac:dyDescent="0.2">
      <c r="D319" s="61"/>
      <c r="E319" s="61"/>
      <c r="F319" s="61"/>
      <c r="G319" s="61"/>
      <c r="H319" s="62"/>
      <c r="I319" s="61"/>
      <c r="J319" s="63"/>
      <c r="K319" s="61"/>
      <c r="L319" s="63"/>
      <c r="M319" s="61"/>
      <c r="N319" s="63"/>
      <c r="O319" s="61"/>
      <c r="P319" s="63"/>
      <c r="Q319" s="64"/>
      <c r="R319" s="62"/>
      <c r="S319" s="64"/>
      <c r="T319" s="63"/>
      <c r="U319" s="61"/>
      <c r="V319" s="61"/>
    </row>
    <row r="320" spans="4:22" x14ac:dyDescent="0.2">
      <c r="D320" s="61"/>
      <c r="E320" s="61"/>
      <c r="F320" s="61"/>
      <c r="G320" s="61"/>
      <c r="H320" s="62"/>
      <c r="I320" s="61"/>
      <c r="J320" s="63"/>
      <c r="K320" s="61"/>
      <c r="L320" s="63"/>
      <c r="M320" s="61"/>
      <c r="N320" s="63"/>
      <c r="O320" s="61"/>
      <c r="P320" s="63"/>
      <c r="Q320" s="64"/>
      <c r="R320" s="62"/>
      <c r="S320" s="64"/>
      <c r="T320" s="63"/>
      <c r="U320" s="61"/>
      <c r="V320" s="61"/>
    </row>
    <row r="321" spans="4:22" x14ac:dyDescent="0.2">
      <c r="D321" s="61"/>
      <c r="E321" s="61"/>
      <c r="F321" s="61"/>
      <c r="G321" s="61"/>
      <c r="H321" s="62"/>
      <c r="I321" s="61"/>
      <c r="J321" s="63"/>
      <c r="K321" s="61"/>
      <c r="L321" s="63"/>
      <c r="M321" s="61"/>
      <c r="N321" s="63"/>
      <c r="O321" s="61"/>
      <c r="P321" s="63"/>
      <c r="Q321" s="64"/>
      <c r="R321" s="62"/>
      <c r="S321" s="64"/>
      <c r="T321" s="63"/>
      <c r="U321" s="61"/>
      <c r="V321" s="61"/>
    </row>
    <row r="322" spans="4:22" x14ac:dyDescent="0.2">
      <c r="D322" s="61"/>
      <c r="E322" s="61"/>
      <c r="F322" s="61"/>
      <c r="G322" s="61"/>
      <c r="H322" s="62"/>
      <c r="I322" s="61"/>
      <c r="J322" s="63"/>
      <c r="K322" s="61"/>
      <c r="L322" s="63"/>
      <c r="M322" s="61"/>
      <c r="N322" s="63"/>
      <c r="O322" s="61"/>
      <c r="P322" s="63"/>
      <c r="Q322" s="64"/>
      <c r="R322" s="62"/>
      <c r="S322" s="64"/>
      <c r="T322" s="63"/>
      <c r="U322" s="61"/>
      <c r="V322" s="61"/>
    </row>
    <row r="323" spans="4:22" x14ac:dyDescent="0.2">
      <c r="D323" s="61"/>
      <c r="E323" s="61"/>
      <c r="F323" s="61"/>
      <c r="G323" s="61"/>
      <c r="H323" s="62"/>
      <c r="I323" s="61"/>
      <c r="J323" s="63"/>
      <c r="K323" s="61"/>
      <c r="L323" s="63"/>
      <c r="M323" s="61"/>
      <c r="N323" s="63"/>
      <c r="O323" s="61"/>
      <c r="P323" s="63"/>
      <c r="Q323" s="64"/>
      <c r="R323" s="62"/>
      <c r="S323" s="64"/>
      <c r="T323" s="63"/>
      <c r="U323" s="61"/>
      <c r="V323" s="61"/>
    </row>
    <row r="324" spans="4:22" x14ac:dyDescent="0.2">
      <c r="D324" s="61"/>
      <c r="E324" s="61"/>
      <c r="F324" s="61"/>
      <c r="G324" s="61"/>
      <c r="H324" s="62"/>
      <c r="I324" s="61"/>
      <c r="J324" s="63"/>
      <c r="K324" s="61"/>
      <c r="L324" s="63"/>
      <c r="M324" s="61"/>
      <c r="N324" s="63"/>
      <c r="O324" s="61"/>
      <c r="P324" s="63"/>
      <c r="Q324" s="64"/>
      <c r="R324" s="62"/>
      <c r="S324" s="64"/>
      <c r="T324" s="63"/>
      <c r="U324" s="61"/>
      <c r="V324" s="61"/>
    </row>
    <row r="325" spans="4:22" x14ac:dyDescent="0.2">
      <c r="D325" s="61"/>
      <c r="E325" s="61"/>
      <c r="F325" s="61"/>
      <c r="G325" s="61"/>
      <c r="H325" s="62"/>
      <c r="I325" s="61"/>
      <c r="J325" s="63"/>
      <c r="K325" s="61"/>
      <c r="L325" s="63"/>
      <c r="M325" s="61"/>
      <c r="N325" s="63"/>
      <c r="O325" s="61"/>
      <c r="P325" s="63"/>
      <c r="Q325" s="64"/>
      <c r="R325" s="62"/>
      <c r="S325" s="64"/>
      <c r="T325" s="63"/>
      <c r="U325" s="61"/>
      <c r="V325" s="61"/>
    </row>
    <row r="326" spans="4:22" x14ac:dyDescent="0.2">
      <c r="D326" s="61"/>
      <c r="E326" s="61"/>
      <c r="F326" s="61"/>
      <c r="G326" s="61"/>
      <c r="H326" s="62"/>
      <c r="I326" s="61"/>
      <c r="J326" s="63"/>
      <c r="K326" s="61"/>
      <c r="L326" s="63"/>
      <c r="M326" s="61"/>
      <c r="N326" s="63"/>
      <c r="O326" s="61"/>
      <c r="P326" s="63"/>
      <c r="Q326" s="64"/>
      <c r="R326" s="62"/>
      <c r="S326" s="64"/>
      <c r="T326" s="63"/>
      <c r="U326" s="61"/>
      <c r="V326" s="61"/>
    </row>
    <row r="327" spans="4:22" x14ac:dyDescent="0.2">
      <c r="D327" s="61"/>
      <c r="E327" s="61"/>
      <c r="F327" s="61"/>
      <c r="G327" s="61"/>
      <c r="H327" s="62"/>
      <c r="I327" s="61"/>
      <c r="J327" s="63"/>
      <c r="K327" s="61"/>
      <c r="L327" s="63"/>
      <c r="M327" s="61"/>
      <c r="N327" s="63"/>
      <c r="O327" s="61"/>
      <c r="P327" s="63"/>
      <c r="Q327" s="64"/>
      <c r="R327" s="62"/>
      <c r="S327" s="64"/>
      <c r="T327" s="63"/>
      <c r="U327" s="61"/>
      <c r="V327" s="61"/>
    </row>
    <row r="328" spans="4:22" x14ac:dyDescent="0.2">
      <c r="D328" s="61"/>
      <c r="E328" s="61"/>
      <c r="F328" s="61"/>
      <c r="G328" s="61"/>
      <c r="H328" s="62"/>
      <c r="I328" s="61"/>
      <c r="J328" s="63"/>
      <c r="K328" s="61"/>
      <c r="L328" s="63"/>
      <c r="M328" s="61"/>
      <c r="N328" s="63"/>
      <c r="O328" s="61"/>
      <c r="P328" s="63"/>
      <c r="Q328" s="64"/>
      <c r="R328" s="62"/>
      <c r="S328" s="64"/>
      <c r="T328" s="63"/>
      <c r="U328" s="61"/>
      <c r="V328" s="61"/>
    </row>
    <row r="329" spans="4:22" x14ac:dyDescent="0.2">
      <c r="D329" s="61"/>
      <c r="E329" s="61"/>
      <c r="F329" s="61"/>
      <c r="G329" s="61"/>
      <c r="H329" s="62"/>
      <c r="I329" s="61"/>
      <c r="J329" s="63"/>
      <c r="K329" s="61"/>
      <c r="L329" s="63"/>
      <c r="M329" s="61"/>
      <c r="N329" s="63"/>
      <c r="O329" s="61"/>
      <c r="P329" s="63"/>
      <c r="Q329" s="64"/>
      <c r="R329" s="62"/>
      <c r="S329" s="64"/>
      <c r="T329" s="63"/>
      <c r="U329" s="61"/>
      <c r="V329" s="61"/>
    </row>
    <row r="330" spans="4:22" x14ac:dyDescent="0.2">
      <c r="D330" s="61"/>
      <c r="E330" s="61"/>
      <c r="F330" s="61"/>
      <c r="G330" s="61"/>
      <c r="H330" s="62"/>
      <c r="I330" s="61"/>
      <c r="J330" s="63"/>
      <c r="K330" s="61"/>
      <c r="L330" s="63"/>
      <c r="M330" s="61"/>
      <c r="N330" s="63"/>
      <c r="O330" s="61"/>
      <c r="P330" s="63"/>
      <c r="Q330" s="64"/>
      <c r="R330" s="62"/>
      <c r="S330" s="64"/>
      <c r="T330" s="63"/>
      <c r="U330" s="61"/>
      <c r="V330" s="61"/>
    </row>
    <row r="331" spans="4:22" x14ac:dyDescent="0.2">
      <c r="D331" s="61"/>
      <c r="E331" s="61"/>
      <c r="F331" s="61"/>
      <c r="G331" s="61"/>
      <c r="H331" s="62"/>
      <c r="I331" s="61"/>
      <c r="J331" s="63"/>
      <c r="K331" s="61"/>
      <c r="L331" s="63"/>
      <c r="M331" s="61"/>
      <c r="N331" s="63"/>
      <c r="O331" s="61"/>
      <c r="P331" s="63"/>
      <c r="Q331" s="64"/>
      <c r="R331" s="62"/>
      <c r="S331" s="64"/>
      <c r="T331" s="63"/>
      <c r="U331" s="61"/>
      <c r="V331" s="61"/>
    </row>
    <row r="332" spans="4:22" x14ac:dyDescent="0.2">
      <c r="D332" s="61"/>
      <c r="E332" s="61"/>
      <c r="F332" s="61"/>
      <c r="G332" s="61"/>
      <c r="H332" s="62"/>
      <c r="I332" s="61"/>
      <c r="J332" s="63"/>
      <c r="K332" s="61"/>
      <c r="L332" s="63"/>
      <c r="M332" s="61"/>
      <c r="N332" s="63"/>
      <c r="O332" s="61"/>
      <c r="P332" s="63"/>
      <c r="Q332" s="64"/>
      <c r="R332" s="62"/>
      <c r="S332" s="64"/>
      <c r="T332" s="63"/>
      <c r="U332" s="61"/>
      <c r="V332" s="61"/>
    </row>
    <row r="333" spans="4:22" x14ac:dyDescent="0.2">
      <c r="D333" s="61"/>
      <c r="E333" s="61"/>
      <c r="F333" s="61"/>
      <c r="G333" s="61"/>
      <c r="H333" s="62"/>
      <c r="I333" s="61"/>
      <c r="J333" s="63"/>
      <c r="K333" s="61"/>
      <c r="L333" s="63"/>
      <c r="M333" s="61"/>
      <c r="N333" s="63"/>
      <c r="O333" s="61"/>
      <c r="P333" s="63"/>
      <c r="Q333" s="64"/>
      <c r="R333" s="62"/>
      <c r="S333" s="64"/>
      <c r="T333" s="63"/>
      <c r="U333" s="61"/>
      <c r="V333" s="61"/>
    </row>
    <row r="334" spans="4:22" x14ac:dyDescent="0.2">
      <c r="D334" s="61"/>
      <c r="E334" s="61"/>
      <c r="F334" s="61"/>
      <c r="G334" s="61"/>
      <c r="H334" s="62"/>
      <c r="I334" s="61"/>
      <c r="J334" s="63"/>
      <c r="K334" s="61"/>
      <c r="L334" s="63"/>
      <c r="M334" s="61"/>
      <c r="N334" s="63"/>
      <c r="O334" s="61"/>
      <c r="P334" s="63"/>
      <c r="Q334" s="64"/>
      <c r="R334" s="62"/>
      <c r="S334" s="64"/>
      <c r="T334" s="63"/>
      <c r="U334" s="61"/>
      <c r="V334" s="61"/>
    </row>
    <row r="335" spans="4:22" x14ac:dyDescent="0.2">
      <c r="D335" s="61"/>
      <c r="E335" s="61"/>
      <c r="F335" s="61"/>
      <c r="G335" s="61"/>
      <c r="H335" s="62"/>
      <c r="I335" s="61"/>
      <c r="J335" s="63"/>
      <c r="K335" s="61"/>
      <c r="L335" s="63"/>
      <c r="M335" s="61"/>
      <c r="N335" s="63"/>
      <c r="O335" s="61"/>
      <c r="P335" s="63"/>
      <c r="Q335" s="64"/>
      <c r="R335" s="62"/>
      <c r="S335" s="64"/>
      <c r="T335" s="63"/>
      <c r="U335" s="61"/>
      <c r="V335" s="61"/>
    </row>
    <row r="336" spans="4:22" x14ac:dyDescent="0.2">
      <c r="D336" s="61"/>
      <c r="E336" s="61"/>
      <c r="F336" s="61"/>
      <c r="G336" s="61"/>
      <c r="H336" s="62"/>
      <c r="I336" s="61"/>
      <c r="J336" s="63"/>
      <c r="K336" s="61"/>
      <c r="L336" s="63"/>
      <c r="M336" s="61"/>
      <c r="N336" s="63"/>
      <c r="O336" s="61"/>
      <c r="P336" s="63"/>
      <c r="Q336" s="64"/>
      <c r="R336" s="62"/>
      <c r="S336" s="64"/>
      <c r="T336" s="63"/>
      <c r="U336" s="61"/>
      <c r="V336" s="61"/>
    </row>
    <row r="337" spans="4:22" x14ac:dyDescent="0.2">
      <c r="D337" s="61"/>
      <c r="E337" s="61"/>
      <c r="F337" s="61"/>
      <c r="G337" s="61"/>
      <c r="H337" s="62"/>
      <c r="I337" s="61"/>
      <c r="J337" s="63"/>
      <c r="K337" s="61"/>
      <c r="L337" s="63"/>
      <c r="M337" s="61"/>
      <c r="N337" s="63"/>
      <c r="O337" s="61"/>
      <c r="P337" s="63"/>
      <c r="Q337" s="64"/>
      <c r="R337" s="62"/>
      <c r="S337" s="64"/>
      <c r="T337" s="63"/>
      <c r="U337" s="61"/>
      <c r="V337" s="61"/>
    </row>
    <row r="338" spans="4:22" x14ac:dyDescent="0.2">
      <c r="D338" s="61"/>
      <c r="E338" s="61"/>
      <c r="F338" s="61"/>
      <c r="G338" s="61"/>
      <c r="H338" s="62"/>
      <c r="I338" s="61"/>
      <c r="J338" s="63"/>
      <c r="K338" s="61"/>
      <c r="L338" s="63"/>
      <c r="M338" s="61"/>
      <c r="N338" s="63"/>
      <c r="O338" s="61"/>
      <c r="P338" s="63"/>
      <c r="Q338" s="64"/>
      <c r="R338" s="62"/>
      <c r="S338" s="64"/>
      <c r="T338" s="63"/>
      <c r="U338" s="61"/>
      <c r="V338" s="61"/>
    </row>
    <row r="339" spans="4:22" x14ac:dyDescent="0.2">
      <c r="D339" s="61"/>
      <c r="E339" s="61"/>
      <c r="F339" s="61"/>
      <c r="G339" s="61"/>
      <c r="H339" s="62"/>
      <c r="I339" s="61"/>
      <c r="J339" s="63"/>
      <c r="K339" s="61"/>
      <c r="L339" s="63"/>
      <c r="M339" s="61"/>
      <c r="N339" s="63"/>
      <c r="O339" s="61"/>
      <c r="P339" s="63"/>
      <c r="Q339" s="64"/>
      <c r="R339" s="62"/>
      <c r="S339" s="64"/>
      <c r="T339" s="63"/>
      <c r="U339" s="61"/>
      <c r="V339" s="61"/>
    </row>
    <row r="340" spans="4:22" x14ac:dyDescent="0.2">
      <c r="D340" s="61"/>
      <c r="E340" s="61"/>
      <c r="F340" s="61"/>
      <c r="G340" s="61"/>
      <c r="H340" s="62"/>
      <c r="I340" s="61"/>
      <c r="J340" s="63"/>
      <c r="K340" s="61"/>
      <c r="L340" s="63"/>
      <c r="M340" s="61"/>
      <c r="N340" s="63"/>
      <c r="O340" s="61"/>
      <c r="P340" s="63"/>
      <c r="Q340" s="64"/>
      <c r="R340" s="62"/>
      <c r="S340" s="64"/>
      <c r="T340" s="63"/>
      <c r="U340" s="61"/>
      <c r="V340" s="61"/>
    </row>
    <row r="341" spans="4:22" x14ac:dyDescent="0.2">
      <c r="D341" s="61"/>
      <c r="E341" s="61"/>
      <c r="F341" s="61"/>
      <c r="G341" s="61"/>
      <c r="H341" s="62"/>
      <c r="I341" s="61"/>
      <c r="J341" s="63"/>
      <c r="K341" s="61"/>
      <c r="L341" s="63"/>
      <c r="M341" s="61"/>
      <c r="N341" s="63"/>
      <c r="O341" s="61"/>
      <c r="P341" s="63"/>
      <c r="Q341" s="64"/>
      <c r="R341" s="62"/>
      <c r="S341" s="64"/>
      <c r="T341" s="63"/>
      <c r="U341" s="61"/>
      <c r="V341" s="61"/>
    </row>
    <row r="342" spans="4:22" x14ac:dyDescent="0.2">
      <c r="D342" s="61"/>
      <c r="E342" s="61"/>
      <c r="F342" s="61"/>
      <c r="G342" s="61"/>
      <c r="H342" s="62"/>
      <c r="I342" s="61"/>
      <c r="J342" s="63"/>
      <c r="K342" s="61"/>
      <c r="L342" s="63"/>
      <c r="M342" s="61"/>
      <c r="N342" s="63"/>
      <c r="O342" s="61"/>
      <c r="P342" s="63"/>
      <c r="Q342" s="64"/>
      <c r="R342" s="62"/>
      <c r="S342" s="64"/>
      <c r="T342" s="63"/>
      <c r="U342" s="61"/>
      <c r="V342" s="61"/>
    </row>
    <row r="343" spans="4:22" x14ac:dyDescent="0.2">
      <c r="D343" s="61"/>
      <c r="E343" s="61"/>
      <c r="F343" s="61"/>
      <c r="G343" s="61"/>
      <c r="H343" s="62"/>
      <c r="I343" s="61"/>
      <c r="J343" s="63"/>
      <c r="K343" s="61"/>
      <c r="L343" s="63"/>
      <c r="M343" s="61"/>
      <c r="N343" s="63"/>
      <c r="O343" s="61"/>
      <c r="P343" s="63"/>
      <c r="Q343" s="64"/>
      <c r="R343" s="62"/>
      <c r="S343" s="64"/>
      <c r="T343" s="63"/>
      <c r="U343" s="61"/>
      <c r="V343" s="61"/>
    </row>
    <row r="344" spans="4:22" x14ac:dyDescent="0.2">
      <c r="D344" s="61"/>
      <c r="E344" s="61"/>
      <c r="F344" s="61"/>
      <c r="G344" s="61"/>
      <c r="H344" s="62"/>
      <c r="I344" s="61"/>
      <c r="J344" s="63"/>
      <c r="K344" s="61"/>
      <c r="L344" s="63"/>
      <c r="M344" s="61"/>
      <c r="N344" s="63"/>
      <c r="O344" s="61"/>
      <c r="P344" s="63"/>
      <c r="Q344" s="64"/>
      <c r="R344" s="62"/>
      <c r="S344" s="64"/>
      <c r="T344" s="63"/>
      <c r="U344" s="61"/>
      <c r="V344" s="61"/>
    </row>
    <row r="345" spans="4:22" x14ac:dyDescent="0.2">
      <c r="D345" s="61"/>
      <c r="E345" s="61"/>
      <c r="F345" s="61"/>
      <c r="G345" s="61"/>
      <c r="H345" s="62"/>
      <c r="I345" s="61"/>
      <c r="J345" s="63"/>
      <c r="K345" s="61"/>
      <c r="L345" s="63"/>
      <c r="M345" s="61"/>
      <c r="N345" s="63"/>
      <c r="O345" s="61"/>
      <c r="P345" s="63"/>
      <c r="Q345" s="64"/>
      <c r="R345" s="62"/>
      <c r="S345" s="64"/>
      <c r="T345" s="63"/>
      <c r="U345" s="61"/>
      <c r="V345" s="61"/>
    </row>
    <row r="346" spans="4:22" x14ac:dyDescent="0.2">
      <c r="D346" s="61"/>
      <c r="E346" s="61"/>
      <c r="F346" s="61"/>
      <c r="G346" s="61"/>
      <c r="H346" s="62"/>
      <c r="I346" s="61"/>
      <c r="J346" s="63"/>
      <c r="K346" s="61"/>
      <c r="L346" s="63"/>
      <c r="M346" s="61"/>
      <c r="N346" s="63"/>
      <c r="O346" s="61"/>
      <c r="P346" s="63"/>
      <c r="Q346" s="64"/>
      <c r="R346" s="62"/>
      <c r="S346" s="64"/>
      <c r="T346" s="63"/>
      <c r="U346" s="61"/>
      <c r="V346" s="61"/>
    </row>
    <row r="347" spans="4:22" x14ac:dyDescent="0.2">
      <c r="D347" s="61"/>
      <c r="E347" s="61"/>
      <c r="F347" s="61"/>
      <c r="G347" s="61"/>
      <c r="H347" s="62"/>
      <c r="I347" s="61"/>
      <c r="J347" s="63"/>
      <c r="K347" s="61"/>
      <c r="L347" s="63"/>
      <c r="M347" s="61"/>
      <c r="N347" s="63"/>
      <c r="O347" s="61"/>
      <c r="P347" s="63"/>
      <c r="Q347" s="64"/>
      <c r="R347" s="62"/>
      <c r="S347" s="64"/>
      <c r="T347" s="63"/>
      <c r="U347" s="61"/>
      <c r="V347" s="61"/>
    </row>
    <row r="348" spans="4:22" x14ac:dyDescent="0.2">
      <c r="D348" s="61"/>
      <c r="E348" s="61"/>
      <c r="F348" s="61"/>
      <c r="G348" s="61"/>
      <c r="H348" s="62"/>
      <c r="I348" s="61"/>
      <c r="J348" s="63"/>
      <c r="K348" s="61"/>
      <c r="L348" s="63"/>
      <c r="M348" s="61"/>
      <c r="N348" s="63"/>
      <c r="O348" s="61"/>
      <c r="P348" s="63"/>
      <c r="Q348" s="64"/>
      <c r="R348" s="62"/>
      <c r="S348" s="64"/>
      <c r="T348" s="63"/>
      <c r="U348" s="61"/>
      <c r="V348" s="61"/>
    </row>
    <row r="349" spans="4:22" x14ac:dyDescent="0.2">
      <c r="D349" s="61"/>
      <c r="E349" s="61"/>
      <c r="F349" s="61"/>
      <c r="G349" s="61"/>
      <c r="H349" s="62"/>
      <c r="I349" s="61"/>
      <c r="J349" s="63"/>
      <c r="K349" s="61"/>
      <c r="L349" s="63"/>
      <c r="M349" s="61"/>
      <c r="N349" s="63"/>
      <c r="O349" s="61"/>
      <c r="P349" s="63"/>
      <c r="Q349" s="64"/>
      <c r="R349" s="62"/>
      <c r="S349" s="64"/>
      <c r="T349" s="63"/>
      <c r="U349" s="61"/>
      <c r="V349" s="61"/>
    </row>
    <row r="350" spans="4:22" x14ac:dyDescent="0.2">
      <c r="D350" s="61"/>
      <c r="E350" s="61"/>
      <c r="F350" s="61"/>
      <c r="G350" s="61"/>
      <c r="H350" s="62"/>
      <c r="I350" s="61"/>
      <c r="J350" s="63"/>
      <c r="K350" s="61"/>
      <c r="L350" s="63"/>
      <c r="M350" s="61"/>
      <c r="N350" s="63"/>
      <c r="O350" s="61"/>
      <c r="P350" s="63"/>
      <c r="Q350" s="64"/>
      <c r="R350" s="62"/>
      <c r="S350" s="64"/>
      <c r="T350" s="63"/>
      <c r="U350" s="61"/>
      <c r="V350" s="61"/>
    </row>
    <row r="351" spans="4:22" x14ac:dyDescent="0.2">
      <c r="D351" s="61"/>
      <c r="E351" s="61"/>
      <c r="F351" s="61"/>
      <c r="G351" s="61"/>
      <c r="H351" s="62"/>
      <c r="I351" s="61"/>
      <c r="J351" s="63"/>
      <c r="K351" s="61"/>
      <c r="L351" s="63"/>
      <c r="M351" s="61"/>
      <c r="N351" s="63"/>
      <c r="O351" s="61"/>
      <c r="P351" s="63"/>
      <c r="Q351" s="64"/>
      <c r="R351" s="62"/>
      <c r="S351" s="64"/>
      <c r="T351" s="63"/>
      <c r="U351" s="61"/>
      <c r="V351" s="61"/>
    </row>
    <row r="352" spans="4:22" x14ac:dyDescent="0.2">
      <c r="D352" s="61"/>
      <c r="E352" s="61"/>
      <c r="F352" s="61"/>
      <c r="G352" s="61"/>
      <c r="H352" s="62"/>
      <c r="I352" s="61"/>
      <c r="J352" s="63"/>
      <c r="K352" s="61"/>
      <c r="L352" s="63"/>
      <c r="M352" s="61"/>
      <c r="N352" s="63"/>
      <c r="O352" s="61"/>
      <c r="P352" s="63"/>
      <c r="Q352" s="64"/>
      <c r="R352" s="62"/>
      <c r="S352" s="64"/>
      <c r="T352" s="63"/>
      <c r="U352" s="61"/>
      <c r="V352" s="61"/>
    </row>
    <row r="353" spans="4:22" x14ac:dyDescent="0.2">
      <c r="D353" s="61"/>
      <c r="E353" s="61"/>
      <c r="F353" s="61"/>
      <c r="G353" s="61"/>
      <c r="H353" s="62"/>
      <c r="I353" s="61"/>
      <c r="J353" s="63"/>
      <c r="K353" s="61"/>
      <c r="L353" s="63"/>
      <c r="M353" s="61"/>
      <c r="N353" s="63"/>
      <c r="O353" s="61"/>
      <c r="P353" s="63"/>
      <c r="Q353" s="64"/>
      <c r="R353" s="62"/>
      <c r="S353" s="64"/>
      <c r="T353" s="63"/>
      <c r="U353" s="61"/>
      <c r="V353" s="61"/>
    </row>
    <row r="354" spans="4:22" x14ac:dyDescent="0.2">
      <c r="D354" s="61"/>
      <c r="E354" s="61"/>
      <c r="F354" s="61"/>
      <c r="G354" s="61"/>
      <c r="H354" s="62"/>
      <c r="I354" s="61"/>
      <c r="J354" s="63"/>
      <c r="K354" s="61"/>
      <c r="L354" s="63"/>
      <c r="M354" s="61"/>
      <c r="N354" s="63"/>
      <c r="O354" s="61"/>
      <c r="P354" s="63"/>
      <c r="Q354" s="64"/>
      <c r="R354" s="62"/>
      <c r="S354" s="64"/>
      <c r="T354" s="63"/>
      <c r="U354" s="61"/>
      <c r="V354" s="61"/>
    </row>
    <row r="355" spans="4:22" x14ac:dyDescent="0.2">
      <c r="D355" s="61"/>
      <c r="E355" s="61"/>
      <c r="F355" s="61"/>
      <c r="G355" s="61"/>
      <c r="H355" s="62"/>
      <c r="I355" s="61"/>
      <c r="J355" s="63"/>
      <c r="K355" s="61"/>
      <c r="L355" s="63"/>
      <c r="M355" s="61"/>
      <c r="N355" s="63"/>
      <c r="O355" s="61"/>
      <c r="P355" s="63"/>
      <c r="Q355" s="64"/>
      <c r="R355" s="62"/>
      <c r="S355" s="64"/>
      <c r="T355" s="63"/>
      <c r="U355" s="61"/>
      <c r="V355" s="61"/>
    </row>
    <row r="356" spans="4:22" x14ac:dyDescent="0.2">
      <c r="D356" s="61"/>
      <c r="E356" s="61"/>
      <c r="F356" s="61"/>
      <c r="G356" s="61"/>
      <c r="H356" s="62"/>
      <c r="I356" s="61"/>
      <c r="J356" s="63"/>
      <c r="K356" s="61"/>
      <c r="L356" s="63"/>
      <c r="M356" s="61"/>
      <c r="N356" s="63"/>
      <c r="O356" s="61"/>
      <c r="P356" s="63"/>
      <c r="Q356" s="64"/>
      <c r="R356" s="62"/>
      <c r="S356" s="64"/>
      <c r="T356" s="63"/>
      <c r="U356" s="61"/>
      <c r="V356" s="61"/>
    </row>
    <row r="357" spans="4:22" x14ac:dyDescent="0.2">
      <c r="D357" s="61"/>
      <c r="E357" s="61"/>
      <c r="F357" s="61"/>
      <c r="G357" s="61"/>
      <c r="H357" s="62"/>
      <c r="I357" s="61"/>
      <c r="J357" s="63"/>
      <c r="K357" s="61"/>
      <c r="L357" s="63"/>
      <c r="M357" s="61"/>
      <c r="N357" s="63"/>
      <c r="O357" s="61"/>
      <c r="P357" s="63"/>
      <c r="Q357" s="64"/>
      <c r="R357" s="62"/>
      <c r="S357" s="64"/>
      <c r="T357" s="63"/>
      <c r="U357" s="61"/>
      <c r="V357" s="61"/>
    </row>
    <row r="358" spans="4:22" x14ac:dyDescent="0.2">
      <c r="D358" s="61"/>
      <c r="E358" s="61"/>
      <c r="F358" s="61"/>
      <c r="G358" s="61"/>
      <c r="H358" s="62"/>
      <c r="I358" s="61"/>
      <c r="J358" s="63"/>
      <c r="K358" s="61"/>
      <c r="L358" s="63"/>
      <c r="M358" s="61"/>
      <c r="N358" s="63"/>
      <c r="O358" s="61"/>
      <c r="P358" s="63"/>
      <c r="Q358" s="64"/>
      <c r="R358" s="62"/>
      <c r="S358" s="64"/>
      <c r="T358" s="63"/>
      <c r="U358" s="61"/>
      <c r="V358" s="61"/>
    </row>
    <row r="359" spans="4:22" x14ac:dyDescent="0.2">
      <c r="D359" s="61"/>
      <c r="E359" s="61"/>
      <c r="F359" s="61"/>
      <c r="G359" s="61"/>
      <c r="H359" s="62"/>
      <c r="I359" s="61"/>
      <c r="J359" s="63"/>
      <c r="K359" s="61"/>
      <c r="L359" s="63"/>
      <c r="M359" s="61"/>
      <c r="N359" s="63"/>
      <c r="O359" s="61"/>
      <c r="P359" s="63"/>
      <c r="Q359" s="64"/>
      <c r="R359" s="62"/>
      <c r="S359" s="64"/>
      <c r="T359" s="63"/>
      <c r="U359" s="61"/>
      <c r="V359" s="61"/>
    </row>
    <row r="360" spans="4:22" x14ac:dyDescent="0.2">
      <c r="D360" s="61"/>
      <c r="E360" s="61"/>
      <c r="F360" s="61"/>
      <c r="G360" s="61"/>
      <c r="H360" s="62"/>
      <c r="I360" s="61"/>
      <c r="J360" s="63"/>
      <c r="K360" s="61"/>
      <c r="L360" s="63"/>
      <c r="M360" s="61"/>
      <c r="N360" s="63"/>
      <c r="O360" s="61"/>
      <c r="P360" s="63"/>
      <c r="Q360" s="64"/>
      <c r="R360" s="62"/>
      <c r="S360" s="64"/>
      <c r="T360" s="63"/>
      <c r="U360" s="61"/>
      <c r="V360" s="61"/>
    </row>
    <row r="361" spans="4:22" x14ac:dyDescent="0.2">
      <c r="D361" s="61"/>
      <c r="E361" s="61"/>
      <c r="F361" s="61"/>
      <c r="G361" s="61"/>
      <c r="H361" s="62"/>
      <c r="I361" s="61"/>
      <c r="J361" s="63"/>
      <c r="K361" s="61"/>
      <c r="L361" s="63"/>
      <c r="M361" s="61"/>
      <c r="N361" s="63"/>
      <c r="O361" s="61"/>
      <c r="P361" s="63"/>
      <c r="Q361" s="64"/>
      <c r="R361" s="62"/>
      <c r="S361" s="64"/>
      <c r="T361" s="63"/>
      <c r="U361" s="61"/>
      <c r="V361" s="61"/>
    </row>
    <row r="362" spans="4:22" x14ac:dyDescent="0.2">
      <c r="D362" s="61"/>
      <c r="E362" s="61"/>
      <c r="F362" s="61"/>
      <c r="G362" s="61"/>
      <c r="H362" s="62"/>
      <c r="I362" s="61"/>
      <c r="J362" s="63"/>
      <c r="K362" s="61"/>
      <c r="L362" s="63"/>
      <c r="M362" s="61"/>
      <c r="N362" s="63"/>
      <c r="O362" s="61"/>
      <c r="P362" s="63"/>
      <c r="Q362" s="64"/>
      <c r="R362" s="62"/>
      <c r="S362" s="64"/>
      <c r="T362" s="63"/>
      <c r="U362" s="61"/>
      <c r="V362" s="61"/>
    </row>
    <row r="363" spans="4:22" x14ac:dyDescent="0.2">
      <c r="D363" s="61"/>
      <c r="E363" s="61"/>
      <c r="F363" s="61"/>
      <c r="G363" s="61"/>
      <c r="H363" s="62"/>
      <c r="I363" s="61"/>
      <c r="J363" s="63"/>
      <c r="K363" s="61"/>
      <c r="L363" s="63"/>
      <c r="M363" s="61"/>
      <c r="N363" s="63"/>
      <c r="O363" s="61"/>
      <c r="P363" s="63"/>
      <c r="Q363" s="64"/>
      <c r="R363" s="62"/>
      <c r="S363" s="64"/>
      <c r="T363" s="63"/>
      <c r="U363" s="61"/>
      <c r="V363" s="61"/>
    </row>
    <row r="364" spans="4:22" x14ac:dyDescent="0.2">
      <c r="D364" s="61"/>
      <c r="E364" s="61"/>
      <c r="F364" s="61"/>
      <c r="G364" s="61"/>
      <c r="H364" s="62"/>
      <c r="I364" s="61"/>
      <c r="J364" s="63"/>
      <c r="K364" s="61"/>
      <c r="L364" s="63"/>
      <c r="M364" s="61"/>
      <c r="N364" s="63"/>
      <c r="O364" s="61"/>
      <c r="P364" s="63"/>
      <c r="Q364" s="64"/>
      <c r="R364" s="62"/>
      <c r="S364" s="64"/>
      <c r="T364" s="63"/>
      <c r="U364" s="61"/>
      <c r="V364" s="61"/>
    </row>
    <row r="365" spans="4:22" x14ac:dyDescent="0.2">
      <c r="D365" s="61"/>
      <c r="E365" s="61"/>
      <c r="F365" s="61"/>
      <c r="G365" s="61"/>
      <c r="H365" s="62"/>
      <c r="I365" s="61"/>
      <c r="J365" s="63"/>
      <c r="K365" s="61"/>
      <c r="L365" s="63"/>
      <c r="M365" s="61"/>
      <c r="N365" s="63"/>
      <c r="O365" s="61"/>
      <c r="P365" s="63"/>
      <c r="Q365" s="64"/>
      <c r="R365" s="62"/>
      <c r="S365" s="64"/>
      <c r="T365" s="63"/>
      <c r="U365" s="61"/>
      <c r="V365" s="61"/>
    </row>
    <row r="366" spans="4:22" x14ac:dyDescent="0.2">
      <c r="D366" s="61"/>
      <c r="E366" s="61"/>
      <c r="F366" s="61"/>
      <c r="G366" s="61"/>
      <c r="H366" s="62"/>
      <c r="I366" s="61"/>
      <c r="J366" s="63"/>
      <c r="K366" s="61"/>
      <c r="L366" s="63"/>
      <c r="M366" s="61"/>
      <c r="N366" s="63"/>
      <c r="O366" s="61"/>
      <c r="P366" s="63"/>
      <c r="Q366" s="64"/>
      <c r="R366" s="62"/>
      <c r="S366" s="64"/>
      <c r="T366" s="63"/>
      <c r="U366" s="61"/>
      <c r="V366" s="61"/>
    </row>
    <row r="367" spans="4:22" x14ac:dyDescent="0.2">
      <c r="D367" s="61"/>
      <c r="E367" s="61"/>
      <c r="F367" s="61"/>
      <c r="G367" s="61"/>
      <c r="H367" s="62"/>
      <c r="I367" s="61"/>
      <c r="J367" s="63"/>
      <c r="K367" s="61"/>
      <c r="L367" s="63"/>
      <c r="M367" s="61"/>
      <c r="N367" s="63"/>
      <c r="O367" s="61"/>
      <c r="P367" s="63"/>
      <c r="Q367" s="64"/>
      <c r="R367" s="62"/>
      <c r="S367" s="64"/>
      <c r="T367" s="63"/>
      <c r="U367" s="61"/>
      <c r="V367" s="61"/>
    </row>
    <row r="368" spans="4:22" x14ac:dyDescent="0.2">
      <c r="D368" s="61"/>
      <c r="E368" s="61"/>
      <c r="F368" s="61"/>
      <c r="G368" s="61"/>
      <c r="H368" s="62"/>
      <c r="I368" s="61"/>
      <c r="J368" s="63"/>
      <c r="K368" s="61"/>
      <c r="L368" s="63"/>
      <c r="M368" s="61"/>
      <c r="N368" s="63"/>
      <c r="O368" s="61"/>
      <c r="P368" s="63"/>
      <c r="Q368" s="64"/>
      <c r="R368" s="62"/>
      <c r="S368" s="64"/>
      <c r="T368" s="63"/>
      <c r="U368" s="61"/>
      <c r="V368" s="61"/>
    </row>
    <row r="369" spans="4:22" x14ac:dyDescent="0.2">
      <c r="D369" s="61"/>
      <c r="E369" s="61"/>
      <c r="F369" s="61"/>
      <c r="G369" s="61"/>
      <c r="H369" s="62"/>
      <c r="I369" s="61"/>
      <c r="J369" s="63"/>
      <c r="K369" s="61"/>
      <c r="L369" s="63"/>
      <c r="M369" s="61"/>
      <c r="N369" s="63"/>
      <c r="O369" s="61"/>
      <c r="P369" s="63"/>
      <c r="Q369" s="64"/>
      <c r="R369" s="62"/>
      <c r="S369" s="64"/>
      <c r="T369" s="63"/>
      <c r="U369" s="61"/>
      <c r="V369" s="61"/>
    </row>
    <row r="370" spans="4:22" x14ac:dyDescent="0.2">
      <c r="D370" s="61"/>
      <c r="E370" s="61"/>
      <c r="F370" s="61"/>
      <c r="G370" s="61"/>
      <c r="H370" s="62"/>
      <c r="I370" s="61"/>
      <c r="J370" s="63"/>
      <c r="K370" s="61"/>
      <c r="L370" s="63"/>
      <c r="M370" s="61"/>
      <c r="N370" s="63"/>
      <c r="O370" s="61"/>
      <c r="P370" s="63"/>
      <c r="Q370" s="64"/>
      <c r="R370" s="62"/>
      <c r="S370" s="64"/>
      <c r="T370" s="63"/>
      <c r="U370" s="61"/>
      <c r="V370" s="61"/>
    </row>
    <row r="371" spans="4:22" x14ac:dyDescent="0.2">
      <c r="D371" s="61"/>
      <c r="E371" s="61"/>
      <c r="F371" s="61"/>
      <c r="G371" s="61"/>
      <c r="H371" s="62"/>
      <c r="I371" s="61"/>
      <c r="J371" s="63"/>
      <c r="K371" s="61"/>
      <c r="L371" s="63"/>
      <c r="M371" s="61"/>
      <c r="N371" s="63"/>
      <c r="O371" s="61"/>
      <c r="P371" s="63"/>
      <c r="Q371" s="64"/>
      <c r="R371" s="62"/>
      <c r="S371" s="64"/>
      <c r="T371" s="63"/>
      <c r="U371" s="61"/>
      <c r="V371" s="61"/>
    </row>
    <row r="372" spans="4:22" x14ac:dyDescent="0.2">
      <c r="D372" s="61"/>
      <c r="E372" s="61"/>
      <c r="F372" s="61"/>
      <c r="G372" s="61"/>
      <c r="H372" s="62"/>
      <c r="I372" s="61"/>
      <c r="J372" s="63"/>
      <c r="K372" s="61"/>
      <c r="L372" s="63"/>
      <c r="M372" s="61"/>
      <c r="N372" s="63"/>
      <c r="O372" s="61"/>
      <c r="P372" s="63"/>
      <c r="Q372" s="64"/>
      <c r="R372" s="62"/>
      <c r="S372" s="64"/>
      <c r="T372" s="63"/>
      <c r="U372" s="61"/>
      <c r="V372" s="61"/>
    </row>
    <row r="373" spans="4:22" x14ac:dyDescent="0.2">
      <c r="D373" s="61"/>
      <c r="E373" s="61"/>
      <c r="F373" s="61"/>
      <c r="G373" s="61"/>
      <c r="H373" s="62"/>
      <c r="I373" s="61"/>
      <c r="J373" s="63"/>
      <c r="K373" s="61"/>
      <c r="L373" s="63"/>
      <c r="M373" s="61"/>
      <c r="N373" s="63"/>
      <c r="O373" s="61"/>
      <c r="P373" s="63"/>
      <c r="Q373" s="64"/>
      <c r="R373" s="62"/>
      <c r="S373" s="64"/>
      <c r="T373" s="63"/>
      <c r="U373" s="61"/>
      <c r="V373" s="61"/>
    </row>
    <row r="374" spans="4:22" x14ac:dyDescent="0.2">
      <c r="D374" s="61"/>
      <c r="E374" s="61"/>
      <c r="F374" s="61"/>
      <c r="G374" s="61"/>
      <c r="H374" s="62"/>
      <c r="I374" s="61"/>
      <c r="J374" s="63"/>
      <c r="K374" s="61"/>
      <c r="L374" s="63"/>
      <c r="M374" s="61"/>
      <c r="N374" s="63"/>
      <c r="O374" s="61"/>
      <c r="P374" s="63"/>
      <c r="Q374" s="64"/>
      <c r="R374" s="62"/>
      <c r="S374" s="64"/>
      <c r="T374" s="63"/>
      <c r="U374" s="61"/>
      <c r="V374" s="61"/>
    </row>
    <row r="375" spans="4:22" x14ac:dyDescent="0.2">
      <c r="D375" s="61"/>
      <c r="E375" s="61"/>
      <c r="F375" s="61"/>
      <c r="G375" s="61"/>
      <c r="H375" s="62"/>
      <c r="I375" s="61"/>
      <c r="J375" s="63"/>
      <c r="K375" s="61"/>
      <c r="L375" s="63"/>
      <c r="M375" s="61"/>
      <c r="N375" s="63"/>
      <c r="O375" s="61"/>
      <c r="P375" s="63"/>
      <c r="Q375" s="64"/>
      <c r="R375" s="62"/>
      <c r="S375" s="64"/>
      <c r="T375" s="63"/>
      <c r="U375" s="61"/>
      <c r="V375" s="61"/>
    </row>
    <row r="376" spans="4:22" x14ac:dyDescent="0.2">
      <c r="D376" s="61"/>
      <c r="E376" s="61"/>
      <c r="F376" s="61"/>
      <c r="G376" s="61"/>
      <c r="H376" s="62"/>
      <c r="I376" s="61"/>
      <c r="J376" s="63"/>
      <c r="K376" s="61"/>
      <c r="L376" s="63"/>
      <c r="M376" s="61"/>
      <c r="N376" s="63"/>
      <c r="O376" s="61"/>
      <c r="P376" s="63"/>
      <c r="Q376" s="64"/>
      <c r="R376" s="62"/>
      <c r="S376" s="64"/>
      <c r="T376" s="63"/>
      <c r="U376" s="61"/>
      <c r="V376" s="61"/>
    </row>
    <row r="377" spans="4:22" x14ac:dyDescent="0.2">
      <c r="D377" s="61"/>
      <c r="E377" s="61"/>
      <c r="F377" s="61"/>
      <c r="G377" s="61"/>
      <c r="H377" s="62"/>
      <c r="I377" s="61"/>
      <c r="J377" s="63"/>
      <c r="K377" s="61"/>
      <c r="L377" s="63"/>
      <c r="M377" s="61"/>
      <c r="N377" s="63"/>
      <c r="O377" s="61"/>
      <c r="P377" s="63"/>
      <c r="Q377" s="64"/>
      <c r="R377" s="62"/>
      <c r="S377" s="64"/>
      <c r="T377" s="63"/>
      <c r="U377" s="61"/>
      <c r="V377" s="61"/>
    </row>
    <row r="378" spans="4:22" x14ac:dyDescent="0.2">
      <c r="D378" s="61"/>
      <c r="E378" s="61"/>
      <c r="F378" s="61"/>
      <c r="G378" s="61"/>
      <c r="H378" s="62"/>
      <c r="I378" s="61"/>
      <c r="J378" s="63"/>
      <c r="K378" s="61"/>
      <c r="L378" s="63"/>
      <c r="M378" s="61"/>
      <c r="N378" s="63"/>
      <c r="O378" s="61"/>
      <c r="P378" s="63"/>
      <c r="Q378" s="64"/>
      <c r="R378" s="62"/>
      <c r="S378" s="64"/>
      <c r="T378" s="63"/>
      <c r="U378" s="61"/>
      <c r="V378" s="61"/>
    </row>
    <row r="379" spans="4:22" x14ac:dyDescent="0.2">
      <c r="D379" s="61"/>
      <c r="E379" s="61"/>
      <c r="F379" s="61"/>
      <c r="G379" s="61"/>
      <c r="H379" s="62"/>
      <c r="I379" s="61"/>
      <c r="J379" s="63"/>
      <c r="K379" s="61"/>
      <c r="L379" s="63"/>
      <c r="M379" s="61"/>
      <c r="N379" s="63"/>
      <c r="O379" s="61"/>
      <c r="P379" s="63"/>
      <c r="Q379" s="64"/>
      <c r="R379" s="62"/>
      <c r="S379" s="64"/>
      <c r="T379" s="63"/>
      <c r="U379" s="61"/>
      <c r="V379" s="61"/>
    </row>
    <row r="380" spans="4:22" x14ac:dyDescent="0.2">
      <c r="D380" s="61"/>
      <c r="E380" s="61"/>
      <c r="F380" s="61"/>
      <c r="G380" s="61"/>
      <c r="H380" s="62"/>
      <c r="I380" s="61"/>
      <c r="J380" s="63"/>
      <c r="K380" s="61"/>
      <c r="L380" s="63"/>
      <c r="M380" s="61"/>
      <c r="N380" s="63"/>
      <c r="O380" s="61"/>
      <c r="P380" s="63"/>
      <c r="Q380" s="64"/>
      <c r="R380" s="62"/>
      <c r="S380" s="64"/>
      <c r="T380" s="63"/>
      <c r="U380" s="61"/>
      <c r="V380" s="61"/>
    </row>
    <row r="381" spans="4:22" x14ac:dyDescent="0.2">
      <c r="D381" s="61"/>
      <c r="E381" s="61"/>
      <c r="F381" s="61"/>
      <c r="G381" s="61"/>
      <c r="H381" s="62"/>
      <c r="I381" s="61"/>
      <c r="J381" s="63"/>
      <c r="K381" s="61"/>
      <c r="L381" s="63"/>
      <c r="M381" s="61"/>
      <c r="N381" s="63"/>
      <c r="O381" s="61"/>
      <c r="P381" s="63"/>
      <c r="Q381" s="64"/>
      <c r="R381" s="62"/>
      <c r="S381" s="64"/>
      <c r="T381" s="63"/>
      <c r="U381" s="61"/>
      <c r="V381" s="61"/>
    </row>
    <row r="382" spans="4:22" x14ac:dyDescent="0.2">
      <c r="D382" s="61"/>
      <c r="E382" s="61"/>
      <c r="F382" s="61"/>
      <c r="G382" s="61"/>
      <c r="H382" s="62"/>
      <c r="I382" s="61"/>
      <c r="J382" s="63"/>
      <c r="K382" s="61"/>
      <c r="L382" s="63"/>
      <c r="M382" s="61"/>
      <c r="N382" s="63"/>
      <c r="O382" s="61"/>
      <c r="P382" s="63"/>
      <c r="Q382" s="64"/>
      <c r="R382" s="62"/>
      <c r="S382" s="64"/>
      <c r="T382" s="63"/>
      <c r="U382" s="61"/>
      <c r="V382" s="61"/>
    </row>
    <row r="383" spans="4:22" x14ac:dyDescent="0.2">
      <c r="D383" s="61"/>
      <c r="E383" s="61"/>
      <c r="F383" s="61"/>
      <c r="G383" s="61"/>
      <c r="H383" s="62"/>
      <c r="I383" s="61"/>
      <c r="J383" s="63"/>
      <c r="K383" s="61"/>
      <c r="L383" s="63"/>
      <c r="M383" s="61"/>
      <c r="N383" s="63"/>
      <c r="O383" s="61"/>
      <c r="P383" s="63"/>
      <c r="Q383" s="64"/>
      <c r="R383" s="62"/>
      <c r="S383" s="64"/>
      <c r="T383" s="63"/>
      <c r="U383" s="61"/>
      <c r="V383" s="61"/>
    </row>
    <row r="384" spans="4:22" x14ac:dyDescent="0.2">
      <c r="D384" s="61"/>
      <c r="E384" s="61"/>
      <c r="F384" s="61"/>
      <c r="G384" s="61"/>
      <c r="H384" s="62"/>
      <c r="I384" s="61"/>
      <c r="J384" s="63"/>
      <c r="K384" s="61"/>
      <c r="L384" s="63"/>
      <c r="M384" s="61"/>
      <c r="N384" s="63"/>
      <c r="O384" s="61"/>
      <c r="P384" s="63"/>
      <c r="Q384" s="64"/>
      <c r="R384" s="62"/>
      <c r="S384" s="64"/>
      <c r="T384" s="63"/>
      <c r="U384" s="61"/>
      <c r="V384" s="61"/>
    </row>
    <row r="385" spans="4:22" x14ac:dyDescent="0.2">
      <c r="D385" s="61"/>
      <c r="E385" s="61"/>
      <c r="F385" s="61"/>
      <c r="G385" s="61"/>
      <c r="H385" s="62"/>
      <c r="I385" s="61"/>
      <c r="J385" s="63"/>
      <c r="K385" s="61"/>
      <c r="L385" s="63"/>
      <c r="M385" s="61"/>
      <c r="N385" s="63"/>
      <c r="O385" s="61"/>
      <c r="P385" s="63"/>
      <c r="Q385" s="64"/>
      <c r="R385" s="62"/>
      <c r="S385" s="64"/>
      <c r="T385" s="63"/>
      <c r="U385" s="61"/>
      <c r="V385" s="61"/>
    </row>
    <row r="386" spans="4:22" x14ac:dyDescent="0.2">
      <c r="D386" s="61"/>
      <c r="E386" s="61"/>
      <c r="F386" s="61"/>
      <c r="G386" s="61"/>
      <c r="H386" s="62"/>
      <c r="I386" s="61"/>
      <c r="J386" s="63"/>
      <c r="K386" s="61"/>
      <c r="L386" s="63"/>
      <c r="M386" s="61"/>
      <c r="N386" s="63"/>
      <c r="O386" s="61"/>
      <c r="P386" s="63"/>
      <c r="Q386" s="64"/>
      <c r="R386" s="62"/>
      <c r="S386" s="64"/>
      <c r="T386" s="63"/>
      <c r="U386" s="61"/>
      <c r="V386" s="61"/>
    </row>
    <row r="387" spans="4:22" x14ac:dyDescent="0.2">
      <c r="D387" s="61"/>
      <c r="E387" s="61"/>
      <c r="F387" s="61"/>
      <c r="G387" s="61"/>
      <c r="H387" s="62"/>
      <c r="I387" s="61"/>
      <c r="J387" s="63"/>
      <c r="K387" s="61"/>
      <c r="L387" s="63"/>
      <c r="M387" s="61"/>
      <c r="N387" s="63"/>
      <c r="O387" s="61"/>
      <c r="P387" s="63"/>
      <c r="Q387" s="64"/>
      <c r="R387" s="62"/>
      <c r="S387" s="64"/>
      <c r="T387" s="63"/>
      <c r="U387" s="61"/>
      <c r="V387" s="61"/>
    </row>
    <row r="388" spans="4:22" x14ac:dyDescent="0.2">
      <c r="D388" s="61"/>
      <c r="E388" s="61"/>
      <c r="F388" s="61"/>
      <c r="G388" s="61"/>
      <c r="H388" s="62"/>
      <c r="I388" s="61"/>
      <c r="J388" s="63"/>
      <c r="K388" s="61"/>
      <c r="L388" s="63"/>
      <c r="M388" s="61"/>
      <c r="N388" s="63"/>
      <c r="O388" s="61"/>
      <c r="P388" s="63"/>
      <c r="Q388" s="64"/>
      <c r="R388" s="62"/>
      <c r="S388" s="64"/>
      <c r="T388" s="63"/>
      <c r="U388" s="61"/>
      <c r="V388" s="61"/>
    </row>
    <row r="389" spans="4:22" x14ac:dyDescent="0.2">
      <c r="D389" s="61"/>
      <c r="E389" s="61"/>
      <c r="F389" s="61"/>
      <c r="G389" s="61"/>
      <c r="H389" s="62"/>
      <c r="I389" s="61"/>
      <c r="J389" s="63"/>
      <c r="K389" s="61"/>
      <c r="L389" s="63"/>
      <c r="M389" s="61"/>
      <c r="N389" s="63"/>
      <c r="O389" s="61"/>
      <c r="P389" s="63"/>
      <c r="Q389" s="64"/>
      <c r="R389" s="62"/>
      <c r="S389" s="64"/>
      <c r="T389" s="63"/>
      <c r="U389" s="61"/>
      <c r="V389" s="61"/>
    </row>
    <row r="390" spans="4:22" x14ac:dyDescent="0.2">
      <c r="D390" s="61"/>
      <c r="E390" s="61"/>
      <c r="F390" s="61"/>
      <c r="G390" s="61"/>
      <c r="H390" s="62"/>
      <c r="I390" s="61"/>
      <c r="J390" s="63"/>
      <c r="K390" s="61"/>
      <c r="L390" s="63"/>
      <c r="M390" s="61"/>
      <c r="N390" s="63"/>
      <c r="O390" s="61"/>
      <c r="P390" s="63"/>
      <c r="Q390" s="64"/>
      <c r="R390" s="62"/>
      <c r="S390" s="64"/>
      <c r="T390" s="63"/>
      <c r="U390" s="61"/>
      <c r="V390" s="61"/>
    </row>
    <row r="391" spans="4:22" x14ac:dyDescent="0.2">
      <c r="D391" s="61"/>
      <c r="E391" s="61"/>
      <c r="F391" s="61"/>
      <c r="G391" s="61"/>
      <c r="H391" s="62"/>
      <c r="I391" s="61"/>
      <c r="J391" s="63"/>
      <c r="K391" s="61"/>
      <c r="L391" s="63"/>
      <c r="M391" s="61"/>
      <c r="N391" s="63"/>
      <c r="O391" s="61"/>
      <c r="P391" s="63"/>
      <c r="Q391" s="64"/>
      <c r="R391" s="62"/>
      <c r="S391" s="64"/>
      <c r="T391" s="63"/>
      <c r="U391" s="61"/>
      <c r="V391" s="61"/>
    </row>
    <row r="392" spans="4:22" x14ac:dyDescent="0.2">
      <c r="D392" s="61"/>
      <c r="E392" s="61"/>
      <c r="F392" s="61"/>
      <c r="G392" s="61"/>
      <c r="H392" s="62"/>
      <c r="I392" s="61"/>
      <c r="J392" s="63"/>
      <c r="K392" s="61"/>
      <c r="L392" s="63"/>
      <c r="M392" s="61"/>
      <c r="N392" s="63"/>
      <c r="O392" s="61"/>
      <c r="P392" s="63"/>
      <c r="Q392" s="64"/>
      <c r="R392" s="62"/>
      <c r="S392" s="64"/>
      <c r="T392" s="63"/>
      <c r="U392" s="61"/>
      <c r="V392" s="61"/>
    </row>
    <row r="393" spans="4:22" x14ac:dyDescent="0.2">
      <c r="D393" s="61"/>
      <c r="E393" s="61"/>
      <c r="F393" s="61"/>
      <c r="G393" s="61"/>
      <c r="H393" s="62"/>
      <c r="I393" s="61"/>
      <c r="J393" s="63"/>
      <c r="K393" s="61"/>
      <c r="L393" s="63"/>
      <c r="M393" s="61"/>
      <c r="N393" s="63"/>
      <c r="O393" s="61"/>
      <c r="P393" s="63"/>
      <c r="Q393" s="64"/>
      <c r="R393" s="62"/>
      <c r="S393" s="64"/>
      <c r="T393" s="63"/>
      <c r="U393" s="61"/>
      <c r="V393" s="61"/>
    </row>
    <row r="394" spans="4:22" x14ac:dyDescent="0.2">
      <c r="D394" s="61"/>
      <c r="E394" s="61"/>
      <c r="F394" s="61"/>
      <c r="G394" s="61"/>
      <c r="H394" s="62"/>
      <c r="I394" s="61"/>
      <c r="J394" s="63"/>
      <c r="K394" s="61"/>
      <c r="L394" s="63"/>
      <c r="M394" s="61"/>
      <c r="N394" s="63"/>
      <c r="O394" s="61"/>
      <c r="P394" s="63"/>
      <c r="Q394" s="64"/>
      <c r="R394" s="62"/>
      <c r="S394" s="64"/>
      <c r="T394" s="63"/>
      <c r="U394" s="61"/>
      <c r="V394" s="61"/>
    </row>
    <row r="395" spans="4:22" x14ac:dyDescent="0.2">
      <c r="D395" s="61"/>
      <c r="E395" s="61"/>
      <c r="F395" s="61"/>
      <c r="G395" s="61"/>
      <c r="H395" s="62"/>
      <c r="I395" s="61"/>
      <c r="J395" s="63"/>
      <c r="K395" s="61"/>
      <c r="L395" s="63"/>
      <c r="M395" s="61"/>
      <c r="N395" s="63"/>
      <c r="O395" s="61"/>
      <c r="P395" s="63"/>
      <c r="Q395" s="64"/>
      <c r="R395" s="62"/>
      <c r="S395" s="64"/>
      <c r="T395" s="63"/>
      <c r="U395" s="61"/>
      <c r="V395" s="61"/>
    </row>
    <row r="396" spans="4:22" x14ac:dyDescent="0.2">
      <c r="D396" s="61"/>
      <c r="E396" s="61"/>
      <c r="F396" s="61"/>
      <c r="G396" s="61"/>
      <c r="H396" s="62"/>
      <c r="I396" s="61"/>
      <c r="J396" s="63"/>
      <c r="K396" s="61"/>
      <c r="L396" s="63"/>
      <c r="M396" s="61"/>
      <c r="N396" s="63"/>
      <c r="O396" s="61"/>
      <c r="P396" s="63"/>
      <c r="Q396" s="64"/>
      <c r="R396" s="62"/>
      <c r="S396" s="64"/>
      <c r="T396" s="63"/>
      <c r="U396" s="61"/>
      <c r="V396" s="61"/>
    </row>
    <row r="397" spans="4:22" x14ac:dyDescent="0.2">
      <c r="D397" s="61"/>
      <c r="E397" s="61"/>
      <c r="F397" s="61"/>
      <c r="G397" s="61"/>
      <c r="H397" s="62"/>
      <c r="I397" s="61"/>
      <c r="J397" s="63"/>
      <c r="K397" s="61"/>
      <c r="L397" s="63"/>
      <c r="M397" s="61"/>
      <c r="N397" s="63"/>
      <c r="O397" s="61"/>
      <c r="P397" s="63"/>
      <c r="Q397" s="64"/>
      <c r="R397" s="62"/>
      <c r="S397" s="64"/>
      <c r="T397" s="63"/>
      <c r="U397" s="61"/>
      <c r="V397" s="61"/>
    </row>
    <row r="398" spans="4:22" x14ac:dyDescent="0.2">
      <c r="D398" s="61"/>
      <c r="E398" s="61"/>
      <c r="F398" s="61"/>
      <c r="G398" s="61"/>
      <c r="H398" s="62"/>
      <c r="I398" s="61"/>
      <c r="J398" s="63"/>
      <c r="K398" s="61"/>
      <c r="L398" s="63"/>
      <c r="M398" s="61"/>
      <c r="N398" s="63"/>
      <c r="O398" s="61"/>
      <c r="P398" s="63"/>
      <c r="Q398" s="64"/>
      <c r="R398" s="62"/>
      <c r="S398" s="64"/>
      <c r="T398" s="63"/>
      <c r="U398" s="61"/>
      <c r="V398" s="61"/>
    </row>
    <row r="399" spans="4:22" x14ac:dyDescent="0.2">
      <c r="D399" s="61"/>
      <c r="E399" s="61"/>
      <c r="F399" s="61"/>
      <c r="G399" s="61"/>
      <c r="H399" s="62"/>
      <c r="I399" s="61"/>
      <c r="J399" s="63"/>
      <c r="K399" s="61"/>
      <c r="L399" s="63"/>
      <c r="M399" s="61"/>
      <c r="N399" s="63"/>
      <c r="O399" s="61"/>
      <c r="P399" s="63"/>
      <c r="Q399" s="64"/>
      <c r="R399" s="62"/>
      <c r="S399" s="64"/>
      <c r="T399" s="63"/>
      <c r="U399" s="61"/>
      <c r="V399" s="61"/>
    </row>
    <row r="400" spans="4:22" x14ac:dyDescent="0.2">
      <c r="D400" s="61"/>
      <c r="E400" s="61"/>
      <c r="F400" s="61"/>
      <c r="G400" s="61"/>
      <c r="H400" s="62"/>
      <c r="I400" s="61"/>
      <c r="J400" s="63"/>
      <c r="K400" s="61"/>
      <c r="L400" s="63"/>
      <c r="M400" s="61"/>
      <c r="N400" s="63"/>
      <c r="O400" s="61"/>
      <c r="P400" s="63"/>
      <c r="Q400" s="64"/>
      <c r="R400" s="62"/>
      <c r="S400" s="64"/>
      <c r="T400" s="63"/>
      <c r="U400" s="61"/>
      <c r="V400" s="61"/>
    </row>
    <row r="401" spans="4:22" x14ac:dyDescent="0.2">
      <c r="D401" s="61"/>
      <c r="E401" s="61"/>
      <c r="F401" s="61"/>
      <c r="G401" s="61"/>
      <c r="H401" s="62"/>
      <c r="I401" s="61"/>
      <c r="J401" s="63"/>
      <c r="K401" s="61"/>
      <c r="L401" s="63"/>
      <c r="M401" s="61"/>
      <c r="N401" s="63"/>
      <c r="O401" s="61"/>
      <c r="P401" s="63"/>
      <c r="Q401" s="64"/>
      <c r="R401" s="62"/>
      <c r="S401" s="64"/>
      <c r="T401" s="63"/>
      <c r="U401" s="61"/>
      <c r="V401" s="61"/>
    </row>
    <row r="402" spans="4:22" x14ac:dyDescent="0.2">
      <c r="D402" s="61"/>
      <c r="E402" s="61"/>
      <c r="F402" s="61"/>
      <c r="G402" s="61"/>
      <c r="H402" s="62"/>
      <c r="I402" s="61"/>
      <c r="J402" s="63"/>
      <c r="K402" s="61"/>
      <c r="L402" s="63"/>
      <c r="M402" s="61"/>
      <c r="N402" s="63"/>
      <c r="O402" s="61"/>
      <c r="P402" s="63"/>
      <c r="Q402" s="64"/>
      <c r="R402" s="62"/>
      <c r="S402" s="64"/>
      <c r="T402" s="63"/>
      <c r="U402" s="61"/>
      <c r="V402" s="61"/>
    </row>
    <row r="403" spans="4:22" x14ac:dyDescent="0.2">
      <c r="D403" s="61"/>
      <c r="E403" s="61"/>
      <c r="F403" s="61"/>
      <c r="G403" s="61"/>
      <c r="H403" s="62"/>
      <c r="I403" s="61"/>
      <c r="J403" s="63"/>
      <c r="K403" s="61"/>
      <c r="L403" s="63"/>
      <c r="M403" s="61"/>
      <c r="N403" s="63"/>
      <c r="O403" s="61"/>
      <c r="P403" s="63"/>
      <c r="Q403" s="64"/>
      <c r="R403" s="62"/>
      <c r="S403" s="64"/>
      <c r="T403" s="63"/>
      <c r="U403" s="61"/>
      <c r="V403" s="61"/>
    </row>
    <row r="404" spans="4:22" x14ac:dyDescent="0.2">
      <c r="D404" s="61"/>
      <c r="E404" s="61"/>
      <c r="F404" s="61"/>
      <c r="G404" s="61"/>
      <c r="H404" s="62"/>
      <c r="I404" s="61"/>
      <c r="J404" s="63"/>
      <c r="K404" s="61"/>
      <c r="L404" s="63"/>
      <c r="M404" s="61"/>
      <c r="N404" s="63"/>
      <c r="O404" s="61"/>
      <c r="P404" s="63"/>
      <c r="Q404" s="64"/>
      <c r="R404" s="62"/>
      <c r="S404" s="64"/>
      <c r="T404" s="63"/>
      <c r="U404" s="61"/>
      <c r="V404" s="61"/>
    </row>
    <row r="405" spans="4:22" x14ac:dyDescent="0.2">
      <c r="D405" s="61"/>
      <c r="E405" s="61"/>
      <c r="F405" s="61"/>
      <c r="G405" s="61"/>
      <c r="H405" s="62"/>
      <c r="I405" s="61"/>
      <c r="J405" s="63"/>
      <c r="K405" s="61"/>
      <c r="L405" s="63"/>
      <c r="M405" s="61"/>
      <c r="N405" s="63"/>
      <c r="O405" s="61"/>
      <c r="P405" s="63"/>
      <c r="Q405" s="64"/>
      <c r="R405" s="62"/>
      <c r="S405" s="64"/>
      <c r="T405" s="63"/>
      <c r="U405" s="61"/>
      <c r="V405" s="61"/>
    </row>
    <row r="406" spans="4:22" x14ac:dyDescent="0.2">
      <c r="D406" s="61"/>
      <c r="E406" s="61"/>
      <c r="F406" s="61"/>
      <c r="G406" s="61"/>
      <c r="H406" s="62"/>
      <c r="I406" s="61"/>
      <c r="J406" s="63"/>
      <c r="K406" s="61"/>
      <c r="L406" s="63"/>
      <c r="M406" s="61"/>
      <c r="N406" s="63"/>
      <c r="O406" s="61"/>
      <c r="P406" s="63"/>
      <c r="Q406" s="64"/>
      <c r="R406" s="62"/>
      <c r="S406" s="64"/>
      <c r="T406" s="63"/>
      <c r="U406" s="61"/>
      <c r="V406" s="61"/>
    </row>
    <row r="407" spans="4:22" x14ac:dyDescent="0.2">
      <c r="D407" s="61"/>
      <c r="E407" s="61"/>
      <c r="F407" s="61"/>
      <c r="G407" s="61"/>
      <c r="H407" s="62"/>
      <c r="I407" s="61"/>
      <c r="J407" s="63"/>
      <c r="K407" s="61"/>
      <c r="L407" s="63"/>
      <c r="M407" s="61"/>
      <c r="N407" s="63"/>
      <c r="O407" s="61"/>
      <c r="P407" s="63"/>
      <c r="Q407" s="64"/>
      <c r="R407" s="62"/>
      <c r="S407" s="64"/>
      <c r="T407" s="63"/>
      <c r="U407" s="61"/>
      <c r="V407" s="61"/>
    </row>
    <row r="408" spans="4:22" x14ac:dyDescent="0.2">
      <c r="D408" s="61"/>
      <c r="E408" s="61"/>
      <c r="F408" s="61"/>
      <c r="G408" s="61"/>
      <c r="H408" s="62"/>
      <c r="I408" s="61"/>
      <c r="J408" s="63"/>
      <c r="K408" s="61"/>
      <c r="L408" s="63"/>
      <c r="M408" s="61"/>
      <c r="N408" s="63"/>
      <c r="O408" s="61"/>
      <c r="P408" s="63"/>
      <c r="Q408" s="64"/>
      <c r="R408" s="62"/>
      <c r="S408" s="64"/>
      <c r="T408" s="63"/>
      <c r="U408" s="61"/>
      <c r="V408" s="61"/>
    </row>
    <row r="409" spans="4:22" x14ac:dyDescent="0.2">
      <c r="D409" s="61"/>
      <c r="E409" s="61"/>
      <c r="F409" s="61"/>
      <c r="G409" s="61"/>
      <c r="H409" s="62"/>
      <c r="I409" s="61"/>
      <c r="J409" s="63"/>
      <c r="K409" s="61"/>
      <c r="L409" s="63"/>
      <c r="M409" s="61"/>
      <c r="N409" s="63"/>
      <c r="O409" s="61"/>
      <c r="P409" s="63"/>
      <c r="Q409" s="64"/>
      <c r="R409" s="62"/>
      <c r="S409" s="64"/>
      <c r="T409" s="63"/>
      <c r="U409" s="61"/>
      <c r="V409" s="61"/>
    </row>
    <row r="410" spans="4:22" x14ac:dyDescent="0.2">
      <c r="D410" s="61"/>
      <c r="E410" s="61"/>
      <c r="F410" s="61"/>
      <c r="G410" s="61"/>
      <c r="H410" s="62"/>
      <c r="I410" s="61"/>
      <c r="J410" s="63"/>
      <c r="K410" s="61"/>
      <c r="L410" s="63"/>
      <c r="M410" s="61"/>
      <c r="N410" s="63"/>
      <c r="O410" s="61"/>
      <c r="P410" s="63"/>
      <c r="Q410" s="64"/>
      <c r="R410" s="62"/>
      <c r="S410" s="64"/>
      <c r="T410" s="63"/>
      <c r="U410" s="61"/>
      <c r="V410" s="61"/>
    </row>
    <row r="411" spans="4:22" x14ac:dyDescent="0.2">
      <c r="D411" s="61"/>
      <c r="E411" s="61"/>
      <c r="F411" s="61"/>
      <c r="G411" s="61"/>
      <c r="H411" s="62"/>
      <c r="I411" s="61"/>
      <c r="J411" s="63"/>
      <c r="K411" s="61"/>
      <c r="L411" s="63"/>
      <c r="M411" s="61"/>
      <c r="N411" s="63"/>
      <c r="O411" s="61"/>
      <c r="P411" s="63"/>
      <c r="Q411" s="64"/>
      <c r="R411" s="62"/>
      <c r="S411" s="64"/>
      <c r="T411" s="63"/>
      <c r="U411" s="61"/>
      <c r="V411" s="61"/>
    </row>
    <row r="412" spans="4:22" x14ac:dyDescent="0.2">
      <c r="D412" s="61"/>
      <c r="E412" s="61"/>
      <c r="F412" s="61"/>
      <c r="G412" s="61"/>
      <c r="H412" s="62"/>
      <c r="I412" s="61"/>
      <c r="J412" s="63"/>
      <c r="K412" s="61"/>
      <c r="L412" s="63"/>
      <c r="M412" s="61"/>
      <c r="N412" s="63"/>
      <c r="O412" s="61"/>
      <c r="P412" s="63"/>
      <c r="Q412" s="64"/>
      <c r="R412" s="62"/>
      <c r="S412" s="64"/>
      <c r="T412" s="63"/>
      <c r="U412" s="61"/>
      <c r="V412" s="61"/>
    </row>
    <row r="413" spans="4:22" x14ac:dyDescent="0.2">
      <c r="D413" s="61"/>
      <c r="E413" s="61"/>
      <c r="F413" s="61"/>
      <c r="G413" s="61"/>
      <c r="H413" s="62"/>
      <c r="I413" s="61"/>
      <c r="J413" s="63"/>
      <c r="K413" s="61"/>
      <c r="L413" s="63"/>
      <c r="M413" s="61"/>
      <c r="N413" s="63"/>
      <c r="O413" s="61"/>
      <c r="P413" s="63"/>
      <c r="Q413" s="64"/>
      <c r="R413" s="62"/>
      <c r="S413" s="64"/>
      <c r="T413" s="63"/>
      <c r="U413" s="61"/>
      <c r="V413" s="61"/>
    </row>
    <row r="414" spans="4:22" x14ac:dyDescent="0.2">
      <c r="D414" s="61"/>
      <c r="E414" s="61"/>
      <c r="F414" s="61"/>
      <c r="G414" s="61"/>
      <c r="H414" s="62"/>
      <c r="I414" s="61"/>
      <c r="J414" s="63"/>
      <c r="K414" s="61"/>
      <c r="L414" s="63"/>
      <c r="M414" s="61"/>
      <c r="N414" s="63"/>
      <c r="O414" s="61"/>
      <c r="P414" s="63"/>
      <c r="Q414" s="64"/>
      <c r="R414" s="62"/>
      <c r="S414" s="64"/>
      <c r="T414" s="63"/>
      <c r="U414" s="61"/>
      <c r="V414" s="61"/>
    </row>
    <row r="415" spans="4:22" x14ac:dyDescent="0.2">
      <c r="D415" s="61"/>
      <c r="E415" s="61"/>
      <c r="F415" s="61"/>
      <c r="G415" s="61"/>
      <c r="H415" s="62"/>
      <c r="I415" s="61"/>
      <c r="J415" s="63"/>
      <c r="K415" s="61"/>
      <c r="L415" s="63"/>
      <c r="M415" s="61"/>
      <c r="N415" s="63"/>
      <c r="O415" s="61"/>
      <c r="P415" s="63"/>
      <c r="Q415" s="64"/>
      <c r="R415" s="62"/>
      <c r="S415" s="64"/>
      <c r="T415" s="63"/>
      <c r="U415" s="61"/>
      <c r="V415" s="61"/>
    </row>
    <row r="416" spans="4:22" x14ac:dyDescent="0.2">
      <c r="D416" s="61"/>
      <c r="E416" s="61"/>
      <c r="F416" s="61"/>
      <c r="G416" s="61"/>
      <c r="H416" s="62"/>
      <c r="I416" s="61"/>
      <c r="J416" s="63"/>
      <c r="K416" s="61"/>
      <c r="L416" s="63"/>
      <c r="M416" s="61"/>
      <c r="N416" s="63"/>
      <c r="O416" s="61"/>
      <c r="P416" s="63"/>
      <c r="Q416" s="64"/>
      <c r="R416" s="62"/>
      <c r="S416" s="64"/>
      <c r="T416" s="63"/>
      <c r="U416" s="61"/>
      <c r="V416" s="61"/>
    </row>
    <row r="417" spans="4:22" x14ac:dyDescent="0.2">
      <c r="D417" s="61"/>
      <c r="E417" s="61"/>
      <c r="F417" s="61"/>
      <c r="G417" s="61"/>
      <c r="H417" s="62"/>
      <c r="I417" s="61"/>
      <c r="J417" s="63"/>
      <c r="K417" s="61"/>
      <c r="L417" s="63"/>
      <c r="M417" s="61"/>
      <c r="N417" s="63"/>
      <c r="O417" s="61"/>
      <c r="P417" s="63"/>
      <c r="Q417" s="64"/>
      <c r="R417" s="62"/>
      <c r="S417" s="64"/>
      <c r="T417" s="63"/>
      <c r="U417" s="61"/>
      <c r="V417" s="61"/>
    </row>
    <row r="418" spans="4:22" x14ac:dyDescent="0.2">
      <c r="D418" s="61"/>
      <c r="E418" s="61"/>
      <c r="F418" s="61"/>
      <c r="G418" s="61"/>
      <c r="H418" s="62"/>
      <c r="I418" s="61"/>
      <c r="J418" s="63"/>
      <c r="K418" s="61"/>
      <c r="L418" s="63"/>
      <c r="M418" s="61"/>
      <c r="N418" s="63"/>
      <c r="O418" s="61"/>
      <c r="P418" s="63"/>
      <c r="Q418" s="64"/>
      <c r="R418" s="62"/>
      <c r="S418" s="64"/>
      <c r="T418" s="63"/>
      <c r="U418" s="61"/>
      <c r="V418" s="61"/>
    </row>
    <row r="419" spans="4:22" x14ac:dyDescent="0.2">
      <c r="D419" s="61"/>
      <c r="E419" s="61"/>
      <c r="F419" s="61"/>
      <c r="G419" s="61"/>
      <c r="H419" s="62"/>
      <c r="I419" s="61"/>
      <c r="J419" s="63"/>
      <c r="K419" s="61"/>
      <c r="L419" s="63"/>
      <c r="M419" s="61"/>
      <c r="N419" s="63"/>
      <c r="O419" s="61"/>
      <c r="P419" s="63"/>
      <c r="Q419" s="64"/>
      <c r="R419" s="62"/>
      <c r="S419" s="64"/>
      <c r="T419" s="63"/>
      <c r="U419" s="61"/>
      <c r="V419" s="61"/>
    </row>
    <row r="420" spans="4:22" x14ac:dyDescent="0.2">
      <c r="D420" s="61"/>
      <c r="E420" s="61"/>
      <c r="F420" s="61"/>
      <c r="G420" s="61"/>
      <c r="H420" s="62"/>
      <c r="I420" s="61"/>
      <c r="J420" s="63"/>
      <c r="K420" s="61"/>
      <c r="L420" s="63"/>
      <c r="M420" s="61"/>
      <c r="N420" s="63"/>
      <c r="O420" s="61"/>
      <c r="P420" s="63"/>
      <c r="Q420" s="64"/>
      <c r="R420" s="62"/>
      <c r="S420" s="64"/>
      <c r="T420" s="63"/>
      <c r="U420" s="61"/>
      <c r="V420" s="61"/>
    </row>
    <row r="421" spans="4:22" x14ac:dyDescent="0.2">
      <c r="D421" s="61"/>
      <c r="E421" s="61"/>
      <c r="F421" s="61"/>
      <c r="G421" s="61"/>
      <c r="H421" s="62"/>
      <c r="I421" s="61"/>
      <c r="J421" s="63"/>
      <c r="K421" s="61"/>
      <c r="L421" s="63"/>
      <c r="M421" s="61"/>
      <c r="N421" s="63"/>
      <c r="O421" s="61"/>
      <c r="P421" s="63"/>
      <c r="Q421" s="64"/>
      <c r="R421" s="62"/>
      <c r="S421" s="64"/>
      <c r="T421" s="63"/>
      <c r="U421" s="61"/>
      <c r="V421" s="61"/>
    </row>
    <row r="422" spans="4:22" x14ac:dyDescent="0.2">
      <c r="D422" s="61"/>
      <c r="E422" s="61"/>
      <c r="F422" s="61"/>
      <c r="G422" s="61"/>
      <c r="H422" s="62"/>
      <c r="I422" s="61"/>
      <c r="J422" s="63"/>
      <c r="K422" s="61"/>
      <c r="L422" s="63"/>
      <c r="M422" s="61"/>
      <c r="N422" s="63"/>
      <c r="O422" s="61"/>
      <c r="P422" s="63"/>
      <c r="Q422" s="64"/>
      <c r="R422" s="62"/>
      <c r="S422" s="64"/>
      <c r="T422" s="63"/>
      <c r="U422" s="61"/>
      <c r="V422" s="61"/>
    </row>
    <row r="423" spans="4:22" x14ac:dyDescent="0.2">
      <c r="D423" s="61"/>
      <c r="E423" s="61"/>
      <c r="F423" s="61"/>
      <c r="G423" s="61"/>
      <c r="H423" s="62"/>
      <c r="I423" s="61"/>
      <c r="J423" s="63"/>
      <c r="K423" s="61"/>
      <c r="L423" s="63"/>
      <c r="M423" s="61"/>
      <c r="N423" s="63"/>
      <c r="O423" s="61"/>
      <c r="P423" s="63"/>
      <c r="Q423" s="64"/>
      <c r="R423" s="62"/>
      <c r="S423" s="64"/>
      <c r="T423" s="63"/>
      <c r="U423" s="61"/>
      <c r="V423" s="61"/>
    </row>
    <row r="424" spans="4:22" x14ac:dyDescent="0.2">
      <c r="D424" s="61"/>
      <c r="E424" s="61"/>
      <c r="F424" s="61"/>
      <c r="G424" s="61"/>
      <c r="H424" s="62"/>
      <c r="I424" s="61"/>
      <c r="J424" s="63"/>
      <c r="K424" s="61"/>
      <c r="L424" s="63"/>
      <c r="M424" s="61"/>
      <c r="N424" s="63"/>
      <c r="O424" s="61"/>
      <c r="P424" s="63"/>
      <c r="Q424" s="64"/>
      <c r="R424" s="62"/>
      <c r="S424" s="64"/>
      <c r="T424" s="63"/>
      <c r="U424" s="61"/>
      <c r="V424" s="61"/>
    </row>
    <row r="425" spans="4:22" x14ac:dyDescent="0.2">
      <c r="D425" s="61"/>
      <c r="E425" s="61"/>
      <c r="F425" s="61"/>
      <c r="G425" s="61"/>
      <c r="H425" s="62"/>
      <c r="I425" s="61"/>
      <c r="J425" s="63"/>
      <c r="K425" s="61"/>
      <c r="L425" s="63"/>
      <c r="M425" s="61"/>
      <c r="N425" s="63"/>
      <c r="O425" s="61"/>
      <c r="P425" s="63"/>
      <c r="Q425" s="64"/>
      <c r="R425" s="62"/>
      <c r="S425" s="64"/>
      <c r="T425" s="63"/>
      <c r="U425" s="61"/>
      <c r="V425" s="61"/>
    </row>
    <row r="426" spans="4:22" x14ac:dyDescent="0.2">
      <c r="D426" s="61"/>
      <c r="E426" s="61"/>
      <c r="F426" s="61"/>
      <c r="G426" s="61"/>
      <c r="H426" s="62"/>
      <c r="I426" s="61"/>
      <c r="J426" s="63"/>
      <c r="K426" s="61"/>
      <c r="L426" s="63"/>
      <c r="M426" s="61"/>
      <c r="N426" s="63"/>
      <c r="O426" s="61"/>
      <c r="P426" s="63"/>
      <c r="Q426" s="64"/>
      <c r="R426" s="62"/>
      <c r="S426" s="64"/>
      <c r="T426" s="63"/>
      <c r="U426" s="61"/>
      <c r="V426" s="61"/>
    </row>
    <row r="427" spans="4:22" x14ac:dyDescent="0.2">
      <c r="D427" s="61"/>
      <c r="E427" s="61"/>
      <c r="F427" s="61"/>
      <c r="G427" s="61"/>
      <c r="H427" s="62"/>
      <c r="I427" s="61"/>
      <c r="J427" s="63"/>
      <c r="K427" s="61"/>
      <c r="L427" s="63"/>
      <c r="M427" s="61"/>
      <c r="N427" s="63"/>
      <c r="O427" s="61"/>
      <c r="P427" s="63"/>
      <c r="Q427" s="64"/>
      <c r="R427" s="62"/>
      <c r="S427" s="64"/>
      <c r="T427" s="63"/>
      <c r="U427" s="61"/>
      <c r="V427" s="61"/>
    </row>
    <row r="428" spans="4:22" x14ac:dyDescent="0.2">
      <c r="D428" s="61"/>
      <c r="E428" s="61"/>
      <c r="F428" s="61"/>
      <c r="G428" s="61"/>
      <c r="H428" s="62"/>
      <c r="I428" s="61"/>
      <c r="J428" s="63"/>
      <c r="K428" s="61"/>
      <c r="L428" s="63"/>
      <c r="M428" s="61"/>
      <c r="N428" s="63"/>
      <c r="O428" s="61"/>
      <c r="P428" s="63"/>
      <c r="Q428" s="64"/>
      <c r="R428" s="62"/>
      <c r="S428" s="64"/>
      <c r="T428" s="63"/>
      <c r="U428" s="61"/>
      <c r="V428" s="61"/>
    </row>
    <row r="429" spans="4:22" x14ac:dyDescent="0.2">
      <c r="D429" s="61"/>
      <c r="E429" s="61"/>
      <c r="F429" s="61"/>
      <c r="G429" s="61"/>
      <c r="H429" s="62"/>
      <c r="I429" s="61"/>
      <c r="J429" s="63"/>
      <c r="K429" s="61"/>
      <c r="L429" s="63"/>
      <c r="M429" s="61"/>
      <c r="N429" s="63"/>
      <c r="O429" s="61"/>
      <c r="P429" s="63"/>
      <c r="Q429" s="64"/>
      <c r="R429" s="62"/>
      <c r="S429" s="64"/>
      <c r="T429" s="63"/>
      <c r="U429" s="61"/>
      <c r="V429" s="61"/>
    </row>
    <row r="430" spans="4:22" x14ac:dyDescent="0.2">
      <c r="D430" s="61"/>
      <c r="E430" s="61"/>
      <c r="F430" s="61"/>
      <c r="G430" s="61"/>
      <c r="H430" s="62"/>
      <c r="I430" s="61"/>
      <c r="J430" s="63"/>
      <c r="K430" s="61"/>
      <c r="L430" s="63"/>
      <c r="M430" s="61"/>
      <c r="N430" s="63"/>
      <c r="O430" s="61"/>
      <c r="P430" s="63"/>
      <c r="Q430" s="64"/>
      <c r="R430" s="62"/>
      <c r="S430" s="64"/>
      <c r="T430" s="63"/>
      <c r="U430" s="61"/>
      <c r="V430" s="61"/>
    </row>
    <row r="431" spans="4:22" x14ac:dyDescent="0.2">
      <c r="D431" s="61"/>
      <c r="E431" s="61"/>
      <c r="F431" s="61"/>
      <c r="G431" s="61"/>
      <c r="H431" s="62"/>
      <c r="I431" s="61"/>
      <c r="J431" s="63"/>
      <c r="K431" s="61"/>
      <c r="L431" s="63"/>
      <c r="M431" s="61"/>
      <c r="N431" s="63"/>
      <c r="O431" s="61"/>
      <c r="P431" s="63"/>
      <c r="Q431" s="64"/>
      <c r="R431" s="62"/>
      <c r="S431" s="64"/>
      <c r="T431" s="63"/>
      <c r="U431" s="61"/>
      <c r="V431" s="61"/>
    </row>
    <row r="432" spans="4:22" x14ac:dyDescent="0.2">
      <c r="D432" s="61"/>
      <c r="E432" s="61"/>
      <c r="F432" s="61"/>
      <c r="G432" s="61"/>
      <c r="H432" s="62"/>
      <c r="I432" s="61"/>
      <c r="J432" s="63"/>
      <c r="K432" s="61"/>
      <c r="L432" s="63"/>
      <c r="M432" s="61"/>
      <c r="N432" s="63"/>
      <c r="O432" s="61"/>
      <c r="P432" s="63"/>
      <c r="Q432" s="64"/>
      <c r="R432" s="62"/>
      <c r="S432" s="64"/>
      <c r="T432" s="63"/>
      <c r="U432" s="61"/>
      <c r="V432" s="61"/>
    </row>
    <row r="433" spans="4:22" x14ac:dyDescent="0.2">
      <c r="D433" s="61"/>
      <c r="E433" s="61"/>
      <c r="F433" s="61"/>
      <c r="G433" s="61"/>
      <c r="H433" s="62"/>
      <c r="I433" s="61"/>
      <c r="J433" s="63"/>
      <c r="K433" s="61"/>
      <c r="L433" s="63"/>
      <c r="M433" s="61"/>
      <c r="N433" s="63"/>
      <c r="O433" s="61"/>
      <c r="P433" s="63"/>
      <c r="Q433" s="64"/>
      <c r="R433" s="62"/>
      <c r="S433" s="64"/>
      <c r="T433" s="63"/>
      <c r="U433" s="61"/>
      <c r="V433" s="61"/>
    </row>
    <row r="434" spans="4:22" x14ac:dyDescent="0.2">
      <c r="D434" s="61"/>
      <c r="E434" s="61"/>
      <c r="F434" s="61"/>
      <c r="G434" s="61"/>
      <c r="H434" s="62"/>
      <c r="I434" s="61"/>
      <c r="J434" s="63"/>
      <c r="K434" s="61"/>
      <c r="L434" s="63"/>
      <c r="M434" s="61"/>
      <c r="N434" s="63"/>
      <c r="O434" s="61"/>
      <c r="P434" s="63"/>
      <c r="Q434" s="64"/>
      <c r="R434" s="62"/>
      <c r="S434" s="64"/>
      <c r="T434" s="63"/>
      <c r="U434" s="61"/>
      <c r="V434" s="61"/>
    </row>
    <row r="435" spans="4:22" x14ac:dyDescent="0.2">
      <c r="D435" s="61"/>
      <c r="E435" s="61"/>
      <c r="F435" s="61"/>
      <c r="G435" s="61"/>
      <c r="H435" s="62"/>
      <c r="I435" s="61"/>
      <c r="J435" s="63"/>
      <c r="K435" s="61"/>
      <c r="L435" s="63"/>
      <c r="M435" s="61"/>
      <c r="N435" s="63"/>
      <c r="O435" s="61"/>
      <c r="P435" s="63"/>
      <c r="Q435" s="64"/>
      <c r="R435" s="62"/>
      <c r="S435" s="64"/>
      <c r="T435" s="63"/>
      <c r="U435" s="61"/>
      <c r="V435" s="61"/>
    </row>
    <row r="436" spans="4:22" x14ac:dyDescent="0.2">
      <c r="D436" s="61"/>
      <c r="E436" s="61"/>
      <c r="F436" s="61"/>
      <c r="G436" s="61"/>
      <c r="H436" s="62"/>
      <c r="I436" s="61"/>
      <c r="J436" s="63"/>
      <c r="K436" s="61"/>
      <c r="L436" s="63"/>
      <c r="M436" s="61"/>
      <c r="N436" s="63"/>
      <c r="O436" s="61"/>
      <c r="P436" s="63"/>
      <c r="Q436" s="64"/>
      <c r="R436" s="62"/>
      <c r="S436" s="64"/>
      <c r="T436" s="63"/>
      <c r="U436" s="61"/>
      <c r="V436" s="61"/>
    </row>
    <row r="437" spans="4:22" x14ac:dyDescent="0.2">
      <c r="D437" s="61"/>
      <c r="E437" s="61"/>
      <c r="F437" s="61"/>
      <c r="G437" s="61"/>
      <c r="H437" s="62"/>
      <c r="I437" s="61"/>
      <c r="J437" s="63"/>
      <c r="K437" s="61"/>
      <c r="L437" s="63"/>
      <c r="M437" s="61"/>
      <c r="N437" s="63"/>
      <c r="O437" s="61"/>
      <c r="P437" s="63"/>
      <c r="Q437" s="64"/>
      <c r="R437" s="62"/>
      <c r="S437" s="64"/>
      <c r="T437" s="63"/>
      <c r="U437" s="61"/>
      <c r="V437" s="61"/>
    </row>
    <row r="438" spans="4:22" x14ac:dyDescent="0.2">
      <c r="D438" s="61"/>
      <c r="E438" s="61"/>
      <c r="F438" s="61"/>
      <c r="G438" s="61"/>
      <c r="H438" s="62"/>
      <c r="I438" s="61"/>
      <c r="J438" s="63"/>
      <c r="K438" s="61"/>
      <c r="L438" s="63"/>
      <c r="M438" s="61"/>
      <c r="N438" s="63"/>
      <c r="O438" s="61"/>
      <c r="P438" s="63"/>
      <c r="Q438" s="64"/>
      <c r="R438" s="62"/>
      <c r="S438" s="64"/>
      <c r="T438" s="63"/>
      <c r="U438" s="61"/>
      <c r="V438" s="61"/>
    </row>
    <row r="439" spans="4:22" x14ac:dyDescent="0.2">
      <c r="D439" s="61"/>
      <c r="E439" s="61"/>
      <c r="F439" s="61"/>
      <c r="G439" s="61"/>
      <c r="H439" s="62"/>
      <c r="I439" s="61"/>
      <c r="J439" s="63"/>
      <c r="K439" s="61"/>
      <c r="L439" s="63"/>
      <c r="M439" s="61"/>
      <c r="N439" s="63"/>
      <c r="O439" s="61"/>
      <c r="P439" s="63"/>
      <c r="Q439" s="64"/>
      <c r="R439" s="62"/>
      <c r="S439" s="64"/>
      <c r="T439" s="63"/>
      <c r="U439" s="61"/>
      <c r="V439" s="61"/>
    </row>
    <row r="440" spans="4:22" x14ac:dyDescent="0.2">
      <c r="D440" s="61"/>
      <c r="E440" s="61"/>
      <c r="F440" s="61"/>
      <c r="G440" s="61"/>
      <c r="H440" s="62"/>
      <c r="I440" s="61"/>
      <c r="J440" s="63"/>
      <c r="K440" s="61"/>
      <c r="L440" s="63"/>
      <c r="M440" s="61"/>
      <c r="N440" s="63"/>
      <c r="O440" s="61"/>
      <c r="P440" s="63"/>
      <c r="Q440" s="64"/>
      <c r="R440" s="62"/>
      <c r="S440" s="64"/>
      <c r="T440" s="63"/>
      <c r="U440" s="61"/>
      <c r="V440" s="61"/>
    </row>
    <row r="441" spans="4:22" x14ac:dyDescent="0.2">
      <c r="D441" s="61"/>
      <c r="E441" s="61"/>
      <c r="F441" s="61"/>
      <c r="G441" s="61"/>
      <c r="H441" s="62"/>
      <c r="I441" s="61"/>
      <c r="J441" s="63"/>
      <c r="K441" s="61"/>
      <c r="L441" s="63"/>
      <c r="M441" s="61"/>
      <c r="N441" s="63"/>
      <c r="O441" s="61"/>
      <c r="P441" s="63"/>
      <c r="Q441" s="64"/>
      <c r="R441" s="62"/>
      <c r="S441" s="64"/>
      <c r="T441" s="63"/>
      <c r="U441" s="61"/>
      <c r="V441" s="61"/>
    </row>
    <row r="442" spans="4:22" x14ac:dyDescent="0.2">
      <c r="D442" s="61"/>
      <c r="E442" s="61"/>
      <c r="F442" s="61"/>
      <c r="G442" s="61"/>
      <c r="H442" s="62"/>
      <c r="I442" s="61"/>
      <c r="J442" s="63"/>
      <c r="K442" s="61"/>
      <c r="L442" s="63"/>
      <c r="M442" s="61"/>
      <c r="N442" s="63"/>
      <c r="O442" s="61"/>
      <c r="P442" s="63"/>
      <c r="Q442" s="64"/>
      <c r="R442" s="62"/>
      <c r="S442" s="64"/>
      <c r="T442" s="63"/>
      <c r="U442" s="61"/>
      <c r="V442" s="61"/>
    </row>
    <row r="443" spans="4:22" x14ac:dyDescent="0.2">
      <c r="D443" s="61"/>
      <c r="E443" s="61"/>
      <c r="F443" s="61"/>
      <c r="G443" s="61"/>
      <c r="H443" s="62"/>
      <c r="I443" s="61"/>
      <c r="J443" s="63"/>
      <c r="K443" s="61"/>
      <c r="L443" s="63"/>
      <c r="M443" s="61"/>
      <c r="N443" s="63"/>
      <c r="O443" s="61"/>
      <c r="P443" s="63"/>
      <c r="Q443" s="64"/>
      <c r="R443" s="62"/>
      <c r="S443" s="64"/>
      <c r="T443" s="63"/>
      <c r="U443" s="61"/>
      <c r="V443" s="61"/>
    </row>
    <row r="444" spans="4:22" x14ac:dyDescent="0.2">
      <c r="D444" s="61"/>
      <c r="E444" s="61"/>
      <c r="F444" s="61"/>
      <c r="G444" s="61"/>
      <c r="H444" s="62"/>
      <c r="I444" s="61"/>
      <c r="J444" s="63"/>
      <c r="K444" s="61"/>
      <c r="L444" s="63"/>
      <c r="M444" s="61"/>
      <c r="N444" s="63"/>
      <c r="O444" s="61"/>
      <c r="P444" s="63"/>
      <c r="Q444" s="64"/>
      <c r="R444" s="62"/>
      <c r="S444" s="64"/>
      <c r="T444" s="63"/>
      <c r="U444" s="61"/>
      <c r="V444" s="61"/>
    </row>
    <row r="445" spans="4:22" x14ac:dyDescent="0.2">
      <c r="D445" s="61"/>
      <c r="E445" s="61"/>
      <c r="F445" s="61"/>
      <c r="G445" s="61"/>
      <c r="H445" s="62"/>
      <c r="I445" s="61"/>
      <c r="J445" s="63"/>
      <c r="K445" s="61"/>
      <c r="L445" s="63"/>
      <c r="M445" s="61"/>
      <c r="N445" s="63"/>
      <c r="O445" s="61"/>
      <c r="P445" s="63"/>
      <c r="Q445" s="64"/>
      <c r="R445" s="62"/>
      <c r="S445" s="64"/>
      <c r="T445" s="63"/>
      <c r="U445" s="61"/>
      <c r="V445" s="61"/>
    </row>
    <row r="446" spans="4:22" x14ac:dyDescent="0.2">
      <c r="D446" s="61"/>
      <c r="E446" s="61"/>
      <c r="F446" s="61"/>
      <c r="G446" s="61"/>
      <c r="H446" s="62"/>
      <c r="I446" s="61"/>
      <c r="J446" s="63"/>
      <c r="K446" s="61"/>
      <c r="L446" s="63"/>
      <c r="M446" s="61"/>
      <c r="N446" s="63"/>
      <c r="O446" s="61"/>
      <c r="P446" s="63"/>
      <c r="Q446" s="64"/>
      <c r="R446" s="62"/>
      <c r="S446" s="64"/>
      <c r="T446" s="63"/>
      <c r="U446" s="61"/>
      <c r="V446" s="61"/>
    </row>
    <row r="447" spans="4:22" x14ac:dyDescent="0.2">
      <c r="D447" s="61"/>
      <c r="E447" s="61"/>
      <c r="F447" s="61"/>
      <c r="G447" s="61"/>
      <c r="H447" s="62"/>
      <c r="I447" s="61"/>
      <c r="J447" s="63"/>
      <c r="K447" s="61"/>
      <c r="L447" s="63"/>
      <c r="M447" s="61"/>
      <c r="N447" s="63"/>
      <c r="O447" s="61"/>
      <c r="P447" s="63"/>
      <c r="Q447" s="64"/>
      <c r="R447" s="62"/>
      <c r="S447" s="64"/>
      <c r="T447" s="63"/>
      <c r="U447" s="61"/>
      <c r="V447" s="61"/>
    </row>
    <row r="448" spans="4:22" x14ac:dyDescent="0.2">
      <c r="D448" s="61"/>
      <c r="E448" s="61"/>
      <c r="F448" s="61"/>
      <c r="G448" s="61"/>
      <c r="H448" s="62"/>
      <c r="I448" s="61"/>
      <c r="J448" s="63"/>
      <c r="K448" s="61"/>
      <c r="L448" s="63"/>
      <c r="M448" s="61"/>
      <c r="N448" s="63"/>
      <c r="O448" s="61"/>
      <c r="P448" s="63"/>
      <c r="Q448" s="64"/>
      <c r="R448" s="62"/>
      <c r="S448" s="64"/>
      <c r="T448" s="63"/>
      <c r="U448" s="61"/>
      <c r="V448" s="61"/>
    </row>
    <row r="449" spans="4:22" x14ac:dyDescent="0.2">
      <c r="D449" s="61"/>
      <c r="E449" s="61"/>
      <c r="F449" s="61"/>
      <c r="G449" s="61"/>
      <c r="H449" s="62"/>
      <c r="I449" s="61"/>
      <c r="J449" s="63"/>
      <c r="K449" s="61"/>
      <c r="L449" s="63"/>
      <c r="M449" s="61"/>
      <c r="N449" s="63"/>
      <c r="O449" s="61"/>
      <c r="P449" s="63"/>
      <c r="Q449" s="64"/>
      <c r="R449" s="62"/>
      <c r="S449" s="64"/>
      <c r="T449" s="63"/>
      <c r="U449" s="61"/>
      <c r="V449" s="61"/>
    </row>
    <row r="450" spans="4:22" x14ac:dyDescent="0.2">
      <c r="D450" s="61"/>
      <c r="E450" s="61"/>
      <c r="F450" s="61"/>
      <c r="G450" s="61"/>
      <c r="H450" s="62"/>
      <c r="I450" s="61"/>
      <c r="J450" s="63"/>
      <c r="K450" s="61"/>
      <c r="L450" s="63"/>
      <c r="M450" s="61"/>
      <c r="N450" s="63"/>
      <c r="O450" s="61"/>
      <c r="P450" s="63"/>
      <c r="Q450" s="64"/>
      <c r="R450" s="62"/>
      <c r="S450" s="64"/>
      <c r="T450" s="63"/>
      <c r="U450" s="61"/>
      <c r="V450" s="61"/>
    </row>
    <row r="451" spans="4:22" x14ac:dyDescent="0.2">
      <c r="D451" s="61"/>
      <c r="E451" s="61"/>
      <c r="F451" s="61"/>
      <c r="G451" s="61"/>
      <c r="H451" s="62"/>
      <c r="I451" s="61"/>
      <c r="J451" s="63"/>
      <c r="K451" s="61"/>
      <c r="L451" s="63"/>
      <c r="M451" s="61"/>
      <c r="N451" s="63"/>
      <c r="O451" s="61"/>
      <c r="P451" s="63"/>
      <c r="Q451" s="64"/>
      <c r="R451" s="62"/>
      <c r="S451" s="64"/>
      <c r="T451" s="63"/>
      <c r="U451" s="61"/>
      <c r="V451" s="61"/>
    </row>
    <row r="452" spans="4:22" x14ac:dyDescent="0.2">
      <c r="D452" s="61"/>
      <c r="E452" s="61"/>
      <c r="F452" s="61"/>
      <c r="G452" s="61"/>
      <c r="H452" s="62"/>
      <c r="I452" s="61"/>
      <c r="J452" s="63"/>
      <c r="K452" s="61"/>
      <c r="L452" s="63"/>
      <c r="M452" s="61"/>
      <c r="N452" s="63"/>
      <c r="O452" s="61"/>
      <c r="P452" s="63"/>
      <c r="Q452" s="64"/>
      <c r="R452" s="62"/>
      <c r="S452" s="64"/>
      <c r="T452" s="63"/>
      <c r="U452" s="61"/>
      <c r="V452" s="61"/>
    </row>
    <row r="453" spans="4:22" x14ac:dyDescent="0.2">
      <c r="D453" s="61"/>
      <c r="E453" s="61"/>
      <c r="F453" s="61"/>
      <c r="G453" s="61"/>
      <c r="H453" s="62"/>
      <c r="I453" s="61"/>
      <c r="J453" s="63"/>
      <c r="K453" s="61"/>
      <c r="L453" s="63"/>
      <c r="M453" s="61"/>
      <c r="N453" s="63"/>
      <c r="O453" s="61"/>
      <c r="P453" s="63"/>
      <c r="Q453" s="64"/>
      <c r="R453" s="62"/>
      <c r="S453" s="64"/>
      <c r="T453" s="63"/>
      <c r="U453" s="61"/>
      <c r="V453" s="61"/>
    </row>
    <row r="454" spans="4:22" x14ac:dyDescent="0.2">
      <c r="D454" s="61"/>
      <c r="E454" s="61"/>
      <c r="F454" s="61"/>
      <c r="G454" s="61"/>
      <c r="H454" s="62"/>
      <c r="I454" s="61"/>
      <c r="J454" s="63"/>
      <c r="K454" s="61"/>
      <c r="L454" s="63"/>
      <c r="M454" s="61"/>
      <c r="N454" s="63"/>
      <c r="O454" s="61"/>
      <c r="P454" s="63"/>
      <c r="Q454" s="64"/>
      <c r="R454" s="62"/>
      <c r="S454" s="64"/>
      <c r="T454" s="63"/>
      <c r="U454" s="61"/>
      <c r="V454" s="61"/>
    </row>
    <row r="455" spans="4:22" x14ac:dyDescent="0.2">
      <c r="D455" s="61"/>
      <c r="E455" s="61"/>
      <c r="F455" s="61"/>
      <c r="G455" s="61"/>
      <c r="H455" s="62"/>
      <c r="I455" s="61"/>
      <c r="J455" s="63"/>
      <c r="K455" s="61"/>
      <c r="L455" s="63"/>
      <c r="M455" s="61"/>
      <c r="N455" s="63"/>
      <c r="O455" s="61"/>
      <c r="P455" s="63"/>
      <c r="Q455" s="64"/>
      <c r="R455" s="62"/>
      <c r="S455" s="64"/>
      <c r="T455" s="63"/>
      <c r="U455" s="61"/>
      <c r="V455" s="61"/>
    </row>
    <row r="456" spans="4:22" x14ac:dyDescent="0.2">
      <c r="D456" s="61"/>
      <c r="E456" s="61"/>
      <c r="F456" s="61"/>
      <c r="G456" s="61"/>
      <c r="H456" s="62"/>
      <c r="I456" s="61"/>
      <c r="J456" s="63"/>
      <c r="K456" s="61"/>
      <c r="L456" s="63"/>
      <c r="M456" s="61"/>
      <c r="N456" s="63"/>
      <c r="O456" s="61"/>
      <c r="P456" s="63"/>
      <c r="Q456" s="64"/>
      <c r="R456" s="62"/>
      <c r="S456" s="64"/>
      <c r="T456" s="63"/>
      <c r="U456" s="61"/>
      <c r="V456" s="61"/>
    </row>
    <row r="457" spans="4:22" x14ac:dyDescent="0.2">
      <c r="D457" s="61"/>
      <c r="E457" s="61"/>
      <c r="F457" s="61"/>
      <c r="G457" s="61"/>
      <c r="H457" s="62"/>
      <c r="I457" s="61"/>
      <c r="J457" s="63"/>
      <c r="K457" s="61"/>
      <c r="L457" s="63"/>
      <c r="M457" s="61"/>
      <c r="N457" s="63"/>
      <c r="O457" s="61"/>
      <c r="P457" s="63"/>
      <c r="Q457" s="64"/>
      <c r="R457" s="62"/>
      <c r="S457" s="64"/>
      <c r="T457" s="63"/>
      <c r="U457" s="61"/>
      <c r="V457" s="61"/>
    </row>
    <row r="458" spans="4:22" x14ac:dyDescent="0.2">
      <c r="D458" s="61"/>
      <c r="E458" s="61"/>
      <c r="F458" s="61"/>
      <c r="G458" s="61"/>
      <c r="H458" s="62"/>
      <c r="I458" s="61"/>
      <c r="J458" s="63"/>
      <c r="K458" s="61"/>
      <c r="L458" s="63"/>
      <c r="M458" s="61"/>
      <c r="N458" s="63"/>
      <c r="O458" s="61"/>
      <c r="P458" s="63"/>
      <c r="Q458" s="64"/>
      <c r="R458" s="62"/>
      <c r="S458" s="64"/>
      <c r="T458" s="63"/>
      <c r="U458" s="61"/>
      <c r="V458" s="61"/>
    </row>
    <row r="459" spans="4:22" x14ac:dyDescent="0.2">
      <c r="D459" s="61"/>
      <c r="E459" s="61"/>
      <c r="F459" s="61"/>
      <c r="G459" s="61"/>
      <c r="H459" s="62"/>
      <c r="I459" s="61"/>
      <c r="J459" s="63"/>
      <c r="K459" s="61"/>
      <c r="L459" s="63"/>
      <c r="M459" s="61"/>
      <c r="N459" s="63"/>
      <c r="O459" s="61"/>
      <c r="P459" s="63"/>
      <c r="Q459" s="64"/>
      <c r="R459" s="62"/>
      <c r="S459" s="64"/>
      <c r="T459" s="63"/>
      <c r="U459" s="61"/>
      <c r="V459" s="61"/>
    </row>
    <row r="460" spans="4:22" x14ac:dyDescent="0.2">
      <c r="D460" s="61"/>
      <c r="E460" s="61"/>
      <c r="F460" s="61"/>
      <c r="G460" s="61"/>
      <c r="H460" s="62"/>
      <c r="I460" s="61"/>
      <c r="J460" s="63"/>
      <c r="K460" s="61"/>
      <c r="L460" s="63"/>
      <c r="M460" s="61"/>
      <c r="N460" s="63"/>
      <c r="O460" s="61"/>
      <c r="P460" s="63"/>
      <c r="Q460" s="64"/>
      <c r="R460" s="62"/>
      <c r="S460" s="64"/>
      <c r="T460" s="63"/>
      <c r="U460" s="61"/>
      <c r="V460" s="61"/>
    </row>
    <row r="461" spans="4:22" x14ac:dyDescent="0.2">
      <c r="D461" s="61"/>
      <c r="E461" s="61"/>
      <c r="F461" s="61"/>
      <c r="G461" s="61"/>
      <c r="H461" s="62"/>
      <c r="I461" s="61"/>
      <c r="J461" s="63"/>
      <c r="K461" s="61"/>
      <c r="L461" s="63"/>
      <c r="M461" s="61"/>
      <c r="N461" s="63"/>
      <c r="O461" s="61"/>
      <c r="P461" s="63"/>
      <c r="Q461" s="64"/>
      <c r="R461" s="62"/>
      <c r="S461" s="64"/>
      <c r="T461" s="63"/>
      <c r="U461" s="61"/>
      <c r="V461" s="61"/>
    </row>
    <row r="462" spans="4:22" x14ac:dyDescent="0.2">
      <c r="D462" s="61"/>
      <c r="E462" s="61"/>
      <c r="F462" s="61"/>
      <c r="G462" s="61"/>
      <c r="H462" s="62"/>
      <c r="I462" s="61"/>
      <c r="J462" s="63"/>
      <c r="K462" s="61"/>
      <c r="L462" s="63"/>
      <c r="M462" s="61"/>
      <c r="N462" s="63"/>
      <c r="O462" s="61"/>
      <c r="P462" s="63"/>
      <c r="Q462" s="64"/>
      <c r="R462" s="62"/>
      <c r="S462" s="64"/>
      <c r="T462" s="63"/>
      <c r="U462" s="61"/>
      <c r="V462" s="61"/>
    </row>
    <row r="463" spans="4:22" x14ac:dyDescent="0.2">
      <c r="D463" s="61"/>
      <c r="E463" s="61"/>
      <c r="F463" s="61"/>
      <c r="G463" s="61"/>
      <c r="H463" s="62"/>
      <c r="I463" s="61"/>
      <c r="J463" s="63"/>
      <c r="K463" s="61"/>
      <c r="L463" s="63"/>
      <c r="M463" s="61"/>
      <c r="N463" s="63"/>
      <c r="O463" s="61"/>
      <c r="P463" s="63"/>
      <c r="Q463" s="64"/>
      <c r="R463" s="62"/>
      <c r="S463" s="64"/>
      <c r="T463" s="63"/>
      <c r="U463" s="61"/>
      <c r="V463" s="61"/>
    </row>
    <row r="464" spans="4:22" x14ac:dyDescent="0.2">
      <c r="D464" s="61"/>
      <c r="E464" s="61"/>
      <c r="F464" s="61"/>
      <c r="G464" s="61"/>
      <c r="H464" s="62"/>
      <c r="I464" s="61"/>
      <c r="J464" s="63"/>
      <c r="K464" s="61"/>
      <c r="L464" s="63"/>
      <c r="M464" s="61"/>
      <c r="N464" s="63"/>
      <c r="O464" s="61"/>
      <c r="P464" s="63"/>
      <c r="Q464" s="64"/>
      <c r="R464" s="62"/>
      <c r="S464" s="64"/>
      <c r="T464" s="63"/>
      <c r="U464" s="61"/>
      <c r="V464" s="61"/>
    </row>
    <row r="465" spans="4:22" x14ac:dyDescent="0.2">
      <c r="D465" s="61"/>
      <c r="E465" s="61"/>
      <c r="F465" s="61"/>
      <c r="G465" s="61"/>
      <c r="H465" s="62"/>
      <c r="I465" s="61"/>
      <c r="J465" s="63"/>
      <c r="K465" s="61"/>
      <c r="L465" s="63"/>
      <c r="M465" s="61"/>
      <c r="N465" s="63"/>
      <c r="O465" s="61"/>
      <c r="P465" s="63"/>
      <c r="Q465" s="64"/>
      <c r="R465" s="62"/>
      <c r="S465" s="64"/>
      <c r="T465" s="63"/>
      <c r="U465" s="61"/>
      <c r="V465" s="61"/>
    </row>
    <row r="466" spans="4:22" x14ac:dyDescent="0.2">
      <c r="D466" s="61"/>
      <c r="E466" s="61"/>
      <c r="F466" s="61"/>
      <c r="G466" s="61"/>
      <c r="H466" s="62"/>
      <c r="I466" s="61"/>
      <c r="J466" s="63"/>
      <c r="K466" s="61"/>
      <c r="L466" s="63"/>
      <c r="M466" s="61"/>
      <c r="N466" s="63"/>
      <c r="O466" s="61"/>
      <c r="P466" s="63"/>
      <c r="Q466" s="64"/>
      <c r="R466" s="62"/>
      <c r="S466" s="64"/>
      <c r="T466" s="63"/>
      <c r="U466" s="61"/>
      <c r="V466" s="61"/>
    </row>
    <row r="467" spans="4:22" x14ac:dyDescent="0.2">
      <c r="D467" s="61"/>
      <c r="E467" s="61"/>
      <c r="F467" s="61"/>
      <c r="G467" s="61"/>
      <c r="H467" s="62"/>
      <c r="I467" s="61"/>
      <c r="J467" s="63"/>
      <c r="K467" s="61"/>
      <c r="L467" s="63"/>
      <c r="M467" s="61"/>
      <c r="N467" s="63"/>
      <c r="O467" s="61"/>
      <c r="P467" s="63"/>
      <c r="Q467" s="64"/>
      <c r="R467" s="62"/>
      <c r="S467" s="64"/>
      <c r="T467" s="63"/>
      <c r="U467" s="61"/>
      <c r="V467" s="61"/>
    </row>
    <row r="468" spans="4:22" x14ac:dyDescent="0.2">
      <c r="D468" s="61"/>
      <c r="E468" s="61"/>
      <c r="F468" s="61"/>
      <c r="G468" s="61"/>
      <c r="H468" s="62"/>
      <c r="I468" s="61"/>
      <c r="J468" s="63"/>
      <c r="K468" s="61"/>
      <c r="L468" s="63"/>
      <c r="M468" s="61"/>
      <c r="N468" s="63"/>
      <c r="O468" s="61"/>
      <c r="P468" s="63"/>
      <c r="Q468" s="64"/>
      <c r="R468" s="62"/>
      <c r="S468" s="64"/>
      <c r="T468" s="63"/>
      <c r="U468" s="61"/>
      <c r="V468" s="61"/>
    </row>
    <row r="469" spans="4:22" x14ac:dyDescent="0.2">
      <c r="D469" s="61"/>
      <c r="E469" s="61"/>
      <c r="F469" s="61"/>
      <c r="G469" s="61"/>
      <c r="H469" s="62"/>
      <c r="I469" s="61"/>
      <c r="J469" s="63"/>
      <c r="K469" s="61"/>
      <c r="L469" s="63"/>
      <c r="M469" s="61"/>
      <c r="N469" s="63"/>
      <c r="O469" s="61"/>
      <c r="P469" s="63"/>
      <c r="Q469" s="64"/>
      <c r="R469" s="62"/>
      <c r="S469" s="64"/>
      <c r="T469" s="63"/>
      <c r="U469" s="61"/>
      <c r="V469" s="61"/>
    </row>
    <row r="470" spans="4:22" x14ac:dyDescent="0.2">
      <c r="D470" s="61"/>
      <c r="E470" s="61"/>
      <c r="F470" s="61"/>
      <c r="G470" s="61"/>
      <c r="H470" s="62"/>
      <c r="I470" s="61"/>
      <c r="J470" s="63"/>
      <c r="K470" s="61"/>
      <c r="L470" s="63"/>
      <c r="M470" s="61"/>
      <c r="N470" s="63"/>
      <c r="O470" s="61"/>
      <c r="P470" s="63"/>
      <c r="Q470" s="64"/>
      <c r="R470" s="62"/>
      <c r="S470" s="64"/>
      <c r="T470" s="63"/>
      <c r="U470" s="61"/>
      <c r="V470" s="61"/>
    </row>
    <row r="471" spans="4:22" x14ac:dyDescent="0.2">
      <c r="D471" s="61"/>
      <c r="E471" s="61"/>
      <c r="F471" s="61"/>
      <c r="G471" s="61"/>
      <c r="H471" s="62"/>
      <c r="I471" s="61"/>
      <c r="J471" s="63"/>
      <c r="K471" s="61"/>
      <c r="L471" s="63"/>
      <c r="M471" s="61"/>
      <c r="N471" s="63"/>
      <c r="O471" s="61"/>
      <c r="P471" s="63"/>
      <c r="Q471" s="64"/>
      <c r="R471" s="62"/>
      <c r="S471" s="64"/>
      <c r="T471" s="63"/>
      <c r="U471" s="61"/>
      <c r="V471" s="61"/>
    </row>
    <row r="472" spans="4:22" x14ac:dyDescent="0.2">
      <c r="D472" s="61"/>
      <c r="E472" s="61"/>
      <c r="F472" s="61"/>
      <c r="G472" s="61"/>
      <c r="H472" s="62"/>
      <c r="I472" s="61"/>
      <c r="J472" s="63"/>
      <c r="K472" s="61"/>
      <c r="L472" s="63"/>
      <c r="M472" s="61"/>
      <c r="N472" s="63"/>
      <c r="O472" s="61"/>
      <c r="P472" s="63"/>
      <c r="Q472" s="64"/>
      <c r="R472" s="62"/>
      <c r="S472" s="64"/>
      <c r="T472" s="63"/>
      <c r="U472" s="61"/>
      <c r="V472" s="61"/>
    </row>
    <row r="473" spans="4:22" x14ac:dyDescent="0.2">
      <c r="D473" s="61"/>
      <c r="E473" s="61"/>
      <c r="F473" s="61"/>
      <c r="G473" s="61"/>
      <c r="H473" s="62"/>
      <c r="I473" s="61"/>
      <c r="J473" s="63"/>
      <c r="K473" s="61"/>
      <c r="L473" s="63"/>
      <c r="M473" s="61"/>
      <c r="N473" s="63"/>
      <c r="O473" s="61"/>
      <c r="P473" s="63"/>
      <c r="Q473" s="64"/>
      <c r="R473" s="62"/>
      <c r="S473" s="64"/>
      <c r="T473" s="63"/>
      <c r="U473" s="61"/>
      <c r="V473" s="61"/>
    </row>
    <row r="474" spans="4:22" x14ac:dyDescent="0.2">
      <c r="D474" s="61"/>
      <c r="E474" s="61"/>
      <c r="F474" s="61"/>
      <c r="G474" s="61"/>
      <c r="H474" s="62"/>
      <c r="I474" s="61"/>
      <c r="J474" s="63"/>
      <c r="K474" s="61"/>
      <c r="L474" s="63"/>
      <c r="M474" s="61"/>
      <c r="N474" s="63"/>
      <c r="O474" s="61"/>
      <c r="P474" s="63"/>
      <c r="Q474" s="64"/>
      <c r="R474" s="62"/>
      <c r="S474" s="64"/>
      <c r="T474" s="63"/>
      <c r="U474" s="61"/>
      <c r="V474" s="61"/>
    </row>
    <row r="475" spans="4:22" x14ac:dyDescent="0.2">
      <c r="D475" s="61"/>
      <c r="E475" s="61"/>
      <c r="F475" s="61"/>
      <c r="G475" s="61"/>
      <c r="H475" s="62"/>
      <c r="I475" s="61"/>
      <c r="J475" s="63"/>
      <c r="K475" s="61"/>
      <c r="L475" s="63"/>
      <c r="M475" s="61"/>
      <c r="N475" s="63"/>
      <c r="O475" s="61"/>
      <c r="P475" s="63"/>
      <c r="Q475" s="64"/>
      <c r="R475" s="62"/>
      <c r="S475" s="64"/>
      <c r="T475" s="63"/>
      <c r="U475" s="61"/>
      <c r="V475" s="61"/>
    </row>
    <row r="476" spans="4:22" x14ac:dyDescent="0.2">
      <c r="D476" s="61"/>
      <c r="E476" s="61"/>
      <c r="F476" s="61"/>
      <c r="G476" s="61"/>
      <c r="H476" s="62"/>
      <c r="I476" s="61"/>
      <c r="J476" s="63"/>
      <c r="K476" s="61"/>
      <c r="L476" s="63"/>
      <c r="M476" s="61"/>
      <c r="N476" s="63"/>
      <c r="O476" s="61"/>
      <c r="P476" s="63"/>
      <c r="Q476" s="64"/>
      <c r="R476" s="62"/>
      <c r="S476" s="64"/>
      <c r="T476" s="63"/>
      <c r="U476" s="61"/>
      <c r="V476" s="61"/>
    </row>
    <row r="477" spans="4:22" x14ac:dyDescent="0.2">
      <c r="D477" s="61"/>
      <c r="E477" s="61"/>
      <c r="F477" s="61"/>
      <c r="G477" s="61"/>
      <c r="H477" s="62"/>
      <c r="I477" s="61"/>
      <c r="J477" s="63"/>
      <c r="K477" s="61"/>
      <c r="L477" s="63"/>
      <c r="M477" s="61"/>
      <c r="N477" s="63"/>
      <c r="O477" s="61"/>
      <c r="P477" s="63"/>
      <c r="Q477" s="64"/>
      <c r="R477" s="62"/>
      <c r="S477" s="64"/>
      <c r="T477" s="63"/>
      <c r="U477" s="61"/>
      <c r="V477" s="61"/>
    </row>
    <row r="478" spans="4:22" x14ac:dyDescent="0.2">
      <c r="D478" s="61"/>
      <c r="E478" s="61"/>
      <c r="F478" s="61"/>
      <c r="G478" s="61"/>
      <c r="H478" s="62"/>
      <c r="I478" s="61"/>
      <c r="J478" s="63"/>
      <c r="K478" s="61"/>
      <c r="L478" s="63"/>
      <c r="M478" s="61"/>
      <c r="N478" s="63"/>
      <c r="O478" s="61"/>
      <c r="P478" s="63"/>
      <c r="Q478" s="64"/>
      <c r="R478" s="62"/>
      <c r="S478" s="64"/>
      <c r="T478" s="63"/>
      <c r="U478" s="61"/>
      <c r="V478" s="61"/>
    </row>
    <row r="479" spans="4:22" x14ac:dyDescent="0.2">
      <c r="D479" s="61"/>
      <c r="E479" s="61"/>
      <c r="F479" s="61"/>
      <c r="G479" s="61"/>
      <c r="H479" s="62"/>
      <c r="I479" s="61"/>
      <c r="J479" s="63"/>
      <c r="K479" s="61"/>
      <c r="L479" s="63"/>
      <c r="M479" s="61"/>
      <c r="N479" s="63"/>
      <c r="O479" s="61"/>
      <c r="P479" s="63"/>
      <c r="Q479" s="64"/>
      <c r="R479" s="62"/>
      <c r="S479" s="64"/>
      <c r="T479" s="63"/>
      <c r="U479" s="61"/>
      <c r="V479" s="61"/>
    </row>
    <row r="480" spans="4:22" x14ac:dyDescent="0.2">
      <c r="D480" s="61"/>
      <c r="E480" s="61"/>
      <c r="F480" s="61"/>
      <c r="G480" s="61"/>
      <c r="H480" s="62"/>
      <c r="I480" s="61"/>
      <c r="J480" s="63"/>
      <c r="K480" s="61"/>
      <c r="L480" s="63"/>
      <c r="M480" s="61"/>
      <c r="N480" s="63"/>
      <c r="O480" s="61"/>
      <c r="P480" s="63"/>
      <c r="Q480" s="64"/>
      <c r="R480" s="62"/>
      <c r="S480" s="64"/>
      <c r="T480" s="63"/>
      <c r="U480" s="61"/>
      <c r="V480" s="61"/>
    </row>
    <row r="481" spans="4:22" x14ac:dyDescent="0.2">
      <c r="D481" s="61"/>
      <c r="E481" s="61"/>
      <c r="F481" s="61"/>
      <c r="G481" s="61"/>
      <c r="H481" s="62"/>
      <c r="I481" s="61"/>
      <c r="J481" s="63"/>
      <c r="K481" s="61"/>
      <c r="L481" s="63"/>
      <c r="M481" s="61"/>
      <c r="N481" s="63"/>
      <c r="O481" s="61"/>
      <c r="P481" s="63"/>
      <c r="Q481" s="64"/>
      <c r="R481" s="62"/>
      <c r="S481" s="64"/>
      <c r="T481" s="63"/>
      <c r="U481" s="61"/>
      <c r="V481" s="61"/>
    </row>
    <row r="482" spans="4:22" x14ac:dyDescent="0.2">
      <c r="D482" s="61"/>
      <c r="E482" s="61"/>
      <c r="F482" s="61"/>
      <c r="G482" s="61"/>
      <c r="H482" s="62"/>
      <c r="I482" s="61"/>
      <c r="J482" s="63"/>
      <c r="K482" s="61"/>
      <c r="L482" s="63"/>
      <c r="M482" s="61"/>
      <c r="N482" s="63"/>
      <c r="O482" s="61"/>
      <c r="P482" s="63"/>
      <c r="Q482" s="64"/>
      <c r="R482" s="62"/>
      <c r="S482" s="64"/>
      <c r="T482" s="63"/>
      <c r="U482" s="61"/>
      <c r="V482" s="61"/>
    </row>
    <row r="483" spans="4:22" x14ac:dyDescent="0.2">
      <c r="D483" s="61"/>
      <c r="E483" s="61"/>
      <c r="F483" s="61"/>
      <c r="G483" s="61"/>
      <c r="H483" s="62"/>
      <c r="I483" s="61"/>
      <c r="J483" s="63"/>
      <c r="K483" s="61"/>
      <c r="L483" s="63"/>
      <c r="M483" s="61"/>
      <c r="N483" s="63"/>
      <c r="O483" s="61"/>
      <c r="P483" s="63"/>
      <c r="Q483" s="64"/>
      <c r="R483" s="62"/>
      <c r="S483" s="64"/>
      <c r="T483" s="63"/>
      <c r="U483" s="61"/>
      <c r="V483" s="61"/>
    </row>
    <row r="484" spans="4:22" x14ac:dyDescent="0.2">
      <c r="D484" s="61"/>
      <c r="E484" s="61"/>
      <c r="F484" s="61"/>
      <c r="G484" s="61"/>
      <c r="H484" s="62"/>
      <c r="I484" s="61"/>
      <c r="J484" s="63"/>
      <c r="K484" s="61"/>
      <c r="L484" s="63"/>
      <c r="M484" s="61"/>
      <c r="N484" s="63"/>
      <c r="O484" s="61"/>
      <c r="P484" s="63"/>
      <c r="Q484" s="64"/>
      <c r="R484" s="62"/>
      <c r="S484" s="64"/>
      <c r="T484" s="63"/>
      <c r="U484" s="61"/>
      <c r="V484" s="61"/>
    </row>
    <row r="485" spans="4:22" x14ac:dyDescent="0.2">
      <c r="D485" s="61"/>
      <c r="E485" s="61"/>
      <c r="F485" s="61"/>
      <c r="G485" s="61"/>
      <c r="H485" s="62"/>
      <c r="I485" s="61"/>
      <c r="J485" s="63"/>
      <c r="K485" s="61"/>
      <c r="L485" s="63"/>
      <c r="M485" s="61"/>
      <c r="N485" s="63"/>
      <c r="O485" s="61"/>
      <c r="P485" s="63"/>
      <c r="Q485" s="64"/>
      <c r="R485" s="62"/>
      <c r="S485" s="64"/>
      <c r="T485" s="63"/>
      <c r="U485" s="61"/>
      <c r="V485" s="61"/>
    </row>
    <row r="486" spans="4:22" x14ac:dyDescent="0.2">
      <c r="D486" s="61"/>
      <c r="E486" s="61"/>
      <c r="F486" s="61"/>
      <c r="G486" s="61"/>
      <c r="H486" s="62"/>
      <c r="I486" s="61"/>
      <c r="J486" s="63"/>
      <c r="K486" s="61"/>
      <c r="L486" s="63"/>
      <c r="M486" s="61"/>
      <c r="N486" s="63"/>
      <c r="O486" s="61"/>
      <c r="P486" s="63"/>
      <c r="Q486" s="64"/>
      <c r="R486" s="62"/>
      <c r="S486" s="64"/>
      <c r="T486" s="63"/>
      <c r="U486" s="61"/>
      <c r="V486" s="61"/>
    </row>
    <row r="487" spans="4:22" x14ac:dyDescent="0.2">
      <c r="D487" s="61"/>
      <c r="E487" s="61"/>
      <c r="F487" s="61"/>
      <c r="G487" s="61"/>
      <c r="H487" s="62"/>
      <c r="I487" s="61"/>
      <c r="J487" s="63"/>
      <c r="K487" s="61"/>
      <c r="L487" s="63"/>
      <c r="M487" s="61"/>
      <c r="N487" s="63"/>
      <c r="O487" s="61"/>
      <c r="P487" s="63"/>
      <c r="Q487" s="64"/>
      <c r="R487" s="62"/>
      <c r="S487" s="64"/>
      <c r="T487" s="63"/>
      <c r="U487" s="61"/>
      <c r="V487" s="61"/>
    </row>
    <row r="488" spans="4:22" x14ac:dyDescent="0.2">
      <c r="D488" s="61"/>
      <c r="E488" s="61"/>
      <c r="F488" s="61"/>
      <c r="G488" s="61"/>
      <c r="H488" s="62"/>
      <c r="I488" s="61"/>
      <c r="J488" s="63"/>
      <c r="K488" s="61"/>
      <c r="L488" s="63"/>
      <c r="M488" s="61"/>
      <c r="N488" s="63"/>
      <c r="O488" s="61"/>
      <c r="P488" s="63"/>
      <c r="Q488" s="64"/>
      <c r="R488" s="62"/>
      <c r="S488" s="64"/>
      <c r="T488" s="63"/>
      <c r="U488" s="61"/>
      <c r="V488" s="61"/>
    </row>
    <row r="489" spans="4:22" x14ac:dyDescent="0.2">
      <c r="D489" s="61"/>
      <c r="E489" s="61"/>
      <c r="F489" s="61"/>
      <c r="G489" s="61"/>
      <c r="H489" s="62"/>
      <c r="I489" s="61"/>
      <c r="J489" s="63"/>
      <c r="K489" s="61"/>
      <c r="L489" s="63"/>
      <c r="M489" s="61"/>
      <c r="N489" s="63"/>
      <c r="O489" s="61"/>
      <c r="P489" s="63"/>
      <c r="Q489" s="64"/>
      <c r="R489" s="62"/>
      <c r="S489" s="64"/>
      <c r="T489" s="63"/>
      <c r="U489" s="61"/>
      <c r="V489" s="61"/>
    </row>
    <row r="490" spans="4:22" x14ac:dyDescent="0.2">
      <c r="D490" s="61"/>
      <c r="E490" s="61"/>
      <c r="F490" s="61"/>
      <c r="G490" s="61"/>
      <c r="H490" s="62"/>
      <c r="I490" s="61"/>
      <c r="J490" s="63"/>
      <c r="K490" s="61"/>
      <c r="L490" s="63"/>
      <c r="M490" s="61"/>
      <c r="N490" s="63"/>
      <c r="O490" s="61"/>
      <c r="P490" s="63"/>
      <c r="Q490" s="64"/>
      <c r="R490" s="62"/>
      <c r="S490" s="64"/>
      <c r="T490" s="63"/>
      <c r="U490" s="61"/>
      <c r="V490" s="61"/>
    </row>
    <row r="491" spans="4:22" x14ac:dyDescent="0.2">
      <c r="D491" s="61"/>
      <c r="E491" s="61"/>
      <c r="F491" s="61"/>
      <c r="G491" s="61"/>
      <c r="H491" s="62"/>
      <c r="I491" s="61"/>
      <c r="J491" s="63"/>
      <c r="K491" s="61"/>
      <c r="L491" s="63"/>
      <c r="M491" s="61"/>
      <c r="N491" s="63"/>
      <c r="O491" s="61"/>
      <c r="P491" s="63"/>
      <c r="Q491" s="64"/>
      <c r="R491" s="62"/>
      <c r="S491" s="64"/>
      <c r="T491" s="63"/>
      <c r="U491" s="61"/>
      <c r="V491" s="61"/>
    </row>
    <row r="492" spans="4:22" x14ac:dyDescent="0.2">
      <c r="D492" s="61"/>
      <c r="E492" s="61"/>
      <c r="F492" s="61"/>
      <c r="G492" s="61"/>
      <c r="H492" s="62"/>
      <c r="I492" s="61"/>
      <c r="J492" s="63"/>
      <c r="K492" s="61"/>
      <c r="L492" s="63"/>
      <c r="M492" s="61"/>
      <c r="N492" s="63"/>
      <c r="O492" s="61"/>
      <c r="P492" s="63"/>
      <c r="Q492" s="64"/>
      <c r="R492" s="62"/>
      <c r="S492" s="64"/>
      <c r="T492" s="63"/>
      <c r="U492" s="61"/>
      <c r="V492" s="61"/>
    </row>
    <row r="493" spans="4:22" x14ac:dyDescent="0.2">
      <c r="D493" s="61"/>
      <c r="E493" s="61"/>
      <c r="F493" s="61"/>
      <c r="G493" s="61"/>
      <c r="H493" s="62"/>
      <c r="I493" s="61"/>
      <c r="J493" s="63"/>
      <c r="K493" s="61"/>
      <c r="L493" s="63"/>
      <c r="M493" s="61"/>
      <c r="N493" s="63"/>
      <c r="O493" s="61"/>
      <c r="P493" s="63"/>
      <c r="Q493" s="64"/>
      <c r="R493" s="62"/>
      <c r="S493" s="64"/>
      <c r="T493" s="63"/>
      <c r="U493" s="61"/>
      <c r="V493" s="61"/>
    </row>
    <row r="494" spans="4:22" x14ac:dyDescent="0.2">
      <c r="D494" s="61"/>
      <c r="E494" s="61"/>
      <c r="F494" s="61"/>
      <c r="G494" s="61"/>
      <c r="H494" s="62"/>
      <c r="I494" s="61"/>
      <c r="J494" s="63"/>
      <c r="K494" s="61"/>
      <c r="L494" s="63"/>
      <c r="M494" s="61"/>
      <c r="N494" s="63"/>
      <c r="O494" s="61"/>
      <c r="P494" s="63"/>
      <c r="Q494" s="64"/>
      <c r="R494" s="62"/>
      <c r="S494" s="64"/>
      <c r="T494" s="63"/>
      <c r="U494" s="61"/>
      <c r="V494" s="61"/>
    </row>
    <row r="495" spans="4:22" x14ac:dyDescent="0.2">
      <c r="D495" s="61"/>
      <c r="E495" s="61"/>
      <c r="F495" s="61"/>
      <c r="G495" s="61"/>
      <c r="H495" s="62"/>
      <c r="I495" s="61"/>
      <c r="J495" s="63"/>
      <c r="K495" s="61"/>
      <c r="L495" s="63"/>
      <c r="M495" s="61"/>
      <c r="N495" s="63"/>
      <c r="O495" s="61"/>
      <c r="P495" s="63"/>
      <c r="Q495" s="64"/>
      <c r="R495" s="62"/>
      <c r="S495" s="64"/>
      <c r="T495" s="63"/>
      <c r="U495" s="61"/>
      <c r="V495" s="61"/>
    </row>
    <row r="496" spans="4:22" x14ac:dyDescent="0.2">
      <c r="D496" s="61"/>
      <c r="E496" s="61"/>
      <c r="F496" s="61"/>
      <c r="G496" s="61"/>
      <c r="H496" s="62"/>
      <c r="I496" s="61"/>
      <c r="J496" s="63"/>
      <c r="K496" s="61"/>
      <c r="L496" s="63"/>
      <c r="M496" s="61"/>
      <c r="N496" s="63"/>
      <c r="O496" s="61"/>
      <c r="P496" s="63"/>
      <c r="Q496" s="64"/>
      <c r="R496" s="62"/>
      <c r="S496" s="64"/>
      <c r="T496" s="63"/>
      <c r="U496" s="61"/>
      <c r="V496" s="61"/>
    </row>
    <row r="497" spans="4:22" x14ac:dyDescent="0.2">
      <c r="D497" s="61"/>
      <c r="E497" s="61"/>
      <c r="F497" s="61"/>
      <c r="G497" s="61"/>
      <c r="H497" s="62"/>
      <c r="I497" s="61"/>
      <c r="J497" s="63"/>
      <c r="K497" s="61"/>
      <c r="L497" s="63"/>
      <c r="M497" s="61"/>
      <c r="N497" s="63"/>
      <c r="O497" s="61"/>
      <c r="P497" s="63"/>
      <c r="Q497" s="64"/>
      <c r="R497" s="62"/>
      <c r="S497" s="64"/>
      <c r="T497" s="63"/>
      <c r="U497" s="61"/>
      <c r="V497" s="61"/>
    </row>
    <row r="498" spans="4:22" x14ac:dyDescent="0.2">
      <c r="D498" s="61"/>
      <c r="E498" s="61"/>
      <c r="F498" s="61"/>
      <c r="G498" s="61"/>
      <c r="H498" s="62"/>
      <c r="I498" s="61"/>
      <c r="J498" s="63"/>
      <c r="K498" s="61"/>
      <c r="L498" s="63"/>
      <c r="M498" s="61"/>
      <c r="N498" s="63"/>
      <c r="O498" s="61"/>
      <c r="P498" s="63"/>
      <c r="Q498" s="64"/>
      <c r="R498" s="62"/>
      <c r="S498" s="64"/>
      <c r="T498" s="63"/>
      <c r="U498" s="61"/>
      <c r="V498" s="61"/>
    </row>
    <row r="499" spans="4:22" x14ac:dyDescent="0.2">
      <c r="D499" s="61"/>
      <c r="E499" s="61"/>
      <c r="F499" s="61"/>
      <c r="G499" s="61"/>
      <c r="H499" s="62"/>
      <c r="I499" s="61"/>
      <c r="J499" s="63"/>
      <c r="K499" s="61"/>
      <c r="L499" s="63"/>
      <c r="M499" s="61"/>
      <c r="N499" s="63"/>
      <c r="O499" s="61"/>
      <c r="P499" s="63"/>
      <c r="Q499" s="64"/>
      <c r="R499" s="62"/>
      <c r="S499" s="64"/>
      <c r="T499" s="63"/>
      <c r="U499" s="61"/>
      <c r="V499" s="61"/>
    </row>
    <row r="500" spans="4:22" x14ac:dyDescent="0.2">
      <c r="D500" s="61"/>
      <c r="E500" s="61"/>
      <c r="F500" s="61"/>
      <c r="G500" s="61"/>
      <c r="H500" s="62"/>
      <c r="I500" s="61"/>
      <c r="J500" s="63"/>
      <c r="K500" s="61"/>
      <c r="L500" s="63"/>
      <c r="M500" s="61"/>
      <c r="N500" s="63"/>
      <c r="O500" s="61"/>
      <c r="P500" s="63"/>
      <c r="Q500" s="64"/>
      <c r="R500" s="62"/>
      <c r="S500" s="64"/>
      <c r="T500" s="63"/>
      <c r="U500" s="61"/>
      <c r="V500" s="61"/>
    </row>
    <row r="501" spans="4:22" x14ac:dyDescent="0.2">
      <c r="D501" s="61"/>
      <c r="E501" s="61"/>
      <c r="F501" s="61"/>
      <c r="G501" s="61"/>
      <c r="H501" s="62"/>
      <c r="I501" s="61"/>
      <c r="J501" s="63"/>
      <c r="K501" s="61"/>
      <c r="L501" s="63"/>
      <c r="M501" s="61"/>
      <c r="N501" s="63"/>
      <c r="O501" s="61"/>
      <c r="P501" s="63"/>
      <c r="Q501" s="64"/>
      <c r="R501" s="62"/>
      <c r="S501" s="64"/>
      <c r="T501" s="63"/>
      <c r="U501" s="61"/>
      <c r="V501" s="61"/>
    </row>
    <row r="502" spans="4:22" x14ac:dyDescent="0.2">
      <c r="D502" s="61"/>
      <c r="E502" s="61"/>
      <c r="F502" s="61"/>
      <c r="G502" s="61"/>
      <c r="H502" s="62"/>
      <c r="I502" s="61"/>
      <c r="J502" s="63"/>
      <c r="K502" s="61"/>
      <c r="L502" s="63"/>
      <c r="M502" s="61"/>
      <c r="N502" s="63"/>
      <c r="O502" s="61"/>
      <c r="P502" s="63"/>
      <c r="Q502" s="64"/>
      <c r="R502" s="62"/>
      <c r="S502" s="64"/>
      <c r="T502" s="63"/>
      <c r="U502" s="61"/>
      <c r="V502" s="61"/>
    </row>
    <row r="503" spans="4:22" x14ac:dyDescent="0.2">
      <c r="D503" s="61"/>
      <c r="E503" s="61"/>
      <c r="F503" s="61"/>
      <c r="G503" s="61"/>
      <c r="H503" s="62"/>
      <c r="I503" s="61"/>
      <c r="J503" s="63"/>
      <c r="K503" s="61"/>
      <c r="L503" s="63"/>
      <c r="M503" s="61"/>
      <c r="N503" s="63"/>
      <c r="O503" s="61"/>
      <c r="P503" s="63"/>
      <c r="Q503" s="64"/>
      <c r="R503" s="62"/>
      <c r="S503" s="64"/>
      <c r="T503" s="63"/>
      <c r="U503" s="61"/>
      <c r="V503" s="61"/>
    </row>
    <row r="504" spans="4:22" x14ac:dyDescent="0.2">
      <c r="D504" s="61"/>
      <c r="E504" s="61"/>
      <c r="F504" s="61"/>
      <c r="G504" s="61"/>
      <c r="H504" s="62"/>
      <c r="I504" s="61"/>
      <c r="J504" s="63"/>
      <c r="K504" s="61"/>
      <c r="L504" s="63"/>
      <c r="M504" s="61"/>
      <c r="N504" s="63"/>
      <c r="O504" s="61"/>
      <c r="P504" s="63"/>
      <c r="Q504" s="64"/>
      <c r="R504" s="62"/>
      <c r="S504" s="64"/>
      <c r="T504" s="63"/>
      <c r="U504" s="61"/>
      <c r="V504" s="61"/>
    </row>
    <row r="505" spans="4:22" x14ac:dyDescent="0.2">
      <c r="D505" s="61"/>
      <c r="E505" s="61"/>
      <c r="F505" s="61"/>
      <c r="G505" s="61"/>
      <c r="H505" s="62"/>
      <c r="I505" s="61"/>
      <c r="J505" s="63"/>
      <c r="K505" s="61"/>
      <c r="L505" s="63"/>
      <c r="M505" s="61"/>
      <c r="N505" s="63"/>
      <c r="O505" s="61"/>
      <c r="P505" s="63"/>
      <c r="Q505" s="64"/>
      <c r="R505" s="62"/>
      <c r="S505" s="64"/>
      <c r="T505" s="63"/>
      <c r="U505" s="61"/>
      <c r="V505" s="61"/>
    </row>
    <row r="506" spans="4:22" x14ac:dyDescent="0.2">
      <c r="D506" s="61"/>
      <c r="E506" s="61"/>
      <c r="F506" s="61"/>
      <c r="G506" s="61"/>
      <c r="H506" s="62"/>
      <c r="I506" s="61"/>
      <c r="J506" s="63"/>
      <c r="K506" s="61"/>
      <c r="L506" s="63"/>
      <c r="M506" s="61"/>
      <c r="N506" s="63"/>
      <c r="O506" s="61"/>
      <c r="P506" s="63"/>
      <c r="Q506" s="64"/>
      <c r="R506" s="62"/>
      <c r="S506" s="64"/>
      <c r="T506" s="63"/>
      <c r="U506" s="61"/>
      <c r="V506" s="61"/>
    </row>
    <row r="507" spans="4:22" x14ac:dyDescent="0.2">
      <c r="D507" s="61"/>
      <c r="E507" s="61"/>
      <c r="F507" s="61"/>
      <c r="G507" s="61"/>
      <c r="H507" s="62"/>
      <c r="I507" s="61"/>
      <c r="J507" s="63"/>
      <c r="K507" s="61"/>
      <c r="L507" s="63"/>
      <c r="M507" s="61"/>
      <c r="N507" s="63"/>
      <c r="O507" s="61"/>
      <c r="P507" s="63"/>
      <c r="Q507" s="64"/>
      <c r="R507" s="62"/>
      <c r="S507" s="64"/>
      <c r="T507" s="63"/>
      <c r="U507" s="61"/>
      <c r="V507" s="61"/>
    </row>
    <row r="508" spans="4:22" x14ac:dyDescent="0.2">
      <c r="D508" s="61"/>
      <c r="E508" s="61"/>
      <c r="F508" s="61"/>
      <c r="G508" s="61"/>
      <c r="H508" s="62"/>
      <c r="I508" s="61"/>
      <c r="J508" s="63"/>
      <c r="K508" s="61"/>
      <c r="L508" s="63"/>
      <c r="M508" s="61"/>
      <c r="N508" s="63"/>
      <c r="O508" s="61"/>
      <c r="P508" s="63"/>
      <c r="Q508" s="64"/>
      <c r="R508" s="62"/>
      <c r="S508" s="64"/>
      <c r="T508" s="63"/>
      <c r="U508" s="61"/>
      <c r="V508" s="61"/>
    </row>
    <row r="509" spans="4:22" x14ac:dyDescent="0.2">
      <c r="D509" s="61"/>
      <c r="E509" s="61"/>
      <c r="F509" s="61"/>
      <c r="G509" s="61"/>
      <c r="H509" s="62"/>
      <c r="I509" s="61"/>
      <c r="J509" s="63"/>
      <c r="K509" s="61"/>
      <c r="L509" s="63"/>
      <c r="M509" s="61"/>
      <c r="N509" s="63"/>
      <c r="O509" s="61"/>
      <c r="P509" s="63"/>
      <c r="Q509" s="64"/>
      <c r="R509" s="62"/>
      <c r="S509" s="64"/>
      <c r="T509" s="63"/>
      <c r="U509" s="61"/>
      <c r="V509" s="61"/>
    </row>
    <row r="510" spans="4:22" x14ac:dyDescent="0.2">
      <c r="D510" s="61"/>
      <c r="E510" s="61"/>
      <c r="F510" s="61"/>
      <c r="G510" s="61"/>
      <c r="H510" s="62"/>
      <c r="I510" s="61"/>
      <c r="J510" s="63"/>
      <c r="K510" s="61"/>
      <c r="L510" s="63"/>
      <c r="M510" s="61"/>
      <c r="N510" s="63"/>
      <c r="O510" s="61"/>
      <c r="P510" s="63"/>
      <c r="Q510" s="64"/>
      <c r="R510" s="62"/>
      <c r="S510" s="64"/>
      <c r="T510" s="63"/>
      <c r="U510" s="61"/>
      <c r="V510" s="61"/>
    </row>
    <row r="511" spans="4:22" x14ac:dyDescent="0.2">
      <c r="D511" s="61"/>
      <c r="E511" s="61"/>
      <c r="F511" s="61"/>
      <c r="G511" s="61"/>
      <c r="H511" s="62"/>
      <c r="I511" s="61"/>
      <c r="J511" s="63"/>
      <c r="K511" s="61"/>
      <c r="L511" s="63"/>
      <c r="M511" s="61"/>
      <c r="N511" s="63"/>
      <c r="O511" s="61"/>
      <c r="P511" s="63"/>
      <c r="Q511" s="64"/>
      <c r="R511" s="62"/>
      <c r="S511" s="64"/>
      <c r="T511" s="63"/>
      <c r="U511" s="61"/>
      <c r="V511" s="61"/>
    </row>
    <row r="512" spans="4:22" x14ac:dyDescent="0.2">
      <c r="D512" s="61"/>
      <c r="E512" s="61"/>
      <c r="F512" s="61"/>
      <c r="G512" s="61"/>
      <c r="H512" s="62"/>
      <c r="I512" s="61"/>
      <c r="J512" s="63"/>
      <c r="K512" s="61"/>
      <c r="L512" s="63"/>
      <c r="M512" s="61"/>
      <c r="N512" s="63"/>
      <c r="O512" s="61"/>
      <c r="P512" s="63"/>
      <c r="Q512" s="64"/>
      <c r="R512" s="62"/>
      <c r="S512" s="64"/>
      <c r="T512" s="63"/>
      <c r="U512" s="61"/>
      <c r="V512" s="61"/>
    </row>
    <row r="513" spans="4:22" x14ac:dyDescent="0.2">
      <c r="D513" s="61"/>
      <c r="E513" s="61"/>
      <c r="F513" s="61"/>
      <c r="G513" s="61"/>
      <c r="H513" s="62"/>
      <c r="I513" s="61"/>
      <c r="J513" s="63"/>
      <c r="K513" s="61"/>
      <c r="L513" s="63"/>
      <c r="M513" s="61"/>
      <c r="N513" s="63"/>
      <c r="O513" s="61"/>
      <c r="P513" s="63"/>
      <c r="Q513" s="64"/>
      <c r="R513" s="62"/>
      <c r="S513" s="64"/>
      <c r="T513" s="63"/>
      <c r="U513" s="61"/>
      <c r="V513" s="61"/>
    </row>
    <row r="514" spans="4:22" x14ac:dyDescent="0.2">
      <c r="D514" s="61"/>
      <c r="E514" s="61"/>
      <c r="F514" s="61"/>
      <c r="G514" s="61"/>
      <c r="H514" s="62"/>
      <c r="I514" s="61"/>
      <c r="J514" s="63"/>
      <c r="K514" s="61"/>
      <c r="L514" s="63"/>
      <c r="M514" s="61"/>
      <c r="N514" s="63"/>
      <c r="O514" s="61"/>
      <c r="P514" s="63"/>
      <c r="Q514" s="64"/>
      <c r="R514" s="62"/>
      <c r="S514" s="64"/>
      <c r="T514" s="63"/>
      <c r="U514" s="61"/>
      <c r="V514" s="61"/>
    </row>
    <row r="515" spans="4:22" x14ac:dyDescent="0.2">
      <c r="D515" s="61"/>
      <c r="E515" s="61"/>
      <c r="F515" s="61"/>
      <c r="G515" s="61"/>
      <c r="H515" s="62"/>
      <c r="I515" s="61"/>
      <c r="J515" s="63"/>
      <c r="K515" s="61"/>
      <c r="L515" s="63"/>
      <c r="M515" s="61"/>
      <c r="N515" s="63"/>
      <c r="O515" s="61"/>
      <c r="P515" s="63"/>
      <c r="Q515" s="64"/>
      <c r="R515" s="62"/>
      <c r="S515" s="64"/>
      <c r="T515" s="63"/>
      <c r="U515" s="61"/>
      <c r="V515" s="61"/>
    </row>
    <row r="516" spans="4:22" x14ac:dyDescent="0.2">
      <c r="D516" s="61"/>
      <c r="E516" s="61"/>
      <c r="F516" s="61"/>
      <c r="G516" s="61"/>
      <c r="H516" s="62"/>
      <c r="I516" s="61"/>
      <c r="J516" s="63"/>
      <c r="K516" s="61"/>
      <c r="L516" s="63"/>
      <c r="M516" s="61"/>
      <c r="N516" s="63"/>
      <c r="O516" s="61"/>
      <c r="P516" s="63"/>
      <c r="Q516" s="64"/>
      <c r="R516" s="62"/>
      <c r="S516" s="64"/>
      <c r="T516" s="63"/>
      <c r="U516" s="61"/>
      <c r="V516" s="61"/>
    </row>
    <row r="517" spans="4:22" x14ac:dyDescent="0.2">
      <c r="D517" s="61"/>
      <c r="E517" s="61"/>
      <c r="F517" s="61"/>
      <c r="G517" s="61"/>
      <c r="H517" s="62"/>
      <c r="I517" s="61"/>
      <c r="J517" s="63"/>
      <c r="K517" s="61"/>
      <c r="L517" s="63"/>
      <c r="M517" s="61"/>
      <c r="N517" s="63"/>
      <c r="O517" s="61"/>
      <c r="P517" s="63"/>
      <c r="Q517" s="64"/>
      <c r="R517" s="62"/>
      <c r="S517" s="64"/>
      <c r="T517" s="63"/>
      <c r="U517" s="61"/>
      <c r="V517" s="61"/>
    </row>
    <row r="518" spans="4:22" x14ac:dyDescent="0.2">
      <c r="D518" s="61"/>
      <c r="E518" s="61"/>
      <c r="F518" s="61"/>
      <c r="G518" s="61"/>
      <c r="H518" s="62"/>
      <c r="I518" s="61"/>
      <c r="J518" s="63"/>
      <c r="K518" s="61"/>
      <c r="L518" s="63"/>
      <c r="M518" s="61"/>
      <c r="N518" s="63"/>
      <c r="O518" s="61"/>
      <c r="P518" s="63"/>
      <c r="Q518" s="64"/>
      <c r="R518" s="62"/>
      <c r="S518" s="64"/>
      <c r="T518" s="63"/>
      <c r="U518" s="61"/>
      <c r="V518" s="61"/>
    </row>
    <row r="519" spans="4:22" x14ac:dyDescent="0.2">
      <c r="D519" s="61"/>
      <c r="E519" s="61"/>
      <c r="F519" s="61"/>
      <c r="G519" s="61"/>
      <c r="H519" s="62"/>
      <c r="I519" s="61"/>
      <c r="J519" s="63"/>
      <c r="K519" s="61"/>
      <c r="L519" s="63"/>
      <c r="M519" s="61"/>
      <c r="N519" s="63"/>
      <c r="O519" s="61"/>
      <c r="P519" s="63"/>
      <c r="Q519" s="64"/>
      <c r="R519" s="62"/>
      <c r="S519" s="64"/>
      <c r="T519" s="63"/>
      <c r="U519" s="61"/>
      <c r="V519" s="61"/>
    </row>
    <row r="520" spans="4:22" x14ac:dyDescent="0.2">
      <c r="D520" s="61"/>
      <c r="E520" s="61"/>
      <c r="F520" s="61"/>
      <c r="G520" s="61"/>
      <c r="H520" s="62"/>
      <c r="I520" s="61"/>
      <c r="J520" s="63"/>
      <c r="K520" s="61"/>
      <c r="L520" s="63"/>
      <c r="M520" s="61"/>
      <c r="N520" s="63"/>
      <c r="O520" s="61"/>
      <c r="P520" s="63"/>
      <c r="Q520" s="64"/>
      <c r="R520" s="62"/>
      <c r="S520" s="64"/>
      <c r="T520" s="63"/>
      <c r="U520" s="61"/>
      <c r="V520" s="61"/>
    </row>
    <row r="521" spans="4:22" x14ac:dyDescent="0.2">
      <c r="D521" s="61"/>
      <c r="E521" s="61"/>
      <c r="F521" s="61"/>
      <c r="G521" s="61"/>
      <c r="H521" s="62"/>
      <c r="I521" s="61"/>
      <c r="J521" s="63"/>
      <c r="K521" s="61"/>
      <c r="L521" s="63"/>
      <c r="M521" s="61"/>
      <c r="N521" s="63"/>
      <c r="O521" s="61"/>
      <c r="P521" s="63"/>
      <c r="Q521" s="64"/>
      <c r="R521" s="62"/>
      <c r="S521" s="64"/>
      <c r="T521" s="63"/>
      <c r="U521" s="61"/>
      <c r="V521" s="61"/>
    </row>
    <row r="522" spans="4:22" x14ac:dyDescent="0.2">
      <c r="D522" s="61"/>
      <c r="E522" s="61"/>
      <c r="F522" s="61"/>
      <c r="G522" s="61"/>
      <c r="H522" s="62"/>
      <c r="I522" s="61"/>
      <c r="J522" s="63"/>
      <c r="K522" s="61"/>
      <c r="L522" s="63"/>
      <c r="M522" s="61"/>
      <c r="N522" s="63"/>
      <c r="O522" s="61"/>
      <c r="P522" s="63"/>
      <c r="Q522" s="64"/>
      <c r="R522" s="62"/>
      <c r="S522" s="64"/>
      <c r="T522" s="63"/>
      <c r="U522" s="61"/>
      <c r="V522" s="61"/>
    </row>
    <row r="523" spans="4:22" x14ac:dyDescent="0.2">
      <c r="D523" s="61"/>
      <c r="E523" s="61"/>
      <c r="F523" s="61"/>
      <c r="G523" s="61"/>
      <c r="H523" s="62"/>
      <c r="I523" s="61"/>
      <c r="J523" s="63"/>
      <c r="K523" s="61"/>
      <c r="L523" s="63"/>
      <c r="M523" s="61"/>
      <c r="N523" s="63"/>
      <c r="O523" s="61"/>
      <c r="P523" s="63"/>
      <c r="Q523" s="64"/>
      <c r="R523" s="62"/>
      <c r="S523" s="64"/>
      <c r="T523" s="63"/>
      <c r="U523" s="61"/>
      <c r="V523" s="61"/>
    </row>
    <row r="524" spans="4:22" x14ac:dyDescent="0.2">
      <c r="D524" s="61"/>
      <c r="E524" s="61"/>
      <c r="F524" s="61"/>
      <c r="G524" s="61"/>
      <c r="H524" s="62"/>
      <c r="I524" s="61"/>
      <c r="J524" s="63"/>
      <c r="K524" s="61"/>
      <c r="L524" s="63"/>
      <c r="M524" s="61"/>
      <c r="N524" s="63"/>
      <c r="O524" s="61"/>
      <c r="P524" s="63"/>
      <c r="Q524" s="64"/>
      <c r="R524" s="62"/>
      <c r="S524" s="64"/>
      <c r="T524" s="63"/>
      <c r="U524" s="61"/>
      <c r="V524" s="61"/>
    </row>
    <row r="525" spans="4:22" x14ac:dyDescent="0.2">
      <c r="D525" s="61"/>
      <c r="E525" s="61"/>
      <c r="F525" s="61"/>
      <c r="G525" s="61"/>
      <c r="H525" s="62"/>
      <c r="I525" s="61"/>
      <c r="J525" s="63"/>
      <c r="K525" s="61"/>
      <c r="L525" s="63"/>
      <c r="M525" s="61"/>
      <c r="N525" s="63"/>
      <c r="O525" s="61"/>
      <c r="P525" s="63"/>
      <c r="Q525" s="64"/>
      <c r="R525" s="62"/>
      <c r="S525" s="64"/>
      <c r="T525" s="63"/>
      <c r="U525" s="61"/>
      <c r="V525" s="61"/>
    </row>
    <row r="526" spans="4:22" x14ac:dyDescent="0.2">
      <c r="D526" s="61"/>
      <c r="E526" s="61"/>
      <c r="F526" s="61"/>
      <c r="G526" s="61"/>
      <c r="H526" s="62"/>
      <c r="I526" s="61"/>
      <c r="J526" s="63"/>
      <c r="K526" s="61"/>
      <c r="L526" s="63"/>
      <c r="M526" s="61"/>
      <c r="N526" s="63"/>
      <c r="O526" s="61"/>
      <c r="P526" s="63"/>
      <c r="Q526" s="64"/>
      <c r="R526" s="62"/>
      <c r="S526" s="64"/>
      <c r="T526" s="63"/>
      <c r="U526" s="61"/>
      <c r="V526" s="61"/>
    </row>
    <row r="527" spans="4:22" x14ac:dyDescent="0.2">
      <c r="D527" s="61"/>
      <c r="E527" s="61"/>
      <c r="F527" s="61"/>
      <c r="G527" s="61"/>
      <c r="H527" s="62"/>
      <c r="I527" s="61"/>
      <c r="J527" s="63"/>
      <c r="K527" s="61"/>
      <c r="L527" s="63"/>
      <c r="M527" s="61"/>
      <c r="N527" s="63"/>
      <c r="O527" s="61"/>
      <c r="P527" s="63"/>
      <c r="Q527" s="64"/>
      <c r="R527" s="62"/>
      <c r="S527" s="64"/>
      <c r="T527" s="63"/>
      <c r="U527" s="61"/>
      <c r="V527" s="61"/>
    </row>
    <row r="528" spans="4:22" x14ac:dyDescent="0.2">
      <c r="D528" s="61"/>
      <c r="E528" s="61"/>
      <c r="F528" s="61"/>
      <c r="G528" s="61"/>
      <c r="H528" s="62"/>
      <c r="I528" s="61"/>
      <c r="J528" s="63"/>
      <c r="K528" s="61"/>
      <c r="L528" s="63"/>
      <c r="M528" s="61"/>
      <c r="N528" s="63"/>
      <c r="O528" s="61"/>
      <c r="P528" s="63"/>
      <c r="Q528" s="64"/>
      <c r="R528" s="62"/>
      <c r="S528" s="64"/>
      <c r="T528" s="63"/>
      <c r="U528" s="61"/>
      <c r="V528" s="61"/>
    </row>
    <row r="529" spans="4:22" x14ac:dyDescent="0.2">
      <c r="D529" s="61"/>
      <c r="E529" s="61"/>
      <c r="F529" s="61"/>
      <c r="G529" s="61"/>
      <c r="H529" s="62"/>
      <c r="I529" s="61"/>
      <c r="J529" s="63"/>
      <c r="K529" s="61"/>
      <c r="L529" s="63"/>
      <c r="M529" s="61"/>
      <c r="N529" s="63"/>
      <c r="O529" s="61"/>
      <c r="P529" s="63"/>
      <c r="Q529" s="64"/>
      <c r="R529" s="62"/>
      <c r="S529" s="64"/>
      <c r="T529" s="63"/>
      <c r="U529" s="61"/>
      <c r="V529" s="61"/>
    </row>
    <row r="530" spans="4:22" x14ac:dyDescent="0.2">
      <c r="D530" s="61"/>
      <c r="E530" s="61"/>
      <c r="F530" s="61"/>
      <c r="G530" s="61"/>
      <c r="H530" s="62"/>
      <c r="I530" s="61"/>
      <c r="J530" s="63"/>
      <c r="K530" s="61"/>
      <c r="L530" s="63"/>
      <c r="M530" s="61"/>
      <c r="N530" s="63"/>
      <c r="O530" s="61"/>
      <c r="P530" s="63"/>
      <c r="Q530" s="64"/>
      <c r="R530" s="62"/>
      <c r="S530" s="64"/>
      <c r="T530" s="63"/>
      <c r="U530" s="61"/>
      <c r="V530" s="61"/>
    </row>
    <row r="531" spans="4:22" x14ac:dyDescent="0.2">
      <c r="D531" s="61"/>
      <c r="E531" s="61"/>
      <c r="F531" s="61"/>
      <c r="G531" s="61"/>
      <c r="H531" s="62"/>
      <c r="I531" s="61"/>
      <c r="J531" s="63"/>
      <c r="K531" s="61"/>
      <c r="L531" s="63"/>
      <c r="M531" s="61"/>
      <c r="N531" s="63"/>
      <c r="O531" s="61"/>
      <c r="P531" s="63"/>
      <c r="Q531" s="64"/>
      <c r="R531" s="62"/>
      <c r="S531" s="64"/>
      <c r="T531" s="63"/>
      <c r="U531" s="61"/>
      <c r="V531" s="61"/>
    </row>
    <row r="532" spans="4:22" x14ac:dyDescent="0.2">
      <c r="D532" s="61"/>
      <c r="E532" s="61"/>
      <c r="F532" s="61"/>
      <c r="G532" s="61"/>
      <c r="H532" s="62"/>
      <c r="I532" s="61"/>
      <c r="J532" s="63"/>
      <c r="K532" s="61"/>
      <c r="L532" s="63"/>
      <c r="M532" s="61"/>
      <c r="N532" s="63"/>
      <c r="O532" s="61"/>
      <c r="P532" s="63"/>
      <c r="Q532" s="64"/>
      <c r="R532" s="62"/>
      <c r="S532" s="64"/>
      <c r="T532" s="63"/>
      <c r="U532" s="61"/>
      <c r="V532" s="61"/>
    </row>
    <row r="533" spans="4:22" x14ac:dyDescent="0.2">
      <c r="D533" s="61"/>
      <c r="E533" s="61"/>
      <c r="F533" s="61"/>
      <c r="G533" s="61"/>
      <c r="H533" s="62"/>
      <c r="I533" s="61"/>
      <c r="J533" s="63"/>
      <c r="K533" s="61"/>
      <c r="L533" s="63"/>
      <c r="M533" s="61"/>
      <c r="N533" s="63"/>
      <c r="O533" s="61"/>
      <c r="P533" s="63"/>
      <c r="Q533" s="64"/>
      <c r="R533" s="62"/>
      <c r="S533" s="64"/>
      <c r="T533" s="63"/>
      <c r="U533" s="61"/>
      <c r="V533" s="61"/>
    </row>
    <row r="534" spans="4:22" x14ac:dyDescent="0.2">
      <c r="D534" s="61"/>
      <c r="E534" s="61"/>
      <c r="F534" s="61"/>
      <c r="G534" s="61"/>
      <c r="H534" s="62"/>
      <c r="I534" s="61"/>
      <c r="J534" s="63"/>
      <c r="K534" s="61"/>
      <c r="L534" s="63"/>
      <c r="M534" s="61"/>
      <c r="N534" s="63"/>
      <c r="O534" s="61"/>
      <c r="P534" s="63"/>
      <c r="Q534" s="64"/>
      <c r="R534" s="62"/>
      <c r="S534" s="64"/>
      <c r="T534" s="63"/>
      <c r="U534" s="61"/>
      <c r="V534" s="61"/>
    </row>
    <row r="535" spans="4:22" x14ac:dyDescent="0.2">
      <c r="D535" s="61"/>
      <c r="E535" s="61"/>
      <c r="F535" s="61"/>
      <c r="G535" s="61"/>
      <c r="H535" s="62"/>
      <c r="I535" s="61"/>
      <c r="J535" s="63"/>
      <c r="K535" s="61"/>
      <c r="L535" s="63"/>
      <c r="M535" s="61"/>
      <c r="N535" s="63"/>
      <c r="O535" s="61"/>
      <c r="P535" s="63"/>
      <c r="Q535" s="64"/>
      <c r="R535" s="62"/>
      <c r="S535" s="64"/>
      <c r="T535" s="63"/>
      <c r="U535" s="61"/>
      <c r="V535" s="61"/>
    </row>
    <row r="536" spans="4:22" x14ac:dyDescent="0.2">
      <c r="D536" s="61"/>
      <c r="E536" s="61"/>
      <c r="F536" s="61"/>
      <c r="G536" s="61"/>
      <c r="H536" s="62"/>
      <c r="I536" s="61"/>
      <c r="J536" s="63"/>
      <c r="K536" s="61"/>
      <c r="L536" s="63"/>
      <c r="M536" s="61"/>
      <c r="N536" s="63"/>
      <c r="O536" s="61"/>
      <c r="P536" s="63"/>
      <c r="Q536" s="64"/>
      <c r="R536" s="62"/>
      <c r="S536" s="64"/>
      <c r="T536" s="63"/>
      <c r="U536" s="61"/>
      <c r="V536" s="61"/>
    </row>
    <row r="537" spans="4:22" x14ac:dyDescent="0.2">
      <c r="D537" s="61"/>
      <c r="E537" s="61"/>
      <c r="F537" s="61"/>
      <c r="G537" s="61"/>
      <c r="H537" s="62"/>
      <c r="I537" s="61"/>
      <c r="J537" s="63"/>
      <c r="K537" s="61"/>
      <c r="L537" s="63"/>
      <c r="M537" s="61"/>
      <c r="N537" s="63"/>
      <c r="O537" s="61"/>
      <c r="P537" s="63"/>
      <c r="Q537" s="64"/>
      <c r="R537" s="62"/>
      <c r="S537" s="64"/>
      <c r="T537" s="63"/>
      <c r="U537" s="61"/>
      <c r="V537" s="61"/>
    </row>
    <row r="538" spans="4:22" x14ac:dyDescent="0.2">
      <c r="D538" s="61"/>
      <c r="E538" s="61"/>
      <c r="F538" s="61"/>
      <c r="G538" s="61"/>
      <c r="H538" s="62"/>
      <c r="I538" s="61"/>
      <c r="J538" s="63"/>
      <c r="K538" s="61"/>
      <c r="L538" s="63"/>
      <c r="M538" s="61"/>
      <c r="N538" s="63"/>
      <c r="O538" s="61"/>
      <c r="P538" s="63"/>
      <c r="Q538" s="64"/>
      <c r="R538" s="62"/>
      <c r="S538" s="64"/>
      <c r="T538" s="63"/>
      <c r="U538" s="61"/>
      <c r="V538" s="61"/>
    </row>
    <row r="539" spans="4:22" x14ac:dyDescent="0.2">
      <c r="D539" s="61"/>
      <c r="E539" s="61"/>
      <c r="F539" s="61"/>
      <c r="G539" s="61"/>
      <c r="H539" s="62"/>
      <c r="I539" s="61"/>
      <c r="J539" s="63"/>
      <c r="K539" s="61"/>
      <c r="L539" s="63"/>
      <c r="M539" s="61"/>
      <c r="N539" s="63"/>
      <c r="O539" s="61"/>
      <c r="P539" s="63"/>
      <c r="Q539" s="64"/>
      <c r="R539" s="62"/>
      <c r="S539" s="64"/>
      <c r="T539" s="63"/>
      <c r="U539" s="61"/>
      <c r="V539" s="61"/>
    </row>
    <row r="540" spans="4:22" x14ac:dyDescent="0.2">
      <c r="D540" s="61"/>
      <c r="E540" s="61"/>
      <c r="F540" s="61"/>
      <c r="G540" s="61"/>
      <c r="H540" s="62"/>
      <c r="I540" s="61"/>
      <c r="J540" s="63"/>
      <c r="K540" s="61"/>
      <c r="L540" s="63"/>
      <c r="M540" s="61"/>
      <c r="N540" s="63"/>
      <c r="O540" s="61"/>
      <c r="P540" s="63"/>
      <c r="Q540" s="64"/>
      <c r="R540" s="62"/>
      <c r="S540" s="64"/>
      <c r="T540" s="63"/>
      <c r="U540" s="61"/>
      <c r="V540" s="61"/>
    </row>
    <row r="541" spans="4:22" x14ac:dyDescent="0.2">
      <c r="D541" s="61"/>
      <c r="E541" s="61"/>
      <c r="F541" s="61"/>
      <c r="G541" s="61"/>
      <c r="H541" s="62"/>
      <c r="I541" s="61"/>
      <c r="J541" s="63"/>
      <c r="K541" s="61"/>
      <c r="L541" s="63"/>
      <c r="M541" s="61"/>
      <c r="N541" s="63"/>
      <c r="O541" s="61"/>
      <c r="P541" s="63"/>
      <c r="Q541" s="64"/>
      <c r="R541" s="62"/>
      <c r="S541" s="64"/>
      <c r="T541" s="63"/>
      <c r="U541" s="61"/>
      <c r="V541" s="61"/>
    </row>
    <row r="542" spans="4:22" x14ac:dyDescent="0.2">
      <c r="D542" s="61"/>
      <c r="E542" s="61"/>
      <c r="F542" s="61"/>
      <c r="G542" s="61"/>
      <c r="H542" s="62"/>
      <c r="I542" s="61"/>
      <c r="J542" s="63"/>
      <c r="K542" s="61"/>
      <c r="L542" s="63"/>
      <c r="M542" s="61"/>
      <c r="N542" s="63"/>
      <c r="O542" s="61"/>
      <c r="P542" s="63"/>
      <c r="Q542" s="64"/>
      <c r="R542" s="62"/>
      <c r="S542" s="64"/>
      <c r="T542" s="63"/>
      <c r="U542" s="61"/>
      <c r="V542" s="61"/>
    </row>
    <row r="543" spans="4:22" x14ac:dyDescent="0.2">
      <c r="D543" s="61"/>
      <c r="E543" s="61"/>
      <c r="F543" s="61"/>
      <c r="G543" s="61"/>
      <c r="H543" s="62"/>
      <c r="I543" s="61"/>
      <c r="J543" s="63"/>
      <c r="K543" s="61"/>
      <c r="L543" s="63"/>
      <c r="M543" s="61"/>
      <c r="N543" s="63"/>
      <c r="O543" s="61"/>
      <c r="P543" s="63"/>
      <c r="Q543" s="64"/>
      <c r="R543" s="62"/>
      <c r="S543" s="64"/>
      <c r="T543" s="63"/>
      <c r="U543" s="61"/>
      <c r="V543" s="61"/>
    </row>
    <row r="544" spans="4:22" x14ac:dyDescent="0.2">
      <c r="D544" s="61"/>
      <c r="E544" s="61"/>
      <c r="F544" s="61"/>
      <c r="G544" s="61"/>
      <c r="H544" s="62"/>
      <c r="I544" s="61"/>
      <c r="J544" s="63"/>
      <c r="K544" s="61"/>
      <c r="L544" s="63"/>
      <c r="M544" s="61"/>
      <c r="N544" s="63"/>
      <c r="O544" s="61"/>
      <c r="P544" s="63"/>
      <c r="Q544" s="64"/>
      <c r="R544" s="62"/>
      <c r="S544" s="64"/>
      <c r="T544" s="63"/>
      <c r="U544" s="61"/>
      <c r="V544" s="61"/>
    </row>
    <row r="545" spans="4:22" x14ac:dyDescent="0.2">
      <c r="D545" s="61"/>
      <c r="E545" s="61"/>
      <c r="F545" s="61"/>
      <c r="G545" s="61"/>
      <c r="H545" s="62"/>
      <c r="I545" s="61"/>
      <c r="J545" s="63"/>
      <c r="K545" s="61"/>
      <c r="L545" s="63"/>
      <c r="M545" s="61"/>
      <c r="N545" s="63"/>
      <c r="O545" s="61"/>
      <c r="P545" s="63"/>
      <c r="Q545" s="64"/>
      <c r="R545" s="62"/>
      <c r="S545" s="64"/>
      <c r="T545" s="63"/>
      <c r="U545" s="61"/>
      <c r="V545" s="61"/>
    </row>
    <row r="546" spans="4:22" x14ac:dyDescent="0.2">
      <c r="D546" s="61"/>
      <c r="E546" s="61"/>
      <c r="F546" s="61"/>
      <c r="G546" s="61"/>
      <c r="H546" s="62"/>
      <c r="I546" s="61"/>
      <c r="J546" s="63"/>
      <c r="K546" s="61"/>
      <c r="L546" s="63"/>
      <c r="M546" s="61"/>
      <c r="N546" s="63"/>
      <c r="O546" s="61"/>
      <c r="P546" s="63"/>
      <c r="Q546" s="64"/>
      <c r="R546" s="62"/>
      <c r="S546" s="64"/>
      <c r="T546" s="63"/>
      <c r="U546" s="61"/>
      <c r="V546" s="61"/>
    </row>
    <row r="547" spans="4:22" x14ac:dyDescent="0.2">
      <c r="D547" s="61"/>
      <c r="E547" s="61"/>
      <c r="F547" s="61"/>
      <c r="G547" s="61"/>
      <c r="H547" s="62"/>
      <c r="I547" s="61"/>
      <c r="J547" s="63"/>
      <c r="K547" s="61"/>
      <c r="L547" s="63"/>
      <c r="M547" s="61"/>
      <c r="N547" s="63"/>
      <c r="O547" s="61"/>
      <c r="P547" s="63"/>
      <c r="Q547" s="64"/>
      <c r="R547" s="62"/>
      <c r="S547" s="64"/>
      <c r="T547" s="63"/>
      <c r="U547" s="61"/>
      <c r="V547" s="61"/>
    </row>
    <row r="548" spans="4:22" x14ac:dyDescent="0.2">
      <c r="D548" s="61"/>
      <c r="E548" s="61"/>
      <c r="F548" s="61"/>
      <c r="G548" s="61"/>
      <c r="H548" s="62"/>
      <c r="I548" s="61"/>
      <c r="J548" s="63"/>
      <c r="K548" s="61"/>
      <c r="L548" s="63"/>
      <c r="M548" s="61"/>
      <c r="N548" s="63"/>
      <c r="O548" s="61"/>
      <c r="P548" s="63"/>
      <c r="Q548" s="64"/>
      <c r="R548" s="62"/>
      <c r="S548" s="64"/>
      <c r="T548" s="63"/>
      <c r="U548" s="61"/>
      <c r="V548" s="61"/>
    </row>
    <row r="549" spans="4:22" x14ac:dyDescent="0.2">
      <c r="D549" s="61"/>
      <c r="E549" s="61"/>
      <c r="F549" s="61"/>
      <c r="G549" s="61"/>
      <c r="H549" s="62"/>
      <c r="I549" s="61"/>
      <c r="J549" s="63"/>
      <c r="K549" s="61"/>
      <c r="L549" s="63"/>
      <c r="M549" s="61"/>
      <c r="N549" s="63"/>
      <c r="O549" s="61"/>
      <c r="P549" s="63"/>
      <c r="Q549" s="64"/>
      <c r="R549" s="62"/>
      <c r="S549" s="64"/>
      <c r="T549" s="63"/>
      <c r="U549" s="61"/>
      <c r="V549" s="61"/>
    </row>
    <row r="550" spans="4:22" x14ac:dyDescent="0.2">
      <c r="D550" s="61"/>
      <c r="E550" s="61"/>
      <c r="F550" s="61"/>
      <c r="G550" s="61"/>
      <c r="H550" s="62"/>
      <c r="I550" s="61"/>
      <c r="J550" s="63"/>
      <c r="K550" s="61"/>
      <c r="L550" s="63"/>
      <c r="M550" s="61"/>
      <c r="N550" s="63"/>
      <c r="O550" s="61"/>
      <c r="P550" s="63"/>
      <c r="Q550" s="64"/>
      <c r="R550" s="62"/>
      <c r="S550" s="64"/>
      <c r="T550" s="63"/>
      <c r="U550" s="61"/>
      <c r="V550" s="61"/>
    </row>
    <row r="551" spans="4:22" x14ac:dyDescent="0.2">
      <c r="D551" s="61"/>
      <c r="E551" s="61"/>
      <c r="F551" s="61"/>
      <c r="G551" s="61"/>
      <c r="H551" s="62"/>
      <c r="I551" s="61"/>
      <c r="J551" s="63"/>
      <c r="K551" s="61"/>
      <c r="L551" s="63"/>
      <c r="M551" s="61"/>
      <c r="N551" s="63"/>
      <c r="O551" s="61"/>
      <c r="P551" s="63"/>
      <c r="Q551" s="64"/>
      <c r="R551" s="62"/>
      <c r="S551" s="64"/>
      <c r="T551" s="63"/>
      <c r="U551" s="61"/>
      <c r="V551" s="61"/>
    </row>
    <row r="552" spans="4:22" x14ac:dyDescent="0.2">
      <c r="D552" s="61"/>
      <c r="E552" s="61"/>
      <c r="F552" s="61"/>
      <c r="G552" s="61"/>
      <c r="H552" s="62"/>
      <c r="I552" s="61"/>
      <c r="J552" s="63"/>
      <c r="K552" s="61"/>
      <c r="L552" s="63"/>
      <c r="M552" s="61"/>
      <c r="N552" s="63"/>
      <c r="O552" s="61"/>
      <c r="P552" s="63"/>
      <c r="Q552" s="64"/>
      <c r="R552" s="62"/>
      <c r="S552" s="64"/>
      <c r="T552" s="63"/>
      <c r="U552" s="61"/>
      <c r="V552" s="61"/>
    </row>
    <row r="553" spans="4:22" x14ac:dyDescent="0.2">
      <c r="D553" s="61"/>
      <c r="E553" s="61"/>
      <c r="F553" s="61"/>
      <c r="G553" s="61"/>
      <c r="H553" s="62"/>
      <c r="I553" s="61"/>
      <c r="J553" s="63"/>
      <c r="K553" s="61"/>
      <c r="L553" s="63"/>
      <c r="M553" s="61"/>
      <c r="N553" s="63"/>
      <c r="O553" s="61"/>
      <c r="P553" s="63"/>
      <c r="Q553" s="64"/>
      <c r="R553" s="62"/>
      <c r="S553" s="64"/>
      <c r="T553" s="63"/>
      <c r="U553" s="61"/>
      <c r="V553" s="61"/>
    </row>
    <row r="554" spans="4:22" x14ac:dyDescent="0.2">
      <c r="D554" s="61"/>
      <c r="E554" s="61"/>
      <c r="F554" s="61"/>
      <c r="G554" s="61"/>
      <c r="H554" s="62"/>
      <c r="I554" s="61"/>
      <c r="J554" s="63"/>
      <c r="K554" s="61"/>
      <c r="L554" s="63"/>
      <c r="M554" s="61"/>
      <c r="N554" s="63"/>
      <c r="O554" s="61"/>
      <c r="P554" s="63"/>
      <c r="Q554" s="64"/>
      <c r="R554" s="62"/>
      <c r="S554" s="64"/>
      <c r="T554" s="63"/>
      <c r="U554" s="61"/>
      <c r="V554" s="61"/>
    </row>
    <row r="555" spans="4:22" x14ac:dyDescent="0.2">
      <c r="D555" s="61"/>
      <c r="E555" s="61"/>
      <c r="F555" s="61"/>
      <c r="G555" s="61"/>
      <c r="H555" s="62"/>
      <c r="I555" s="61"/>
      <c r="J555" s="63"/>
      <c r="K555" s="61"/>
      <c r="L555" s="63"/>
      <c r="M555" s="61"/>
      <c r="N555" s="63"/>
      <c r="O555" s="61"/>
      <c r="P555" s="63"/>
      <c r="Q555" s="64"/>
      <c r="R555" s="62"/>
      <c r="S555" s="64"/>
      <c r="T555" s="63"/>
      <c r="U555" s="61"/>
      <c r="V555" s="61"/>
    </row>
    <row r="556" spans="4:22" x14ac:dyDescent="0.2">
      <c r="D556" s="61"/>
      <c r="E556" s="61"/>
      <c r="F556" s="61"/>
      <c r="G556" s="61"/>
      <c r="H556" s="62"/>
      <c r="I556" s="61"/>
      <c r="J556" s="63"/>
      <c r="K556" s="61"/>
      <c r="L556" s="63"/>
      <c r="M556" s="61"/>
      <c r="N556" s="63"/>
      <c r="O556" s="61"/>
      <c r="P556" s="63"/>
      <c r="Q556" s="64"/>
      <c r="R556" s="62"/>
      <c r="S556" s="64"/>
      <c r="T556" s="63"/>
      <c r="U556" s="61"/>
      <c r="V556" s="61"/>
    </row>
    <row r="557" spans="4:22" x14ac:dyDescent="0.2">
      <c r="D557" s="61"/>
      <c r="E557" s="61"/>
      <c r="F557" s="61"/>
      <c r="G557" s="61"/>
      <c r="H557" s="62"/>
      <c r="I557" s="61"/>
      <c r="J557" s="63"/>
      <c r="K557" s="61"/>
      <c r="L557" s="63"/>
      <c r="M557" s="61"/>
      <c r="N557" s="63"/>
      <c r="O557" s="61"/>
      <c r="P557" s="63"/>
      <c r="Q557" s="64"/>
      <c r="R557" s="62"/>
      <c r="S557" s="64"/>
      <c r="T557" s="63"/>
      <c r="U557" s="61"/>
      <c r="V557" s="61"/>
    </row>
    <row r="558" spans="4:22" x14ac:dyDescent="0.2">
      <c r="D558" s="61"/>
      <c r="E558" s="61"/>
      <c r="F558" s="61"/>
      <c r="G558" s="61"/>
      <c r="H558" s="62"/>
      <c r="I558" s="61"/>
      <c r="J558" s="63"/>
      <c r="K558" s="61"/>
      <c r="L558" s="63"/>
      <c r="M558" s="61"/>
      <c r="N558" s="63"/>
      <c r="O558" s="61"/>
      <c r="P558" s="63"/>
      <c r="Q558" s="64"/>
      <c r="R558" s="62"/>
      <c r="S558" s="64"/>
      <c r="T558" s="63"/>
      <c r="U558" s="61"/>
      <c r="V558" s="61"/>
    </row>
    <row r="559" spans="4:22" x14ac:dyDescent="0.2">
      <c r="D559" s="61"/>
      <c r="E559" s="61"/>
      <c r="F559" s="61"/>
      <c r="G559" s="61"/>
      <c r="H559" s="62"/>
      <c r="I559" s="61"/>
      <c r="J559" s="63"/>
      <c r="K559" s="61"/>
      <c r="L559" s="63"/>
      <c r="M559" s="61"/>
      <c r="N559" s="63"/>
      <c r="O559" s="61"/>
      <c r="P559" s="63"/>
      <c r="Q559" s="64"/>
      <c r="R559" s="62"/>
      <c r="S559" s="64"/>
      <c r="T559" s="63"/>
      <c r="U559" s="61"/>
      <c r="V559" s="61"/>
    </row>
    <row r="560" spans="4:22" x14ac:dyDescent="0.2">
      <c r="D560" s="61"/>
      <c r="E560" s="61"/>
      <c r="F560" s="61"/>
      <c r="G560" s="61"/>
      <c r="H560" s="62"/>
      <c r="I560" s="61"/>
      <c r="J560" s="63"/>
      <c r="K560" s="61"/>
      <c r="L560" s="63"/>
      <c r="M560" s="61"/>
      <c r="N560" s="63"/>
      <c r="O560" s="61"/>
      <c r="P560" s="63"/>
      <c r="Q560" s="64"/>
      <c r="R560" s="62"/>
      <c r="S560" s="64"/>
      <c r="T560" s="63"/>
      <c r="U560" s="61"/>
      <c r="V560" s="61"/>
    </row>
    <row r="561" spans="4:22" x14ac:dyDescent="0.2">
      <c r="D561" s="61"/>
      <c r="E561" s="61"/>
      <c r="F561" s="61"/>
      <c r="G561" s="61"/>
      <c r="H561" s="62"/>
      <c r="I561" s="61"/>
      <c r="J561" s="63"/>
      <c r="K561" s="61"/>
      <c r="L561" s="63"/>
      <c r="M561" s="61"/>
      <c r="N561" s="63"/>
      <c r="O561" s="61"/>
      <c r="P561" s="63"/>
      <c r="Q561" s="64"/>
      <c r="R561" s="62"/>
      <c r="S561" s="64"/>
      <c r="T561" s="63"/>
      <c r="U561" s="61"/>
      <c r="V561" s="61"/>
    </row>
    <row r="562" spans="4:22" x14ac:dyDescent="0.2">
      <c r="D562" s="61"/>
      <c r="E562" s="61"/>
      <c r="F562" s="61"/>
      <c r="G562" s="61"/>
      <c r="H562" s="62"/>
      <c r="I562" s="61"/>
      <c r="J562" s="63"/>
      <c r="K562" s="61"/>
      <c r="L562" s="63"/>
      <c r="M562" s="61"/>
      <c r="N562" s="63"/>
      <c r="O562" s="61"/>
      <c r="P562" s="63"/>
      <c r="Q562" s="64"/>
      <c r="R562" s="62"/>
      <c r="S562" s="64"/>
      <c r="T562" s="63"/>
      <c r="U562" s="61"/>
      <c r="V562" s="61"/>
    </row>
    <row r="563" spans="4:22" x14ac:dyDescent="0.2">
      <c r="D563" s="61"/>
      <c r="E563" s="61"/>
      <c r="F563" s="61"/>
      <c r="G563" s="61"/>
      <c r="H563" s="62"/>
      <c r="I563" s="61"/>
      <c r="J563" s="63"/>
      <c r="K563" s="61"/>
      <c r="L563" s="63"/>
      <c r="M563" s="61"/>
      <c r="N563" s="63"/>
      <c r="O563" s="61"/>
      <c r="P563" s="63"/>
      <c r="Q563" s="64"/>
      <c r="R563" s="62"/>
      <c r="S563" s="64"/>
      <c r="T563" s="63"/>
      <c r="U563" s="61"/>
      <c r="V563" s="61"/>
    </row>
    <row r="564" spans="4:22" x14ac:dyDescent="0.2">
      <c r="D564" s="61"/>
      <c r="E564" s="61"/>
      <c r="F564" s="61"/>
      <c r="G564" s="61"/>
      <c r="H564" s="62"/>
      <c r="I564" s="61"/>
      <c r="J564" s="63"/>
      <c r="K564" s="61"/>
      <c r="L564" s="63"/>
      <c r="M564" s="61"/>
      <c r="N564" s="63"/>
      <c r="O564" s="61"/>
      <c r="P564" s="63"/>
      <c r="Q564" s="64"/>
      <c r="R564" s="62"/>
      <c r="S564" s="64"/>
      <c r="T564" s="63"/>
      <c r="U564" s="61"/>
      <c r="V564" s="61"/>
    </row>
    <row r="565" spans="4:22" x14ac:dyDescent="0.2">
      <c r="D565" s="61"/>
      <c r="E565" s="61"/>
      <c r="F565" s="61"/>
      <c r="G565" s="61"/>
      <c r="H565" s="62"/>
      <c r="I565" s="61"/>
      <c r="J565" s="63"/>
      <c r="K565" s="61"/>
      <c r="L565" s="63"/>
      <c r="M565" s="61"/>
      <c r="N565" s="63"/>
      <c r="O565" s="61"/>
      <c r="P565" s="63"/>
      <c r="Q565" s="64"/>
      <c r="R565" s="62"/>
      <c r="S565" s="64"/>
      <c r="T565" s="63"/>
      <c r="U565" s="61"/>
      <c r="V565" s="61"/>
    </row>
    <row r="566" spans="4:22" x14ac:dyDescent="0.2">
      <c r="D566" s="61"/>
      <c r="E566" s="61"/>
      <c r="F566" s="61"/>
      <c r="G566" s="61"/>
      <c r="H566" s="62"/>
      <c r="I566" s="61"/>
      <c r="J566" s="63"/>
      <c r="K566" s="61"/>
      <c r="L566" s="63"/>
      <c r="M566" s="61"/>
      <c r="N566" s="63"/>
      <c r="O566" s="61"/>
      <c r="P566" s="63"/>
      <c r="Q566" s="64"/>
      <c r="R566" s="62"/>
      <c r="S566" s="64"/>
      <c r="T566" s="63"/>
      <c r="U566" s="61"/>
      <c r="V566" s="61"/>
    </row>
    <row r="567" spans="4:22" x14ac:dyDescent="0.2">
      <c r="D567" s="61"/>
      <c r="E567" s="61"/>
      <c r="F567" s="61"/>
      <c r="G567" s="61"/>
      <c r="H567" s="62"/>
      <c r="I567" s="61"/>
      <c r="J567" s="63"/>
      <c r="K567" s="61"/>
      <c r="L567" s="63"/>
      <c r="M567" s="61"/>
      <c r="N567" s="63"/>
      <c r="O567" s="61"/>
      <c r="P567" s="63"/>
      <c r="Q567" s="64"/>
      <c r="R567" s="62"/>
      <c r="S567" s="64"/>
      <c r="T567" s="63"/>
      <c r="U567" s="61"/>
      <c r="V567" s="61"/>
    </row>
    <row r="568" spans="4:22" x14ac:dyDescent="0.2">
      <c r="D568" s="61"/>
      <c r="E568" s="61"/>
      <c r="F568" s="61"/>
      <c r="G568" s="61"/>
      <c r="H568" s="62"/>
      <c r="I568" s="61"/>
      <c r="J568" s="63"/>
      <c r="K568" s="61"/>
      <c r="L568" s="63"/>
      <c r="M568" s="61"/>
      <c r="N568" s="63"/>
      <c r="O568" s="61"/>
      <c r="P568" s="63"/>
      <c r="Q568" s="64"/>
      <c r="R568" s="62"/>
      <c r="S568" s="64"/>
      <c r="T568" s="63"/>
      <c r="U568" s="61"/>
      <c r="V568" s="61"/>
    </row>
    <row r="569" spans="4:22" x14ac:dyDescent="0.2">
      <c r="D569" s="61"/>
      <c r="E569" s="61"/>
      <c r="F569" s="61"/>
      <c r="G569" s="61"/>
      <c r="H569" s="62"/>
      <c r="I569" s="61"/>
      <c r="J569" s="63"/>
      <c r="K569" s="61"/>
      <c r="L569" s="63"/>
      <c r="M569" s="61"/>
      <c r="N569" s="63"/>
      <c r="O569" s="61"/>
      <c r="P569" s="63"/>
      <c r="Q569" s="64"/>
      <c r="R569" s="62"/>
      <c r="S569" s="64"/>
      <c r="T569" s="63"/>
      <c r="U569" s="61"/>
      <c r="V569" s="61"/>
    </row>
    <row r="570" spans="4:22" x14ac:dyDescent="0.2">
      <c r="D570" s="61"/>
      <c r="E570" s="61"/>
      <c r="F570" s="61"/>
      <c r="G570" s="61"/>
      <c r="H570" s="62"/>
      <c r="I570" s="61"/>
      <c r="J570" s="63"/>
      <c r="K570" s="61"/>
      <c r="L570" s="63"/>
      <c r="M570" s="61"/>
      <c r="N570" s="63"/>
      <c r="O570" s="61"/>
      <c r="P570" s="63"/>
      <c r="Q570" s="64"/>
      <c r="R570" s="62"/>
      <c r="S570" s="64"/>
      <c r="T570" s="63"/>
      <c r="U570" s="61"/>
      <c r="V570" s="61"/>
    </row>
    <row r="571" spans="4:22" x14ac:dyDescent="0.2">
      <c r="D571" s="61"/>
      <c r="E571" s="61"/>
      <c r="F571" s="61"/>
      <c r="G571" s="61"/>
      <c r="H571" s="62"/>
      <c r="I571" s="61"/>
      <c r="J571" s="63"/>
      <c r="K571" s="61"/>
      <c r="L571" s="63"/>
      <c r="M571" s="61"/>
      <c r="N571" s="63"/>
      <c r="O571" s="61"/>
      <c r="P571" s="63"/>
      <c r="Q571" s="64"/>
      <c r="R571" s="62"/>
      <c r="S571" s="64"/>
      <c r="T571" s="63"/>
      <c r="U571" s="61"/>
      <c r="V571" s="61"/>
    </row>
    <row r="572" spans="4:22" x14ac:dyDescent="0.2">
      <c r="D572" s="61"/>
      <c r="E572" s="61"/>
      <c r="F572" s="61"/>
      <c r="G572" s="61"/>
      <c r="H572" s="62"/>
      <c r="I572" s="61"/>
      <c r="J572" s="63"/>
      <c r="K572" s="61"/>
      <c r="L572" s="63"/>
      <c r="M572" s="61"/>
      <c r="N572" s="63"/>
      <c r="O572" s="61"/>
      <c r="P572" s="63"/>
      <c r="Q572" s="64"/>
      <c r="R572" s="62"/>
      <c r="S572" s="64"/>
      <c r="T572" s="63"/>
      <c r="U572" s="61"/>
      <c r="V572" s="61"/>
    </row>
    <row r="573" spans="4:22" x14ac:dyDescent="0.2">
      <c r="D573" s="61"/>
      <c r="E573" s="61"/>
      <c r="F573" s="61"/>
      <c r="G573" s="61"/>
      <c r="H573" s="62"/>
      <c r="I573" s="61"/>
      <c r="J573" s="63"/>
      <c r="K573" s="61"/>
      <c r="L573" s="63"/>
      <c r="M573" s="61"/>
      <c r="N573" s="63"/>
      <c r="O573" s="61"/>
      <c r="P573" s="63"/>
      <c r="Q573" s="64"/>
      <c r="R573" s="62"/>
      <c r="S573" s="64"/>
      <c r="T573" s="63"/>
      <c r="U573" s="61"/>
      <c r="V573" s="61"/>
    </row>
    <row r="574" spans="4:22" x14ac:dyDescent="0.2">
      <c r="D574" s="61"/>
      <c r="E574" s="61"/>
      <c r="F574" s="61"/>
      <c r="G574" s="61"/>
      <c r="H574" s="62"/>
      <c r="I574" s="61"/>
      <c r="J574" s="63"/>
      <c r="K574" s="61"/>
      <c r="L574" s="63"/>
      <c r="M574" s="61"/>
      <c r="N574" s="63"/>
      <c r="O574" s="61"/>
      <c r="P574" s="63"/>
      <c r="Q574" s="64"/>
      <c r="R574" s="62"/>
      <c r="S574" s="64"/>
      <c r="T574" s="63"/>
      <c r="U574" s="61"/>
      <c r="V574" s="61"/>
    </row>
    <row r="575" spans="4:22" x14ac:dyDescent="0.2">
      <c r="D575" s="61"/>
      <c r="E575" s="61"/>
      <c r="F575" s="61"/>
      <c r="G575" s="61"/>
      <c r="H575" s="62"/>
      <c r="I575" s="61"/>
      <c r="J575" s="63"/>
      <c r="K575" s="61"/>
      <c r="L575" s="63"/>
      <c r="M575" s="61"/>
      <c r="N575" s="63"/>
      <c r="O575" s="61"/>
      <c r="P575" s="63"/>
      <c r="Q575" s="64"/>
      <c r="R575" s="62"/>
      <c r="S575" s="64"/>
      <c r="T575" s="63"/>
      <c r="U575" s="61"/>
      <c r="V575" s="61"/>
    </row>
    <row r="576" spans="4:22" x14ac:dyDescent="0.2">
      <c r="D576" s="61"/>
      <c r="E576" s="61"/>
      <c r="F576" s="61"/>
      <c r="G576" s="61"/>
      <c r="H576" s="62"/>
      <c r="I576" s="61"/>
      <c r="J576" s="63"/>
      <c r="K576" s="61"/>
      <c r="L576" s="63"/>
      <c r="M576" s="61"/>
      <c r="N576" s="63"/>
      <c r="O576" s="61"/>
      <c r="P576" s="63"/>
      <c r="Q576" s="64"/>
      <c r="R576" s="62"/>
      <c r="S576" s="64"/>
      <c r="T576" s="63"/>
      <c r="U576" s="61"/>
      <c r="V576" s="61"/>
    </row>
    <row r="577" spans="4:22" x14ac:dyDescent="0.2">
      <c r="D577" s="61"/>
      <c r="E577" s="61"/>
      <c r="F577" s="61"/>
      <c r="G577" s="61"/>
      <c r="H577" s="62"/>
      <c r="I577" s="61"/>
      <c r="J577" s="63"/>
      <c r="K577" s="61"/>
      <c r="L577" s="63"/>
      <c r="M577" s="61"/>
      <c r="N577" s="63"/>
      <c r="O577" s="61"/>
      <c r="P577" s="63"/>
      <c r="Q577" s="64"/>
      <c r="R577" s="62"/>
      <c r="S577" s="64"/>
      <c r="T577" s="63"/>
      <c r="U577" s="61"/>
      <c r="V577" s="61"/>
    </row>
    <row r="578" spans="4:22" x14ac:dyDescent="0.2">
      <c r="D578" s="61"/>
      <c r="E578" s="61"/>
      <c r="F578" s="61"/>
      <c r="G578" s="61"/>
      <c r="H578" s="62"/>
      <c r="I578" s="61"/>
      <c r="J578" s="63"/>
      <c r="K578" s="61"/>
      <c r="L578" s="63"/>
      <c r="M578" s="61"/>
      <c r="N578" s="63"/>
      <c r="O578" s="61"/>
      <c r="P578" s="63"/>
      <c r="Q578" s="64"/>
      <c r="R578" s="62"/>
      <c r="S578" s="64"/>
      <c r="T578" s="63"/>
      <c r="U578" s="61"/>
      <c r="V578" s="61"/>
    </row>
    <row r="579" spans="4:22" x14ac:dyDescent="0.2">
      <c r="D579" s="61"/>
      <c r="E579" s="61"/>
      <c r="F579" s="61"/>
      <c r="G579" s="61"/>
      <c r="H579" s="62"/>
      <c r="I579" s="61"/>
      <c r="J579" s="63"/>
      <c r="K579" s="61"/>
      <c r="L579" s="63"/>
      <c r="M579" s="61"/>
      <c r="N579" s="63"/>
      <c r="O579" s="61"/>
      <c r="P579" s="63"/>
      <c r="Q579" s="64"/>
      <c r="R579" s="62"/>
      <c r="S579" s="64"/>
      <c r="T579" s="63"/>
      <c r="U579" s="61"/>
      <c r="V579" s="61"/>
    </row>
    <row r="580" spans="4:22" x14ac:dyDescent="0.2">
      <c r="D580" s="61"/>
      <c r="E580" s="61"/>
      <c r="F580" s="61"/>
      <c r="G580" s="61"/>
      <c r="H580" s="62"/>
      <c r="I580" s="61"/>
      <c r="J580" s="63"/>
      <c r="K580" s="61"/>
      <c r="L580" s="63"/>
      <c r="M580" s="61"/>
      <c r="N580" s="63"/>
      <c r="O580" s="61"/>
      <c r="P580" s="63"/>
      <c r="Q580" s="64"/>
      <c r="R580" s="62"/>
      <c r="S580" s="64"/>
      <c r="T580" s="63"/>
      <c r="U580" s="61"/>
      <c r="V580" s="61"/>
    </row>
    <row r="581" spans="4:22" x14ac:dyDescent="0.2">
      <c r="D581" s="61"/>
      <c r="E581" s="61"/>
      <c r="F581" s="61"/>
      <c r="G581" s="61"/>
      <c r="H581" s="62"/>
      <c r="I581" s="61"/>
      <c r="J581" s="63"/>
      <c r="K581" s="61"/>
      <c r="L581" s="63"/>
      <c r="M581" s="61"/>
      <c r="N581" s="63"/>
      <c r="O581" s="61"/>
      <c r="P581" s="63"/>
      <c r="Q581" s="64"/>
      <c r="R581" s="62"/>
      <c r="S581" s="64"/>
      <c r="T581" s="63"/>
      <c r="U581" s="61"/>
      <c r="V581" s="61"/>
    </row>
    <row r="582" spans="4:22" x14ac:dyDescent="0.2">
      <c r="D582" s="65"/>
      <c r="E582" s="65"/>
      <c r="F582" s="65"/>
      <c r="G582" s="65"/>
      <c r="I582" s="65"/>
      <c r="K582" s="65"/>
      <c r="M582" s="65"/>
      <c r="O582" s="65"/>
      <c r="R582" s="66"/>
      <c r="U582" s="65"/>
      <c r="V582" s="65"/>
    </row>
    <row r="583" spans="4:22" x14ac:dyDescent="0.2">
      <c r="D583" s="65"/>
      <c r="E583" s="65"/>
      <c r="F583" s="65"/>
      <c r="G583" s="65"/>
      <c r="I583" s="65"/>
      <c r="K583" s="65"/>
      <c r="M583" s="65"/>
      <c r="O583" s="65"/>
      <c r="R583" s="66"/>
      <c r="U583" s="65"/>
      <c r="V583" s="65"/>
    </row>
    <row r="584" spans="4:22" x14ac:dyDescent="0.2">
      <c r="D584" s="65"/>
      <c r="E584" s="65"/>
      <c r="F584" s="65"/>
      <c r="G584" s="65"/>
      <c r="I584" s="65"/>
      <c r="K584" s="65"/>
      <c r="M584" s="65"/>
      <c r="O584" s="65"/>
      <c r="R584" s="66"/>
      <c r="U584" s="65"/>
      <c r="V584" s="65"/>
    </row>
    <row r="585" spans="4:22" x14ac:dyDescent="0.2">
      <c r="D585" s="65"/>
      <c r="E585" s="65"/>
      <c r="F585" s="65"/>
      <c r="G585" s="65"/>
      <c r="I585" s="65"/>
      <c r="K585" s="65"/>
      <c r="M585" s="65"/>
      <c r="O585" s="65"/>
      <c r="R585" s="66"/>
      <c r="U585" s="65"/>
      <c r="V585" s="65"/>
    </row>
    <row r="586" spans="4:22" x14ac:dyDescent="0.2">
      <c r="D586" s="65"/>
      <c r="E586" s="65"/>
      <c r="F586" s="65"/>
      <c r="G586" s="65"/>
      <c r="I586" s="65"/>
      <c r="K586" s="65"/>
      <c r="M586" s="65"/>
      <c r="O586" s="65"/>
      <c r="R586" s="66"/>
      <c r="U586" s="65"/>
      <c r="V586" s="65"/>
    </row>
    <row r="587" spans="4:22" x14ac:dyDescent="0.2">
      <c r="D587" s="65"/>
      <c r="E587" s="65"/>
      <c r="F587" s="65"/>
      <c r="G587" s="65"/>
      <c r="I587" s="65"/>
      <c r="K587" s="65"/>
      <c r="M587" s="65"/>
      <c r="O587" s="65"/>
      <c r="R587" s="66"/>
      <c r="U587" s="65"/>
      <c r="V587" s="65"/>
    </row>
    <row r="588" spans="4:22" x14ac:dyDescent="0.2">
      <c r="D588" s="65"/>
      <c r="E588" s="65"/>
      <c r="F588" s="65"/>
      <c r="G588" s="65"/>
      <c r="I588" s="65"/>
      <c r="K588" s="65"/>
      <c r="M588" s="65"/>
      <c r="O588" s="65"/>
      <c r="R588" s="66"/>
      <c r="U588" s="65"/>
      <c r="V588" s="65"/>
    </row>
    <row r="589" spans="4:22" x14ac:dyDescent="0.2">
      <c r="D589" s="65"/>
      <c r="E589" s="65"/>
      <c r="F589" s="65"/>
      <c r="G589" s="65"/>
      <c r="I589" s="65"/>
      <c r="K589" s="65"/>
      <c r="M589" s="65"/>
      <c r="O589" s="65"/>
      <c r="R589" s="66"/>
      <c r="U589" s="65"/>
      <c r="V589" s="65"/>
    </row>
    <row r="590" spans="4:22" x14ac:dyDescent="0.2">
      <c r="D590" s="65"/>
      <c r="E590" s="65"/>
      <c r="F590" s="65"/>
      <c r="G590" s="65"/>
      <c r="I590" s="65"/>
      <c r="K590" s="65"/>
      <c r="M590" s="65"/>
      <c r="O590" s="65"/>
      <c r="R590" s="66"/>
      <c r="U590" s="65"/>
      <c r="V590" s="65"/>
    </row>
    <row r="591" spans="4:22" x14ac:dyDescent="0.2">
      <c r="D591" s="65"/>
      <c r="E591" s="65"/>
      <c r="F591" s="65"/>
      <c r="G591" s="65"/>
      <c r="I591" s="65"/>
      <c r="K591" s="65"/>
      <c r="M591" s="65"/>
      <c r="O591" s="65"/>
      <c r="R591" s="66"/>
      <c r="U591" s="65"/>
      <c r="V591" s="65"/>
    </row>
    <row r="592" spans="4:22" x14ac:dyDescent="0.2">
      <c r="D592" s="65"/>
      <c r="E592" s="65"/>
      <c r="F592" s="65"/>
      <c r="G592" s="65"/>
      <c r="I592" s="65"/>
      <c r="K592" s="65"/>
      <c r="M592" s="65"/>
      <c r="O592" s="65"/>
      <c r="R592" s="66"/>
      <c r="U592" s="65"/>
      <c r="V592" s="65"/>
    </row>
    <row r="593" spans="4:22" x14ac:dyDescent="0.2">
      <c r="D593" s="65"/>
      <c r="E593" s="65"/>
      <c r="F593" s="65"/>
      <c r="G593" s="65"/>
      <c r="I593" s="65"/>
      <c r="K593" s="65"/>
      <c r="M593" s="65"/>
      <c r="O593" s="65"/>
      <c r="R593" s="66"/>
      <c r="U593" s="65"/>
      <c r="V593" s="65"/>
    </row>
    <row r="594" spans="4:22" x14ac:dyDescent="0.2">
      <c r="D594" s="65"/>
      <c r="E594" s="65"/>
      <c r="F594" s="65"/>
      <c r="G594" s="65"/>
      <c r="I594" s="65"/>
      <c r="K594" s="65"/>
      <c r="M594" s="65"/>
      <c r="O594" s="65"/>
      <c r="R594" s="66"/>
      <c r="U594" s="65"/>
      <c r="V594" s="65"/>
    </row>
    <row r="595" spans="4:22" x14ac:dyDescent="0.2">
      <c r="D595" s="65"/>
      <c r="E595" s="65"/>
      <c r="F595" s="65"/>
      <c r="G595" s="65"/>
      <c r="I595" s="65"/>
      <c r="K595" s="65"/>
      <c r="M595" s="65"/>
      <c r="O595" s="65"/>
      <c r="R595" s="66"/>
      <c r="U595" s="65"/>
      <c r="V595" s="65"/>
    </row>
    <row r="596" spans="4:22" x14ac:dyDescent="0.2">
      <c r="D596" s="65"/>
      <c r="E596" s="65"/>
      <c r="F596" s="65"/>
      <c r="G596" s="65"/>
      <c r="I596" s="65"/>
      <c r="K596" s="65"/>
      <c r="M596" s="65"/>
      <c r="O596" s="65"/>
      <c r="R596" s="66"/>
      <c r="U596" s="65"/>
      <c r="V596" s="65"/>
    </row>
    <row r="597" spans="4:22" x14ac:dyDescent="0.2">
      <c r="D597" s="65"/>
      <c r="E597" s="65"/>
      <c r="F597" s="65"/>
      <c r="G597" s="65"/>
      <c r="I597" s="65"/>
      <c r="K597" s="65"/>
      <c r="M597" s="65"/>
      <c r="O597" s="65"/>
      <c r="R597" s="66"/>
      <c r="U597" s="65"/>
      <c r="V597" s="65"/>
    </row>
    <row r="598" spans="4:22" x14ac:dyDescent="0.2">
      <c r="D598" s="65"/>
      <c r="E598" s="65"/>
      <c r="F598" s="65"/>
      <c r="G598" s="65"/>
      <c r="I598" s="65"/>
      <c r="K598" s="65"/>
      <c r="M598" s="65"/>
      <c r="O598" s="65"/>
      <c r="R598" s="66"/>
      <c r="U598" s="65"/>
      <c r="V598" s="65"/>
    </row>
    <row r="599" spans="4:22" x14ac:dyDescent="0.2">
      <c r="D599" s="65"/>
      <c r="E599" s="65"/>
      <c r="F599" s="65"/>
      <c r="G599" s="65"/>
      <c r="I599" s="65"/>
      <c r="K599" s="65"/>
      <c r="M599" s="65"/>
      <c r="O599" s="65"/>
      <c r="R599" s="66"/>
      <c r="U599" s="65"/>
      <c r="V599" s="65"/>
    </row>
    <row r="600" spans="4:22" x14ac:dyDescent="0.2">
      <c r="D600" s="65"/>
      <c r="E600" s="65"/>
      <c r="F600" s="65"/>
      <c r="G600" s="65"/>
      <c r="I600" s="65"/>
      <c r="K600" s="65"/>
      <c r="M600" s="65"/>
      <c r="O600" s="65"/>
      <c r="R600" s="66"/>
      <c r="U600" s="65"/>
      <c r="V600" s="65"/>
    </row>
    <row r="601" spans="4:22" x14ac:dyDescent="0.2">
      <c r="D601" s="65"/>
      <c r="E601" s="65"/>
      <c r="F601" s="65"/>
      <c r="G601" s="65"/>
      <c r="I601" s="65"/>
      <c r="K601" s="65"/>
      <c r="M601" s="65"/>
      <c r="O601" s="65"/>
      <c r="R601" s="66"/>
      <c r="U601" s="65"/>
      <c r="V601" s="65"/>
    </row>
    <row r="602" spans="4:22" x14ac:dyDescent="0.2">
      <c r="D602" s="65"/>
      <c r="E602" s="65"/>
      <c r="F602" s="65"/>
      <c r="G602" s="65"/>
      <c r="I602" s="65"/>
      <c r="K602" s="65"/>
      <c r="M602" s="65"/>
      <c r="O602" s="65"/>
      <c r="R602" s="66"/>
      <c r="U602" s="65"/>
      <c r="V602" s="65"/>
    </row>
    <row r="603" spans="4:22" x14ac:dyDescent="0.2">
      <c r="D603" s="65"/>
      <c r="E603" s="65"/>
      <c r="F603" s="65"/>
      <c r="G603" s="65"/>
      <c r="I603" s="65"/>
      <c r="K603" s="65"/>
      <c r="M603" s="65"/>
      <c r="O603" s="65"/>
      <c r="R603" s="66"/>
      <c r="U603" s="65"/>
      <c r="V603" s="65"/>
    </row>
    <row r="604" spans="4:22" x14ac:dyDescent="0.2">
      <c r="D604" s="65"/>
      <c r="E604" s="65"/>
      <c r="F604" s="65"/>
      <c r="G604" s="65"/>
      <c r="I604" s="65"/>
      <c r="K604" s="65"/>
      <c r="M604" s="65"/>
      <c r="O604" s="65"/>
      <c r="R604" s="66"/>
      <c r="U604" s="65"/>
      <c r="V604" s="65"/>
    </row>
    <row r="605" spans="4:22" x14ac:dyDescent="0.2">
      <c r="D605" s="65"/>
      <c r="E605" s="65"/>
      <c r="F605" s="65"/>
      <c r="G605" s="65"/>
      <c r="I605" s="65"/>
      <c r="K605" s="65"/>
      <c r="M605" s="65"/>
      <c r="O605" s="65"/>
      <c r="R605" s="66"/>
      <c r="U605" s="65"/>
      <c r="V605" s="65"/>
    </row>
    <row r="606" spans="4:22" x14ac:dyDescent="0.2">
      <c r="D606" s="65"/>
      <c r="E606" s="65"/>
      <c r="F606" s="65"/>
      <c r="G606" s="65"/>
      <c r="I606" s="65"/>
      <c r="K606" s="65"/>
      <c r="M606" s="65"/>
      <c r="O606" s="65"/>
      <c r="R606" s="66"/>
      <c r="U606" s="65"/>
      <c r="V606" s="65"/>
    </row>
    <row r="607" spans="4:22" x14ac:dyDescent="0.2">
      <c r="D607" s="65"/>
      <c r="E607" s="65"/>
      <c r="F607" s="65"/>
      <c r="G607" s="65"/>
      <c r="I607" s="65"/>
      <c r="K607" s="65"/>
      <c r="M607" s="65"/>
      <c r="O607" s="65"/>
      <c r="R607" s="66"/>
      <c r="U607" s="65"/>
      <c r="V607" s="65"/>
    </row>
    <row r="608" spans="4:22" x14ac:dyDescent="0.2">
      <c r="D608" s="65"/>
      <c r="E608" s="65"/>
      <c r="F608" s="65"/>
      <c r="G608" s="65"/>
      <c r="I608" s="65"/>
      <c r="K608" s="65"/>
      <c r="M608" s="65"/>
      <c r="O608" s="65"/>
      <c r="R608" s="66"/>
      <c r="U608" s="65"/>
      <c r="V608" s="65"/>
    </row>
    <row r="609" spans="4:22" x14ac:dyDescent="0.2">
      <c r="D609" s="65"/>
      <c r="E609" s="65"/>
      <c r="F609" s="65"/>
      <c r="G609" s="65"/>
      <c r="I609" s="65"/>
      <c r="K609" s="65"/>
      <c r="M609" s="65"/>
      <c r="O609" s="65"/>
      <c r="R609" s="66"/>
      <c r="U609" s="65"/>
      <c r="V609" s="65"/>
    </row>
    <row r="610" spans="4:22" x14ac:dyDescent="0.2">
      <c r="D610" s="65"/>
      <c r="E610" s="65"/>
      <c r="F610" s="65"/>
      <c r="G610" s="65"/>
      <c r="I610" s="65"/>
      <c r="K610" s="65"/>
      <c r="M610" s="65"/>
      <c r="O610" s="65"/>
      <c r="R610" s="66"/>
      <c r="U610" s="65"/>
      <c r="V610" s="65"/>
    </row>
    <row r="611" spans="4:22" x14ac:dyDescent="0.2">
      <c r="D611" s="65"/>
      <c r="E611" s="65"/>
      <c r="F611" s="65"/>
      <c r="G611" s="65"/>
      <c r="I611" s="65"/>
      <c r="K611" s="65"/>
      <c r="M611" s="65"/>
      <c r="O611" s="65"/>
      <c r="R611" s="66"/>
      <c r="U611" s="65"/>
      <c r="V611" s="65"/>
    </row>
    <row r="612" spans="4:22" x14ac:dyDescent="0.2">
      <c r="D612" s="65"/>
      <c r="E612" s="65"/>
      <c r="F612" s="65"/>
      <c r="G612" s="65"/>
      <c r="I612" s="65"/>
      <c r="K612" s="65"/>
      <c r="M612" s="65"/>
      <c r="O612" s="65"/>
      <c r="R612" s="66"/>
      <c r="U612" s="65"/>
      <c r="V612" s="65"/>
    </row>
    <row r="613" spans="4:22" x14ac:dyDescent="0.2">
      <c r="D613" s="65"/>
      <c r="E613" s="65"/>
      <c r="F613" s="65"/>
      <c r="G613" s="65"/>
      <c r="I613" s="65"/>
      <c r="K613" s="65"/>
      <c r="M613" s="65"/>
      <c r="O613" s="65"/>
      <c r="R613" s="66"/>
      <c r="U613" s="65"/>
      <c r="V613" s="65"/>
    </row>
    <row r="614" spans="4:22" x14ac:dyDescent="0.2">
      <c r="D614" s="65"/>
      <c r="E614" s="65"/>
      <c r="F614" s="65"/>
      <c r="G614" s="65"/>
      <c r="I614" s="65"/>
      <c r="K614" s="65"/>
      <c r="M614" s="65"/>
      <c r="O614" s="65"/>
      <c r="R614" s="66"/>
      <c r="U614" s="65"/>
      <c r="V614" s="65"/>
    </row>
    <row r="615" spans="4:22" x14ac:dyDescent="0.2">
      <c r="D615" s="65"/>
      <c r="E615" s="65"/>
      <c r="F615" s="65"/>
      <c r="G615" s="65"/>
      <c r="I615" s="65"/>
      <c r="K615" s="65"/>
      <c r="M615" s="65"/>
      <c r="O615" s="65"/>
      <c r="R615" s="66"/>
      <c r="U615" s="65"/>
      <c r="V615" s="65"/>
    </row>
    <row r="616" spans="4:22" x14ac:dyDescent="0.2">
      <c r="D616" s="65"/>
      <c r="E616" s="65"/>
      <c r="F616" s="65"/>
      <c r="G616" s="65"/>
      <c r="I616" s="65"/>
      <c r="K616" s="65"/>
      <c r="M616" s="65"/>
      <c r="O616" s="65"/>
      <c r="R616" s="66"/>
      <c r="U616" s="65"/>
      <c r="V616" s="65"/>
    </row>
    <row r="617" spans="4:22" x14ac:dyDescent="0.2">
      <c r="D617" s="65"/>
      <c r="E617" s="65"/>
      <c r="F617" s="65"/>
      <c r="G617" s="65"/>
      <c r="I617" s="65"/>
      <c r="K617" s="65"/>
      <c r="M617" s="65"/>
      <c r="O617" s="65"/>
      <c r="R617" s="66"/>
      <c r="U617" s="65"/>
      <c r="V617" s="65"/>
    </row>
    <row r="618" spans="4:22" x14ac:dyDescent="0.2">
      <c r="D618" s="65"/>
      <c r="E618" s="65"/>
      <c r="F618" s="65"/>
      <c r="G618" s="65"/>
      <c r="I618" s="65"/>
      <c r="K618" s="65"/>
      <c r="M618" s="65"/>
      <c r="O618" s="65"/>
      <c r="R618" s="66"/>
      <c r="U618" s="65"/>
      <c r="V618" s="65"/>
    </row>
    <row r="619" spans="4:22" x14ac:dyDescent="0.2">
      <c r="D619" s="65"/>
      <c r="E619" s="65"/>
      <c r="F619" s="65"/>
      <c r="G619" s="65"/>
      <c r="I619" s="65"/>
      <c r="K619" s="65"/>
      <c r="M619" s="65"/>
      <c r="O619" s="65"/>
      <c r="R619" s="66"/>
      <c r="U619" s="65"/>
      <c r="V619" s="65"/>
    </row>
    <row r="620" spans="4:22" x14ac:dyDescent="0.2">
      <c r="D620" s="65"/>
      <c r="E620" s="65"/>
      <c r="F620" s="65"/>
      <c r="G620" s="65"/>
      <c r="I620" s="65"/>
      <c r="K620" s="65"/>
      <c r="M620" s="65"/>
      <c r="O620" s="65"/>
      <c r="R620" s="66"/>
      <c r="U620" s="65"/>
      <c r="V620" s="65"/>
    </row>
    <row r="621" spans="4:22" x14ac:dyDescent="0.2">
      <c r="D621" s="65"/>
      <c r="E621" s="65"/>
      <c r="F621" s="65"/>
      <c r="G621" s="65"/>
      <c r="I621" s="65"/>
      <c r="K621" s="65"/>
      <c r="M621" s="65"/>
      <c r="O621" s="65"/>
      <c r="R621" s="66"/>
      <c r="U621" s="65"/>
      <c r="V621" s="65"/>
    </row>
    <row r="622" spans="4:22" x14ac:dyDescent="0.2">
      <c r="D622" s="65"/>
      <c r="E622" s="65"/>
      <c r="F622" s="65"/>
      <c r="G622" s="65"/>
      <c r="I622" s="65"/>
      <c r="K622" s="65"/>
      <c r="M622" s="65"/>
      <c r="O622" s="65"/>
      <c r="R622" s="66"/>
      <c r="U622" s="65"/>
      <c r="V622" s="65"/>
    </row>
    <row r="623" spans="4:22" x14ac:dyDescent="0.2">
      <c r="D623" s="65"/>
      <c r="E623" s="65"/>
      <c r="F623" s="65"/>
      <c r="G623" s="65"/>
      <c r="I623" s="65"/>
      <c r="K623" s="65"/>
      <c r="M623" s="65"/>
      <c r="O623" s="65"/>
      <c r="R623" s="66"/>
      <c r="U623" s="65"/>
      <c r="V623" s="65"/>
    </row>
    <row r="624" spans="4:22" x14ac:dyDescent="0.2">
      <c r="D624" s="65"/>
      <c r="E624" s="65"/>
      <c r="F624" s="65"/>
      <c r="G624" s="65"/>
      <c r="I624" s="65"/>
      <c r="K624" s="65"/>
      <c r="M624" s="65"/>
      <c r="O624" s="65"/>
      <c r="R624" s="66"/>
      <c r="U624" s="65"/>
      <c r="V624" s="65"/>
    </row>
    <row r="625" spans="4:22" x14ac:dyDescent="0.2">
      <c r="D625" s="65"/>
      <c r="E625" s="65"/>
      <c r="F625" s="65"/>
      <c r="G625" s="65"/>
      <c r="I625" s="65"/>
      <c r="K625" s="65"/>
      <c r="M625" s="65"/>
      <c r="O625" s="65"/>
      <c r="R625" s="66"/>
      <c r="U625" s="65"/>
      <c r="V625" s="65"/>
    </row>
    <row r="626" spans="4:22" x14ac:dyDescent="0.2">
      <c r="D626" s="65"/>
      <c r="E626" s="65"/>
      <c r="F626" s="65"/>
      <c r="G626" s="65"/>
      <c r="I626" s="65"/>
      <c r="K626" s="65"/>
      <c r="M626" s="65"/>
      <c r="O626" s="65"/>
      <c r="R626" s="66"/>
      <c r="U626" s="65"/>
      <c r="V626" s="65"/>
    </row>
    <row r="627" spans="4:22" x14ac:dyDescent="0.2">
      <c r="D627" s="65"/>
      <c r="E627" s="65"/>
      <c r="F627" s="65"/>
      <c r="G627" s="65"/>
      <c r="I627" s="65"/>
      <c r="K627" s="65"/>
      <c r="M627" s="65"/>
      <c r="O627" s="65"/>
      <c r="R627" s="66"/>
      <c r="U627" s="65"/>
      <c r="V627" s="65"/>
    </row>
    <row r="628" spans="4:22" x14ac:dyDescent="0.2">
      <c r="D628" s="65"/>
      <c r="E628" s="65"/>
      <c r="F628" s="65"/>
      <c r="G628" s="65"/>
      <c r="I628" s="65"/>
      <c r="K628" s="65"/>
      <c r="M628" s="65"/>
      <c r="O628" s="65"/>
      <c r="R628" s="66"/>
      <c r="U628" s="65"/>
      <c r="V628" s="65"/>
    </row>
    <row r="629" spans="4:22" x14ac:dyDescent="0.2">
      <c r="D629" s="65"/>
      <c r="E629" s="65"/>
      <c r="F629" s="65"/>
      <c r="G629" s="65"/>
      <c r="I629" s="65"/>
      <c r="K629" s="65"/>
      <c r="M629" s="65"/>
      <c r="O629" s="65"/>
      <c r="R629" s="66"/>
      <c r="U629" s="65"/>
      <c r="V629" s="65"/>
    </row>
    <row r="630" spans="4:22" x14ac:dyDescent="0.2">
      <c r="D630" s="65"/>
      <c r="E630" s="65"/>
      <c r="F630" s="65"/>
      <c r="G630" s="65"/>
      <c r="I630" s="65"/>
      <c r="K630" s="65"/>
      <c r="M630" s="65"/>
      <c r="O630" s="65"/>
      <c r="R630" s="66"/>
      <c r="U630" s="65"/>
      <c r="V630" s="65"/>
    </row>
    <row r="631" spans="4:22" x14ac:dyDescent="0.2">
      <c r="D631" s="65"/>
      <c r="E631" s="65"/>
      <c r="F631" s="65"/>
      <c r="G631" s="65"/>
      <c r="I631" s="65"/>
      <c r="K631" s="65"/>
      <c r="M631" s="65"/>
      <c r="O631" s="65"/>
      <c r="R631" s="66"/>
      <c r="U631" s="65"/>
      <c r="V631" s="65"/>
    </row>
    <row r="632" spans="4:22" x14ac:dyDescent="0.2">
      <c r="D632" s="65"/>
      <c r="E632" s="65"/>
      <c r="F632" s="65"/>
      <c r="G632" s="65"/>
      <c r="I632" s="65"/>
      <c r="K632" s="65"/>
      <c r="M632" s="65"/>
      <c r="O632" s="65"/>
      <c r="R632" s="66"/>
      <c r="U632" s="65"/>
      <c r="V632" s="65"/>
    </row>
    <row r="633" spans="4:22" x14ac:dyDescent="0.2">
      <c r="D633" s="65"/>
      <c r="E633" s="65"/>
      <c r="F633" s="65"/>
      <c r="G633" s="65"/>
      <c r="I633" s="65"/>
      <c r="K633" s="65"/>
      <c r="M633" s="65"/>
      <c r="O633" s="65"/>
      <c r="R633" s="66"/>
      <c r="U633" s="65"/>
      <c r="V633" s="65"/>
    </row>
    <row r="634" spans="4:22" x14ac:dyDescent="0.2">
      <c r="D634" s="65"/>
      <c r="E634" s="65"/>
      <c r="F634" s="65"/>
      <c r="G634" s="65"/>
      <c r="I634" s="65"/>
      <c r="K634" s="65"/>
      <c r="M634" s="65"/>
      <c r="O634" s="65"/>
      <c r="R634" s="66"/>
      <c r="U634" s="65"/>
      <c r="V634" s="65"/>
    </row>
    <row r="635" spans="4:22" x14ac:dyDescent="0.2">
      <c r="D635" s="65"/>
      <c r="E635" s="65"/>
      <c r="F635" s="65"/>
      <c r="G635" s="65"/>
      <c r="I635" s="65"/>
      <c r="K635" s="65"/>
      <c r="M635" s="65"/>
      <c r="O635" s="65"/>
      <c r="R635" s="66"/>
      <c r="U635" s="65"/>
      <c r="V635" s="65"/>
    </row>
    <row r="636" spans="4:22" x14ac:dyDescent="0.2">
      <c r="D636" s="65"/>
      <c r="E636" s="65"/>
      <c r="F636" s="65"/>
      <c r="G636" s="65"/>
      <c r="I636" s="65"/>
      <c r="K636" s="65"/>
      <c r="M636" s="65"/>
      <c r="O636" s="65"/>
      <c r="R636" s="66"/>
      <c r="U636" s="65"/>
      <c r="V636" s="65"/>
    </row>
    <row r="637" spans="4:22" x14ac:dyDescent="0.2">
      <c r="D637" s="65"/>
      <c r="E637" s="65"/>
      <c r="F637" s="65"/>
      <c r="G637" s="65"/>
      <c r="I637" s="65"/>
      <c r="K637" s="65"/>
      <c r="M637" s="65"/>
      <c r="O637" s="65"/>
      <c r="R637" s="66"/>
      <c r="U637" s="65"/>
      <c r="V637" s="65"/>
    </row>
    <row r="638" spans="4:22" x14ac:dyDescent="0.2">
      <c r="D638" s="65"/>
      <c r="E638" s="65"/>
      <c r="F638" s="65"/>
      <c r="G638" s="65"/>
      <c r="I638" s="65"/>
      <c r="K638" s="65"/>
      <c r="M638" s="65"/>
      <c r="O638" s="65"/>
      <c r="R638" s="66"/>
      <c r="U638" s="65"/>
      <c r="V638" s="65"/>
    </row>
    <row r="639" spans="4:22" x14ac:dyDescent="0.2">
      <c r="D639" s="65"/>
      <c r="E639" s="65"/>
      <c r="F639" s="65"/>
      <c r="G639" s="65"/>
      <c r="I639" s="65"/>
      <c r="K639" s="65"/>
      <c r="M639" s="65"/>
      <c r="O639" s="65"/>
      <c r="R639" s="66"/>
      <c r="U639" s="65"/>
      <c r="V639" s="65"/>
    </row>
    <row r="640" spans="4:22" x14ac:dyDescent="0.2">
      <c r="D640" s="65"/>
      <c r="E640" s="65"/>
      <c r="F640" s="65"/>
      <c r="G640" s="65"/>
      <c r="I640" s="65"/>
      <c r="K640" s="65"/>
      <c r="M640" s="65"/>
      <c r="O640" s="65"/>
      <c r="R640" s="66"/>
      <c r="U640" s="65"/>
      <c r="V640" s="65"/>
    </row>
    <row r="641" spans="4:22" x14ac:dyDescent="0.2">
      <c r="D641" s="65"/>
      <c r="E641" s="65"/>
      <c r="F641" s="65"/>
      <c r="G641" s="65"/>
      <c r="I641" s="65"/>
      <c r="K641" s="65"/>
      <c r="M641" s="65"/>
      <c r="O641" s="65"/>
      <c r="R641" s="66"/>
      <c r="U641" s="65"/>
      <c r="V641" s="65"/>
    </row>
    <row r="642" spans="4:22" x14ac:dyDescent="0.2">
      <c r="D642" s="65"/>
      <c r="E642" s="65"/>
      <c r="F642" s="65"/>
      <c r="G642" s="65"/>
      <c r="I642" s="65"/>
      <c r="K642" s="65"/>
      <c r="M642" s="65"/>
      <c r="O642" s="65"/>
      <c r="R642" s="66"/>
      <c r="U642" s="65"/>
      <c r="V642" s="65"/>
    </row>
    <row r="643" spans="4:22" x14ac:dyDescent="0.2">
      <c r="D643" s="65"/>
      <c r="E643" s="65"/>
      <c r="F643" s="65"/>
      <c r="G643" s="65"/>
      <c r="I643" s="65"/>
      <c r="K643" s="65"/>
      <c r="M643" s="65"/>
      <c r="O643" s="65"/>
      <c r="R643" s="66"/>
      <c r="U643" s="65"/>
      <c r="V643" s="65"/>
    </row>
    <row r="644" spans="4:22" x14ac:dyDescent="0.2">
      <c r="D644" s="65"/>
      <c r="E644" s="65"/>
      <c r="F644" s="65"/>
      <c r="G644" s="65"/>
      <c r="I644" s="65"/>
      <c r="K644" s="65"/>
      <c r="M644" s="65"/>
      <c r="O644" s="65"/>
      <c r="R644" s="66"/>
      <c r="U644" s="65"/>
      <c r="V644" s="65"/>
    </row>
    <row r="645" spans="4:22" x14ac:dyDescent="0.2">
      <c r="D645" s="65"/>
      <c r="E645" s="65"/>
      <c r="F645" s="65"/>
      <c r="G645" s="65"/>
      <c r="I645" s="65"/>
      <c r="K645" s="65"/>
      <c r="M645" s="65"/>
      <c r="O645" s="65"/>
      <c r="R645" s="66"/>
      <c r="U645" s="65"/>
      <c r="V645" s="65"/>
    </row>
    <row r="646" spans="4:22" x14ac:dyDescent="0.2">
      <c r="D646" s="65"/>
      <c r="E646" s="65"/>
      <c r="F646" s="65"/>
      <c r="G646" s="65"/>
      <c r="I646" s="65"/>
      <c r="K646" s="65"/>
      <c r="M646" s="65"/>
      <c r="O646" s="65"/>
      <c r="R646" s="66"/>
      <c r="U646" s="65"/>
      <c r="V646" s="65"/>
    </row>
    <row r="647" spans="4:22" x14ac:dyDescent="0.2">
      <c r="D647" s="65"/>
      <c r="E647" s="65"/>
      <c r="F647" s="65"/>
      <c r="G647" s="65"/>
      <c r="I647" s="65"/>
      <c r="K647" s="65"/>
      <c r="M647" s="65"/>
      <c r="O647" s="65"/>
      <c r="R647" s="66"/>
      <c r="U647" s="65"/>
      <c r="V647" s="65"/>
    </row>
    <row r="648" spans="4:22" x14ac:dyDescent="0.2">
      <c r="D648" s="65"/>
      <c r="E648" s="65"/>
      <c r="F648" s="65"/>
      <c r="G648" s="65"/>
      <c r="I648" s="65"/>
      <c r="K648" s="65"/>
      <c r="M648" s="65"/>
      <c r="O648" s="65"/>
      <c r="R648" s="66"/>
      <c r="U648" s="65"/>
      <c r="V648" s="65"/>
    </row>
    <row r="649" spans="4:22" x14ac:dyDescent="0.2">
      <c r="D649" s="65"/>
      <c r="E649" s="65"/>
      <c r="F649" s="65"/>
      <c r="G649" s="65"/>
      <c r="I649" s="65"/>
      <c r="K649" s="65"/>
      <c r="M649" s="65"/>
      <c r="O649" s="65"/>
      <c r="R649" s="66"/>
      <c r="U649" s="65"/>
      <c r="V649" s="65"/>
    </row>
    <row r="650" spans="4:22" x14ac:dyDescent="0.2">
      <c r="D650" s="65"/>
      <c r="E650" s="65"/>
      <c r="F650" s="65"/>
      <c r="G650" s="65"/>
      <c r="I650" s="65"/>
      <c r="K650" s="65"/>
      <c r="M650" s="65"/>
      <c r="O650" s="65"/>
      <c r="R650" s="66"/>
      <c r="U650" s="65"/>
      <c r="V650" s="65"/>
    </row>
    <row r="651" spans="4:22" x14ac:dyDescent="0.2">
      <c r="D651" s="65"/>
      <c r="E651" s="65"/>
      <c r="F651" s="65"/>
      <c r="G651" s="65"/>
      <c r="I651" s="65"/>
      <c r="K651" s="65"/>
      <c r="M651" s="65"/>
      <c r="O651" s="65"/>
      <c r="R651" s="66"/>
      <c r="U651" s="65"/>
      <c r="V651" s="65"/>
    </row>
    <row r="652" spans="4:22" x14ac:dyDescent="0.2">
      <c r="D652" s="65"/>
      <c r="E652" s="65"/>
      <c r="F652" s="65"/>
      <c r="G652" s="65"/>
      <c r="I652" s="65"/>
      <c r="K652" s="65"/>
      <c r="M652" s="65"/>
      <c r="O652" s="65"/>
      <c r="R652" s="66"/>
      <c r="U652" s="65"/>
      <c r="V652" s="65"/>
    </row>
    <row r="653" spans="4:22" x14ac:dyDescent="0.2">
      <c r="D653" s="65"/>
      <c r="E653" s="65"/>
      <c r="F653" s="65"/>
      <c r="G653" s="65"/>
      <c r="I653" s="65"/>
      <c r="K653" s="65"/>
      <c r="M653" s="65"/>
      <c r="O653" s="65"/>
      <c r="R653" s="66"/>
      <c r="U653" s="65"/>
      <c r="V653" s="65"/>
    </row>
    <row r="654" spans="4:22" x14ac:dyDescent="0.2">
      <c r="D654" s="65"/>
      <c r="E654" s="65"/>
      <c r="F654" s="65"/>
      <c r="G654" s="65"/>
      <c r="I654" s="65"/>
      <c r="K654" s="65"/>
      <c r="M654" s="65"/>
      <c r="O654" s="65"/>
      <c r="R654" s="66"/>
      <c r="U654" s="65"/>
      <c r="V654" s="65"/>
    </row>
    <row r="655" spans="4:22" x14ac:dyDescent="0.2">
      <c r="D655" s="65"/>
      <c r="E655" s="65"/>
      <c r="F655" s="65"/>
      <c r="G655" s="65"/>
      <c r="I655" s="65"/>
      <c r="K655" s="65"/>
      <c r="M655" s="65"/>
      <c r="O655" s="65"/>
      <c r="R655" s="66"/>
      <c r="U655" s="65"/>
      <c r="V655" s="65"/>
    </row>
    <row r="656" spans="4:22" x14ac:dyDescent="0.2">
      <c r="D656" s="65"/>
      <c r="E656" s="65"/>
      <c r="F656" s="65"/>
      <c r="G656" s="65"/>
      <c r="I656" s="65"/>
      <c r="K656" s="65"/>
      <c r="M656" s="65"/>
      <c r="O656" s="65"/>
      <c r="R656" s="66"/>
      <c r="U656" s="65"/>
      <c r="V656" s="65"/>
    </row>
    <row r="657" spans="4:22" x14ac:dyDescent="0.2">
      <c r="D657" s="65"/>
      <c r="E657" s="65"/>
      <c r="F657" s="65"/>
      <c r="G657" s="65"/>
      <c r="I657" s="65"/>
      <c r="K657" s="65"/>
      <c r="M657" s="65"/>
      <c r="O657" s="65"/>
      <c r="R657" s="66"/>
      <c r="U657" s="65"/>
      <c r="V657" s="65"/>
    </row>
    <row r="658" spans="4:22" x14ac:dyDescent="0.2">
      <c r="D658" s="65"/>
      <c r="E658" s="65"/>
      <c r="F658" s="65"/>
      <c r="G658" s="65"/>
      <c r="I658" s="65"/>
      <c r="K658" s="65"/>
      <c r="M658" s="65"/>
      <c r="O658" s="65"/>
      <c r="R658" s="66"/>
      <c r="U658" s="65"/>
      <c r="V658" s="65"/>
    </row>
    <row r="659" spans="4:22" x14ac:dyDescent="0.2">
      <c r="D659" s="65"/>
      <c r="E659" s="65"/>
      <c r="F659" s="65"/>
      <c r="G659" s="65"/>
      <c r="I659" s="65"/>
      <c r="K659" s="65"/>
      <c r="M659" s="65"/>
      <c r="O659" s="65"/>
      <c r="R659" s="66"/>
      <c r="U659" s="65"/>
      <c r="V659" s="65"/>
    </row>
    <row r="660" spans="4:22" x14ac:dyDescent="0.2">
      <c r="D660" s="65"/>
      <c r="E660" s="65"/>
      <c r="F660" s="65"/>
      <c r="G660" s="65"/>
      <c r="I660" s="65"/>
      <c r="K660" s="65"/>
      <c r="M660" s="65"/>
      <c r="O660" s="65"/>
      <c r="R660" s="66"/>
      <c r="U660" s="65"/>
      <c r="V660" s="65"/>
    </row>
    <row r="661" spans="4:22" x14ac:dyDescent="0.2">
      <c r="D661" s="65"/>
      <c r="E661" s="65"/>
      <c r="F661" s="65"/>
      <c r="G661" s="65"/>
      <c r="I661" s="65"/>
      <c r="K661" s="65"/>
      <c r="M661" s="65"/>
      <c r="O661" s="65"/>
      <c r="R661" s="66"/>
      <c r="U661" s="65"/>
      <c r="V661" s="65"/>
    </row>
    <row r="662" spans="4:22" x14ac:dyDescent="0.2">
      <c r="D662" s="65"/>
      <c r="E662" s="65"/>
      <c r="F662" s="65"/>
      <c r="G662" s="65"/>
      <c r="I662" s="65"/>
      <c r="K662" s="65"/>
      <c r="M662" s="65"/>
      <c r="O662" s="65"/>
      <c r="R662" s="66"/>
      <c r="U662" s="65"/>
      <c r="V662" s="65"/>
    </row>
    <row r="663" spans="4:22" x14ac:dyDescent="0.2">
      <c r="D663" s="65"/>
      <c r="E663" s="65"/>
      <c r="F663" s="65"/>
      <c r="G663" s="65"/>
      <c r="I663" s="65"/>
      <c r="K663" s="65"/>
      <c r="M663" s="65"/>
      <c r="O663" s="65"/>
      <c r="R663" s="66"/>
      <c r="U663" s="65"/>
      <c r="V663" s="65"/>
    </row>
    <row r="664" spans="4:22" x14ac:dyDescent="0.2">
      <c r="D664" s="65"/>
      <c r="E664" s="65"/>
      <c r="F664" s="65"/>
      <c r="G664" s="65"/>
      <c r="I664" s="65"/>
      <c r="K664" s="65"/>
      <c r="M664" s="65"/>
      <c r="O664" s="65"/>
      <c r="R664" s="66"/>
      <c r="U664" s="65"/>
      <c r="V664" s="65"/>
    </row>
    <row r="665" spans="4:22" x14ac:dyDescent="0.2">
      <c r="D665" s="65"/>
      <c r="E665" s="65"/>
      <c r="F665" s="65"/>
      <c r="G665" s="65"/>
      <c r="I665" s="65"/>
      <c r="K665" s="65"/>
      <c r="M665" s="65"/>
      <c r="O665" s="65"/>
      <c r="R665" s="66"/>
      <c r="U665" s="65"/>
      <c r="V665" s="65"/>
    </row>
    <row r="666" spans="4:22" x14ac:dyDescent="0.2">
      <c r="D666" s="65"/>
      <c r="E666" s="65"/>
      <c r="F666" s="65"/>
      <c r="G666" s="65"/>
      <c r="I666" s="65"/>
      <c r="K666" s="65"/>
      <c r="M666" s="65"/>
      <c r="O666" s="65"/>
      <c r="R666" s="66"/>
      <c r="U666" s="65"/>
      <c r="V666" s="65"/>
    </row>
    <row r="667" spans="4:22" x14ac:dyDescent="0.2">
      <c r="D667" s="65"/>
      <c r="E667" s="65"/>
      <c r="F667" s="65"/>
      <c r="G667" s="65"/>
      <c r="I667" s="65"/>
      <c r="K667" s="65"/>
      <c r="M667" s="65"/>
      <c r="O667" s="65"/>
      <c r="R667" s="66"/>
      <c r="U667" s="65"/>
      <c r="V667" s="65"/>
    </row>
    <row r="668" spans="4:22" x14ac:dyDescent="0.2">
      <c r="D668" s="65"/>
      <c r="E668" s="65"/>
      <c r="F668" s="65"/>
      <c r="G668" s="65"/>
      <c r="I668" s="65"/>
      <c r="K668" s="65"/>
      <c r="M668" s="65"/>
      <c r="O668" s="65"/>
      <c r="R668" s="66"/>
      <c r="U668" s="65"/>
      <c r="V668" s="65"/>
    </row>
    <row r="669" spans="4:22" x14ac:dyDescent="0.2">
      <c r="D669" s="65"/>
      <c r="E669" s="65"/>
      <c r="F669" s="65"/>
      <c r="G669" s="65"/>
      <c r="I669" s="65"/>
      <c r="K669" s="65"/>
      <c r="M669" s="65"/>
      <c r="O669" s="65"/>
      <c r="R669" s="66"/>
      <c r="U669" s="65"/>
      <c r="V669" s="65"/>
    </row>
    <row r="670" spans="4:22" x14ac:dyDescent="0.2">
      <c r="D670" s="65"/>
      <c r="E670" s="65"/>
      <c r="F670" s="65"/>
      <c r="G670" s="65"/>
      <c r="I670" s="65"/>
      <c r="K670" s="65"/>
      <c r="M670" s="65"/>
      <c r="O670" s="65"/>
      <c r="R670" s="66"/>
      <c r="U670" s="65"/>
      <c r="V670" s="65"/>
    </row>
    <row r="671" spans="4:22" x14ac:dyDescent="0.2">
      <c r="D671" s="65"/>
      <c r="E671" s="65"/>
      <c r="F671" s="65"/>
      <c r="G671" s="65"/>
      <c r="I671" s="65"/>
      <c r="K671" s="65"/>
      <c r="M671" s="65"/>
      <c r="O671" s="65"/>
      <c r="R671" s="66"/>
      <c r="U671" s="65"/>
      <c r="V671" s="65"/>
    </row>
    <row r="672" spans="4:22" x14ac:dyDescent="0.2">
      <c r="D672" s="65"/>
      <c r="E672" s="65"/>
      <c r="F672" s="65"/>
      <c r="G672" s="65"/>
      <c r="I672" s="65"/>
      <c r="K672" s="65"/>
      <c r="M672" s="65"/>
      <c r="O672" s="65"/>
      <c r="R672" s="66"/>
      <c r="U672" s="65"/>
      <c r="V672" s="65"/>
    </row>
    <row r="673" spans="4:22" x14ac:dyDescent="0.2">
      <c r="D673" s="65"/>
      <c r="E673" s="65"/>
      <c r="F673" s="65"/>
      <c r="G673" s="65"/>
      <c r="I673" s="65"/>
      <c r="K673" s="65"/>
      <c r="M673" s="65"/>
      <c r="O673" s="65"/>
      <c r="R673" s="66"/>
      <c r="U673" s="65"/>
      <c r="V673" s="65"/>
    </row>
    <row r="674" spans="4:22" x14ac:dyDescent="0.2">
      <c r="D674" s="65"/>
      <c r="E674" s="65"/>
      <c r="F674" s="65"/>
      <c r="G674" s="65"/>
      <c r="I674" s="65"/>
      <c r="K674" s="65"/>
      <c r="M674" s="65"/>
      <c r="O674" s="65"/>
      <c r="R674" s="66"/>
      <c r="U674" s="65"/>
      <c r="V674" s="65"/>
    </row>
    <row r="675" spans="4:22" x14ac:dyDescent="0.2">
      <c r="D675" s="65"/>
      <c r="E675" s="65"/>
      <c r="F675" s="65"/>
      <c r="G675" s="65"/>
      <c r="I675" s="65"/>
      <c r="K675" s="65"/>
      <c r="M675" s="65"/>
      <c r="O675" s="65"/>
      <c r="R675" s="66"/>
      <c r="U675" s="65"/>
      <c r="V675" s="65"/>
    </row>
    <row r="676" spans="4:22" x14ac:dyDescent="0.2">
      <c r="D676" s="65"/>
      <c r="E676" s="65"/>
      <c r="F676" s="65"/>
      <c r="G676" s="65"/>
      <c r="I676" s="65"/>
      <c r="K676" s="65"/>
      <c r="M676" s="65"/>
      <c r="O676" s="65"/>
      <c r="R676" s="66"/>
      <c r="U676" s="65"/>
      <c r="V676" s="65"/>
    </row>
    <row r="677" spans="4:22" x14ac:dyDescent="0.2">
      <c r="D677" s="65"/>
      <c r="E677" s="65"/>
      <c r="F677" s="65"/>
      <c r="G677" s="65"/>
      <c r="I677" s="65"/>
      <c r="K677" s="65"/>
      <c r="M677" s="65"/>
      <c r="O677" s="65"/>
      <c r="R677" s="66"/>
      <c r="U677" s="65"/>
      <c r="V677" s="65"/>
    </row>
    <row r="678" spans="4:22" x14ac:dyDescent="0.2">
      <c r="D678" s="65"/>
      <c r="E678" s="65"/>
      <c r="F678" s="65"/>
      <c r="G678" s="65"/>
      <c r="I678" s="65"/>
      <c r="K678" s="65"/>
      <c r="M678" s="65"/>
      <c r="O678" s="65"/>
      <c r="R678" s="66"/>
      <c r="U678" s="65"/>
      <c r="V678" s="65"/>
    </row>
    <row r="679" spans="4:22" x14ac:dyDescent="0.2">
      <c r="D679" s="65"/>
      <c r="E679" s="65"/>
      <c r="F679" s="65"/>
      <c r="G679" s="65"/>
      <c r="I679" s="65"/>
      <c r="K679" s="65"/>
      <c r="M679" s="65"/>
      <c r="O679" s="65"/>
      <c r="R679" s="66"/>
      <c r="U679" s="65"/>
      <c r="V679" s="65"/>
    </row>
    <row r="680" spans="4:22" x14ac:dyDescent="0.2">
      <c r="D680" s="65"/>
      <c r="E680" s="65"/>
      <c r="F680" s="65"/>
      <c r="G680" s="65"/>
      <c r="I680" s="65"/>
      <c r="K680" s="65"/>
      <c r="M680" s="65"/>
      <c r="O680" s="65"/>
      <c r="R680" s="66"/>
      <c r="U680" s="65"/>
      <c r="V680" s="65"/>
    </row>
    <row r="681" spans="4:22" x14ac:dyDescent="0.2">
      <c r="D681" s="65"/>
      <c r="E681" s="65"/>
      <c r="F681" s="65"/>
      <c r="G681" s="65"/>
      <c r="I681" s="65"/>
      <c r="K681" s="65"/>
      <c r="M681" s="65"/>
      <c r="O681" s="65"/>
      <c r="R681" s="66"/>
      <c r="U681" s="65"/>
      <c r="V681" s="65"/>
    </row>
    <row r="682" spans="4:22" x14ac:dyDescent="0.2">
      <c r="D682" s="65"/>
      <c r="E682" s="65"/>
      <c r="F682" s="65"/>
      <c r="G682" s="65"/>
      <c r="I682" s="65"/>
      <c r="K682" s="65"/>
      <c r="M682" s="65"/>
      <c r="O682" s="65"/>
      <c r="R682" s="66"/>
      <c r="U682" s="65"/>
      <c r="V682" s="65"/>
    </row>
    <row r="683" spans="4:22" x14ac:dyDescent="0.2">
      <c r="D683" s="65"/>
      <c r="E683" s="65"/>
      <c r="F683" s="65"/>
      <c r="G683" s="65"/>
      <c r="I683" s="65"/>
      <c r="K683" s="65"/>
      <c r="M683" s="65"/>
      <c r="O683" s="65"/>
      <c r="R683" s="66"/>
      <c r="U683" s="65"/>
      <c r="V683" s="65"/>
    </row>
    <row r="684" spans="4:22" x14ac:dyDescent="0.2">
      <c r="D684" s="65"/>
      <c r="E684" s="65"/>
      <c r="F684" s="65"/>
      <c r="G684" s="65"/>
      <c r="I684" s="65"/>
      <c r="K684" s="65"/>
      <c r="M684" s="65"/>
      <c r="O684" s="65"/>
      <c r="R684" s="66"/>
      <c r="U684" s="65"/>
      <c r="V684" s="65"/>
    </row>
    <row r="685" spans="4:22" x14ac:dyDescent="0.2">
      <c r="D685" s="65"/>
      <c r="E685" s="65"/>
      <c r="F685" s="65"/>
      <c r="G685" s="65"/>
      <c r="I685" s="65"/>
      <c r="K685" s="65"/>
      <c r="M685" s="65"/>
      <c r="O685" s="65"/>
      <c r="R685" s="66"/>
      <c r="U685" s="65"/>
      <c r="V685" s="65"/>
    </row>
    <row r="686" spans="4:22" x14ac:dyDescent="0.2">
      <c r="D686" s="65"/>
      <c r="E686" s="65"/>
      <c r="F686" s="65"/>
      <c r="G686" s="65"/>
      <c r="I686" s="65"/>
      <c r="K686" s="65"/>
      <c r="M686" s="65"/>
      <c r="O686" s="65"/>
      <c r="R686" s="66"/>
      <c r="U686" s="65"/>
      <c r="V686" s="65"/>
    </row>
    <row r="687" spans="4:22" x14ac:dyDescent="0.2">
      <c r="D687" s="65"/>
      <c r="E687" s="65"/>
      <c r="F687" s="65"/>
      <c r="G687" s="65"/>
      <c r="I687" s="65"/>
      <c r="K687" s="65"/>
      <c r="M687" s="65"/>
      <c r="O687" s="65"/>
      <c r="R687" s="66"/>
      <c r="U687" s="65"/>
      <c r="V687" s="65"/>
    </row>
    <row r="688" spans="4:22" x14ac:dyDescent="0.2">
      <c r="D688" s="65"/>
      <c r="E688" s="65"/>
      <c r="F688" s="65"/>
      <c r="G688" s="65"/>
      <c r="I688" s="65"/>
      <c r="K688" s="65"/>
      <c r="M688" s="65"/>
      <c r="O688" s="65"/>
      <c r="R688" s="66"/>
      <c r="U688" s="65"/>
      <c r="V688" s="65"/>
    </row>
    <row r="689" spans="4:22" x14ac:dyDescent="0.2">
      <c r="D689" s="65"/>
      <c r="E689" s="65"/>
      <c r="F689" s="65"/>
      <c r="G689" s="65"/>
      <c r="I689" s="65"/>
      <c r="K689" s="65"/>
      <c r="M689" s="65"/>
      <c r="O689" s="65"/>
      <c r="R689" s="66"/>
      <c r="U689" s="65"/>
      <c r="V689" s="65"/>
    </row>
    <row r="690" spans="4:22" x14ac:dyDescent="0.2">
      <c r="D690" s="65"/>
      <c r="E690" s="65"/>
      <c r="F690" s="65"/>
      <c r="G690" s="65"/>
      <c r="I690" s="65"/>
      <c r="K690" s="65"/>
      <c r="M690" s="65"/>
      <c r="O690" s="65"/>
      <c r="R690" s="66"/>
      <c r="U690" s="65"/>
      <c r="V690" s="65"/>
    </row>
    <row r="691" spans="4:22" x14ac:dyDescent="0.2">
      <c r="D691" s="65"/>
      <c r="E691" s="65"/>
      <c r="F691" s="65"/>
      <c r="G691" s="65"/>
      <c r="I691" s="65"/>
      <c r="K691" s="65"/>
      <c r="M691" s="65"/>
      <c r="O691" s="65"/>
      <c r="R691" s="66"/>
      <c r="U691" s="65"/>
      <c r="V691" s="65"/>
    </row>
    <row r="692" spans="4:22" x14ac:dyDescent="0.2">
      <c r="D692" s="65"/>
      <c r="E692" s="65"/>
      <c r="F692" s="65"/>
      <c r="G692" s="65"/>
      <c r="I692" s="65"/>
      <c r="K692" s="65"/>
      <c r="M692" s="65"/>
      <c r="O692" s="65"/>
      <c r="R692" s="66"/>
      <c r="U692" s="65"/>
      <c r="V692" s="65"/>
    </row>
    <row r="693" spans="4:22" x14ac:dyDescent="0.2">
      <c r="D693" s="65"/>
      <c r="E693" s="65"/>
      <c r="F693" s="65"/>
      <c r="G693" s="65"/>
      <c r="I693" s="65"/>
      <c r="K693" s="65"/>
      <c r="M693" s="65"/>
      <c r="O693" s="65"/>
      <c r="R693" s="66"/>
      <c r="U693" s="65"/>
      <c r="V693" s="65"/>
    </row>
    <row r="694" spans="4:22" x14ac:dyDescent="0.2">
      <c r="D694" s="65"/>
      <c r="E694" s="65"/>
      <c r="F694" s="65"/>
      <c r="G694" s="65"/>
      <c r="I694" s="65"/>
      <c r="K694" s="65"/>
      <c r="M694" s="65"/>
      <c r="O694" s="65"/>
      <c r="R694" s="66"/>
      <c r="U694" s="65"/>
      <c r="V694" s="65"/>
    </row>
    <row r="695" spans="4:22" x14ac:dyDescent="0.2">
      <c r="D695" s="65"/>
      <c r="E695" s="65"/>
      <c r="F695" s="65"/>
      <c r="G695" s="65"/>
      <c r="I695" s="65"/>
      <c r="K695" s="65"/>
      <c r="M695" s="65"/>
      <c r="O695" s="65"/>
      <c r="R695" s="66"/>
      <c r="U695" s="65"/>
      <c r="V695" s="65"/>
    </row>
    <row r="696" spans="4:22" x14ac:dyDescent="0.2">
      <c r="D696" s="65"/>
      <c r="E696" s="65"/>
      <c r="F696" s="65"/>
      <c r="G696" s="65"/>
      <c r="I696" s="65"/>
      <c r="K696" s="65"/>
      <c r="M696" s="65"/>
      <c r="O696" s="65"/>
      <c r="R696" s="66"/>
      <c r="U696" s="65"/>
      <c r="V696" s="65"/>
    </row>
    <row r="697" spans="4:22" x14ac:dyDescent="0.2">
      <c r="D697" s="65"/>
      <c r="E697" s="65"/>
      <c r="F697" s="65"/>
      <c r="G697" s="65"/>
      <c r="I697" s="65"/>
      <c r="K697" s="65"/>
      <c r="M697" s="65"/>
      <c r="O697" s="65"/>
      <c r="R697" s="66"/>
      <c r="U697" s="65"/>
      <c r="V697" s="65"/>
    </row>
    <row r="698" spans="4:22" x14ac:dyDescent="0.2">
      <c r="D698" s="65"/>
      <c r="E698" s="65"/>
      <c r="F698" s="65"/>
      <c r="G698" s="65"/>
      <c r="I698" s="65"/>
      <c r="K698" s="65"/>
      <c r="M698" s="65"/>
      <c r="O698" s="65"/>
      <c r="R698" s="66"/>
      <c r="U698" s="65"/>
      <c r="V698" s="65"/>
    </row>
    <row r="699" spans="4:22" x14ac:dyDescent="0.2">
      <c r="D699" s="65"/>
      <c r="E699" s="65"/>
      <c r="F699" s="65"/>
      <c r="G699" s="65"/>
      <c r="I699" s="65"/>
      <c r="K699" s="65"/>
      <c r="M699" s="65"/>
      <c r="O699" s="65"/>
      <c r="R699" s="66"/>
      <c r="U699" s="65"/>
      <c r="V699" s="65"/>
    </row>
    <row r="700" spans="4:22" x14ac:dyDescent="0.2">
      <c r="D700" s="65"/>
      <c r="E700" s="65"/>
      <c r="F700" s="65"/>
      <c r="G700" s="65"/>
      <c r="I700" s="65"/>
      <c r="K700" s="65"/>
      <c r="M700" s="65"/>
      <c r="O700" s="65"/>
      <c r="R700" s="66"/>
      <c r="U700" s="65"/>
      <c r="V700" s="65"/>
    </row>
    <row r="701" spans="4:22" x14ac:dyDescent="0.2">
      <c r="D701" s="65"/>
      <c r="E701" s="65"/>
      <c r="F701" s="65"/>
      <c r="G701" s="65"/>
      <c r="I701" s="65"/>
      <c r="K701" s="65"/>
      <c r="M701" s="65"/>
      <c r="O701" s="65"/>
      <c r="R701" s="66"/>
      <c r="U701" s="65"/>
      <c r="V701" s="65"/>
    </row>
    <row r="702" spans="4:22" x14ac:dyDescent="0.2">
      <c r="D702" s="65"/>
      <c r="E702" s="65"/>
      <c r="F702" s="65"/>
      <c r="G702" s="65"/>
      <c r="I702" s="65"/>
      <c r="K702" s="65"/>
      <c r="M702" s="65"/>
      <c r="O702" s="65"/>
      <c r="R702" s="66"/>
      <c r="U702" s="65"/>
      <c r="V702" s="65"/>
    </row>
    <row r="703" spans="4:22" x14ac:dyDescent="0.2">
      <c r="D703" s="65"/>
      <c r="E703" s="65"/>
      <c r="F703" s="65"/>
      <c r="G703" s="65"/>
      <c r="I703" s="65"/>
      <c r="K703" s="65"/>
      <c r="M703" s="65"/>
      <c r="O703" s="65"/>
      <c r="R703" s="66"/>
      <c r="U703" s="65"/>
      <c r="V703" s="65"/>
    </row>
    <row r="704" spans="4:22" x14ac:dyDescent="0.2">
      <c r="D704" s="65"/>
      <c r="E704" s="65"/>
      <c r="F704" s="65"/>
      <c r="G704" s="65"/>
      <c r="I704" s="65"/>
      <c r="K704" s="65"/>
      <c r="M704" s="65"/>
      <c r="O704" s="65"/>
      <c r="R704" s="66"/>
      <c r="U704" s="65"/>
      <c r="V704" s="65"/>
    </row>
    <row r="705" spans="4:22" x14ac:dyDescent="0.2">
      <c r="D705" s="65"/>
      <c r="E705" s="65"/>
      <c r="F705" s="65"/>
      <c r="G705" s="65"/>
      <c r="I705" s="65"/>
      <c r="K705" s="65"/>
      <c r="M705" s="65"/>
      <c r="O705" s="65"/>
      <c r="R705" s="66"/>
      <c r="U705" s="65"/>
      <c r="V705" s="65"/>
    </row>
    <row r="706" spans="4:22" x14ac:dyDescent="0.2">
      <c r="D706" s="65"/>
      <c r="E706" s="65"/>
      <c r="F706" s="65"/>
      <c r="G706" s="65"/>
      <c r="I706" s="65"/>
      <c r="K706" s="65"/>
      <c r="M706" s="65"/>
      <c r="O706" s="65"/>
      <c r="R706" s="66"/>
      <c r="U706" s="65"/>
      <c r="V706" s="65"/>
    </row>
    <row r="707" spans="4:22" x14ac:dyDescent="0.2">
      <c r="D707" s="65"/>
      <c r="E707" s="65"/>
      <c r="F707" s="65"/>
      <c r="G707" s="65"/>
      <c r="I707" s="65"/>
      <c r="K707" s="65"/>
      <c r="M707" s="65"/>
      <c r="O707" s="65"/>
      <c r="R707" s="66"/>
      <c r="U707" s="65"/>
      <c r="V707" s="65"/>
    </row>
    <row r="708" spans="4:22" x14ac:dyDescent="0.2">
      <c r="D708" s="65"/>
      <c r="E708" s="65"/>
      <c r="F708" s="65"/>
      <c r="G708" s="65"/>
      <c r="I708" s="65"/>
      <c r="K708" s="65"/>
      <c r="M708" s="65"/>
      <c r="O708" s="65"/>
      <c r="R708" s="66"/>
      <c r="U708" s="65"/>
      <c r="V708" s="65"/>
    </row>
    <row r="709" spans="4:22" x14ac:dyDescent="0.2">
      <c r="D709" s="65"/>
      <c r="E709" s="65"/>
      <c r="F709" s="65"/>
      <c r="G709" s="65"/>
      <c r="I709" s="65"/>
      <c r="K709" s="65"/>
      <c r="M709" s="65"/>
      <c r="O709" s="65"/>
      <c r="R709" s="66"/>
      <c r="U709" s="65"/>
      <c r="V709" s="65"/>
    </row>
    <row r="710" spans="4:22" x14ac:dyDescent="0.2">
      <c r="D710" s="65"/>
      <c r="E710" s="65"/>
      <c r="F710" s="65"/>
      <c r="G710" s="65"/>
      <c r="I710" s="65"/>
      <c r="K710" s="65"/>
      <c r="M710" s="65"/>
      <c r="O710" s="65"/>
      <c r="R710" s="66"/>
      <c r="U710" s="65"/>
      <c r="V710" s="65"/>
    </row>
    <row r="711" spans="4:22" x14ac:dyDescent="0.2">
      <c r="D711" s="65"/>
      <c r="E711" s="65"/>
      <c r="F711" s="65"/>
      <c r="G711" s="65"/>
      <c r="I711" s="65"/>
      <c r="K711" s="65"/>
      <c r="M711" s="65"/>
      <c r="O711" s="65"/>
      <c r="R711" s="66"/>
      <c r="U711" s="65"/>
      <c r="V711" s="65"/>
    </row>
    <row r="712" spans="4:22" x14ac:dyDescent="0.2">
      <c r="D712" s="65"/>
      <c r="E712" s="65"/>
      <c r="F712" s="65"/>
      <c r="G712" s="65"/>
      <c r="I712" s="65"/>
      <c r="K712" s="65"/>
      <c r="M712" s="65"/>
      <c r="O712" s="65"/>
      <c r="R712" s="66"/>
      <c r="U712" s="65"/>
      <c r="V712" s="65"/>
    </row>
    <row r="713" spans="4:22" x14ac:dyDescent="0.2">
      <c r="D713" s="65"/>
      <c r="E713" s="65"/>
      <c r="F713" s="65"/>
      <c r="G713" s="65"/>
      <c r="I713" s="65"/>
      <c r="K713" s="65"/>
      <c r="M713" s="65"/>
      <c r="O713" s="65"/>
      <c r="R713" s="66"/>
      <c r="U713" s="65"/>
      <c r="V713" s="65"/>
    </row>
    <row r="714" spans="4:22" x14ac:dyDescent="0.2">
      <c r="D714" s="65"/>
      <c r="E714" s="65"/>
      <c r="F714" s="65"/>
      <c r="G714" s="65"/>
      <c r="I714" s="65"/>
      <c r="K714" s="65"/>
      <c r="M714" s="65"/>
      <c r="O714" s="65"/>
      <c r="R714" s="66"/>
      <c r="U714" s="65"/>
      <c r="V714" s="65"/>
    </row>
    <row r="715" spans="4:22" x14ac:dyDescent="0.2">
      <c r="D715" s="65"/>
      <c r="E715" s="65"/>
      <c r="F715" s="65"/>
      <c r="G715" s="65"/>
      <c r="I715" s="65"/>
      <c r="K715" s="65"/>
      <c r="M715" s="65"/>
      <c r="O715" s="65"/>
      <c r="R715" s="66"/>
      <c r="U715" s="65"/>
      <c r="V715" s="65"/>
    </row>
    <row r="716" spans="4:22" x14ac:dyDescent="0.2">
      <c r="D716" s="65"/>
      <c r="E716" s="65"/>
      <c r="F716" s="65"/>
      <c r="G716" s="65"/>
      <c r="I716" s="65"/>
      <c r="K716" s="65"/>
      <c r="M716" s="65"/>
      <c r="O716" s="65"/>
      <c r="R716" s="66"/>
      <c r="U716" s="65"/>
      <c r="V716" s="65"/>
    </row>
    <row r="717" spans="4:22" x14ac:dyDescent="0.2">
      <c r="D717" s="65"/>
      <c r="E717" s="65"/>
      <c r="F717" s="65"/>
      <c r="G717" s="65"/>
      <c r="I717" s="65"/>
      <c r="K717" s="65"/>
      <c r="M717" s="65"/>
      <c r="O717" s="65"/>
      <c r="R717" s="66"/>
      <c r="U717" s="65"/>
      <c r="V717" s="65"/>
    </row>
    <row r="718" spans="4:22" x14ac:dyDescent="0.2">
      <c r="D718" s="65"/>
      <c r="E718" s="65"/>
      <c r="F718" s="65"/>
      <c r="G718" s="65"/>
      <c r="I718" s="65"/>
      <c r="K718" s="65"/>
      <c r="M718" s="65"/>
      <c r="O718" s="65"/>
      <c r="R718" s="66"/>
      <c r="U718" s="65"/>
      <c r="V718" s="65"/>
    </row>
    <row r="719" spans="4:22" x14ac:dyDescent="0.2">
      <c r="D719" s="65"/>
      <c r="E719" s="65"/>
      <c r="F719" s="65"/>
      <c r="G719" s="65"/>
      <c r="I719" s="65"/>
      <c r="K719" s="65"/>
      <c r="M719" s="65"/>
      <c r="O719" s="65"/>
      <c r="R719" s="66"/>
      <c r="U719" s="65"/>
      <c r="V719" s="65"/>
    </row>
    <row r="720" spans="4:22" x14ac:dyDescent="0.2">
      <c r="D720" s="65"/>
      <c r="E720" s="65"/>
      <c r="F720" s="65"/>
      <c r="G720" s="65"/>
      <c r="I720" s="65"/>
      <c r="K720" s="65"/>
      <c r="M720" s="65"/>
      <c r="O720" s="65"/>
      <c r="R720" s="66"/>
      <c r="U720" s="65"/>
      <c r="V720" s="65"/>
    </row>
    <row r="721" spans="4:22" x14ac:dyDescent="0.2">
      <c r="D721" s="65"/>
      <c r="E721" s="65"/>
      <c r="F721" s="65"/>
      <c r="G721" s="65"/>
      <c r="I721" s="65"/>
      <c r="K721" s="65"/>
      <c r="M721" s="65"/>
      <c r="O721" s="65"/>
      <c r="R721" s="66"/>
      <c r="U721" s="65"/>
      <c r="V721" s="65"/>
    </row>
    <row r="722" spans="4:22" x14ac:dyDescent="0.2">
      <c r="D722" s="65"/>
      <c r="E722" s="65"/>
      <c r="F722" s="65"/>
      <c r="G722" s="65"/>
      <c r="I722" s="65"/>
      <c r="K722" s="65"/>
      <c r="M722" s="65"/>
      <c r="O722" s="65"/>
      <c r="R722" s="66"/>
      <c r="U722" s="65"/>
      <c r="V722" s="65"/>
    </row>
    <row r="723" spans="4:22" x14ac:dyDescent="0.2">
      <c r="D723" s="65"/>
      <c r="E723" s="65"/>
      <c r="F723" s="65"/>
      <c r="G723" s="65"/>
      <c r="I723" s="65"/>
      <c r="K723" s="65"/>
      <c r="M723" s="65"/>
      <c r="O723" s="65"/>
      <c r="R723" s="66"/>
      <c r="U723" s="65"/>
      <c r="V723" s="65"/>
    </row>
    <row r="724" spans="4:22" x14ac:dyDescent="0.2">
      <c r="D724" s="65"/>
      <c r="E724" s="65"/>
      <c r="F724" s="65"/>
      <c r="G724" s="65"/>
      <c r="I724" s="65"/>
      <c r="K724" s="65"/>
      <c r="M724" s="65"/>
      <c r="O724" s="65"/>
      <c r="R724" s="66"/>
      <c r="U724" s="65"/>
      <c r="V724" s="65"/>
    </row>
    <row r="725" spans="4:22" x14ac:dyDescent="0.2">
      <c r="D725" s="65"/>
      <c r="E725" s="65"/>
      <c r="F725" s="65"/>
      <c r="G725" s="65"/>
      <c r="I725" s="65"/>
      <c r="K725" s="65"/>
      <c r="M725" s="65"/>
      <c r="O725" s="65"/>
      <c r="R725" s="66"/>
      <c r="U725" s="65"/>
      <c r="V725" s="65"/>
    </row>
    <row r="726" spans="4:22" x14ac:dyDescent="0.2">
      <c r="D726" s="65"/>
      <c r="E726" s="65"/>
      <c r="F726" s="65"/>
      <c r="G726" s="65"/>
      <c r="I726" s="65"/>
      <c r="K726" s="65"/>
      <c r="M726" s="65"/>
      <c r="O726" s="65"/>
      <c r="R726" s="66"/>
      <c r="U726" s="65"/>
      <c r="V726" s="65"/>
    </row>
    <row r="727" spans="4:22" x14ac:dyDescent="0.2">
      <c r="D727" s="65"/>
      <c r="E727" s="65"/>
      <c r="F727" s="65"/>
      <c r="G727" s="65"/>
      <c r="I727" s="65"/>
      <c r="K727" s="65"/>
      <c r="M727" s="65"/>
      <c r="O727" s="65"/>
      <c r="R727" s="66"/>
      <c r="U727" s="65"/>
      <c r="V727" s="65"/>
    </row>
    <row r="728" spans="4:22" x14ac:dyDescent="0.2">
      <c r="D728" s="65"/>
      <c r="E728" s="65"/>
      <c r="F728" s="65"/>
      <c r="G728" s="65"/>
      <c r="I728" s="65"/>
      <c r="K728" s="65"/>
      <c r="M728" s="65"/>
      <c r="O728" s="65"/>
      <c r="R728" s="66"/>
      <c r="U728" s="65"/>
      <c r="V728" s="65"/>
    </row>
    <row r="729" spans="4:22" x14ac:dyDescent="0.2">
      <c r="D729" s="65"/>
      <c r="E729" s="65"/>
      <c r="F729" s="65"/>
      <c r="G729" s="65"/>
      <c r="I729" s="65"/>
      <c r="K729" s="65"/>
      <c r="M729" s="65"/>
      <c r="O729" s="65"/>
      <c r="R729" s="66"/>
      <c r="U729" s="65"/>
      <c r="V729" s="65"/>
    </row>
    <row r="730" spans="4:22" x14ac:dyDescent="0.2">
      <c r="D730" s="65"/>
      <c r="E730" s="65"/>
      <c r="F730" s="65"/>
      <c r="G730" s="65"/>
      <c r="I730" s="65"/>
      <c r="K730" s="65"/>
      <c r="M730" s="65"/>
      <c r="O730" s="65"/>
      <c r="R730" s="66"/>
      <c r="U730" s="65"/>
      <c r="V730" s="65"/>
    </row>
    <row r="731" spans="4:22" x14ac:dyDescent="0.2">
      <c r="D731" s="65"/>
      <c r="E731" s="65"/>
      <c r="F731" s="65"/>
      <c r="G731" s="65"/>
      <c r="I731" s="65"/>
      <c r="K731" s="65"/>
      <c r="M731" s="65"/>
      <c r="O731" s="65"/>
      <c r="R731" s="66"/>
      <c r="U731" s="65"/>
      <c r="V731" s="65"/>
    </row>
    <row r="732" spans="4:22" x14ac:dyDescent="0.2">
      <c r="D732" s="65"/>
      <c r="E732" s="65"/>
      <c r="F732" s="65"/>
      <c r="G732" s="65"/>
      <c r="I732" s="65"/>
      <c r="K732" s="65"/>
      <c r="M732" s="65"/>
      <c r="O732" s="65"/>
      <c r="R732" s="66"/>
      <c r="U732" s="65"/>
      <c r="V732" s="65"/>
    </row>
    <row r="733" spans="4:22" x14ac:dyDescent="0.2">
      <c r="D733" s="65"/>
      <c r="E733" s="65"/>
      <c r="F733" s="65"/>
      <c r="G733" s="65"/>
      <c r="I733" s="65"/>
      <c r="K733" s="65"/>
      <c r="M733" s="65"/>
      <c r="O733" s="65"/>
      <c r="R733" s="66"/>
      <c r="U733" s="65"/>
      <c r="V733" s="65"/>
    </row>
    <row r="734" spans="4:22" x14ac:dyDescent="0.2">
      <c r="D734" s="65"/>
      <c r="E734" s="65"/>
      <c r="F734" s="65"/>
      <c r="G734" s="65"/>
      <c r="I734" s="65"/>
      <c r="K734" s="65"/>
      <c r="M734" s="65"/>
      <c r="O734" s="65"/>
      <c r="R734" s="66"/>
      <c r="U734" s="65"/>
      <c r="V734" s="65"/>
    </row>
    <row r="735" spans="4:22" x14ac:dyDescent="0.2">
      <c r="D735" s="65"/>
      <c r="E735" s="65"/>
      <c r="F735" s="65"/>
      <c r="G735" s="65"/>
      <c r="I735" s="65"/>
      <c r="K735" s="65"/>
      <c r="M735" s="65"/>
      <c r="O735" s="65"/>
      <c r="R735" s="66"/>
      <c r="U735" s="65"/>
      <c r="V735" s="65"/>
    </row>
    <row r="736" spans="4:22" x14ac:dyDescent="0.2">
      <c r="D736" s="65"/>
      <c r="E736" s="65"/>
      <c r="F736" s="65"/>
      <c r="G736" s="65"/>
      <c r="I736" s="65"/>
      <c r="K736" s="65"/>
      <c r="M736" s="65"/>
      <c r="O736" s="65"/>
      <c r="R736" s="66"/>
      <c r="U736" s="65"/>
      <c r="V736" s="65"/>
    </row>
    <row r="737" spans="4:22" x14ac:dyDescent="0.2">
      <c r="D737" s="65"/>
      <c r="E737" s="65"/>
      <c r="F737" s="65"/>
      <c r="G737" s="65"/>
      <c r="I737" s="65"/>
      <c r="K737" s="65"/>
      <c r="M737" s="65"/>
      <c r="O737" s="65"/>
      <c r="R737" s="66"/>
      <c r="U737" s="65"/>
      <c r="V737" s="65"/>
    </row>
    <row r="738" spans="4:22" x14ac:dyDescent="0.2">
      <c r="D738" s="65"/>
      <c r="E738" s="65"/>
      <c r="F738" s="65"/>
      <c r="G738" s="65"/>
      <c r="I738" s="65"/>
      <c r="K738" s="65"/>
      <c r="M738" s="65"/>
      <c r="O738" s="65"/>
      <c r="R738" s="66"/>
      <c r="U738" s="65"/>
      <c r="V738" s="65"/>
    </row>
    <row r="739" spans="4:22" x14ac:dyDescent="0.2">
      <c r="D739" s="65"/>
      <c r="E739" s="65"/>
      <c r="F739" s="65"/>
      <c r="G739" s="65"/>
      <c r="I739" s="65"/>
      <c r="K739" s="65"/>
      <c r="M739" s="65"/>
      <c r="O739" s="65"/>
      <c r="R739" s="66"/>
      <c r="U739" s="65"/>
      <c r="V739" s="65"/>
    </row>
    <row r="740" spans="4:22" x14ac:dyDescent="0.2">
      <c r="D740" s="65"/>
      <c r="E740" s="65"/>
      <c r="F740" s="65"/>
      <c r="G740" s="65"/>
      <c r="I740" s="65"/>
      <c r="K740" s="65"/>
      <c r="M740" s="65"/>
      <c r="O740" s="65"/>
      <c r="R740" s="66"/>
      <c r="U740" s="65"/>
      <c r="V740" s="65"/>
    </row>
    <row r="741" spans="4:22" x14ac:dyDescent="0.2">
      <c r="D741" s="65"/>
      <c r="E741" s="65"/>
      <c r="F741" s="65"/>
      <c r="G741" s="65"/>
      <c r="I741" s="65"/>
      <c r="K741" s="65"/>
      <c r="M741" s="65"/>
      <c r="O741" s="65"/>
      <c r="R741" s="66"/>
      <c r="U741" s="65"/>
      <c r="V741" s="65"/>
    </row>
    <row r="742" spans="4:22" x14ac:dyDescent="0.2">
      <c r="D742" s="65"/>
      <c r="E742" s="65"/>
      <c r="F742" s="65"/>
      <c r="G742" s="65"/>
      <c r="I742" s="65"/>
      <c r="K742" s="65"/>
      <c r="M742" s="65"/>
      <c r="O742" s="65"/>
      <c r="R742" s="66"/>
      <c r="U742" s="65"/>
      <c r="V742" s="65"/>
    </row>
    <row r="743" spans="4:22" x14ac:dyDescent="0.2">
      <c r="D743" s="65"/>
      <c r="E743" s="65"/>
      <c r="F743" s="65"/>
      <c r="G743" s="65"/>
      <c r="I743" s="65"/>
      <c r="K743" s="65"/>
      <c r="M743" s="65"/>
      <c r="O743" s="65"/>
      <c r="R743" s="66"/>
      <c r="U743" s="65"/>
      <c r="V743" s="65"/>
    </row>
    <row r="744" spans="4:22" x14ac:dyDescent="0.2">
      <c r="D744" s="65"/>
      <c r="E744" s="65"/>
      <c r="F744" s="65"/>
      <c r="G744" s="65"/>
      <c r="I744" s="65"/>
      <c r="K744" s="65"/>
      <c r="M744" s="65"/>
      <c r="O744" s="65"/>
      <c r="R744" s="66"/>
      <c r="U744" s="65"/>
      <c r="V744" s="65"/>
    </row>
    <row r="745" spans="4:22" x14ac:dyDescent="0.2">
      <c r="D745" s="65"/>
      <c r="E745" s="65"/>
      <c r="F745" s="65"/>
      <c r="G745" s="65"/>
      <c r="I745" s="65"/>
      <c r="K745" s="65"/>
      <c r="M745" s="65"/>
      <c r="O745" s="65"/>
      <c r="R745" s="66"/>
      <c r="U745" s="65"/>
      <c r="V745" s="65"/>
    </row>
    <row r="746" spans="4:22" x14ac:dyDescent="0.2">
      <c r="D746" s="65"/>
      <c r="E746" s="65"/>
      <c r="F746" s="65"/>
      <c r="G746" s="65"/>
      <c r="I746" s="65"/>
      <c r="K746" s="65"/>
      <c r="M746" s="65"/>
      <c r="O746" s="65"/>
      <c r="R746" s="66"/>
      <c r="U746" s="65"/>
      <c r="V746" s="65"/>
    </row>
    <row r="747" spans="4:22" x14ac:dyDescent="0.2">
      <c r="D747" s="65"/>
      <c r="E747" s="65"/>
      <c r="F747" s="65"/>
      <c r="G747" s="65"/>
      <c r="I747" s="65"/>
      <c r="K747" s="65"/>
      <c r="M747" s="65"/>
      <c r="O747" s="65"/>
      <c r="R747" s="66"/>
      <c r="U747" s="65"/>
      <c r="V747" s="65"/>
    </row>
    <row r="748" spans="4:22" x14ac:dyDescent="0.2">
      <c r="D748" s="65"/>
      <c r="E748" s="65"/>
      <c r="F748" s="65"/>
      <c r="G748" s="65"/>
      <c r="I748" s="65"/>
      <c r="K748" s="65"/>
      <c r="M748" s="65"/>
      <c r="O748" s="65"/>
      <c r="R748" s="66"/>
      <c r="U748" s="65"/>
      <c r="V748" s="65"/>
    </row>
    <row r="749" spans="4:22" x14ac:dyDescent="0.2">
      <c r="D749" s="65"/>
      <c r="E749" s="65"/>
      <c r="F749" s="65"/>
      <c r="G749" s="65"/>
      <c r="I749" s="65"/>
      <c r="K749" s="65"/>
      <c r="M749" s="65"/>
      <c r="O749" s="65"/>
      <c r="R749" s="66"/>
      <c r="U749" s="65"/>
      <c r="V749" s="65"/>
    </row>
    <row r="750" spans="4:22" x14ac:dyDescent="0.2">
      <c r="D750" s="65"/>
      <c r="E750" s="65"/>
      <c r="F750" s="65"/>
      <c r="G750" s="65"/>
      <c r="I750" s="65"/>
      <c r="K750" s="65"/>
      <c r="M750" s="65"/>
      <c r="O750" s="65"/>
      <c r="R750" s="66"/>
      <c r="U750" s="65"/>
      <c r="V750" s="65"/>
    </row>
    <row r="751" spans="4:22" x14ac:dyDescent="0.2">
      <c r="D751" s="65"/>
      <c r="E751" s="65"/>
      <c r="F751" s="65"/>
      <c r="G751" s="65"/>
      <c r="I751" s="65"/>
      <c r="K751" s="65"/>
      <c r="M751" s="65"/>
      <c r="O751" s="65"/>
      <c r="R751" s="66"/>
      <c r="U751" s="65"/>
      <c r="V751" s="65"/>
    </row>
    <row r="752" spans="4:22" x14ac:dyDescent="0.2">
      <c r="D752" s="65"/>
      <c r="E752" s="65"/>
      <c r="F752" s="65"/>
      <c r="G752" s="65"/>
      <c r="I752" s="65"/>
      <c r="K752" s="65"/>
      <c r="M752" s="65"/>
      <c r="O752" s="65"/>
      <c r="R752" s="66"/>
      <c r="U752" s="65"/>
      <c r="V752" s="65"/>
    </row>
    <row r="753" spans="4:22" x14ac:dyDescent="0.2">
      <c r="D753" s="65"/>
      <c r="E753" s="65"/>
      <c r="F753" s="65"/>
      <c r="G753" s="65"/>
      <c r="I753" s="65"/>
      <c r="K753" s="65"/>
      <c r="M753" s="65"/>
      <c r="O753" s="65"/>
      <c r="R753" s="66"/>
      <c r="U753" s="65"/>
      <c r="V753" s="65"/>
    </row>
    <row r="754" spans="4:22" x14ac:dyDescent="0.2">
      <c r="D754" s="65"/>
      <c r="E754" s="65"/>
      <c r="F754" s="65"/>
      <c r="G754" s="65"/>
      <c r="I754" s="65"/>
      <c r="K754" s="65"/>
      <c r="M754" s="65"/>
      <c r="O754" s="65"/>
      <c r="R754" s="66"/>
      <c r="U754" s="65"/>
      <c r="V754" s="65"/>
    </row>
    <row r="755" spans="4:22" x14ac:dyDescent="0.2">
      <c r="D755" s="65"/>
      <c r="E755" s="65"/>
      <c r="F755" s="65"/>
      <c r="G755" s="65"/>
      <c r="I755" s="65"/>
      <c r="K755" s="65"/>
      <c r="M755" s="65"/>
      <c r="O755" s="65"/>
      <c r="R755" s="66"/>
      <c r="U755" s="65"/>
      <c r="V755" s="65"/>
    </row>
    <row r="756" spans="4:22" x14ac:dyDescent="0.2">
      <c r="D756" s="65"/>
      <c r="E756" s="65"/>
      <c r="F756" s="65"/>
      <c r="G756" s="65"/>
      <c r="I756" s="65"/>
      <c r="K756" s="65"/>
      <c r="M756" s="65"/>
      <c r="O756" s="65"/>
      <c r="R756" s="66"/>
      <c r="U756" s="65"/>
      <c r="V756" s="65"/>
    </row>
    <row r="757" spans="4:22" x14ac:dyDescent="0.2">
      <c r="D757" s="65"/>
      <c r="E757" s="65"/>
      <c r="F757" s="65"/>
      <c r="G757" s="65"/>
      <c r="I757" s="65"/>
      <c r="K757" s="65"/>
      <c r="M757" s="65"/>
      <c r="O757" s="65"/>
      <c r="R757" s="66"/>
      <c r="U757" s="65"/>
      <c r="V757" s="65"/>
    </row>
    <row r="758" spans="4:22" x14ac:dyDescent="0.2">
      <c r="D758" s="65"/>
      <c r="E758" s="65"/>
      <c r="F758" s="65"/>
      <c r="G758" s="65"/>
      <c r="I758" s="65"/>
      <c r="K758" s="65"/>
      <c r="M758" s="65"/>
      <c r="O758" s="65"/>
      <c r="R758" s="66"/>
      <c r="U758" s="65"/>
      <c r="V758" s="65"/>
    </row>
    <row r="759" spans="4:22" x14ac:dyDescent="0.2">
      <c r="D759" s="65"/>
      <c r="E759" s="65"/>
      <c r="F759" s="65"/>
      <c r="G759" s="65"/>
      <c r="I759" s="65"/>
      <c r="K759" s="65"/>
      <c r="M759" s="65"/>
      <c r="O759" s="65"/>
      <c r="R759" s="66"/>
      <c r="U759" s="65"/>
      <c r="V759" s="65"/>
    </row>
    <row r="760" spans="4:22" x14ac:dyDescent="0.2">
      <c r="D760" s="65"/>
      <c r="E760" s="65"/>
      <c r="F760" s="65"/>
      <c r="G760" s="65"/>
      <c r="I760" s="65"/>
      <c r="K760" s="65"/>
      <c r="M760" s="65"/>
      <c r="O760" s="65"/>
      <c r="R760" s="66"/>
      <c r="U760" s="65"/>
      <c r="V760" s="65"/>
    </row>
    <row r="761" spans="4:22" x14ac:dyDescent="0.2">
      <c r="D761" s="65"/>
      <c r="E761" s="65"/>
      <c r="F761" s="65"/>
      <c r="G761" s="65"/>
      <c r="I761" s="65"/>
      <c r="K761" s="65"/>
      <c r="M761" s="65"/>
      <c r="O761" s="65"/>
      <c r="R761" s="66"/>
      <c r="U761" s="65"/>
      <c r="V761" s="65"/>
    </row>
    <row r="762" spans="4:22" x14ac:dyDescent="0.2">
      <c r="D762" s="65"/>
      <c r="E762" s="65"/>
      <c r="F762" s="65"/>
      <c r="G762" s="65"/>
      <c r="I762" s="65"/>
      <c r="K762" s="65"/>
      <c r="M762" s="65"/>
      <c r="O762" s="65"/>
      <c r="R762" s="66"/>
      <c r="U762" s="65"/>
      <c r="V762" s="65"/>
    </row>
    <row r="763" spans="4:22" x14ac:dyDescent="0.2">
      <c r="D763" s="65"/>
      <c r="E763" s="65"/>
      <c r="F763" s="65"/>
      <c r="G763" s="65"/>
      <c r="I763" s="65"/>
      <c r="K763" s="65"/>
      <c r="M763" s="65"/>
      <c r="O763" s="65"/>
      <c r="R763" s="66"/>
      <c r="U763" s="65"/>
      <c r="V763" s="65"/>
    </row>
    <row r="764" spans="4:22" x14ac:dyDescent="0.2">
      <c r="D764" s="65"/>
      <c r="E764" s="65"/>
      <c r="F764" s="65"/>
      <c r="G764" s="65"/>
      <c r="I764" s="65"/>
      <c r="K764" s="65"/>
      <c r="M764" s="65"/>
      <c r="O764" s="65"/>
      <c r="R764" s="66"/>
      <c r="U764" s="65"/>
      <c r="V764" s="65"/>
    </row>
    <row r="765" spans="4:22" x14ac:dyDescent="0.2">
      <c r="D765" s="65"/>
      <c r="E765" s="65"/>
      <c r="F765" s="65"/>
      <c r="G765" s="65"/>
      <c r="I765" s="65"/>
      <c r="K765" s="65"/>
      <c r="M765" s="65"/>
      <c r="O765" s="65"/>
      <c r="R765" s="66"/>
      <c r="U765" s="65"/>
      <c r="V765" s="65"/>
    </row>
    <row r="766" spans="4:22" x14ac:dyDescent="0.2">
      <c r="D766" s="65"/>
      <c r="E766" s="65"/>
      <c r="F766" s="65"/>
      <c r="G766" s="65"/>
      <c r="I766" s="65"/>
      <c r="K766" s="65"/>
      <c r="M766" s="65"/>
      <c r="O766" s="65"/>
      <c r="R766" s="66"/>
      <c r="U766" s="65"/>
      <c r="V766" s="65"/>
    </row>
    <row r="767" spans="4:22" x14ac:dyDescent="0.2">
      <c r="D767" s="65"/>
      <c r="E767" s="65"/>
      <c r="F767" s="65"/>
      <c r="G767" s="65"/>
      <c r="I767" s="65"/>
      <c r="K767" s="65"/>
      <c r="M767" s="65"/>
      <c r="O767" s="65"/>
      <c r="R767" s="66"/>
      <c r="U767" s="65"/>
      <c r="V767" s="65"/>
    </row>
    <row r="768" spans="4:22" x14ac:dyDescent="0.2">
      <c r="D768" s="65"/>
      <c r="E768" s="65"/>
      <c r="F768" s="65"/>
      <c r="G768" s="65"/>
      <c r="I768" s="65"/>
      <c r="K768" s="65"/>
      <c r="M768" s="65"/>
      <c r="O768" s="65"/>
      <c r="R768" s="66"/>
      <c r="U768" s="65"/>
      <c r="V768" s="65"/>
    </row>
    <row r="769" spans="4:22" x14ac:dyDescent="0.2">
      <c r="D769" s="65"/>
      <c r="E769" s="65"/>
      <c r="F769" s="65"/>
      <c r="G769" s="65"/>
      <c r="I769" s="65"/>
      <c r="K769" s="65"/>
      <c r="M769" s="65"/>
      <c r="O769" s="65"/>
      <c r="R769" s="66"/>
      <c r="U769" s="65"/>
      <c r="V769" s="65"/>
    </row>
    <row r="770" spans="4:22" x14ac:dyDescent="0.2">
      <c r="D770" s="65"/>
      <c r="E770" s="65"/>
      <c r="F770" s="65"/>
      <c r="G770" s="65"/>
      <c r="I770" s="65"/>
      <c r="K770" s="65"/>
      <c r="M770" s="65"/>
      <c r="O770" s="65"/>
      <c r="R770" s="66"/>
      <c r="U770" s="65"/>
      <c r="V770" s="65"/>
    </row>
    <row r="771" spans="4:22" x14ac:dyDescent="0.2">
      <c r="D771" s="65"/>
      <c r="E771" s="65"/>
      <c r="F771" s="65"/>
      <c r="G771" s="65"/>
      <c r="I771" s="65"/>
      <c r="K771" s="65"/>
      <c r="M771" s="65"/>
      <c r="O771" s="65"/>
      <c r="R771" s="66"/>
      <c r="U771" s="65"/>
      <c r="V771" s="65"/>
    </row>
    <row r="772" spans="4:22" x14ac:dyDescent="0.2">
      <c r="D772" s="65"/>
      <c r="E772" s="65"/>
      <c r="F772" s="65"/>
      <c r="G772" s="65"/>
      <c r="I772" s="65"/>
      <c r="K772" s="65"/>
      <c r="M772" s="65"/>
      <c r="O772" s="65"/>
      <c r="R772" s="66"/>
      <c r="U772" s="65"/>
      <c r="V772" s="65"/>
    </row>
    <row r="773" spans="4:22" x14ac:dyDescent="0.2">
      <c r="D773" s="65"/>
      <c r="E773" s="65"/>
      <c r="F773" s="65"/>
      <c r="G773" s="65"/>
      <c r="I773" s="65"/>
      <c r="K773" s="65"/>
      <c r="M773" s="65"/>
      <c r="O773" s="65"/>
      <c r="R773" s="66"/>
      <c r="U773" s="65"/>
      <c r="V773" s="65"/>
    </row>
    <row r="774" spans="4:22" x14ac:dyDescent="0.2">
      <c r="D774" s="65"/>
      <c r="E774" s="65"/>
      <c r="F774" s="65"/>
      <c r="G774" s="65"/>
      <c r="I774" s="65"/>
      <c r="K774" s="65"/>
      <c r="M774" s="65"/>
      <c r="O774" s="65"/>
      <c r="R774" s="66"/>
      <c r="U774" s="65"/>
      <c r="V774" s="65"/>
    </row>
    <row r="775" spans="4:22" x14ac:dyDescent="0.2">
      <c r="D775" s="65"/>
      <c r="E775" s="65"/>
      <c r="F775" s="65"/>
      <c r="G775" s="65"/>
      <c r="I775" s="65"/>
      <c r="K775" s="65"/>
      <c r="M775" s="65"/>
      <c r="O775" s="65"/>
      <c r="R775" s="66"/>
      <c r="U775" s="65"/>
      <c r="V775" s="65"/>
    </row>
    <row r="776" spans="4:22" x14ac:dyDescent="0.2">
      <c r="D776" s="65"/>
      <c r="E776" s="65"/>
      <c r="F776" s="65"/>
      <c r="G776" s="65"/>
      <c r="I776" s="65"/>
      <c r="K776" s="65"/>
      <c r="M776" s="65"/>
      <c r="O776" s="65"/>
      <c r="R776" s="66"/>
      <c r="U776" s="65"/>
      <c r="V776" s="65"/>
    </row>
    <row r="777" spans="4:22" x14ac:dyDescent="0.2">
      <c r="D777" s="65"/>
      <c r="E777" s="65"/>
      <c r="F777" s="65"/>
      <c r="G777" s="65"/>
      <c r="I777" s="65"/>
      <c r="K777" s="65"/>
      <c r="M777" s="65"/>
      <c r="O777" s="65"/>
      <c r="R777" s="66"/>
      <c r="U777" s="65"/>
      <c r="V777" s="65"/>
    </row>
    <row r="778" spans="4:22" x14ac:dyDescent="0.2">
      <c r="D778" s="65"/>
      <c r="E778" s="65"/>
      <c r="F778" s="65"/>
      <c r="G778" s="65"/>
      <c r="I778" s="65"/>
      <c r="K778" s="65"/>
      <c r="M778" s="65"/>
      <c r="O778" s="65"/>
      <c r="R778" s="66"/>
      <c r="U778" s="65"/>
      <c r="V778" s="65"/>
    </row>
    <row r="779" spans="4:22" x14ac:dyDescent="0.2">
      <c r="D779" s="65"/>
      <c r="E779" s="65"/>
      <c r="F779" s="65"/>
      <c r="G779" s="65"/>
      <c r="I779" s="65"/>
      <c r="K779" s="65"/>
      <c r="M779" s="65"/>
      <c r="O779" s="65"/>
      <c r="R779" s="66"/>
      <c r="U779" s="65"/>
      <c r="V779" s="65"/>
    </row>
    <row r="780" spans="4:22" x14ac:dyDescent="0.2">
      <c r="D780" s="65"/>
      <c r="E780" s="65"/>
      <c r="F780" s="65"/>
      <c r="G780" s="65"/>
      <c r="I780" s="65"/>
      <c r="K780" s="65"/>
      <c r="M780" s="65"/>
      <c r="O780" s="65"/>
      <c r="R780" s="66"/>
      <c r="U780" s="65"/>
      <c r="V780" s="65"/>
    </row>
    <row r="781" spans="4:22" x14ac:dyDescent="0.2">
      <c r="D781" s="65"/>
      <c r="E781" s="65"/>
      <c r="F781" s="65"/>
      <c r="G781" s="65"/>
      <c r="I781" s="65"/>
      <c r="K781" s="65"/>
      <c r="M781" s="65"/>
      <c r="O781" s="65"/>
      <c r="R781" s="66"/>
      <c r="U781" s="65"/>
      <c r="V781" s="65"/>
    </row>
    <row r="782" spans="4:22" x14ac:dyDescent="0.2">
      <c r="D782" s="65"/>
      <c r="E782" s="65"/>
      <c r="F782" s="65"/>
      <c r="G782" s="65"/>
      <c r="I782" s="65"/>
      <c r="K782" s="65"/>
      <c r="M782" s="65"/>
      <c r="O782" s="65"/>
      <c r="R782" s="66"/>
      <c r="U782" s="65"/>
      <c r="V782" s="65"/>
    </row>
    <row r="783" spans="4:22" x14ac:dyDescent="0.2">
      <c r="D783" s="65"/>
      <c r="E783" s="65"/>
      <c r="F783" s="65"/>
      <c r="G783" s="65"/>
      <c r="I783" s="65"/>
      <c r="K783" s="65"/>
      <c r="M783" s="65"/>
      <c r="O783" s="65"/>
      <c r="R783" s="66"/>
      <c r="U783" s="65"/>
      <c r="V783" s="65"/>
    </row>
    <row r="784" spans="4:22" x14ac:dyDescent="0.2">
      <c r="D784" s="65"/>
      <c r="E784" s="65"/>
      <c r="F784" s="65"/>
      <c r="G784" s="65"/>
      <c r="I784" s="65"/>
      <c r="K784" s="65"/>
      <c r="M784" s="65"/>
      <c r="O784" s="65"/>
      <c r="R784" s="66"/>
      <c r="U784" s="65"/>
      <c r="V784" s="65"/>
    </row>
    <row r="785" spans="4:22" x14ac:dyDescent="0.2">
      <c r="D785" s="65"/>
      <c r="E785" s="65"/>
      <c r="F785" s="65"/>
      <c r="G785" s="65"/>
      <c r="I785" s="65"/>
      <c r="K785" s="65"/>
      <c r="M785" s="65"/>
      <c r="O785" s="65"/>
      <c r="R785" s="66"/>
      <c r="U785" s="65"/>
      <c r="V785" s="65"/>
    </row>
    <row r="786" spans="4:22" x14ac:dyDescent="0.2">
      <c r="D786" s="65"/>
      <c r="E786" s="65"/>
      <c r="F786" s="65"/>
      <c r="G786" s="65"/>
      <c r="I786" s="65"/>
      <c r="K786" s="65"/>
      <c r="M786" s="65"/>
      <c r="O786" s="65"/>
      <c r="R786" s="66"/>
      <c r="U786" s="65"/>
      <c r="V786" s="65"/>
    </row>
    <row r="787" spans="4:22" x14ac:dyDescent="0.2">
      <c r="D787" s="65"/>
      <c r="E787" s="65"/>
      <c r="F787" s="65"/>
      <c r="G787" s="65"/>
      <c r="I787" s="65"/>
      <c r="K787" s="65"/>
      <c r="M787" s="65"/>
      <c r="O787" s="65"/>
      <c r="R787" s="66"/>
      <c r="U787" s="65"/>
      <c r="V787" s="65"/>
    </row>
    <row r="788" spans="4:22" x14ac:dyDescent="0.2">
      <c r="D788" s="65"/>
      <c r="E788" s="65"/>
      <c r="F788" s="65"/>
      <c r="G788" s="65"/>
      <c r="I788" s="65"/>
      <c r="K788" s="65"/>
      <c r="M788" s="65"/>
      <c r="O788" s="65"/>
      <c r="R788" s="66"/>
      <c r="U788" s="65"/>
      <c r="V788" s="65"/>
    </row>
    <row r="789" spans="4:22" x14ac:dyDescent="0.2">
      <c r="D789" s="65"/>
      <c r="E789" s="65"/>
      <c r="F789" s="65"/>
      <c r="G789" s="65"/>
      <c r="I789" s="65"/>
      <c r="K789" s="65"/>
      <c r="M789" s="65"/>
      <c r="O789" s="65"/>
      <c r="R789" s="66"/>
      <c r="U789" s="65"/>
      <c r="V789" s="65"/>
    </row>
    <row r="790" spans="4:22" x14ac:dyDescent="0.2">
      <c r="D790" s="65"/>
      <c r="E790" s="65"/>
      <c r="F790" s="65"/>
      <c r="G790" s="65"/>
      <c r="I790" s="65"/>
      <c r="K790" s="65"/>
      <c r="M790" s="65"/>
      <c r="O790" s="65"/>
      <c r="R790" s="66"/>
      <c r="U790" s="65"/>
      <c r="V790" s="65"/>
    </row>
    <row r="791" spans="4:22" x14ac:dyDescent="0.2">
      <c r="D791" s="65"/>
      <c r="E791" s="65"/>
      <c r="F791" s="65"/>
      <c r="G791" s="65"/>
      <c r="I791" s="65"/>
      <c r="K791" s="65"/>
      <c r="M791" s="65"/>
      <c r="O791" s="65"/>
      <c r="R791" s="66"/>
      <c r="U791" s="65"/>
      <c r="V791" s="65"/>
    </row>
    <row r="792" spans="4:22" x14ac:dyDescent="0.2">
      <c r="D792" s="65"/>
      <c r="E792" s="65"/>
      <c r="F792" s="65"/>
      <c r="G792" s="65"/>
      <c r="I792" s="65"/>
      <c r="K792" s="65"/>
      <c r="M792" s="65"/>
      <c r="O792" s="65"/>
      <c r="R792" s="66"/>
      <c r="U792" s="65"/>
      <c r="V792" s="65"/>
    </row>
    <row r="793" spans="4:22" x14ac:dyDescent="0.2">
      <c r="D793" s="65"/>
      <c r="E793" s="65"/>
      <c r="F793" s="65"/>
      <c r="G793" s="65"/>
      <c r="I793" s="65"/>
      <c r="K793" s="65"/>
      <c r="M793" s="65"/>
      <c r="O793" s="65"/>
      <c r="R793" s="66"/>
      <c r="U793" s="65"/>
      <c r="V793" s="65"/>
    </row>
    <row r="794" spans="4:22" x14ac:dyDescent="0.2">
      <c r="D794" s="65"/>
      <c r="E794" s="65"/>
      <c r="F794" s="65"/>
      <c r="G794" s="65"/>
      <c r="I794" s="65"/>
      <c r="K794" s="65"/>
      <c r="M794" s="65"/>
      <c r="O794" s="65"/>
      <c r="R794" s="66"/>
      <c r="U794" s="65"/>
      <c r="V794" s="65"/>
    </row>
    <row r="795" spans="4:22" x14ac:dyDescent="0.2">
      <c r="D795" s="65"/>
      <c r="E795" s="65"/>
      <c r="F795" s="65"/>
      <c r="G795" s="65"/>
      <c r="I795" s="65"/>
      <c r="K795" s="65"/>
      <c r="M795" s="65"/>
      <c r="O795" s="65"/>
      <c r="R795" s="66"/>
      <c r="U795" s="65"/>
      <c r="V795" s="65"/>
    </row>
    <row r="796" spans="4:22" x14ac:dyDescent="0.2">
      <c r="D796" s="65"/>
      <c r="E796" s="65"/>
      <c r="F796" s="65"/>
      <c r="G796" s="65"/>
      <c r="I796" s="65"/>
      <c r="K796" s="65"/>
      <c r="M796" s="65"/>
      <c r="O796" s="65"/>
      <c r="R796" s="66"/>
      <c r="U796" s="65"/>
      <c r="V796" s="65"/>
    </row>
    <row r="797" spans="4:22" x14ac:dyDescent="0.2">
      <c r="D797" s="65"/>
      <c r="E797" s="65"/>
      <c r="F797" s="65"/>
      <c r="G797" s="65"/>
      <c r="I797" s="65"/>
      <c r="K797" s="65"/>
      <c r="M797" s="65"/>
      <c r="O797" s="65"/>
      <c r="R797" s="66"/>
      <c r="U797" s="65"/>
      <c r="V797" s="65"/>
    </row>
    <row r="798" spans="4:22" x14ac:dyDescent="0.2">
      <c r="D798" s="65"/>
      <c r="E798" s="65"/>
      <c r="F798" s="65"/>
      <c r="G798" s="65"/>
      <c r="I798" s="65"/>
      <c r="K798" s="65"/>
      <c r="M798" s="65"/>
      <c r="O798" s="65"/>
      <c r="R798" s="66"/>
      <c r="U798" s="65"/>
      <c r="V798" s="65"/>
    </row>
    <row r="799" spans="4:22" x14ac:dyDescent="0.2">
      <c r="D799" s="65"/>
      <c r="E799" s="65"/>
      <c r="F799" s="65"/>
      <c r="G799" s="65"/>
      <c r="I799" s="65"/>
      <c r="K799" s="65"/>
      <c r="M799" s="65"/>
      <c r="O799" s="65"/>
      <c r="R799" s="66"/>
      <c r="U799" s="65"/>
      <c r="V799" s="65"/>
    </row>
    <row r="800" spans="4:22" x14ac:dyDescent="0.2">
      <c r="D800" s="65"/>
      <c r="E800" s="65"/>
      <c r="F800" s="65"/>
      <c r="G800" s="65"/>
      <c r="I800" s="65"/>
      <c r="K800" s="65"/>
      <c r="M800" s="65"/>
      <c r="O800" s="65"/>
      <c r="R800" s="66"/>
      <c r="U800" s="65"/>
      <c r="V800" s="65"/>
    </row>
    <row r="801" spans="4:22" x14ac:dyDescent="0.2">
      <c r="D801" s="65"/>
      <c r="E801" s="65"/>
      <c r="F801" s="65"/>
      <c r="G801" s="65"/>
      <c r="I801" s="65"/>
      <c r="K801" s="65"/>
      <c r="M801" s="65"/>
      <c r="O801" s="65"/>
      <c r="R801" s="66"/>
      <c r="U801" s="65"/>
      <c r="V801" s="65"/>
    </row>
    <row r="802" spans="4:22" x14ac:dyDescent="0.2">
      <c r="D802" s="65"/>
      <c r="E802" s="65"/>
      <c r="F802" s="65"/>
      <c r="G802" s="65"/>
      <c r="I802" s="65"/>
      <c r="K802" s="65"/>
      <c r="M802" s="65"/>
      <c r="O802" s="65"/>
      <c r="R802" s="66"/>
      <c r="U802" s="65"/>
      <c r="V802" s="65"/>
    </row>
    <row r="803" spans="4:22" x14ac:dyDescent="0.2">
      <c r="D803" s="65"/>
      <c r="E803" s="65"/>
      <c r="F803" s="65"/>
      <c r="G803" s="65"/>
      <c r="I803" s="65"/>
      <c r="K803" s="65"/>
      <c r="M803" s="65"/>
      <c r="O803" s="65"/>
      <c r="R803" s="66"/>
      <c r="U803" s="65"/>
      <c r="V803" s="65"/>
    </row>
    <row r="804" spans="4:22" x14ac:dyDescent="0.2">
      <c r="D804" s="65"/>
      <c r="E804" s="65"/>
      <c r="F804" s="65"/>
      <c r="G804" s="65"/>
      <c r="I804" s="65"/>
      <c r="K804" s="65"/>
      <c r="M804" s="65"/>
      <c r="O804" s="65"/>
      <c r="R804" s="66"/>
      <c r="U804" s="65"/>
      <c r="V804" s="65"/>
    </row>
    <row r="805" spans="4:22" x14ac:dyDescent="0.2">
      <c r="D805" s="65"/>
      <c r="E805" s="65"/>
      <c r="F805" s="65"/>
      <c r="G805" s="65"/>
      <c r="I805" s="65"/>
      <c r="K805" s="65"/>
      <c r="M805" s="65"/>
      <c r="O805" s="65"/>
      <c r="R805" s="66"/>
      <c r="U805" s="65"/>
      <c r="V805" s="65"/>
    </row>
    <row r="806" spans="4:22" x14ac:dyDescent="0.2">
      <c r="D806" s="65"/>
      <c r="E806" s="65"/>
      <c r="F806" s="65"/>
      <c r="G806" s="65"/>
      <c r="I806" s="65"/>
      <c r="K806" s="65"/>
      <c r="M806" s="65"/>
      <c r="O806" s="65"/>
      <c r="R806" s="66"/>
      <c r="U806" s="65"/>
      <c r="V806" s="65"/>
    </row>
    <row r="807" spans="4:22" x14ac:dyDescent="0.2">
      <c r="D807" s="65"/>
      <c r="E807" s="65"/>
      <c r="F807" s="65"/>
      <c r="G807" s="65"/>
      <c r="I807" s="65"/>
      <c r="K807" s="65"/>
      <c r="M807" s="65"/>
      <c r="O807" s="65"/>
      <c r="R807" s="66"/>
      <c r="U807" s="65"/>
      <c r="V807" s="65"/>
    </row>
    <row r="808" spans="4:22" x14ac:dyDescent="0.2">
      <c r="D808" s="65"/>
      <c r="E808" s="65"/>
      <c r="F808" s="65"/>
      <c r="G808" s="65"/>
      <c r="I808" s="65"/>
      <c r="K808" s="65"/>
      <c r="M808" s="65"/>
      <c r="O808" s="65"/>
      <c r="R808" s="66"/>
      <c r="U808" s="65"/>
      <c r="V808" s="65"/>
    </row>
    <row r="809" spans="4:22" x14ac:dyDescent="0.2">
      <c r="D809" s="65"/>
      <c r="E809" s="65"/>
      <c r="F809" s="65"/>
      <c r="G809" s="65"/>
      <c r="I809" s="65"/>
      <c r="K809" s="65"/>
      <c r="M809" s="65"/>
      <c r="O809" s="65"/>
      <c r="R809" s="66"/>
      <c r="U809" s="65"/>
      <c r="V809" s="65"/>
    </row>
    <row r="810" spans="4:22" x14ac:dyDescent="0.2">
      <c r="D810" s="65"/>
      <c r="E810" s="65"/>
      <c r="F810" s="65"/>
      <c r="G810" s="65"/>
      <c r="I810" s="65"/>
      <c r="K810" s="65"/>
      <c r="M810" s="65"/>
      <c r="O810" s="65"/>
      <c r="R810" s="66"/>
      <c r="U810" s="65"/>
      <c r="V810" s="65"/>
    </row>
  </sheetData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7"/>
  <sheetViews>
    <sheetView zoomScale="80" workbookViewId="0">
      <selection activeCell="G31" sqref="G31"/>
    </sheetView>
  </sheetViews>
  <sheetFormatPr defaultRowHeight="12.75" x14ac:dyDescent="0.2"/>
  <cols>
    <col min="1" max="1" width="5.7109375" style="1" customWidth="1"/>
    <col min="2" max="2" width="12.7109375" style="1" customWidth="1"/>
    <col min="3" max="3" width="10.7109375" style="1" bestFit="1" customWidth="1"/>
    <col min="4" max="4" width="19" style="1" customWidth="1"/>
    <col min="5" max="5" width="14.5703125" style="1" customWidth="1"/>
    <col min="6" max="6" width="18.42578125" style="1" customWidth="1"/>
    <col min="7" max="7" width="17" style="1" customWidth="1"/>
    <col min="8" max="8" width="15.7109375" style="1" customWidth="1"/>
    <col min="9" max="9" width="15.140625" style="1" customWidth="1"/>
    <col min="10" max="10" width="27.7109375" style="1" customWidth="1"/>
    <col min="11" max="11" width="19.140625" style="1" customWidth="1"/>
    <col min="12" max="12" width="17.140625" style="1" customWidth="1"/>
    <col min="13" max="13" width="18" style="1" customWidth="1"/>
    <col min="14" max="16384" width="9.140625" style="1"/>
  </cols>
  <sheetData>
    <row r="1" spans="1:15" x14ac:dyDescent="0.2">
      <c r="B1" s="16"/>
      <c r="C1" s="16"/>
      <c r="D1" s="16"/>
      <c r="E1" s="20" t="s">
        <v>348</v>
      </c>
      <c r="F1" s="18" t="s">
        <v>349</v>
      </c>
      <c r="G1" s="19"/>
      <c r="H1" s="18" t="s">
        <v>349</v>
      </c>
      <c r="I1" s="17" t="s">
        <v>348</v>
      </c>
      <c r="J1" s="16"/>
      <c r="K1" s="16"/>
    </row>
    <row r="2" spans="1:15" x14ac:dyDescent="0.2">
      <c r="B2" s="15"/>
      <c r="C2" s="15"/>
      <c r="D2" s="15"/>
      <c r="E2" s="14" t="s">
        <v>347</v>
      </c>
      <c r="F2" s="13"/>
      <c r="H2" s="12"/>
      <c r="I2" s="11" t="s">
        <v>346</v>
      </c>
      <c r="J2" s="10"/>
      <c r="K2" s="10"/>
    </row>
    <row r="3" spans="1:15" x14ac:dyDescent="0.2">
      <c r="B3" s="15"/>
      <c r="C3" s="15"/>
      <c r="D3" s="15"/>
      <c r="E3" s="14" t="s">
        <v>345</v>
      </c>
      <c r="F3" s="13"/>
      <c r="H3" s="12"/>
      <c r="I3" s="11" t="s">
        <v>344</v>
      </c>
      <c r="J3" s="10"/>
      <c r="K3" s="10"/>
    </row>
    <row r="4" spans="1:15" x14ac:dyDescent="0.2">
      <c r="B4" s="15"/>
      <c r="C4" s="15"/>
      <c r="D4" s="15"/>
      <c r="E4" s="14" t="s">
        <v>343</v>
      </c>
      <c r="F4" s="13"/>
      <c r="H4" s="12"/>
      <c r="I4" s="11" t="s">
        <v>342</v>
      </c>
      <c r="J4" s="10"/>
      <c r="K4" s="10"/>
    </row>
    <row r="5" spans="1:15" x14ac:dyDescent="0.2">
      <c r="B5" s="15"/>
      <c r="C5" s="15"/>
      <c r="D5" s="15"/>
      <c r="E5" s="14" t="s">
        <v>341</v>
      </c>
      <c r="F5" s="13"/>
      <c r="H5" s="12"/>
      <c r="I5" s="11" t="s">
        <v>340</v>
      </c>
      <c r="J5" s="10"/>
      <c r="K5" s="10"/>
    </row>
    <row r="6" spans="1:15" x14ac:dyDescent="0.2">
      <c r="B6" s="15"/>
      <c r="C6" s="15"/>
      <c r="D6" s="15"/>
      <c r="E6" s="14" t="s">
        <v>339</v>
      </c>
      <c r="F6" s="13"/>
      <c r="H6" s="12"/>
      <c r="I6" s="11" t="s">
        <v>338</v>
      </c>
      <c r="J6" s="10"/>
      <c r="K6" s="10"/>
    </row>
    <row r="7" spans="1:15" x14ac:dyDescent="0.2">
      <c r="B7" s="15"/>
      <c r="C7" s="15"/>
      <c r="D7" s="15"/>
      <c r="E7" s="14" t="s">
        <v>337</v>
      </c>
      <c r="F7" s="13"/>
      <c r="H7" s="12"/>
      <c r="I7" s="11" t="s">
        <v>336</v>
      </c>
      <c r="J7" s="10"/>
      <c r="K7" s="10"/>
    </row>
    <row r="8" spans="1:15" x14ac:dyDescent="0.2">
      <c r="B8" s="15"/>
      <c r="C8" s="15"/>
      <c r="D8" s="15"/>
      <c r="E8" s="14" t="s">
        <v>335</v>
      </c>
      <c r="F8" s="13"/>
      <c r="H8" s="12"/>
      <c r="I8" s="11" t="s">
        <v>334</v>
      </c>
      <c r="J8" s="10"/>
      <c r="K8" s="10"/>
    </row>
    <row r="9" spans="1:15" x14ac:dyDescent="0.2">
      <c r="B9" s="15"/>
      <c r="C9" s="15"/>
      <c r="D9" s="15"/>
      <c r="E9" s="14" t="s">
        <v>333</v>
      </c>
      <c r="F9" s="13"/>
      <c r="H9" s="12"/>
      <c r="I9" s="11" t="s">
        <v>332</v>
      </c>
      <c r="J9" s="10"/>
      <c r="K9" s="10"/>
    </row>
    <row r="10" spans="1:15" x14ac:dyDescent="0.2">
      <c r="B10" s="15"/>
      <c r="C10" s="15"/>
      <c r="D10" s="15"/>
      <c r="E10" s="14" t="s">
        <v>331</v>
      </c>
      <c r="F10" s="13"/>
      <c r="H10" s="12"/>
      <c r="I10" s="11" t="s">
        <v>330</v>
      </c>
      <c r="J10" s="10"/>
      <c r="K10" s="10"/>
    </row>
    <row r="11" spans="1:15" x14ac:dyDescent="0.2">
      <c r="B11" s="15"/>
      <c r="C11" s="15"/>
      <c r="D11" s="15"/>
      <c r="E11" s="14" t="s">
        <v>329</v>
      </c>
      <c r="F11" s="13"/>
      <c r="H11" s="12"/>
      <c r="I11" s="11" t="s">
        <v>328</v>
      </c>
      <c r="J11" s="10"/>
      <c r="K11" s="10"/>
    </row>
    <row r="12" spans="1:15" x14ac:dyDescent="0.2">
      <c r="B12" s="15"/>
      <c r="C12" s="15"/>
      <c r="D12" s="15"/>
      <c r="E12" s="14" t="s">
        <v>327</v>
      </c>
      <c r="F12" s="13"/>
      <c r="H12" s="12"/>
      <c r="I12" s="11" t="s">
        <v>326</v>
      </c>
      <c r="J12" s="10"/>
      <c r="K12" s="10"/>
    </row>
    <row r="13" spans="1:15" x14ac:dyDescent="0.2">
      <c r="B13" s="15"/>
      <c r="C13" s="15"/>
      <c r="D13" s="15"/>
      <c r="E13" s="14" t="s">
        <v>325</v>
      </c>
      <c r="F13" s="13"/>
      <c r="H13" s="12"/>
      <c r="I13" s="11" t="s">
        <v>324</v>
      </c>
      <c r="J13" s="10"/>
      <c r="K13" s="10"/>
    </row>
    <row r="15" spans="1:15" x14ac:dyDescent="0.2">
      <c r="A15" s="41" t="s">
        <v>323</v>
      </c>
      <c r="B15" s="42" t="s">
        <v>322</v>
      </c>
      <c r="C15" s="42" t="s">
        <v>321</v>
      </c>
      <c r="D15" s="42" t="s">
        <v>320</v>
      </c>
      <c r="E15" s="42" t="s">
        <v>319</v>
      </c>
      <c r="F15" s="42" t="s">
        <v>318</v>
      </c>
      <c r="G15" s="42" t="s">
        <v>317</v>
      </c>
      <c r="H15" s="43" t="s">
        <v>316</v>
      </c>
      <c r="I15" s="42" t="s">
        <v>315</v>
      </c>
      <c r="J15" s="44" t="s">
        <v>314</v>
      </c>
      <c r="K15" s="8"/>
      <c r="L15" s="8"/>
      <c r="M15" s="8"/>
      <c r="N15" s="8"/>
      <c r="O15" s="8"/>
    </row>
    <row r="16" spans="1:15" x14ac:dyDescent="0.2">
      <c r="A16" s="45">
        <v>1</v>
      </c>
      <c r="B16" s="26" t="s">
        <v>313</v>
      </c>
      <c r="C16" s="26" t="s">
        <v>312</v>
      </c>
      <c r="D16" s="26" t="s">
        <v>311</v>
      </c>
      <c r="E16" s="26" t="s">
        <v>310</v>
      </c>
      <c r="F16" s="26" t="s">
        <v>2</v>
      </c>
      <c r="G16" s="26" t="s">
        <v>309</v>
      </c>
      <c r="H16" s="27" t="s">
        <v>0</v>
      </c>
      <c r="I16" s="28">
        <v>132200</v>
      </c>
      <c r="J16" s="46">
        <v>1127.7887773145114</v>
      </c>
      <c r="K16" s="5"/>
      <c r="L16" s="5"/>
      <c r="M16" s="5"/>
    </row>
    <row r="17" spans="1:13" x14ac:dyDescent="0.2">
      <c r="A17" s="37">
        <v>2</v>
      </c>
      <c r="B17" s="29" t="s">
        <v>308</v>
      </c>
      <c r="C17" s="29" t="s">
        <v>46</v>
      </c>
      <c r="D17" s="29" t="s">
        <v>307</v>
      </c>
      <c r="E17" s="29" t="s">
        <v>306</v>
      </c>
      <c r="F17" s="29" t="s">
        <v>8</v>
      </c>
      <c r="G17" s="29" t="s">
        <v>305</v>
      </c>
      <c r="H17" s="30"/>
      <c r="I17" s="31">
        <v>75600</v>
      </c>
      <c r="J17" s="38">
        <v>629.90746538898554</v>
      </c>
      <c r="K17" s="5"/>
      <c r="L17" s="5"/>
      <c r="M17" s="5"/>
    </row>
    <row r="18" spans="1:13" x14ac:dyDescent="0.2">
      <c r="A18" s="45">
        <v>3</v>
      </c>
      <c r="B18" s="26" t="s">
        <v>304</v>
      </c>
      <c r="C18" s="26" t="s">
        <v>303</v>
      </c>
      <c r="D18" s="26" t="s">
        <v>302</v>
      </c>
      <c r="E18" s="26" t="s">
        <v>301</v>
      </c>
      <c r="F18" s="26" t="s">
        <v>14</v>
      </c>
      <c r="G18" s="26" t="s">
        <v>60</v>
      </c>
      <c r="H18" s="27" t="s">
        <v>0</v>
      </c>
      <c r="I18" s="28">
        <v>45200</v>
      </c>
      <c r="J18" s="46">
        <v>79.507037495495481</v>
      </c>
      <c r="K18" s="5"/>
      <c r="L18" s="5"/>
      <c r="M18" s="5"/>
    </row>
    <row r="19" spans="1:13" x14ac:dyDescent="0.2">
      <c r="A19" s="37">
        <v>4</v>
      </c>
      <c r="B19" s="29" t="s">
        <v>300</v>
      </c>
      <c r="C19" s="29" t="s">
        <v>299</v>
      </c>
      <c r="D19" s="29" t="s">
        <v>298</v>
      </c>
      <c r="E19" s="29" t="s">
        <v>195</v>
      </c>
      <c r="F19" s="29" t="s">
        <v>194</v>
      </c>
      <c r="G19" s="29" t="s">
        <v>57</v>
      </c>
      <c r="H19" s="30" t="s">
        <v>0</v>
      </c>
      <c r="I19" s="31">
        <v>39200</v>
      </c>
      <c r="J19" s="38">
        <v>286.31181089896717</v>
      </c>
      <c r="K19" s="5"/>
      <c r="L19" s="5"/>
      <c r="M19" s="5"/>
    </row>
    <row r="20" spans="1:13" x14ac:dyDescent="0.2">
      <c r="A20" s="45">
        <v>5</v>
      </c>
      <c r="B20" s="26" t="s">
        <v>297</v>
      </c>
      <c r="C20" s="26" t="s">
        <v>296</v>
      </c>
      <c r="D20" s="26" t="s">
        <v>295</v>
      </c>
      <c r="E20" s="26" t="s">
        <v>44</v>
      </c>
      <c r="F20" s="26" t="s">
        <v>43</v>
      </c>
      <c r="G20" s="26" t="s">
        <v>52</v>
      </c>
      <c r="H20" s="27"/>
      <c r="I20" s="28">
        <v>27020</v>
      </c>
      <c r="J20" s="46">
        <v>93.146640685821822</v>
      </c>
      <c r="K20" s="5"/>
      <c r="L20" s="5"/>
      <c r="M20" s="5"/>
    </row>
    <row r="21" spans="1:13" x14ac:dyDescent="0.2">
      <c r="A21" s="37">
        <v>6</v>
      </c>
      <c r="B21" s="29" t="s">
        <v>294</v>
      </c>
      <c r="C21" s="29" t="s">
        <v>293</v>
      </c>
      <c r="D21" s="29" t="s">
        <v>292</v>
      </c>
      <c r="E21" s="29" t="s">
        <v>291</v>
      </c>
      <c r="F21" s="29" t="s">
        <v>43</v>
      </c>
      <c r="G21" s="29" t="s">
        <v>48</v>
      </c>
      <c r="H21" s="30" t="s">
        <v>0</v>
      </c>
      <c r="I21" s="31">
        <v>110240</v>
      </c>
      <c r="J21" s="38">
        <v>910.88240153893946</v>
      </c>
      <c r="K21" s="5"/>
      <c r="L21" s="5"/>
      <c r="M21" s="5"/>
    </row>
    <row r="22" spans="1:13" x14ac:dyDescent="0.2">
      <c r="A22" s="45">
        <v>7</v>
      </c>
      <c r="B22" s="26" t="s">
        <v>290</v>
      </c>
      <c r="C22" s="26" t="s">
        <v>236</v>
      </c>
      <c r="D22" s="26" t="s">
        <v>289</v>
      </c>
      <c r="E22" s="26" t="s">
        <v>288</v>
      </c>
      <c r="F22" s="26" t="s">
        <v>26</v>
      </c>
      <c r="G22" s="26" t="s">
        <v>42</v>
      </c>
      <c r="H22" s="27"/>
      <c r="I22" s="28">
        <v>172384</v>
      </c>
      <c r="J22" s="46">
        <v>51.65327487021645</v>
      </c>
      <c r="K22" s="5"/>
      <c r="L22" s="5"/>
      <c r="M22" s="5"/>
    </row>
    <row r="23" spans="1:13" x14ac:dyDescent="0.2">
      <c r="A23" s="37">
        <v>8</v>
      </c>
      <c r="B23" s="29" t="s">
        <v>287</v>
      </c>
      <c r="C23" s="29" t="s">
        <v>286</v>
      </c>
      <c r="D23" s="29" t="s">
        <v>285</v>
      </c>
      <c r="E23" s="29" t="s">
        <v>284</v>
      </c>
      <c r="F23" s="29" t="s">
        <v>2</v>
      </c>
      <c r="G23" s="29" t="s">
        <v>36</v>
      </c>
      <c r="H23" s="30" t="s">
        <v>0</v>
      </c>
      <c r="I23" s="32">
        <v>21860</v>
      </c>
      <c r="J23" s="38">
        <v>106.79251608394333</v>
      </c>
      <c r="K23" s="5"/>
      <c r="L23" s="5"/>
      <c r="M23" s="5"/>
    </row>
    <row r="24" spans="1:13" x14ac:dyDescent="0.2">
      <c r="A24" s="45">
        <v>9</v>
      </c>
      <c r="B24" s="26" t="s">
        <v>283</v>
      </c>
      <c r="C24" s="26" t="s">
        <v>170</v>
      </c>
      <c r="D24" s="26" t="s">
        <v>282</v>
      </c>
      <c r="E24" s="26" t="s">
        <v>80</v>
      </c>
      <c r="F24" s="26" t="s">
        <v>79</v>
      </c>
      <c r="G24" s="26" t="s">
        <v>30</v>
      </c>
      <c r="H24" s="27" t="s">
        <v>0</v>
      </c>
      <c r="I24" s="28">
        <v>18000</v>
      </c>
      <c r="J24" s="46">
        <v>10.454609649201023</v>
      </c>
      <c r="K24" s="5"/>
      <c r="L24" s="5"/>
      <c r="M24" s="5"/>
    </row>
    <row r="25" spans="1:13" x14ac:dyDescent="0.2">
      <c r="A25" s="37">
        <v>10</v>
      </c>
      <c r="B25" s="29" t="s">
        <v>281</v>
      </c>
      <c r="C25" s="29" t="s">
        <v>176</v>
      </c>
      <c r="D25" s="29" t="s">
        <v>280</v>
      </c>
      <c r="E25" s="29" t="s">
        <v>9</v>
      </c>
      <c r="F25" s="29" t="s">
        <v>8</v>
      </c>
      <c r="G25" s="29" t="s">
        <v>25</v>
      </c>
      <c r="H25" s="30" t="s">
        <v>0</v>
      </c>
      <c r="I25" s="31">
        <v>271420</v>
      </c>
      <c r="J25" s="38">
        <v>1700.2989008943227</v>
      </c>
      <c r="K25" s="5"/>
      <c r="L25" s="5"/>
      <c r="M25" s="5"/>
    </row>
    <row r="26" spans="1:13" x14ac:dyDescent="0.2">
      <c r="A26" s="45">
        <v>11</v>
      </c>
      <c r="B26" s="26" t="s">
        <v>279</v>
      </c>
      <c r="C26" s="26" t="s">
        <v>278</v>
      </c>
      <c r="D26" s="26" t="s">
        <v>277</v>
      </c>
      <c r="E26" s="26" t="s">
        <v>276</v>
      </c>
      <c r="F26" s="26" t="s">
        <v>79</v>
      </c>
      <c r="G26" s="26" t="s">
        <v>19</v>
      </c>
      <c r="H26" s="27"/>
      <c r="I26" s="28">
        <v>9800</v>
      </c>
      <c r="J26" s="46">
        <v>52.379177585062628</v>
      </c>
      <c r="K26" s="5"/>
      <c r="L26" s="5"/>
      <c r="M26" s="5"/>
    </row>
    <row r="27" spans="1:13" x14ac:dyDescent="0.2">
      <c r="A27" s="37">
        <v>12</v>
      </c>
      <c r="B27" s="29" t="s">
        <v>275</v>
      </c>
      <c r="C27" s="29" t="s">
        <v>55</v>
      </c>
      <c r="D27" s="29" t="s">
        <v>274</v>
      </c>
      <c r="E27" s="29" t="s">
        <v>273</v>
      </c>
      <c r="F27" s="29" t="s">
        <v>79</v>
      </c>
      <c r="G27" s="29" t="s">
        <v>13</v>
      </c>
      <c r="H27" s="30" t="s">
        <v>0</v>
      </c>
      <c r="I27" s="31">
        <v>14276</v>
      </c>
      <c r="J27" s="38">
        <v>50.422116597718556</v>
      </c>
      <c r="K27" s="5"/>
      <c r="L27" s="5"/>
      <c r="M27" s="5"/>
    </row>
    <row r="28" spans="1:13" x14ac:dyDescent="0.2">
      <c r="A28" s="45">
        <v>13</v>
      </c>
      <c r="B28" s="26" t="s">
        <v>272</v>
      </c>
      <c r="C28" s="26" t="s">
        <v>209</v>
      </c>
      <c r="D28" s="26" t="s">
        <v>271</v>
      </c>
      <c r="E28" s="26" t="s">
        <v>270</v>
      </c>
      <c r="F28" s="26" t="s">
        <v>14</v>
      </c>
      <c r="G28" s="26" t="s">
        <v>7</v>
      </c>
      <c r="H28" s="27"/>
      <c r="I28" s="28">
        <v>172800</v>
      </c>
      <c r="J28" s="46">
        <v>1623.13074375015</v>
      </c>
      <c r="K28" s="5"/>
      <c r="L28" s="5"/>
      <c r="M28" s="5"/>
    </row>
    <row r="29" spans="1:13" x14ac:dyDescent="0.2">
      <c r="A29" s="37">
        <v>14</v>
      </c>
      <c r="B29" s="29" t="s">
        <v>12</v>
      </c>
      <c r="C29" s="29" t="s">
        <v>160</v>
      </c>
      <c r="D29" s="29" t="s">
        <v>269</v>
      </c>
      <c r="E29" s="29" t="s">
        <v>179</v>
      </c>
      <c r="F29" s="29" t="s">
        <v>2</v>
      </c>
      <c r="G29" s="29" t="s">
        <v>1</v>
      </c>
      <c r="H29" s="30"/>
      <c r="I29" s="31">
        <v>53600</v>
      </c>
      <c r="J29" s="38">
        <v>103.04582202366724</v>
      </c>
      <c r="K29" s="5"/>
      <c r="L29" s="5"/>
      <c r="M29" s="5"/>
    </row>
    <row r="30" spans="1:13" x14ac:dyDescent="0.2">
      <c r="A30" s="45">
        <v>15</v>
      </c>
      <c r="B30" s="26" t="s">
        <v>268</v>
      </c>
      <c r="C30" s="26" t="s">
        <v>267</v>
      </c>
      <c r="D30" s="26" t="s">
        <v>266</v>
      </c>
      <c r="E30" s="26" t="s">
        <v>265</v>
      </c>
      <c r="F30" s="26" t="s">
        <v>194</v>
      </c>
      <c r="G30" s="26" t="s">
        <v>264</v>
      </c>
      <c r="H30" s="27" t="s">
        <v>0</v>
      </c>
      <c r="I30" s="28">
        <v>0</v>
      </c>
      <c r="J30" s="46">
        <v>455</v>
      </c>
      <c r="K30" s="5"/>
      <c r="L30" s="5"/>
      <c r="M30" s="5"/>
    </row>
    <row r="31" spans="1:13" x14ac:dyDescent="0.2">
      <c r="A31" s="37">
        <v>16</v>
      </c>
      <c r="B31" s="29" t="s">
        <v>263</v>
      </c>
      <c r="C31" s="29" t="s">
        <v>141</v>
      </c>
      <c r="D31" s="29" t="s">
        <v>262</v>
      </c>
      <c r="E31" s="29" t="s">
        <v>261</v>
      </c>
      <c r="F31" s="29" t="s">
        <v>26</v>
      </c>
      <c r="G31" s="29" t="s">
        <v>98</v>
      </c>
      <c r="H31" s="30" t="s">
        <v>0</v>
      </c>
      <c r="I31" s="31">
        <v>34800</v>
      </c>
      <c r="J31" s="38">
        <v>177.33654119243636</v>
      </c>
      <c r="K31" s="5"/>
      <c r="L31" s="5"/>
      <c r="M31" s="5"/>
    </row>
    <row r="32" spans="1:13" x14ac:dyDescent="0.2">
      <c r="A32" s="45">
        <v>17</v>
      </c>
      <c r="B32" s="26" t="s">
        <v>260</v>
      </c>
      <c r="C32" s="26" t="s">
        <v>259</v>
      </c>
      <c r="D32" s="26" t="s">
        <v>258</v>
      </c>
      <c r="E32" s="26" t="s">
        <v>44</v>
      </c>
      <c r="F32" s="26" t="s">
        <v>43</v>
      </c>
      <c r="G32" s="26" t="s">
        <v>95</v>
      </c>
      <c r="H32" s="27" t="s">
        <v>0</v>
      </c>
      <c r="I32" s="28">
        <v>32932</v>
      </c>
      <c r="J32" s="46">
        <v>287.41009984721273</v>
      </c>
      <c r="K32" s="5"/>
      <c r="L32" s="5"/>
      <c r="M32" s="5"/>
    </row>
    <row r="33" spans="1:13" x14ac:dyDescent="0.2">
      <c r="A33" s="37">
        <v>18</v>
      </c>
      <c r="B33" s="29" t="s">
        <v>257</v>
      </c>
      <c r="C33" s="29" t="s">
        <v>242</v>
      </c>
      <c r="D33" s="29" t="s">
        <v>256</v>
      </c>
      <c r="E33" s="29" t="s">
        <v>27</v>
      </c>
      <c r="F33" s="29" t="s">
        <v>26</v>
      </c>
      <c r="G33" s="29" t="s">
        <v>91</v>
      </c>
      <c r="H33" s="30"/>
      <c r="I33" s="31">
        <v>18400</v>
      </c>
      <c r="J33" s="38">
        <v>68.424403344498927</v>
      </c>
      <c r="K33" s="5"/>
      <c r="L33" s="5"/>
      <c r="M33" s="5"/>
    </row>
    <row r="34" spans="1:13" x14ac:dyDescent="0.2">
      <c r="A34" s="45">
        <v>19</v>
      </c>
      <c r="B34" s="26" t="s">
        <v>255</v>
      </c>
      <c r="C34" s="26" t="s">
        <v>254</v>
      </c>
      <c r="D34" s="26" t="s">
        <v>253</v>
      </c>
      <c r="E34" s="26" t="s">
        <v>252</v>
      </c>
      <c r="F34" s="26" t="s">
        <v>43</v>
      </c>
      <c r="G34" s="26" t="s">
        <v>88</v>
      </c>
      <c r="H34" s="27" t="s">
        <v>0</v>
      </c>
      <c r="I34" s="28">
        <v>231600</v>
      </c>
      <c r="J34" s="46">
        <v>842.68936725073445</v>
      </c>
      <c r="K34" s="5"/>
      <c r="L34" s="5"/>
      <c r="M34" s="5"/>
    </row>
    <row r="35" spans="1:13" x14ac:dyDescent="0.2">
      <c r="A35" s="37">
        <v>20</v>
      </c>
      <c r="B35" s="29" t="s">
        <v>251</v>
      </c>
      <c r="C35" s="29" t="s">
        <v>250</v>
      </c>
      <c r="D35" s="29" t="s">
        <v>249</v>
      </c>
      <c r="E35" s="29" t="s">
        <v>132</v>
      </c>
      <c r="F35" s="29" t="s">
        <v>37</v>
      </c>
      <c r="G35" s="29" t="s">
        <v>84</v>
      </c>
      <c r="H35" s="30"/>
      <c r="I35" s="31">
        <v>87952</v>
      </c>
      <c r="J35" s="38">
        <v>559.65312129507595</v>
      </c>
      <c r="K35" s="5"/>
      <c r="L35" s="5"/>
      <c r="M35" s="5"/>
    </row>
    <row r="36" spans="1:13" x14ac:dyDescent="0.2">
      <c r="A36" s="45">
        <v>21</v>
      </c>
      <c r="B36" s="26" t="s">
        <v>248</v>
      </c>
      <c r="C36" s="26" t="s">
        <v>5</v>
      </c>
      <c r="D36" s="26" t="s">
        <v>247</v>
      </c>
      <c r="E36" s="26" t="s">
        <v>246</v>
      </c>
      <c r="F36" s="26" t="s">
        <v>26</v>
      </c>
      <c r="G36" s="26" t="s">
        <v>78</v>
      </c>
      <c r="H36" s="27" t="s">
        <v>0</v>
      </c>
      <c r="I36" s="28">
        <v>38960</v>
      </c>
      <c r="J36" s="46">
        <v>185.46689438279381</v>
      </c>
      <c r="K36" s="5"/>
      <c r="L36" s="5"/>
      <c r="M36" s="5"/>
    </row>
    <row r="37" spans="1:13" x14ac:dyDescent="0.2">
      <c r="A37" s="37">
        <v>22</v>
      </c>
      <c r="B37" s="29" t="s">
        <v>245</v>
      </c>
      <c r="C37" s="29" t="s">
        <v>209</v>
      </c>
      <c r="D37" s="29" t="s">
        <v>244</v>
      </c>
      <c r="E37" s="29" t="s">
        <v>3</v>
      </c>
      <c r="F37" s="29" t="s">
        <v>2</v>
      </c>
      <c r="G37" s="29" t="s">
        <v>74</v>
      </c>
      <c r="H37" s="30"/>
      <c r="I37" s="31">
        <v>128000</v>
      </c>
      <c r="J37" s="38">
        <v>567.40117492582215</v>
      </c>
      <c r="K37" s="5"/>
      <c r="L37" s="5"/>
      <c r="M37" s="5"/>
    </row>
    <row r="38" spans="1:13" x14ac:dyDescent="0.2">
      <c r="A38" s="45">
        <v>23</v>
      </c>
      <c r="B38" s="26" t="s">
        <v>243</v>
      </c>
      <c r="C38" s="26" t="s">
        <v>242</v>
      </c>
      <c r="D38" s="26" t="s">
        <v>241</v>
      </c>
      <c r="E38" s="26" t="s">
        <v>195</v>
      </c>
      <c r="F38" s="26" t="s">
        <v>194</v>
      </c>
      <c r="G38" s="26" t="s">
        <v>136</v>
      </c>
      <c r="H38" s="27" t="s">
        <v>0</v>
      </c>
      <c r="I38" s="28">
        <v>13820</v>
      </c>
      <c r="J38" s="46">
        <v>94.735830779846978</v>
      </c>
      <c r="K38" s="5"/>
      <c r="L38" s="5"/>
      <c r="M38" s="5"/>
    </row>
    <row r="39" spans="1:13" x14ac:dyDescent="0.2">
      <c r="A39" s="37">
        <v>24</v>
      </c>
      <c r="B39" s="29" t="s">
        <v>240</v>
      </c>
      <c r="C39" s="29" t="s">
        <v>232</v>
      </c>
      <c r="D39" s="29" t="s">
        <v>239</v>
      </c>
      <c r="E39" s="29" t="s">
        <v>238</v>
      </c>
      <c r="F39" s="29" t="s">
        <v>14</v>
      </c>
      <c r="G39" s="29" t="s">
        <v>131</v>
      </c>
      <c r="H39" s="30" t="s">
        <v>0</v>
      </c>
      <c r="I39" s="31">
        <v>39200</v>
      </c>
      <c r="J39" s="38">
        <v>191.17652871676665</v>
      </c>
      <c r="K39" s="5"/>
      <c r="L39" s="5"/>
      <c r="M39" s="5"/>
    </row>
    <row r="40" spans="1:13" x14ac:dyDescent="0.2">
      <c r="A40" s="45">
        <v>25</v>
      </c>
      <c r="B40" s="26" t="s">
        <v>237</v>
      </c>
      <c r="C40" s="26" t="s">
        <v>236</v>
      </c>
      <c r="D40" s="26" t="s">
        <v>235</v>
      </c>
      <c r="E40" s="26" t="s">
        <v>184</v>
      </c>
      <c r="F40" s="26" t="s">
        <v>183</v>
      </c>
      <c r="G40" s="26" t="s">
        <v>234</v>
      </c>
      <c r="H40" s="27" t="s">
        <v>0</v>
      </c>
      <c r="I40" s="28">
        <v>27020</v>
      </c>
      <c r="J40" s="46">
        <v>234.03229033406711</v>
      </c>
      <c r="K40" s="5"/>
      <c r="L40" s="5"/>
      <c r="M40" s="5"/>
    </row>
    <row r="41" spans="1:13" x14ac:dyDescent="0.2">
      <c r="A41" s="37">
        <v>26</v>
      </c>
      <c r="B41" s="29" t="s">
        <v>233</v>
      </c>
      <c r="C41" s="29" t="s">
        <v>232</v>
      </c>
      <c r="D41" s="29" t="s">
        <v>231</v>
      </c>
      <c r="E41" s="29" t="s">
        <v>80</v>
      </c>
      <c r="F41" s="29" t="s">
        <v>79</v>
      </c>
      <c r="G41" s="29" t="s">
        <v>230</v>
      </c>
      <c r="H41" s="30"/>
      <c r="I41" s="31">
        <v>110240</v>
      </c>
      <c r="J41" s="38">
        <v>681.44772880650737</v>
      </c>
      <c r="K41" s="5"/>
      <c r="L41" s="5"/>
      <c r="M41" s="5"/>
    </row>
    <row r="42" spans="1:13" x14ac:dyDescent="0.2">
      <c r="A42" s="45">
        <v>27</v>
      </c>
      <c r="B42" s="26" t="s">
        <v>229</v>
      </c>
      <c r="C42" s="26" t="s">
        <v>141</v>
      </c>
      <c r="D42" s="26" t="s">
        <v>228</v>
      </c>
      <c r="E42" s="26" t="s">
        <v>227</v>
      </c>
      <c r="F42" s="26" t="s">
        <v>8</v>
      </c>
      <c r="G42" s="26" t="s">
        <v>226</v>
      </c>
      <c r="H42" s="27" t="s">
        <v>0</v>
      </c>
      <c r="I42" s="28">
        <v>172384</v>
      </c>
      <c r="J42" s="46">
        <v>94.935505234385104</v>
      </c>
      <c r="K42" s="5"/>
      <c r="L42" s="5"/>
      <c r="M42" s="5"/>
    </row>
    <row r="43" spans="1:13" x14ac:dyDescent="0.2">
      <c r="A43" s="37">
        <v>28</v>
      </c>
      <c r="B43" s="29" t="s">
        <v>225</v>
      </c>
      <c r="C43" s="29" t="s">
        <v>224</v>
      </c>
      <c r="D43" s="29" t="s">
        <v>223</v>
      </c>
      <c r="E43" s="29" t="s">
        <v>222</v>
      </c>
      <c r="F43" s="29" t="s">
        <v>79</v>
      </c>
      <c r="G43" s="29" t="s">
        <v>221</v>
      </c>
      <c r="H43" s="30"/>
      <c r="I43" s="32">
        <v>21860</v>
      </c>
      <c r="J43" s="38">
        <v>16.288840140116598</v>
      </c>
      <c r="K43" s="5"/>
      <c r="L43" s="5"/>
      <c r="M43" s="5"/>
    </row>
    <row r="44" spans="1:13" x14ac:dyDescent="0.2">
      <c r="A44" s="45">
        <v>29</v>
      </c>
      <c r="B44" s="26" t="s">
        <v>220</v>
      </c>
      <c r="C44" s="26" t="s">
        <v>151</v>
      </c>
      <c r="D44" s="26" t="s">
        <v>219</v>
      </c>
      <c r="E44" s="26" t="s">
        <v>218</v>
      </c>
      <c r="F44" s="26" t="s">
        <v>217</v>
      </c>
      <c r="G44" s="26" t="s">
        <v>216</v>
      </c>
      <c r="H44" s="27"/>
      <c r="I44" s="28">
        <v>18000</v>
      </c>
      <c r="J44" s="46">
        <v>3.0426243884748887</v>
      </c>
      <c r="K44" s="5"/>
      <c r="L44" s="5"/>
      <c r="M44" s="5"/>
    </row>
    <row r="45" spans="1:13" x14ac:dyDescent="0.2">
      <c r="A45" s="37">
        <v>30</v>
      </c>
      <c r="B45" s="29" t="s">
        <v>215</v>
      </c>
      <c r="C45" s="29" t="s">
        <v>55</v>
      </c>
      <c r="D45" s="29" t="s">
        <v>214</v>
      </c>
      <c r="E45" s="29" t="s">
        <v>132</v>
      </c>
      <c r="F45" s="29" t="s">
        <v>37</v>
      </c>
      <c r="G45" s="29" t="s">
        <v>91</v>
      </c>
      <c r="H45" s="30" t="s">
        <v>0</v>
      </c>
      <c r="I45" s="31">
        <v>271420</v>
      </c>
      <c r="J45" s="38">
        <v>597.92286764932214</v>
      </c>
      <c r="K45" s="5"/>
      <c r="L45" s="5"/>
      <c r="M45" s="5"/>
    </row>
    <row r="46" spans="1:13" x14ac:dyDescent="0.2">
      <c r="A46" s="45">
        <v>31</v>
      </c>
      <c r="B46" s="26" t="s">
        <v>213</v>
      </c>
      <c r="C46" s="26" t="s">
        <v>212</v>
      </c>
      <c r="D46" s="26" t="s">
        <v>211</v>
      </c>
      <c r="E46" s="26" t="s">
        <v>164</v>
      </c>
      <c r="F46" s="26" t="s">
        <v>163</v>
      </c>
      <c r="G46" s="26" t="s">
        <v>19</v>
      </c>
      <c r="H46" s="27" t="s">
        <v>0</v>
      </c>
      <c r="I46" s="28">
        <v>9800</v>
      </c>
      <c r="J46" s="46">
        <v>70.749303251239283</v>
      </c>
      <c r="K46" s="5"/>
      <c r="L46" s="5"/>
      <c r="M46" s="5"/>
    </row>
    <row r="47" spans="1:13" x14ac:dyDescent="0.2">
      <c r="A47" s="37">
        <v>32</v>
      </c>
      <c r="B47" s="29" t="s">
        <v>210</v>
      </c>
      <c r="C47" s="29" t="s">
        <v>209</v>
      </c>
      <c r="D47" s="29" t="s">
        <v>208</v>
      </c>
      <c r="E47" s="29" t="s">
        <v>44</v>
      </c>
      <c r="F47" s="29" t="s">
        <v>43</v>
      </c>
      <c r="G47" s="29" t="s">
        <v>207</v>
      </c>
      <c r="H47" s="30" t="s">
        <v>0</v>
      </c>
      <c r="I47" s="31">
        <v>14276</v>
      </c>
      <c r="J47" s="38">
        <v>43.144514100635924</v>
      </c>
      <c r="K47" s="5"/>
      <c r="L47" s="5"/>
      <c r="M47" s="5"/>
    </row>
    <row r="48" spans="1:13" x14ac:dyDescent="0.2">
      <c r="A48" s="45">
        <v>33</v>
      </c>
      <c r="B48" s="26" t="s">
        <v>206</v>
      </c>
      <c r="C48" s="26" t="s">
        <v>205</v>
      </c>
      <c r="D48" s="26" t="s">
        <v>204</v>
      </c>
      <c r="E48" s="26" t="s">
        <v>203</v>
      </c>
      <c r="F48" s="26" t="s">
        <v>173</v>
      </c>
      <c r="G48" s="26" t="s">
        <v>202</v>
      </c>
      <c r="H48" s="27" t="s">
        <v>0</v>
      </c>
      <c r="I48" s="28">
        <v>0</v>
      </c>
      <c r="J48" s="46">
        <v>0</v>
      </c>
      <c r="K48" s="5"/>
      <c r="L48" s="5"/>
      <c r="M48" s="5"/>
    </row>
    <row r="49" spans="1:13" x14ac:dyDescent="0.2">
      <c r="A49" s="37">
        <v>34</v>
      </c>
      <c r="B49" s="29" t="s">
        <v>201</v>
      </c>
      <c r="C49" s="29" t="s">
        <v>100</v>
      </c>
      <c r="D49" s="29" t="s">
        <v>200</v>
      </c>
      <c r="E49" s="29" t="s">
        <v>53</v>
      </c>
      <c r="F49" s="29" t="s">
        <v>14</v>
      </c>
      <c r="G49" s="29" t="s">
        <v>199</v>
      </c>
      <c r="H49" s="30" t="s">
        <v>0</v>
      </c>
      <c r="I49" s="31">
        <v>53600</v>
      </c>
      <c r="J49" s="38">
        <v>206.40747902589311</v>
      </c>
      <c r="K49" s="5"/>
      <c r="L49" s="5"/>
      <c r="M49" s="5"/>
    </row>
    <row r="50" spans="1:13" x14ac:dyDescent="0.2">
      <c r="A50" s="45">
        <v>35</v>
      </c>
      <c r="B50" s="26" t="s">
        <v>198</v>
      </c>
      <c r="C50" s="26" t="s">
        <v>197</v>
      </c>
      <c r="D50" s="26" t="s">
        <v>196</v>
      </c>
      <c r="E50" s="26" t="s">
        <v>195</v>
      </c>
      <c r="F50" s="26" t="s">
        <v>194</v>
      </c>
      <c r="G50" s="26" t="s">
        <v>193</v>
      </c>
      <c r="H50" s="27"/>
      <c r="I50" s="28">
        <v>8680</v>
      </c>
      <c r="J50" s="46">
        <v>14.432570454671975</v>
      </c>
      <c r="K50" s="5"/>
      <c r="L50" s="5"/>
      <c r="M50" s="5"/>
    </row>
    <row r="51" spans="1:13" x14ac:dyDescent="0.2">
      <c r="A51" s="37">
        <v>36</v>
      </c>
      <c r="B51" s="29" t="s">
        <v>59</v>
      </c>
      <c r="C51" s="29" t="s">
        <v>122</v>
      </c>
      <c r="D51" s="29" t="s">
        <v>192</v>
      </c>
      <c r="E51" s="29" t="s">
        <v>9</v>
      </c>
      <c r="F51" s="29" t="s">
        <v>8</v>
      </c>
      <c r="G51" s="29" t="s">
        <v>191</v>
      </c>
      <c r="H51" s="30" t="s">
        <v>0</v>
      </c>
      <c r="I51" s="31">
        <v>34800</v>
      </c>
      <c r="J51" s="38">
        <v>65.019946876086763</v>
      </c>
      <c r="K51" s="5"/>
      <c r="L51" s="5"/>
      <c r="M51" s="5"/>
    </row>
    <row r="52" spans="1:13" x14ac:dyDescent="0.2">
      <c r="A52" s="45">
        <v>37</v>
      </c>
      <c r="B52" s="26" t="s">
        <v>190</v>
      </c>
      <c r="C52" s="26" t="s">
        <v>189</v>
      </c>
      <c r="D52" s="26" t="s">
        <v>188</v>
      </c>
      <c r="E52" s="26" t="s">
        <v>80</v>
      </c>
      <c r="F52" s="26" t="s">
        <v>79</v>
      </c>
      <c r="G52" s="26" t="s">
        <v>187</v>
      </c>
      <c r="H52" s="27" t="s">
        <v>0</v>
      </c>
      <c r="I52" s="28">
        <v>32932</v>
      </c>
      <c r="J52" s="46">
        <v>51.517823422267575</v>
      </c>
      <c r="K52" s="5"/>
      <c r="L52" s="5"/>
      <c r="M52" s="5"/>
    </row>
    <row r="53" spans="1:13" x14ac:dyDescent="0.2">
      <c r="A53" s="37">
        <v>38</v>
      </c>
      <c r="B53" s="29" t="s">
        <v>186</v>
      </c>
      <c r="C53" s="29" t="s">
        <v>40</v>
      </c>
      <c r="D53" s="29" t="s">
        <v>185</v>
      </c>
      <c r="E53" s="29" t="s">
        <v>184</v>
      </c>
      <c r="F53" s="29" t="s">
        <v>183</v>
      </c>
      <c r="G53" s="29" t="s">
        <v>182</v>
      </c>
      <c r="H53" s="30"/>
      <c r="I53" s="31">
        <v>18400</v>
      </c>
      <c r="J53" s="38">
        <v>106.50345846682079</v>
      </c>
      <c r="K53" s="5"/>
      <c r="L53" s="5"/>
      <c r="M53" s="5"/>
    </row>
    <row r="54" spans="1:13" x14ac:dyDescent="0.2">
      <c r="A54" s="45">
        <v>39</v>
      </c>
      <c r="B54" s="26" t="s">
        <v>181</v>
      </c>
      <c r="C54" s="26" t="s">
        <v>50</v>
      </c>
      <c r="D54" s="26" t="s">
        <v>180</v>
      </c>
      <c r="E54" s="26" t="s">
        <v>179</v>
      </c>
      <c r="F54" s="26" t="s">
        <v>2</v>
      </c>
      <c r="G54" s="26" t="s">
        <v>178</v>
      </c>
      <c r="H54" s="27"/>
      <c r="I54" s="28">
        <v>18000</v>
      </c>
      <c r="J54" s="46">
        <v>150.01607998069068</v>
      </c>
      <c r="K54" s="5"/>
      <c r="L54" s="5"/>
      <c r="M54" s="5"/>
    </row>
    <row r="55" spans="1:13" x14ac:dyDescent="0.2">
      <c r="A55" s="37">
        <v>40</v>
      </c>
      <c r="B55" s="29" t="s">
        <v>177</v>
      </c>
      <c r="C55" s="29" t="s">
        <v>176</v>
      </c>
      <c r="D55" s="29" t="s">
        <v>175</v>
      </c>
      <c r="E55" s="29" t="s">
        <v>174</v>
      </c>
      <c r="F55" s="29" t="s">
        <v>173</v>
      </c>
      <c r="G55" s="29" t="s">
        <v>172</v>
      </c>
      <c r="H55" s="30" t="s">
        <v>0</v>
      </c>
      <c r="I55" s="31">
        <v>271420</v>
      </c>
      <c r="J55" s="38">
        <v>693.03101642090678</v>
      </c>
      <c r="K55" s="5"/>
      <c r="L55" s="5"/>
      <c r="M55" s="5"/>
    </row>
    <row r="56" spans="1:13" x14ac:dyDescent="0.2">
      <c r="A56" s="45">
        <v>41</v>
      </c>
      <c r="B56" s="26" t="s">
        <v>171</v>
      </c>
      <c r="C56" s="26" t="s">
        <v>170</v>
      </c>
      <c r="D56" s="26" t="s">
        <v>169</v>
      </c>
      <c r="E56" s="26" t="s">
        <v>168</v>
      </c>
      <c r="F56" s="26" t="s">
        <v>157</v>
      </c>
      <c r="G56" s="26" t="s">
        <v>167</v>
      </c>
      <c r="H56" s="27" t="s">
        <v>0</v>
      </c>
      <c r="I56" s="28">
        <v>9800</v>
      </c>
      <c r="J56" s="46">
        <v>84.192767403418856</v>
      </c>
      <c r="K56" s="5"/>
      <c r="L56" s="5"/>
      <c r="M56" s="5"/>
    </row>
    <row r="57" spans="1:13" x14ac:dyDescent="0.2">
      <c r="A57" s="37">
        <v>42</v>
      </c>
      <c r="B57" s="29" t="s">
        <v>166</v>
      </c>
      <c r="C57" s="29" t="s">
        <v>141</v>
      </c>
      <c r="D57" s="29" t="s">
        <v>165</v>
      </c>
      <c r="E57" s="29" t="s">
        <v>164</v>
      </c>
      <c r="F57" s="29" t="s">
        <v>163</v>
      </c>
      <c r="G57" s="29" t="s">
        <v>162</v>
      </c>
      <c r="H57" s="30" t="s">
        <v>0</v>
      </c>
      <c r="I57" s="31">
        <v>14276</v>
      </c>
      <c r="J57" s="38">
        <v>75.573523980214205</v>
      </c>
      <c r="K57" s="5"/>
      <c r="L57" s="5"/>
      <c r="M57" s="5"/>
    </row>
    <row r="58" spans="1:13" x14ac:dyDescent="0.2">
      <c r="A58" s="45">
        <v>43</v>
      </c>
      <c r="B58" s="26" t="s">
        <v>161</v>
      </c>
      <c r="C58" s="26" t="s">
        <v>160</v>
      </c>
      <c r="D58" s="26" t="s">
        <v>159</v>
      </c>
      <c r="E58" s="26" t="s">
        <v>158</v>
      </c>
      <c r="F58" s="26" t="s">
        <v>157</v>
      </c>
      <c r="G58" s="26" t="s">
        <v>156</v>
      </c>
      <c r="H58" s="27" t="s">
        <v>0</v>
      </c>
      <c r="I58" s="28">
        <v>172800</v>
      </c>
      <c r="J58" s="46">
        <v>345.06804572704272</v>
      </c>
      <c r="K58" s="5"/>
      <c r="L58" s="5"/>
      <c r="M58" s="5"/>
    </row>
    <row r="59" spans="1:13" x14ac:dyDescent="0.2">
      <c r="A59" s="37">
        <v>44</v>
      </c>
      <c r="B59" s="29" t="s">
        <v>155</v>
      </c>
      <c r="C59" s="29" t="s">
        <v>154</v>
      </c>
      <c r="D59" s="29" t="s">
        <v>153</v>
      </c>
      <c r="E59" s="29" t="s">
        <v>80</v>
      </c>
      <c r="F59" s="29" t="s">
        <v>79</v>
      </c>
      <c r="G59" s="29" t="s">
        <v>95</v>
      </c>
      <c r="H59" s="30"/>
      <c r="I59" s="31">
        <v>53600</v>
      </c>
      <c r="J59" s="38">
        <v>207.96370123238935</v>
      </c>
      <c r="K59" s="5"/>
      <c r="L59" s="5"/>
      <c r="M59" s="5"/>
    </row>
    <row r="60" spans="1:13" x14ac:dyDescent="0.2">
      <c r="A60" s="45">
        <v>45</v>
      </c>
      <c r="B60" s="26" t="s">
        <v>152</v>
      </c>
      <c r="C60" s="26" t="s">
        <v>151</v>
      </c>
      <c r="D60" s="26" t="s">
        <v>150</v>
      </c>
      <c r="E60" s="26" t="s">
        <v>44</v>
      </c>
      <c r="F60" s="26" t="s">
        <v>43</v>
      </c>
      <c r="G60" s="26" t="s">
        <v>91</v>
      </c>
      <c r="H60" s="27" t="s">
        <v>0</v>
      </c>
      <c r="I60" s="28">
        <v>472000</v>
      </c>
      <c r="J60" s="46">
        <v>3212.2512600683854</v>
      </c>
      <c r="K60" s="5"/>
      <c r="L60" s="5"/>
      <c r="M60" s="5"/>
    </row>
    <row r="61" spans="1:13" x14ac:dyDescent="0.2">
      <c r="A61" s="37">
        <v>46</v>
      </c>
      <c r="B61" s="29" t="s">
        <v>12</v>
      </c>
      <c r="C61" s="29" t="s">
        <v>50</v>
      </c>
      <c r="D61" s="29" t="s">
        <v>149</v>
      </c>
      <c r="E61" s="29" t="s">
        <v>53</v>
      </c>
      <c r="F61" s="29" t="s">
        <v>14</v>
      </c>
      <c r="G61" s="29" t="s">
        <v>88</v>
      </c>
      <c r="H61" s="30" t="s">
        <v>0</v>
      </c>
      <c r="I61" s="31">
        <v>34800</v>
      </c>
      <c r="J61" s="38">
        <v>2.7344963815851475</v>
      </c>
      <c r="K61" s="5"/>
      <c r="L61" s="5"/>
      <c r="M61" s="5"/>
    </row>
    <row r="62" spans="1:13" x14ac:dyDescent="0.2">
      <c r="A62" s="45">
        <v>47</v>
      </c>
      <c r="B62" s="26" t="s">
        <v>148</v>
      </c>
      <c r="C62" s="26" t="s">
        <v>147</v>
      </c>
      <c r="D62" s="26" t="s">
        <v>146</v>
      </c>
      <c r="E62" s="26" t="s">
        <v>3</v>
      </c>
      <c r="F62" s="26" t="s">
        <v>2</v>
      </c>
      <c r="G62" s="26" t="s">
        <v>84</v>
      </c>
      <c r="H62" s="27" t="s">
        <v>0</v>
      </c>
      <c r="I62" s="28">
        <v>60920</v>
      </c>
      <c r="J62" s="46">
        <v>232.88028366804429</v>
      </c>
      <c r="K62" s="5"/>
      <c r="L62" s="5"/>
      <c r="M62" s="5"/>
    </row>
    <row r="63" spans="1:13" x14ac:dyDescent="0.2">
      <c r="A63" s="37">
        <v>48</v>
      </c>
      <c r="B63" s="29" t="s">
        <v>145</v>
      </c>
      <c r="C63" s="29" t="s">
        <v>144</v>
      </c>
      <c r="D63" s="29" t="s">
        <v>143</v>
      </c>
      <c r="E63" s="29" t="s">
        <v>27</v>
      </c>
      <c r="F63" s="29" t="s">
        <v>26</v>
      </c>
      <c r="G63" s="29" t="s">
        <v>78</v>
      </c>
      <c r="H63" s="30"/>
      <c r="I63" s="31">
        <v>87040</v>
      </c>
      <c r="J63" s="38">
        <v>441.78131023245277</v>
      </c>
      <c r="K63" s="5"/>
      <c r="L63" s="5"/>
      <c r="M63" s="5"/>
    </row>
    <row r="64" spans="1:13" x14ac:dyDescent="0.2">
      <c r="A64" s="45">
        <v>49</v>
      </c>
      <c r="B64" s="26" t="s">
        <v>142</v>
      </c>
      <c r="C64" s="26" t="s">
        <v>141</v>
      </c>
      <c r="D64" s="26" t="s">
        <v>140</v>
      </c>
      <c r="E64" s="26" t="s">
        <v>32</v>
      </c>
      <c r="F64" s="26" t="s">
        <v>31</v>
      </c>
      <c r="G64" s="26" t="s">
        <v>74</v>
      </c>
      <c r="H64" s="27" t="s">
        <v>0</v>
      </c>
      <c r="I64" s="28">
        <v>113160</v>
      </c>
      <c r="J64" s="46">
        <v>1098.0404852984259</v>
      </c>
      <c r="K64" s="5"/>
      <c r="L64" s="5"/>
      <c r="M64" s="5"/>
    </row>
    <row r="65" spans="1:13" x14ac:dyDescent="0.2">
      <c r="A65" s="37">
        <v>50</v>
      </c>
      <c r="B65" s="29" t="s">
        <v>139</v>
      </c>
      <c r="C65" s="29" t="s">
        <v>138</v>
      </c>
      <c r="D65" s="29" t="s">
        <v>137</v>
      </c>
      <c r="E65" s="29" t="s">
        <v>80</v>
      </c>
      <c r="F65" s="29" t="s">
        <v>79</v>
      </c>
      <c r="G65" s="29" t="s">
        <v>136</v>
      </c>
      <c r="H65" s="30" t="s">
        <v>0</v>
      </c>
      <c r="I65" s="31">
        <v>139280</v>
      </c>
      <c r="J65" s="38">
        <v>1327.2509488010371</v>
      </c>
      <c r="K65" s="5"/>
      <c r="L65" s="5"/>
      <c r="M65" s="5"/>
    </row>
    <row r="66" spans="1:13" x14ac:dyDescent="0.2">
      <c r="A66" s="45">
        <v>51</v>
      </c>
      <c r="B66" s="26" t="s">
        <v>135</v>
      </c>
      <c r="C66" s="26" t="s">
        <v>134</v>
      </c>
      <c r="D66" s="26" t="s">
        <v>133</v>
      </c>
      <c r="E66" s="26" t="s">
        <v>132</v>
      </c>
      <c r="F66" s="26" t="s">
        <v>37</v>
      </c>
      <c r="G66" s="26" t="s">
        <v>131</v>
      </c>
      <c r="H66" s="27"/>
      <c r="I66" s="28">
        <v>18400</v>
      </c>
      <c r="J66" s="46">
        <v>1.4141394224498143</v>
      </c>
      <c r="K66" s="5"/>
      <c r="L66" s="5"/>
      <c r="M66" s="5"/>
    </row>
    <row r="67" spans="1:13" x14ac:dyDescent="0.2">
      <c r="A67" s="37">
        <v>52</v>
      </c>
      <c r="B67" s="29" t="s">
        <v>130</v>
      </c>
      <c r="C67" s="29" t="s">
        <v>50</v>
      </c>
      <c r="D67" s="29" t="s">
        <v>129</v>
      </c>
      <c r="E67" s="29" t="s">
        <v>44</v>
      </c>
      <c r="F67" s="29" t="s">
        <v>43</v>
      </c>
      <c r="G67" s="29" t="s">
        <v>128</v>
      </c>
      <c r="H67" s="30" t="s">
        <v>0</v>
      </c>
      <c r="I67" s="31">
        <v>31063.428571429002</v>
      </c>
      <c r="J67" s="38">
        <v>214.6540919829952</v>
      </c>
      <c r="K67" s="5"/>
      <c r="L67" s="5"/>
      <c r="M67" s="5"/>
    </row>
    <row r="68" spans="1:13" x14ac:dyDescent="0.2">
      <c r="A68" s="45">
        <v>53</v>
      </c>
      <c r="B68" s="26" t="s">
        <v>127</v>
      </c>
      <c r="C68" s="26" t="s">
        <v>126</v>
      </c>
      <c r="D68" s="26" t="s">
        <v>125</v>
      </c>
      <c r="E68" s="26" t="s">
        <v>32</v>
      </c>
      <c r="F68" s="26" t="s">
        <v>31</v>
      </c>
      <c r="G68" s="26" t="s">
        <v>124</v>
      </c>
      <c r="H68" s="27" t="s">
        <v>0</v>
      </c>
      <c r="I68" s="28">
        <v>31063.428571429002</v>
      </c>
      <c r="J68" s="46">
        <v>219.21991952096903</v>
      </c>
      <c r="K68" s="5"/>
      <c r="L68" s="5"/>
      <c r="M68" s="5"/>
    </row>
    <row r="69" spans="1:13" x14ac:dyDescent="0.2">
      <c r="A69" s="37">
        <v>54</v>
      </c>
      <c r="B69" s="29" t="s">
        <v>123</v>
      </c>
      <c r="C69" s="29" t="s">
        <v>122</v>
      </c>
      <c r="D69" s="29" t="s">
        <v>121</v>
      </c>
      <c r="E69" s="29" t="s">
        <v>21</v>
      </c>
      <c r="F69" s="29" t="s">
        <v>20</v>
      </c>
      <c r="G69" s="29" t="s">
        <v>120</v>
      </c>
      <c r="H69" s="30" t="s">
        <v>0</v>
      </c>
      <c r="I69" s="31">
        <v>214</v>
      </c>
      <c r="J69" s="38">
        <v>0.12566284009569359</v>
      </c>
      <c r="K69" s="5"/>
      <c r="L69" s="5"/>
      <c r="M69" s="5"/>
    </row>
    <row r="70" spans="1:13" x14ac:dyDescent="0.2">
      <c r="A70" s="45">
        <v>55</v>
      </c>
      <c r="B70" s="26" t="s">
        <v>119</v>
      </c>
      <c r="C70" s="26" t="s">
        <v>86</v>
      </c>
      <c r="D70" s="26" t="s">
        <v>118</v>
      </c>
      <c r="E70" s="26" t="s">
        <v>27</v>
      </c>
      <c r="F70" s="26" t="s">
        <v>26</v>
      </c>
      <c r="G70" s="26" t="s">
        <v>117</v>
      </c>
      <c r="H70" s="27"/>
      <c r="I70" s="28">
        <v>52143.428571429002</v>
      </c>
      <c r="J70" s="46">
        <v>474.40587403133713</v>
      </c>
      <c r="K70" s="5"/>
      <c r="L70" s="5"/>
      <c r="M70" s="5"/>
    </row>
    <row r="71" spans="1:13" x14ac:dyDescent="0.2">
      <c r="A71" s="37">
        <v>56</v>
      </c>
      <c r="B71" s="29" t="s">
        <v>116</v>
      </c>
      <c r="C71" s="29" t="s">
        <v>115</v>
      </c>
      <c r="D71" s="29" t="s">
        <v>114</v>
      </c>
      <c r="E71" s="29" t="s">
        <v>32</v>
      </c>
      <c r="F71" s="29" t="s">
        <v>31</v>
      </c>
      <c r="G71" s="29" t="s">
        <v>113</v>
      </c>
      <c r="H71" s="30" t="s">
        <v>0</v>
      </c>
      <c r="I71" s="31">
        <v>73223.428571429002</v>
      </c>
      <c r="J71" s="38">
        <v>329.91788964783876</v>
      </c>
      <c r="K71" s="5"/>
      <c r="L71" s="5"/>
      <c r="M71" s="5"/>
    </row>
    <row r="72" spans="1:13" x14ac:dyDescent="0.2">
      <c r="A72" s="45">
        <v>57</v>
      </c>
      <c r="B72" s="26" t="s">
        <v>112</v>
      </c>
      <c r="C72" s="26" t="s">
        <v>111</v>
      </c>
      <c r="D72" s="26" t="s">
        <v>110</v>
      </c>
      <c r="E72" s="26" t="s">
        <v>21</v>
      </c>
      <c r="F72" s="26" t="s">
        <v>20</v>
      </c>
      <c r="G72" s="26" t="s">
        <v>109</v>
      </c>
      <c r="H72" s="27"/>
      <c r="I72" s="28">
        <v>94303.428571429002</v>
      </c>
      <c r="J72" s="46">
        <v>182.39147222597501</v>
      </c>
      <c r="K72" s="5"/>
      <c r="L72" s="5"/>
      <c r="M72" s="5"/>
    </row>
    <row r="73" spans="1:13" x14ac:dyDescent="0.2">
      <c r="A73" s="37">
        <v>58</v>
      </c>
      <c r="B73" s="29" t="s">
        <v>108</v>
      </c>
      <c r="C73" s="29" t="s">
        <v>107</v>
      </c>
      <c r="D73" s="29" t="s">
        <v>106</v>
      </c>
      <c r="E73" s="29" t="s">
        <v>32</v>
      </c>
      <c r="F73" s="29" t="s">
        <v>31</v>
      </c>
      <c r="G73" s="29" t="s">
        <v>105</v>
      </c>
      <c r="H73" s="30" t="s">
        <v>0</v>
      </c>
      <c r="I73" s="31">
        <v>115383.428571429</v>
      </c>
      <c r="J73" s="38">
        <v>787.74623151026242</v>
      </c>
      <c r="K73" s="5"/>
      <c r="L73" s="5"/>
      <c r="M73" s="5"/>
    </row>
    <row r="74" spans="1:13" x14ac:dyDescent="0.2">
      <c r="A74" s="45">
        <v>59</v>
      </c>
      <c r="B74" s="26" t="s">
        <v>104</v>
      </c>
      <c r="C74" s="26" t="s">
        <v>5</v>
      </c>
      <c r="D74" s="26" t="s">
        <v>103</v>
      </c>
      <c r="E74" s="26" t="s">
        <v>80</v>
      </c>
      <c r="F74" s="26" t="s">
        <v>79</v>
      </c>
      <c r="G74" s="26" t="s">
        <v>102</v>
      </c>
      <c r="H74" s="27" t="s">
        <v>0</v>
      </c>
      <c r="I74" s="28">
        <v>136463.42857142899</v>
      </c>
      <c r="J74" s="46">
        <v>284.66324902563463</v>
      </c>
      <c r="K74" s="5"/>
      <c r="L74" s="5"/>
      <c r="M74" s="5"/>
    </row>
    <row r="75" spans="1:13" x14ac:dyDescent="0.2">
      <c r="A75" s="37">
        <v>60</v>
      </c>
      <c r="B75" s="29" t="s">
        <v>101</v>
      </c>
      <c r="C75" s="29" t="s">
        <v>100</v>
      </c>
      <c r="D75" s="29" t="s">
        <v>99</v>
      </c>
      <c r="E75" s="29" t="s">
        <v>21</v>
      </c>
      <c r="F75" s="29" t="s">
        <v>20</v>
      </c>
      <c r="G75" s="29" t="s">
        <v>98</v>
      </c>
      <c r="H75" s="30"/>
      <c r="I75" s="31">
        <v>157543.42857142899</v>
      </c>
      <c r="J75" s="38">
        <v>1379.7525329568659</v>
      </c>
      <c r="K75" s="5"/>
      <c r="L75" s="5"/>
      <c r="M75" s="5"/>
    </row>
    <row r="76" spans="1:13" x14ac:dyDescent="0.2">
      <c r="A76" s="45">
        <v>61</v>
      </c>
      <c r="B76" s="26" t="s">
        <v>97</v>
      </c>
      <c r="C76" s="26" t="s">
        <v>72</v>
      </c>
      <c r="D76" s="26" t="s">
        <v>96</v>
      </c>
      <c r="E76" s="26" t="s">
        <v>32</v>
      </c>
      <c r="F76" s="26" t="s">
        <v>31</v>
      </c>
      <c r="G76" s="26" t="s">
        <v>95</v>
      </c>
      <c r="H76" s="27"/>
      <c r="I76" s="28">
        <v>178623.42857142899</v>
      </c>
      <c r="J76" s="46">
        <v>648.83830908072673</v>
      </c>
      <c r="K76" s="5"/>
      <c r="L76" s="5"/>
      <c r="M76" s="5"/>
    </row>
    <row r="77" spans="1:13" x14ac:dyDescent="0.2">
      <c r="A77" s="37">
        <v>62</v>
      </c>
      <c r="B77" s="29" t="s">
        <v>94</v>
      </c>
      <c r="C77" s="29" t="s">
        <v>93</v>
      </c>
      <c r="D77" s="29" t="s">
        <v>92</v>
      </c>
      <c r="E77" s="29" t="s">
        <v>44</v>
      </c>
      <c r="F77" s="29" t="s">
        <v>43</v>
      </c>
      <c r="G77" s="29" t="s">
        <v>91</v>
      </c>
      <c r="H77" s="30" t="s">
        <v>0</v>
      </c>
      <c r="I77" s="31">
        <v>199703.42857142899</v>
      </c>
      <c r="J77" s="38">
        <v>1253.0874264056197</v>
      </c>
      <c r="K77" s="5"/>
      <c r="L77" s="5"/>
      <c r="M77" s="5"/>
    </row>
    <row r="78" spans="1:13" x14ac:dyDescent="0.2">
      <c r="A78" s="45">
        <v>63</v>
      </c>
      <c r="B78" s="26" t="s">
        <v>90</v>
      </c>
      <c r="C78" s="26" t="s">
        <v>55</v>
      </c>
      <c r="D78" s="26" t="s">
        <v>89</v>
      </c>
      <c r="E78" s="26" t="s">
        <v>27</v>
      </c>
      <c r="F78" s="26" t="s">
        <v>26</v>
      </c>
      <c r="G78" s="26" t="s">
        <v>88</v>
      </c>
      <c r="H78" s="27"/>
      <c r="I78" s="28">
        <v>220783.42857142899</v>
      </c>
      <c r="J78" s="46">
        <v>1402.258513843944</v>
      </c>
      <c r="K78" s="5"/>
      <c r="L78" s="5"/>
      <c r="M78" s="5"/>
    </row>
    <row r="79" spans="1:13" x14ac:dyDescent="0.2">
      <c r="A79" s="37">
        <v>64</v>
      </c>
      <c r="B79" s="29" t="s">
        <v>87</v>
      </c>
      <c r="C79" s="29" t="s">
        <v>86</v>
      </c>
      <c r="D79" s="29" t="s">
        <v>85</v>
      </c>
      <c r="E79" s="29" t="s">
        <v>80</v>
      </c>
      <c r="F79" s="29" t="s">
        <v>79</v>
      </c>
      <c r="G79" s="29" t="s">
        <v>84</v>
      </c>
      <c r="H79" s="30"/>
      <c r="I79" s="31">
        <v>241863.42857142899</v>
      </c>
      <c r="J79" s="38">
        <v>1955.427957475458</v>
      </c>
      <c r="K79" s="5"/>
      <c r="L79" s="5"/>
      <c r="M79" s="5"/>
    </row>
    <row r="80" spans="1:13" x14ac:dyDescent="0.2">
      <c r="A80" s="45">
        <v>65</v>
      </c>
      <c r="B80" s="26" t="s">
        <v>83</v>
      </c>
      <c r="C80" s="26" t="s">
        <v>82</v>
      </c>
      <c r="D80" s="26" t="s">
        <v>81</v>
      </c>
      <c r="E80" s="26" t="s">
        <v>80</v>
      </c>
      <c r="F80" s="26" t="s">
        <v>79</v>
      </c>
      <c r="G80" s="26" t="s">
        <v>78</v>
      </c>
      <c r="H80" s="27" t="s">
        <v>0</v>
      </c>
      <c r="I80" s="33">
        <v>262943.42857142899</v>
      </c>
      <c r="J80" s="46">
        <v>883.71105060226489</v>
      </c>
      <c r="K80" s="5"/>
      <c r="L80" s="5"/>
      <c r="M80" s="5"/>
    </row>
    <row r="81" spans="1:13" x14ac:dyDescent="0.2">
      <c r="A81" s="37">
        <v>66</v>
      </c>
      <c r="B81" s="29" t="s">
        <v>77</v>
      </c>
      <c r="C81" s="29" t="s">
        <v>76</v>
      </c>
      <c r="D81" s="29" t="s">
        <v>75</v>
      </c>
      <c r="E81" s="29" t="s">
        <v>21</v>
      </c>
      <c r="F81" s="29" t="s">
        <v>20</v>
      </c>
      <c r="G81" s="29" t="s">
        <v>74</v>
      </c>
      <c r="H81" s="30" t="s">
        <v>0</v>
      </c>
      <c r="I81" s="31">
        <v>0</v>
      </c>
      <c r="J81" s="38">
        <v>0</v>
      </c>
      <c r="K81" s="5"/>
      <c r="L81" s="5"/>
      <c r="M81" s="5"/>
    </row>
    <row r="82" spans="1:13" x14ac:dyDescent="0.2">
      <c r="A82" s="45">
        <v>67</v>
      </c>
      <c r="B82" s="26" t="s">
        <v>73</v>
      </c>
      <c r="C82" s="26" t="s">
        <v>72</v>
      </c>
      <c r="D82" s="26" t="s">
        <v>71</v>
      </c>
      <c r="E82" s="26" t="s">
        <v>21</v>
      </c>
      <c r="F82" s="26" t="s">
        <v>20</v>
      </c>
      <c r="G82" s="26" t="s">
        <v>70</v>
      </c>
      <c r="H82" s="27" t="s">
        <v>0</v>
      </c>
      <c r="I82" s="28">
        <f t="shared" ref="I82:I91" si="0">I32+2124</f>
        <v>35056</v>
      </c>
      <c r="J82" s="46">
        <v>304.84477268008601</v>
      </c>
      <c r="K82" s="5"/>
      <c r="L82" s="5"/>
      <c r="M82" s="5"/>
    </row>
    <row r="83" spans="1:13" x14ac:dyDescent="0.2">
      <c r="A83" s="37">
        <v>68</v>
      </c>
      <c r="B83" s="29" t="s">
        <v>69</v>
      </c>
      <c r="C83" s="29" t="s">
        <v>68</v>
      </c>
      <c r="D83" s="29" t="s">
        <v>67</v>
      </c>
      <c r="E83" s="29" t="s">
        <v>32</v>
      </c>
      <c r="F83" s="29" t="s">
        <v>31</v>
      </c>
      <c r="G83" s="29" t="s">
        <v>66</v>
      </c>
      <c r="H83" s="30" t="s">
        <v>0</v>
      </c>
      <c r="I83" s="31">
        <f t="shared" si="0"/>
        <v>20524</v>
      </c>
      <c r="J83" s="38">
        <v>100.81401226152852</v>
      </c>
      <c r="K83" s="5"/>
      <c r="L83" s="5"/>
      <c r="M83" s="5"/>
    </row>
    <row r="84" spans="1:13" x14ac:dyDescent="0.2">
      <c r="A84" s="45">
        <v>69</v>
      </c>
      <c r="B84" s="26" t="s">
        <v>65</v>
      </c>
      <c r="C84" s="26" t="s">
        <v>64</v>
      </c>
      <c r="D84" s="26" t="s">
        <v>63</v>
      </c>
      <c r="E84" s="26" t="s">
        <v>62</v>
      </c>
      <c r="F84" s="26" t="s">
        <v>61</v>
      </c>
      <c r="G84" s="26" t="s">
        <v>60</v>
      </c>
      <c r="H84" s="27" t="s">
        <v>0</v>
      </c>
      <c r="I84" s="28">
        <f t="shared" si="0"/>
        <v>233724</v>
      </c>
      <c r="J84" s="46">
        <v>683.5797702522309</v>
      </c>
      <c r="K84" s="5"/>
      <c r="L84" s="5"/>
      <c r="M84" s="5"/>
    </row>
    <row r="85" spans="1:13" x14ac:dyDescent="0.2">
      <c r="A85" s="37">
        <v>70</v>
      </c>
      <c r="B85" s="29" t="s">
        <v>59</v>
      </c>
      <c r="C85" s="29" t="s">
        <v>23</v>
      </c>
      <c r="D85" s="29" t="s">
        <v>58</v>
      </c>
      <c r="E85" s="29" t="s">
        <v>27</v>
      </c>
      <c r="F85" s="29" t="s">
        <v>26</v>
      </c>
      <c r="G85" s="29" t="s">
        <v>57</v>
      </c>
      <c r="H85" s="30"/>
      <c r="I85" s="31">
        <f t="shared" si="0"/>
        <v>90076</v>
      </c>
      <c r="J85" s="38">
        <v>530.90652136941458</v>
      </c>
      <c r="K85" s="5"/>
      <c r="L85" s="5"/>
      <c r="M85" s="5"/>
    </row>
    <row r="86" spans="1:13" x14ac:dyDescent="0.2">
      <c r="A86" s="45">
        <v>71</v>
      </c>
      <c r="B86" s="26" t="s">
        <v>56</v>
      </c>
      <c r="C86" s="26" t="s">
        <v>55</v>
      </c>
      <c r="D86" s="26" t="s">
        <v>54</v>
      </c>
      <c r="E86" s="26" t="s">
        <v>53</v>
      </c>
      <c r="F86" s="26" t="s">
        <v>14</v>
      </c>
      <c r="G86" s="26" t="s">
        <v>52</v>
      </c>
      <c r="H86" s="27"/>
      <c r="I86" s="28">
        <f t="shared" si="0"/>
        <v>41084</v>
      </c>
      <c r="J86" s="46">
        <v>284.80087666487395</v>
      </c>
      <c r="K86" s="5"/>
      <c r="L86" s="5"/>
      <c r="M86" s="5"/>
    </row>
    <row r="87" spans="1:13" x14ac:dyDescent="0.2">
      <c r="A87" s="37">
        <v>72</v>
      </c>
      <c r="B87" s="29" t="s">
        <v>51</v>
      </c>
      <c r="C87" s="29" t="s">
        <v>50</v>
      </c>
      <c r="D87" s="29" t="s">
        <v>49</v>
      </c>
      <c r="E87" s="29" t="s">
        <v>3</v>
      </c>
      <c r="F87" s="29" t="s">
        <v>2</v>
      </c>
      <c r="G87" s="29" t="s">
        <v>48</v>
      </c>
      <c r="H87" s="30" t="s">
        <v>0</v>
      </c>
      <c r="I87" s="31">
        <f t="shared" si="0"/>
        <v>130124</v>
      </c>
      <c r="J87" s="38">
        <v>372.18970293679524</v>
      </c>
      <c r="K87" s="5"/>
      <c r="L87" s="5"/>
      <c r="M87" s="5"/>
    </row>
    <row r="88" spans="1:13" x14ac:dyDescent="0.2">
      <c r="A88" s="45">
        <v>73</v>
      </c>
      <c r="B88" s="26" t="s">
        <v>47</v>
      </c>
      <c r="C88" s="26" t="s">
        <v>46</v>
      </c>
      <c r="D88" s="26" t="s">
        <v>45</v>
      </c>
      <c r="E88" s="26" t="s">
        <v>44</v>
      </c>
      <c r="F88" s="26" t="s">
        <v>43</v>
      </c>
      <c r="G88" s="26" t="s">
        <v>42</v>
      </c>
      <c r="H88" s="27" t="s">
        <v>0</v>
      </c>
      <c r="I88" s="28">
        <f t="shared" si="0"/>
        <v>15944</v>
      </c>
      <c r="J88" s="46">
        <v>44.955954485070407</v>
      </c>
      <c r="K88" s="5"/>
      <c r="L88" s="5"/>
      <c r="M88" s="5"/>
    </row>
    <row r="89" spans="1:13" x14ac:dyDescent="0.2">
      <c r="A89" s="37">
        <v>74</v>
      </c>
      <c r="B89" s="29" t="s">
        <v>41</v>
      </c>
      <c r="C89" s="29" t="s">
        <v>40</v>
      </c>
      <c r="D89" s="29" t="s">
        <v>39</v>
      </c>
      <c r="E89" s="29" t="s">
        <v>38</v>
      </c>
      <c r="F89" s="29" t="s">
        <v>37</v>
      </c>
      <c r="G89" s="29" t="s">
        <v>36</v>
      </c>
      <c r="H89" s="30" t="s">
        <v>0</v>
      </c>
      <c r="I89" s="31">
        <f t="shared" si="0"/>
        <v>41324</v>
      </c>
      <c r="J89" s="38">
        <v>147.11949127175686</v>
      </c>
      <c r="K89" s="5"/>
      <c r="L89" s="5"/>
      <c r="M89" s="5"/>
    </row>
    <row r="90" spans="1:13" x14ac:dyDescent="0.2">
      <c r="A90" s="45">
        <v>75</v>
      </c>
      <c r="B90" s="26" t="s">
        <v>35</v>
      </c>
      <c r="C90" s="26" t="s">
        <v>34</v>
      </c>
      <c r="D90" s="26" t="s">
        <v>33</v>
      </c>
      <c r="E90" s="26" t="s">
        <v>32</v>
      </c>
      <c r="F90" s="26" t="s">
        <v>31</v>
      </c>
      <c r="G90" s="26" t="s">
        <v>30</v>
      </c>
      <c r="H90" s="27" t="s">
        <v>0</v>
      </c>
      <c r="I90" s="28">
        <f t="shared" si="0"/>
        <v>29144</v>
      </c>
      <c r="J90" s="46">
        <v>183.93962200743928</v>
      </c>
      <c r="K90" s="5"/>
      <c r="L90" s="5"/>
      <c r="M90" s="5"/>
    </row>
    <row r="91" spans="1:13" x14ac:dyDescent="0.2">
      <c r="A91" s="37">
        <v>76</v>
      </c>
      <c r="B91" s="29" t="s">
        <v>29</v>
      </c>
      <c r="C91" s="29" t="s">
        <v>11</v>
      </c>
      <c r="D91" s="29" t="s">
        <v>28</v>
      </c>
      <c r="E91" s="29" t="s">
        <v>27</v>
      </c>
      <c r="F91" s="29" t="s">
        <v>26</v>
      </c>
      <c r="G91" s="29" t="s">
        <v>25</v>
      </c>
      <c r="H91" s="30" t="s">
        <v>0</v>
      </c>
      <c r="I91" s="31">
        <f t="shared" si="0"/>
        <v>112364</v>
      </c>
      <c r="J91" s="38">
        <v>722.88975323448278</v>
      </c>
      <c r="K91" s="5"/>
      <c r="L91" s="5"/>
      <c r="M91" s="5"/>
    </row>
    <row r="92" spans="1:13" x14ac:dyDescent="0.2">
      <c r="A92" s="45">
        <v>77</v>
      </c>
      <c r="B92" s="26" t="s">
        <v>24</v>
      </c>
      <c r="C92" s="26" t="s">
        <v>23</v>
      </c>
      <c r="D92" s="26" t="s">
        <v>22</v>
      </c>
      <c r="E92" s="26" t="s">
        <v>21</v>
      </c>
      <c r="F92" s="26" t="s">
        <v>20</v>
      </c>
      <c r="G92" s="26" t="s">
        <v>19</v>
      </c>
      <c r="H92" s="27"/>
      <c r="I92" s="28">
        <v>910</v>
      </c>
      <c r="J92" s="46">
        <v>4.6988698104646973</v>
      </c>
      <c r="K92" s="5"/>
      <c r="L92" s="5"/>
      <c r="M92" s="5"/>
    </row>
    <row r="93" spans="1:13" x14ac:dyDescent="0.2">
      <c r="A93" s="37">
        <v>78</v>
      </c>
      <c r="B93" s="29" t="s">
        <v>18</v>
      </c>
      <c r="C93" s="29" t="s">
        <v>17</v>
      </c>
      <c r="D93" s="29" t="s">
        <v>16</v>
      </c>
      <c r="E93" s="29" t="s">
        <v>15</v>
      </c>
      <c r="F93" s="29" t="s">
        <v>14</v>
      </c>
      <c r="G93" s="29" t="s">
        <v>13</v>
      </c>
      <c r="H93" s="30" t="s">
        <v>0</v>
      </c>
      <c r="I93" s="31">
        <f>I43+2124</f>
        <v>23984</v>
      </c>
      <c r="J93" s="38">
        <v>90.229502003011149</v>
      </c>
      <c r="K93" s="5"/>
      <c r="L93" s="5"/>
      <c r="M93" s="5"/>
    </row>
    <row r="94" spans="1:13" x14ac:dyDescent="0.2">
      <c r="A94" s="45">
        <v>79</v>
      </c>
      <c r="B94" s="26" t="s">
        <v>12</v>
      </c>
      <c r="C94" s="26" t="s">
        <v>11</v>
      </c>
      <c r="D94" s="26" t="s">
        <v>10</v>
      </c>
      <c r="E94" s="26" t="s">
        <v>9</v>
      </c>
      <c r="F94" s="26" t="s">
        <v>8</v>
      </c>
      <c r="G94" s="26" t="s">
        <v>7</v>
      </c>
      <c r="H94" s="27" t="s">
        <v>0</v>
      </c>
      <c r="I94" s="28">
        <f>I44+2124</f>
        <v>20124</v>
      </c>
      <c r="J94" s="46">
        <v>189.34535945285913</v>
      </c>
      <c r="K94" s="5"/>
      <c r="L94" s="5"/>
      <c r="M94" s="5"/>
    </row>
    <row r="95" spans="1:13" s="3" customFormat="1" ht="13.5" thickBot="1" x14ac:dyDescent="0.25">
      <c r="A95" s="47">
        <v>80</v>
      </c>
      <c r="B95" s="34" t="s">
        <v>6</v>
      </c>
      <c r="C95" s="34" t="s">
        <v>5</v>
      </c>
      <c r="D95" s="34" t="s">
        <v>4</v>
      </c>
      <c r="E95" s="34" t="s">
        <v>3</v>
      </c>
      <c r="F95" s="34" t="s">
        <v>2</v>
      </c>
      <c r="G95" s="34" t="s">
        <v>1</v>
      </c>
      <c r="H95" s="48" t="s">
        <v>0</v>
      </c>
      <c r="I95" s="35">
        <f>I45+2124</f>
        <v>273544</v>
      </c>
      <c r="J95" s="36">
        <v>1980.5247848526626</v>
      </c>
      <c r="K95" s="4"/>
      <c r="L95" s="4"/>
      <c r="M95" s="4"/>
    </row>
    <row r="96" spans="1:13" x14ac:dyDescent="0.2">
      <c r="J96" s="2"/>
    </row>
    <row r="97" spans="10:10" x14ac:dyDescent="0.2">
      <c r="J97" s="2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7"/>
  <sheetViews>
    <sheetView zoomScale="80" workbookViewId="0">
      <pane ySplit="15" topLeftCell="A16" activePane="bottomLeft" state="frozen"/>
      <selection pane="bottomLeft" activeCell="F2" sqref="F2:F13"/>
    </sheetView>
  </sheetViews>
  <sheetFormatPr defaultRowHeight="12.75" x14ac:dyDescent="0.2"/>
  <cols>
    <col min="1" max="1" width="5.7109375" style="1" customWidth="1"/>
    <col min="2" max="2" width="12.7109375" style="1" customWidth="1"/>
    <col min="3" max="3" width="10.7109375" style="1" bestFit="1" customWidth="1"/>
    <col min="4" max="4" width="19" style="1" customWidth="1"/>
    <col min="5" max="5" width="14.5703125" style="1" customWidth="1"/>
    <col min="6" max="6" width="18.42578125" style="1" customWidth="1"/>
    <col min="7" max="7" width="17" style="1" customWidth="1"/>
    <col min="8" max="8" width="15.7109375" style="1" customWidth="1"/>
    <col min="9" max="9" width="15.140625" style="1" customWidth="1"/>
    <col min="10" max="10" width="27.7109375" style="1" customWidth="1"/>
    <col min="11" max="11" width="19.140625" style="1" customWidth="1"/>
    <col min="12" max="12" width="17.140625" style="1" customWidth="1"/>
    <col min="13" max="13" width="18" style="1" customWidth="1"/>
    <col min="14" max="16384" width="9.140625" style="1"/>
  </cols>
  <sheetData>
    <row r="1" spans="1:15" x14ac:dyDescent="0.2">
      <c r="B1" s="16"/>
      <c r="C1" s="16"/>
      <c r="D1" s="16"/>
      <c r="E1" s="20" t="s">
        <v>348</v>
      </c>
      <c r="F1" s="18" t="s">
        <v>349</v>
      </c>
      <c r="G1" s="19"/>
      <c r="H1" s="18" t="s">
        <v>349</v>
      </c>
      <c r="I1" s="17" t="s">
        <v>348</v>
      </c>
      <c r="J1" s="16"/>
      <c r="K1" s="16"/>
    </row>
    <row r="2" spans="1:15" x14ac:dyDescent="0.2">
      <c r="B2" s="15"/>
      <c r="C2" s="15"/>
      <c r="D2" s="15"/>
      <c r="E2" s="14" t="s">
        <v>347</v>
      </c>
      <c r="F2" s="13">
        <f>COUNTBLANK(H16:H95)</f>
        <v>27</v>
      </c>
      <c r="H2" s="12">
        <f>SUM(I16:I95)</f>
        <v>6911416.5714285783</v>
      </c>
      <c r="I2" s="11" t="s">
        <v>346</v>
      </c>
      <c r="J2" s="10"/>
      <c r="K2" s="10"/>
    </row>
    <row r="3" spans="1:15" x14ac:dyDescent="0.2">
      <c r="B3" s="15"/>
      <c r="C3" s="15"/>
      <c r="D3" s="15"/>
      <c r="E3" s="14" t="s">
        <v>345</v>
      </c>
      <c r="F3" s="13">
        <f>COUNTA(H16:H95)</f>
        <v>53</v>
      </c>
      <c r="H3" s="12">
        <f>SUM(J16:J95)</f>
        <v>35969.6974417124</v>
      </c>
      <c r="I3" s="11" t="s">
        <v>344</v>
      </c>
      <c r="J3" s="10"/>
      <c r="K3" s="10"/>
    </row>
    <row r="4" spans="1:15" x14ac:dyDescent="0.2">
      <c r="B4" s="15"/>
      <c r="C4" s="15"/>
      <c r="D4" s="15"/>
      <c r="E4" s="14" t="s">
        <v>343</v>
      </c>
      <c r="F4" s="13">
        <f>COUNTIF(I16:I95,"&gt;50000")</f>
        <v>38</v>
      </c>
      <c r="H4" s="12">
        <f>MAX(I16:I95)</f>
        <v>472000</v>
      </c>
      <c r="I4" s="11" t="s">
        <v>342</v>
      </c>
      <c r="J4" s="10"/>
      <c r="K4" s="10"/>
    </row>
    <row r="5" spans="1:15" x14ac:dyDescent="0.2">
      <c r="B5" s="15"/>
      <c r="C5" s="15"/>
      <c r="D5" s="15"/>
      <c r="E5" s="14" t="s">
        <v>341</v>
      </c>
      <c r="F5" s="13">
        <f>COUNTIF(F16:F95,"=łódzkie")</f>
        <v>9</v>
      </c>
      <c r="H5" s="12">
        <f>MIN(I16:I95)</f>
        <v>0</v>
      </c>
      <c r="I5" s="11" t="s">
        <v>340</v>
      </c>
      <c r="J5" s="10"/>
      <c r="K5" s="10"/>
    </row>
    <row r="6" spans="1:15" x14ac:dyDescent="0.2">
      <c r="B6" s="15"/>
      <c r="C6" s="15"/>
      <c r="D6" s="15"/>
      <c r="E6" s="14" t="s">
        <v>339</v>
      </c>
      <c r="F6" s="13">
        <f>COUNTIF(C16:C95,"=????????*")</f>
        <v>14</v>
      </c>
      <c r="H6" s="12">
        <f>MAX(J16:J95)</f>
        <v>3212.2512600683854</v>
      </c>
      <c r="I6" s="11" t="s">
        <v>338</v>
      </c>
      <c r="J6" s="10"/>
      <c r="K6" s="10"/>
    </row>
    <row r="7" spans="1:15" x14ac:dyDescent="0.2">
      <c r="B7" s="15"/>
      <c r="C7" s="15"/>
      <c r="D7" s="15"/>
      <c r="E7" s="14" t="s">
        <v>337</v>
      </c>
      <c r="F7" s="13">
        <f>COUNTIF(E16:E95,"=katowice")</f>
        <v>6</v>
      </c>
      <c r="H7" s="12">
        <f>MIN(J16:J95)</f>
        <v>0</v>
      </c>
      <c r="I7" s="11" t="s">
        <v>336</v>
      </c>
      <c r="J7" s="10"/>
      <c r="K7" s="10"/>
    </row>
    <row r="8" spans="1:15" x14ac:dyDescent="0.2">
      <c r="B8" s="15"/>
      <c r="C8" s="15"/>
      <c r="D8" s="15"/>
      <c r="E8" s="14" t="s">
        <v>335</v>
      </c>
      <c r="F8" s="13">
        <f>COUNTIF(C16:C95,"=j*")</f>
        <v>10</v>
      </c>
      <c r="H8" s="12">
        <f>LARGE(J16:J95,2)</f>
        <v>1980.5247848526626</v>
      </c>
      <c r="I8" s="11" t="s">
        <v>334</v>
      </c>
      <c r="J8" s="10"/>
      <c r="K8" s="10"/>
    </row>
    <row r="9" spans="1:15" x14ac:dyDescent="0.2">
      <c r="B9" s="15"/>
      <c r="C9" s="15"/>
      <c r="D9" s="15"/>
      <c r="E9" s="14" t="s">
        <v>333</v>
      </c>
      <c r="F9" s="13">
        <f>COUNTIF(C16:C95,"=*a")</f>
        <v>36</v>
      </c>
      <c r="H9" s="12">
        <f>LARGE(I16:I95,5)</f>
        <v>271420</v>
      </c>
      <c r="I9" s="11" t="s">
        <v>332</v>
      </c>
      <c r="J9" s="10"/>
      <c r="K9" s="10"/>
    </row>
    <row r="10" spans="1:15" x14ac:dyDescent="0.2">
      <c r="B10" s="15"/>
      <c r="C10" s="15"/>
      <c r="D10" s="15"/>
      <c r="E10" s="14" t="s">
        <v>331</v>
      </c>
      <c r="F10" s="13">
        <f>COUNTA(C16:C95)-COUNTIF(C16:C95,"=*a")</f>
        <v>44</v>
      </c>
      <c r="H10" s="12">
        <f>SMALL(J16:J95,3)</f>
        <v>0.12566284009569359</v>
      </c>
      <c r="I10" s="11" t="s">
        <v>330</v>
      </c>
      <c r="J10" s="10"/>
      <c r="K10" s="10"/>
    </row>
    <row r="11" spans="1:15" x14ac:dyDescent="0.2">
      <c r="B11" s="15"/>
      <c r="C11" s="15"/>
      <c r="D11" s="15"/>
      <c r="E11" s="14" t="s">
        <v>329</v>
      </c>
      <c r="F11" s="13">
        <f>COUNTIF(D16:D95,"=ul. S*")</f>
        <v>10</v>
      </c>
      <c r="H11" s="12">
        <f>SMALL(I16:I95,4)</f>
        <v>214</v>
      </c>
      <c r="I11" s="11" t="s">
        <v>328</v>
      </c>
      <c r="J11" s="10"/>
      <c r="K11" s="10"/>
    </row>
    <row r="12" spans="1:15" x14ac:dyDescent="0.2">
      <c r="B12" s="15"/>
      <c r="C12" s="15"/>
      <c r="D12" s="15"/>
      <c r="E12" s="14" t="s">
        <v>327</v>
      </c>
      <c r="F12" s="13">
        <f>COUNTIF(B16:B95,"=homer")</f>
        <v>3</v>
      </c>
      <c r="H12" s="12">
        <f>AVERAGE(I16:I95)</f>
        <v>86392.707142857224</v>
      </c>
      <c r="I12" s="11" t="s">
        <v>326</v>
      </c>
      <c r="J12" s="10"/>
      <c r="K12" s="10"/>
    </row>
    <row r="13" spans="1:15" x14ac:dyDescent="0.2">
      <c r="B13" s="15"/>
      <c r="C13" s="15"/>
      <c r="D13" s="15"/>
      <c r="E13" s="14" t="s">
        <v>325</v>
      </c>
      <c r="F13" s="13">
        <f>COUNTIF(J16:J95,"&gt;500")</f>
        <v>25</v>
      </c>
      <c r="H13" s="12">
        <f>AVERAGE(J16:J95)</f>
        <v>449.62121802140501</v>
      </c>
      <c r="I13" s="11" t="s">
        <v>324</v>
      </c>
      <c r="J13" s="10"/>
      <c r="K13" s="10"/>
    </row>
    <row r="15" spans="1:15" x14ac:dyDescent="0.2">
      <c r="A15" s="1" t="s">
        <v>323</v>
      </c>
      <c r="B15" s="8" t="s">
        <v>322</v>
      </c>
      <c r="C15" s="8" t="s">
        <v>321</v>
      </c>
      <c r="D15" s="8" t="s">
        <v>320</v>
      </c>
      <c r="E15" s="8" t="s">
        <v>319</v>
      </c>
      <c r="F15" s="8" t="s">
        <v>318</v>
      </c>
      <c r="G15" s="8" t="s">
        <v>317</v>
      </c>
      <c r="H15" s="9" t="s">
        <v>316</v>
      </c>
      <c r="I15" s="8" t="s">
        <v>315</v>
      </c>
      <c r="J15" s="8" t="s">
        <v>314</v>
      </c>
      <c r="K15" s="8"/>
      <c r="L15" s="8"/>
      <c r="M15" s="8"/>
      <c r="N15" s="8"/>
      <c r="O15" s="8"/>
    </row>
    <row r="16" spans="1:15" x14ac:dyDescent="0.2">
      <c r="A16" s="1">
        <v>1</v>
      </c>
      <c r="B16" s="1" t="s">
        <v>313</v>
      </c>
      <c r="C16" s="1" t="s">
        <v>312</v>
      </c>
      <c r="D16" s="1" t="s">
        <v>311</v>
      </c>
      <c r="E16" s="1" t="s">
        <v>310</v>
      </c>
      <c r="F16" s="1" t="s">
        <v>2</v>
      </c>
      <c r="G16" s="1" t="s">
        <v>309</v>
      </c>
      <c r="H16" s="6" t="s">
        <v>0</v>
      </c>
      <c r="I16" s="2">
        <v>132200</v>
      </c>
      <c r="J16" s="5">
        <v>1127.7887773145114</v>
      </c>
      <c r="K16" s="5"/>
      <c r="L16" s="5"/>
      <c r="M16" s="5"/>
    </row>
    <row r="17" spans="1:13" x14ac:dyDescent="0.2">
      <c r="A17" s="1">
        <v>2</v>
      </c>
      <c r="B17" s="1" t="s">
        <v>308</v>
      </c>
      <c r="C17" s="1" t="s">
        <v>46</v>
      </c>
      <c r="D17" s="1" t="s">
        <v>307</v>
      </c>
      <c r="E17" s="1" t="s">
        <v>306</v>
      </c>
      <c r="F17" s="1" t="s">
        <v>8</v>
      </c>
      <c r="G17" s="1" t="s">
        <v>305</v>
      </c>
      <c r="H17" s="6"/>
      <c r="I17" s="2">
        <v>75600</v>
      </c>
      <c r="J17" s="5">
        <v>629.90746538898554</v>
      </c>
      <c r="K17" s="5"/>
      <c r="L17" s="5"/>
      <c r="M17" s="5"/>
    </row>
    <row r="18" spans="1:13" x14ac:dyDescent="0.2">
      <c r="A18" s="1">
        <v>3</v>
      </c>
      <c r="B18" s="1" t="s">
        <v>304</v>
      </c>
      <c r="C18" s="1" t="s">
        <v>303</v>
      </c>
      <c r="D18" s="1" t="s">
        <v>302</v>
      </c>
      <c r="E18" s="1" t="s">
        <v>301</v>
      </c>
      <c r="F18" s="1" t="s">
        <v>14</v>
      </c>
      <c r="G18" s="1" t="s">
        <v>60</v>
      </c>
      <c r="H18" s="6" t="s">
        <v>0</v>
      </c>
      <c r="I18" s="2">
        <v>45200</v>
      </c>
      <c r="J18" s="5">
        <v>79.507037495495481</v>
      </c>
      <c r="K18" s="5"/>
      <c r="L18" s="5"/>
      <c r="M18" s="5"/>
    </row>
    <row r="19" spans="1:13" x14ac:dyDescent="0.2">
      <c r="A19" s="1">
        <v>4</v>
      </c>
      <c r="B19" s="1" t="s">
        <v>300</v>
      </c>
      <c r="C19" s="1" t="s">
        <v>299</v>
      </c>
      <c r="D19" s="1" t="s">
        <v>298</v>
      </c>
      <c r="E19" s="1" t="s">
        <v>195</v>
      </c>
      <c r="F19" s="1" t="s">
        <v>194</v>
      </c>
      <c r="G19" s="1" t="s">
        <v>57</v>
      </c>
      <c r="H19" s="6" t="s">
        <v>0</v>
      </c>
      <c r="I19" s="2">
        <v>39200</v>
      </c>
      <c r="J19" s="5">
        <v>286.31181089896717</v>
      </c>
      <c r="K19" s="5"/>
      <c r="L19" s="5"/>
      <c r="M19" s="5"/>
    </row>
    <row r="20" spans="1:13" x14ac:dyDescent="0.2">
      <c r="A20" s="1">
        <v>5</v>
      </c>
      <c r="B20" s="1" t="s">
        <v>297</v>
      </c>
      <c r="C20" s="1" t="s">
        <v>296</v>
      </c>
      <c r="D20" s="1" t="s">
        <v>295</v>
      </c>
      <c r="E20" s="1" t="s">
        <v>44</v>
      </c>
      <c r="F20" s="1" t="s">
        <v>43</v>
      </c>
      <c r="G20" s="1" t="s">
        <v>52</v>
      </c>
      <c r="H20" s="6"/>
      <c r="I20" s="2">
        <v>27020</v>
      </c>
      <c r="J20" s="5">
        <v>93.146640685821822</v>
      </c>
      <c r="K20" s="5"/>
      <c r="L20" s="5"/>
      <c r="M20" s="5"/>
    </row>
    <row r="21" spans="1:13" x14ac:dyDescent="0.2">
      <c r="A21" s="1">
        <v>6</v>
      </c>
      <c r="B21" s="1" t="s">
        <v>294</v>
      </c>
      <c r="C21" s="1" t="s">
        <v>293</v>
      </c>
      <c r="D21" s="1" t="s">
        <v>292</v>
      </c>
      <c r="E21" s="1" t="s">
        <v>291</v>
      </c>
      <c r="F21" s="1" t="s">
        <v>43</v>
      </c>
      <c r="G21" s="1" t="s">
        <v>48</v>
      </c>
      <c r="H21" s="6" t="s">
        <v>0</v>
      </c>
      <c r="I21" s="2">
        <v>110240</v>
      </c>
      <c r="J21" s="5">
        <v>910.88240153893946</v>
      </c>
      <c r="K21" s="5"/>
      <c r="L21" s="5"/>
      <c r="M21" s="5"/>
    </row>
    <row r="22" spans="1:13" x14ac:dyDescent="0.2">
      <c r="A22" s="1">
        <v>7</v>
      </c>
      <c r="B22" s="1" t="s">
        <v>290</v>
      </c>
      <c r="C22" s="1" t="s">
        <v>236</v>
      </c>
      <c r="D22" s="1" t="s">
        <v>289</v>
      </c>
      <c r="E22" s="1" t="s">
        <v>288</v>
      </c>
      <c r="F22" s="1" t="s">
        <v>26</v>
      </c>
      <c r="G22" s="1" t="s">
        <v>42</v>
      </c>
      <c r="H22" s="6"/>
      <c r="I22" s="2">
        <v>172384</v>
      </c>
      <c r="J22" s="5">
        <v>51.65327487021645</v>
      </c>
      <c r="K22" s="5"/>
      <c r="L22" s="5"/>
      <c r="M22" s="5"/>
    </row>
    <row r="23" spans="1:13" x14ac:dyDescent="0.2">
      <c r="A23" s="1">
        <v>8</v>
      </c>
      <c r="B23" s="1" t="s">
        <v>287</v>
      </c>
      <c r="C23" s="1" t="s">
        <v>286</v>
      </c>
      <c r="D23" s="1" t="s">
        <v>285</v>
      </c>
      <c r="E23" s="1" t="s">
        <v>284</v>
      </c>
      <c r="F23" s="1" t="s">
        <v>2</v>
      </c>
      <c r="G23" s="1" t="s">
        <v>36</v>
      </c>
      <c r="H23" s="6" t="s">
        <v>0</v>
      </c>
      <c r="I23" s="7">
        <v>21860</v>
      </c>
      <c r="J23" s="5">
        <v>106.79251608394333</v>
      </c>
      <c r="K23" s="5"/>
      <c r="L23" s="5"/>
      <c r="M23" s="5"/>
    </row>
    <row r="24" spans="1:13" x14ac:dyDescent="0.2">
      <c r="A24" s="1">
        <v>9</v>
      </c>
      <c r="B24" s="1" t="s">
        <v>283</v>
      </c>
      <c r="C24" s="1" t="s">
        <v>170</v>
      </c>
      <c r="D24" s="1" t="s">
        <v>282</v>
      </c>
      <c r="E24" s="1" t="s">
        <v>80</v>
      </c>
      <c r="F24" s="1" t="s">
        <v>79</v>
      </c>
      <c r="G24" s="1" t="s">
        <v>30</v>
      </c>
      <c r="H24" s="6" t="s">
        <v>0</v>
      </c>
      <c r="I24" s="2">
        <v>18000</v>
      </c>
      <c r="J24" s="5">
        <v>10.454609649201023</v>
      </c>
      <c r="K24" s="5"/>
      <c r="L24" s="5"/>
      <c r="M24" s="5"/>
    </row>
    <row r="25" spans="1:13" x14ac:dyDescent="0.2">
      <c r="A25" s="1">
        <v>10</v>
      </c>
      <c r="B25" s="1" t="s">
        <v>281</v>
      </c>
      <c r="C25" s="1" t="s">
        <v>176</v>
      </c>
      <c r="D25" s="1" t="s">
        <v>280</v>
      </c>
      <c r="E25" s="1" t="s">
        <v>9</v>
      </c>
      <c r="F25" s="1" t="s">
        <v>8</v>
      </c>
      <c r="G25" s="1" t="s">
        <v>25</v>
      </c>
      <c r="H25" s="6" t="s">
        <v>0</v>
      </c>
      <c r="I25" s="2">
        <v>271420</v>
      </c>
      <c r="J25" s="5">
        <v>1700.2989008943227</v>
      </c>
      <c r="K25" s="5"/>
      <c r="L25" s="5"/>
      <c r="M25" s="5"/>
    </row>
    <row r="26" spans="1:13" x14ac:dyDescent="0.2">
      <c r="A26" s="1">
        <v>11</v>
      </c>
      <c r="B26" s="1" t="s">
        <v>279</v>
      </c>
      <c r="C26" s="1" t="s">
        <v>278</v>
      </c>
      <c r="D26" s="1" t="s">
        <v>277</v>
      </c>
      <c r="E26" s="1" t="s">
        <v>276</v>
      </c>
      <c r="F26" s="1" t="s">
        <v>79</v>
      </c>
      <c r="G26" s="1" t="s">
        <v>19</v>
      </c>
      <c r="H26" s="6"/>
      <c r="I26" s="2">
        <v>9800</v>
      </c>
      <c r="J26" s="5">
        <v>52.379177585062628</v>
      </c>
      <c r="K26" s="5"/>
      <c r="L26" s="5"/>
      <c r="M26" s="5"/>
    </row>
    <row r="27" spans="1:13" x14ac:dyDescent="0.2">
      <c r="A27" s="1">
        <v>12</v>
      </c>
      <c r="B27" s="1" t="s">
        <v>275</v>
      </c>
      <c r="C27" s="1" t="s">
        <v>55</v>
      </c>
      <c r="D27" s="1" t="s">
        <v>274</v>
      </c>
      <c r="E27" s="1" t="s">
        <v>273</v>
      </c>
      <c r="F27" s="1" t="s">
        <v>79</v>
      </c>
      <c r="G27" s="1" t="s">
        <v>13</v>
      </c>
      <c r="H27" s="6" t="s">
        <v>0</v>
      </c>
      <c r="I27" s="2">
        <v>14276</v>
      </c>
      <c r="J27" s="5">
        <v>50.422116597718556</v>
      </c>
      <c r="K27" s="5"/>
      <c r="L27" s="5"/>
      <c r="M27" s="5"/>
    </row>
    <row r="28" spans="1:13" x14ac:dyDescent="0.2">
      <c r="A28" s="1">
        <v>13</v>
      </c>
      <c r="B28" s="1" t="s">
        <v>272</v>
      </c>
      <c r="C28" s="1" t="s">
        <v>209</v>
      </c>
      <c r="D28" s="1" t="s">
        <v>271</v>
      </c>
      <c r="E28" s="1" t="s">
        <v>270</v>
      </c>
      <c r="F28" s="1" t="s">
        <v>14</v>
      </c>
      <c r="G28" s="1" t="s">
        <v>7</v>
      </c>
      <c r="H28" s="6"/>
      <c r="I28" s="2">
        <v>172800</v>
      </c>
      <c r="J28" s="5">
        <v>1623.13074375015</v>
      </c>
      <c r="K28" s="5"/>
      <c r="L28" s="5"/>
      <c r="M28" s="5"/>
    </row>
    <row r="29" spans="1:13" x14ac:dyDescent="0.2">
      <c r="A29" s="1">
        <v>14</v>
      </c>
      <c r="B29" s="1" t="s">
        <v>12</v>
      </c>
      <c r="C29" s="1" t="s">
        <v>160</v>
      </c>
      <c r="D29" s="1" t="s">
        <v>269</v>
      </c>
      <c r="E29" s="1" t="s">
        <v>179</v>
      </c>
      <c r="F29" s="1" t="s">
        <v>2</v>
      </c>
      <c r="G29" s="1" t="s">
        <v>1</v>
      </c>
      <c r="H29" s="6"/>
      <c r="I29" s="2">
        <v>53600</v>
      </c>
      <c r="J29" s="5">
        <v>103.04582202366724</v>
      </c>
      <c r="K29" s="5"/>
      <c r="L29" s="5"/>
      <c r="M29" s="5"/>
    </row>
    <row r="30" spans="1:13" x14ac:dyDescent="0.2">
      <c r="A30" s="1">
        <v>15</v>
      </c>
      <c r="B30" s="1" t="s">
        <v>268</v>
      </c>
      <c r="C30" s="1" t="s">
        <v>267</v>
      </c>
      <c r="D30" s="1" t="s">
        <v>266</v>
      </c>
      <c r="E30" s="1" t="s">
        <v>265</v>
      </c>
      <c r="F30" s="1" t="s">
        <v>194</v>
      </c>
      <c r="G30" s="1" t="s">
        <v>264</v>
      </c>
      <c r="H30" s="6" t="s">
        <v>0</v>
      </c>
      <c r="I30" s="2">
        <v>0</v>
      </c>
      <c r="J30" s="5">
        <v>455</v>
      </c>
      <c r="K30" s="5"/>
      <c r="L30" s="5"/>
      <c r="M30" s="5"/>
    </row>
    <row r="31" spans="1:13" x14ac:dyDescent="0.2">
      <c r="A31" s="1">
        <v>16</v>
      </c>
      <c r="B31" s="1" t="s">
        <v>263</v>
      </c>
      <c r="C31" s="1" t="s">
        <v>141</v>
      </c>
      <c r="D31" s="1" t="s">
        <v>262</v>
      </c>
      <c r="E31" s="1" t="s">
        <v>261</v>
      </c>
      <c r="F31" s="1" t="s">
        <v>26</v>
      </c>
      <c r="G31" s="1" t="s">
        <v>98</v>
      </c>
      <c r="H31" s="6" t="s">
        <v>0</v>
      </c>
      <c r="I31" s="2">
        <v>34800</v>
      </c>
      <c r="J31" s="5">
        <v>177.33654119243636</v>
      </c>
      <c r="K31" s="5"/>
      <c r="L31" s="5"/>
      <c r="M31" s="5"/>
    </row>
    <row r="32" spans="1:13" x14ac:dyDescent="0.2">
      <c r="A32" s="1">
        <v>17</v>
      </c>
      <c r="B32" s="1" t="s">
        <v>260</v>
      </c>
      <c r="C32" s="1" t="s">
        <v>259</v>
      </c>
      <c r="D32" s="1" t="s">
        <v>258</v>
      </c>
      <c r="E32" s="1" t="s">
        <v>44</v>
      </c>
      <c r="F32" s="1" t="s">
        <v>43</v>
      </c>
      <c r="G32" s="1" t="s">
        <v>95</v>
      </c>
      <c r="H32" s="6" t="s">
        <v>0</v>
      </c>
      <c r="I32" s="2">
        <v>32932</v>
      </c>
      <c r="J32" s="5">
        <v>287.41009984721273</v>
      </c>
      <c r="K32" s="5"/>
      <c r="L32" s="5"/>
      <c r="M32" s="5"/>
    </row>
    <row r="33" spans="1:13" x14ac:dyDescent="0.2">
      <c r="A33" s="1">
        <v>18</v>
      </c>
      <c r="B33" s="1" t="s">
        <v>257</v>
      </c>
      <c r="C33" s="1" t="s">
        <v>242</v>
      </c>
      <c r="D33" s="1" t="s">
        <v>256</v>
      </c>
      <c r="E33" s="1" t="s">
        <v>27</v>
      </c>
      <c r="F33" s="1" t="s">
        <v>26</v>
      </c>
      <c r="G33" s="1" t="s">
        <v>91</v>
      </c>
      <c r="H33" s="6"/>
      <c r="I33" s="2">
        <v>18400</v>
      </c>
      <c r="J33" s="5">
        <v>68.424403344498927</v>
      </c>
      <c r="K33" s="5"/>
      <c r="L33" s="5"/>
      <c r="M33" s="5"/>
    </row>
    <row r="34" spans="1:13" x14ac:dyDescent="0.2">
      <c r="A34" s="1">
        <v>19</v>
      </c>
      <c r="B34" s="1" t="s">
        <v>255</v>
      </c>
      <c r="C34" s="1" t="s">
        <v>254</v>
      </c>
      <c r="D34" s="1" t="s">
        <v>253</v>
      </c>
      <c r="E34" s="1" t="s">
        <v>252</v>
      </c>
      <c r="F34" s="1" t="s">
        <v>43</v>
      </c>
      <c r="G34" s="1" t="s">
        <v>88</v>
      </c>
      <c r="H34" s="6" t="s">
        <v>0</v>
      </c>
      <c r="I34" s="2">
        <v>231600</v>
      </c>
      <c r="J34" s="5">
        <v>842.68936725073445</v>
      </c>
      <c r="K34" s="5"/>
      <c r="L34" s="5"/>
      <c r="M34" s="5"/>
    </row>
    <row r="35" spans="1:13" x14ac:dyDescent="0.2">
      <c r="A35" s="1">
        <v>20</v>
      </c>
      <c r="B35" s="1" t="s">
        <v>251</v>
      </c>
      <c r="C35" s="1" t="s">
        <v>250</v>
      </c>
      <c r="D35" s="1" t="s">
        <v>249</v>
      </c>
      <c r="E35" s="1" t="s">
        <v>132</v>
      </c>
      <c r="F35" s="1" t="s">
        <v>37</v>
      </c>
      <c r="G35" s="1" t="s">
        <v>84</v>
      </c>
      <c r="H35" s="6"/>
      <c r="I35" s="2">
        <v>87952</v>
      </c>
      <c r="J35" s="5">
        <v>559.65312129507595</v>
      </c>
      <c r="K35" s="5"/>
      <c r="L35" s="5"/>
      <c r="M35" s="5"/>
    </row>
    <row r="36" spans="1:13" x14ac:dyDescent="0.2">
      <c r="A36" s="1">
        <v>21</v>
      </c>
      <c r="B36" s="1" t="s">
        <v>248</v>
      </c>
      <c r="C36" s="1" t="s">
        <v>5</v>
      </c>
      <c r="D36" s="1" t="s">
        <v>247</v>
      </c>
      <c r="E36" s="1" t="s">
        <v>246</v>
      </c>
      <c r="F36" s="1" t="s">
        <v>26</v>
      </c>
      <c r="G36" s="1" t="s">
        <v>78</v>
      </c>
      <c r="H36" s="6" t="s">
        <v>0</v>
      </c>
      <c r="I36" s="2">
        <v>38960</v>
      </c>
      <c r="J36" s="5">
        <v>185.46689438279381</v>
      </c>
      <c r="K36" s="5"/>
      <c r="L36" s="5"/>
      <c r="M36" s="5"/>
    </row>
    <row r="37" spans="1:13" x14ac:dyDescent="0.2">
      <c r="A37" s="1">
        <v>22</v>
      </c>
      <c r="B37" s="1" t="s">
        <v>245</v>
      </c>
      <c r="C37" s="1" t="s">
        <v>209</v>
      </c>
      <c r="D37" s="1" t="s">
        <v>244</v>
      </c>
      <c r="E37" s="1" t="s">
        <v>3</v>
      </c>
      <c r="F37" s="1" t="s">
        <v>2</v>
      </c>
      <c r="G37" s="1" t="s">
        <v>74</v>
      </c>
      <c r="H37" s="6"/>
      <c r="I37" s="2">
        <v>128000</v>
      </c>
      <c r="J37" s="5">
        <v>567.40117492582215</v>
      </c>
      <c r="K37" s="5"/>
      <c r="L37" s="5"/>
      <c r="M37" s="5"/>
    </row>
    <row r="38" spans="1:13" x14ac:dyDescent="0.2">
      <c r="A38" s="1">
        <v>23</v>
      </c>
      <c r="B38" s="1" t="s">
        <v>243</v>
      </c>
      <c r="C38" s="1" t="s">
        <v>242</v>
      </c>
      <c r="D38" s="1" t="s">
        <v>241</v>
      </c>
      <c r="E38" s="1" t="s">
        <v>195</v>
      </c>
      <c r="F38" s="1" t="s">
        <v>194</v>
      </c>
      <c r="G38" s="1" t="s">
        <v>136</v>
      </c>
      <c r="H38" s="6" t="s">
        <v>0</v>
      </c>
      <c r="I38" s="2">
        <v>13820</v>
      </c>
      <c r="J38" s="5">
        <v>94.735830779846978</v>
      </c>
      <c r="K38" s="5"/>
      <c r="L38" s="5"/>
      <c r="M38" s="5"/>
    </row>
    <row r="39" spans="1:13" x14ac:dyDescent="0.2">
      <c r="A39" s="1">
        <v>24</v>
      </c>
      <c r="B39" s="1" t="s">
        <v>240</v>
      </c>
      <c r="C39" s="1" t="s">
        <v>232</v>
      </c>
      <c r="D39" s="1" t="s">
        <v>239</v>
      </c>
      <c r="E39" s="1" t="s">
        <v>238</v>
      </c>
      <c r="F39" s="1" t="s">
        <v>14</v>
      </c>
      <c r="G39" s="1" t="s">
        <v>131</v>
      </c>
      <c r="H39" s="6" t="s">
        <v>0</v>
      </c>
      <c r="I39" s="2">
        <v>39200</v>
      </c>
      <c r="J39" s="5">
        <v>191.17652871676665</v>
      </c>
      <c r="K39" s="5"/>
      <c r="L39" s="5"/>
      <c r="M39" s="5"/>
    </row>
    <row r="40" spans="1:13" x14ac:dyDescent="0.2">
      <c r="A40" s="1">
        <v>25</v>
      </c>
      <c r="B40" s="1" t="s">
        <v>237</v>
      </c>
      <c r="C40" s="1" t="s">
        <v>236</v>
      </c>
      <c r="D40" s="1" t="s">
        <v>235</v>
      </c>
      <c r="E40" s="1" t="s">
        <v>184</v>
      </c>
      <c r="F40" s="1" t="s">
        <v>183</v>
      </c>
      <c r="G40" s="1" t="s">
        <v>234</v>
      </c>
      <c r="H40" s="6" t="s">
        <v>0</v>
      </c>
      <c r="I40" s="2">
        <v>27020</v>
      </c>
      <c r="J40" s="5">
        <v>234.03229033406711</v>
      </c>
      <c r="K40" s="5"/>
      <c r="L40" s="5"/>
      <c r="M40" s="5"/>
    </row>
    <row r="41" spans="1:13" x14ac:dyDescent="0.2">
      <c r="A41" s="1">
        <v>26</v>
      </c>
      <c r="B41" s="1" t="s">
        <v>233</v>
      </c>
      <c r="C41" s="1" t="s">
        <v>232</v>
      </c>
      <c r="D41" s="1" t="s">
        <v>231</v>
      </c>
      <c r="E41" s="1" t="s">
        <v>80</v>
      </c>
      <c r="F41" s="1" t="s">
        <v>79</v>
      </c>
      <c r="G41" s="1" t="s">
        <v>230</v>
      </c>
      <c r="H41" s="6"/>
      <c r="I41" s="2">
        <v>110240</v>
      </c>
      <c r="J41" s="5">
        <v>681.44772880650737</v>
      </c>
      <c r="K41" s="5"/>
      <c r="L41" s="5"/>
      <c r="M41" s="5"/>
    </row>
    <row r="42" spans="1:13" x14ac:dyDescent="0.2">
      <c r="A42" s="1">
        <v>27</v>
      </c>
      <c r="B42" s="1" t="s">
        <v>229</v>
      </c>
      <c r="C42" s="1" t="s">
        <v>141</v>
      </c>
      <c r="D42" s="1" t="s">
        <v>228</v>
      </c>
      <c r="E42" s="1" t="s">
        <v>227</v>
      </c>
      <c r="F42" s="1" t="s">
        <v>8</v>
      </c>
      <c r="G42" s="1" t="s">
        <v>226</v>
      </c>
      <c r="H42" s="6" t="s">
        <v>0</v>
      </c>
      <c r="I42" s="2">
        <v>172384</v>
      </c>
      <c r="J42" s="5">
        <v>94.935505234385104</v>
      </c>
      <c r="K42" s="5"/>
      <c r="L42" s="5"/>
      <c r="M42" s="5"/>
    </row>
    <row r="43" spans="1:13" x14ac:dyDescent="0.2">
      <c r="A43" s="1">
        <v>28</v>
      </c>
      <c r="B43" s="1" t="s">
        <v>225</v>
      </c>
      <c r="C43" s="1" t="s">
        <v>224</v>
      </c>
      <c r="D43" s="1" t="s">
        <v>223</v>
      </c>
      <c r="E43" s="1" t="s">
        <v>222</v>
      </c>
      <c r="F43" s="1" t="s">
        <v>79</v>
      </c>
      <c r="G43" s="1" t="s">
        <v>221</v>
      </c>
      <c r="H43" s="6"/>
      <c r="I43" s="7">
        <v>21860</v>
      </c>
      <c r="J43" s="5">
        <v>16.288840140116598</v>
      </c>
      <c r="K43" s="5"/>
      <c r="L43" s="5"/>
      <c r="M43" s="5"/>
    </row>
    <row r="44" spans="1:13" x14ac:dyDescent="0.2">
      <c r="A44" s="1">
        <v>29</v>
      </c>
      <c r="B44" s="1" t="s">
        <v>220</v>
      </c>
      <c r="C44" s="1" t="s">
        <v>151</v>
      </c>
      <c r="D44" s="1" t="s">
        <v>219</v>
      </c>
      <c r="E44" s="1" t="s">
        <v>218</v>
      </c>
      <c r="F44" s="1" t="s">
        <v>217</v>
      </c>
      <c r="G44" s="1" t="s">
        <v>216</v>
      </c>
      <c r="H44" s="6"/>
      <c r="I44" s="2">
        <v>18000</v>
      </c>
      <c r="J44" s="5">
        <v>3.0426243884748887</v>
      </c>
      <c r="K44" s="5"/>
      <c r="L44" s="5"/>
      <c r="M44" s="5"/>
    </row>
    <row r="45" spans="1:13" x14ac:dyDescent="0.2">
      <c r="A45" s="1">
        <v>30</v>
      </c>
      <c r="B45" s="1" t="s">
        <v>215</v>
      </c>
      <c r="C45" s="1" t="s">
        <v>55</v>
      </c>
      <c r="D45" s="1" t="s">
        <v>214</v>
      </c>
      <c r="E45" s="1" t="s">
        <v>132</v>
      </c>
      <c r="F45" s="1" t="s">
        <v>37</v>
      </c>
      <c r="G45" s="1" t="s">
        <v>91</v>
      </c>
      <c r="H45" s="6" t="s">
        <v>0</v>
      </c>
      <c r="I45" s="2">
        <v>271420</v>
      </c>
      <c r="J45" s="5">
        <v>597.92286764932214</v>
      </c>
      <c r="K45" s="5"/>
      <c r="L45" s="5"/>
      <c r="M45" s="5"/>
    </row>
    <row r="46" spans="1:13" x14ac:dyDescent="0.2">
      <c r="A46" s="1">
        <v>31</v>
      </c>
      <c r="B46" s="1" t="s">
        <v>213</v>
      </c>
      <c r="C46" s="1" t="s">
        <v>212</v>
      </c>
      <c r="D46" s="1" t="s">
        <v>211</v>
      </c>
      <c r="E46" s="1" t="s">
        <v>164</v>
      </c>
      <c r="F46" s="1" t="s">
        <v>163</v>
      </c>
      <c r="G46" s="1" t="s">
        <v>19</v>
      </c>
      <c r="H46" s="6" t="s">
        <v>0</v>
      </c>
      <c r="I46" s="2">
        <v>9800</v>
      </c>
      <c r="J46" s="5">
        <v>70.749303251239283</v>
      </c>
      <c r="K46" s="5"/>
      <c r="L46" s="5"/>
      <c r="M46" s="5"/>
    </row>
    <row r="47" spans="1:13" x14ac:dyDescent="0.2">
      <c r="A47" s="1">
        <v>32</v>
      </c>
      <c r="B47" s="1" t="s">
        <v>210</v>
      </c>
      <c r="C47" s="1" t="s">
        <v>209</v>
      </c>
      <c r="D47" s="1" t="s">
        <v>208</v>
      </c>
      <c r="E47" s="1" t="s">
        <v>44</v>
      </c>
      <c r="F47" s="1" t="s">
        <v>43</v>
      </c>
      <c r="G47" s="1" t="s">
        <v>207</v>
      </c>
      <c r="H47" s="6" t="s">
        <v>0</v>
      </c>
      <c r="I47" s="2">
        <v>14276</v>
      </c>
      <c r="J47" s="5">
        <v>43.144514100635924</v>
      </c>
      <c r="K47" s="5"/>
      <c r="L47" s="5"/>
      <c r="M47" s="5"/>
    </row>
    <row r="48" spans="1:13" x14ac:dyDescent="0.2">
      <c r="A48" s="1">
        <v>33</v>
      </c>
      <c r="B48" s="1" t="s">
        <v>206</v>
      </c>
      <c r="C48" s="1" t="s">
        <v>205</v>
      </c>
      <c r="D48" s="1" t="s">
        <v>204</v>
      </c>
      <c r="E48" s="1" t="s">
        <v>203</v>
      </c>
      <c r="F48" s="1" t="s">
        <v>173</v>
      </c>
      <c r="G48" s="1" t="s">
        <v>202</v>
      </c>
      <c r="H48" s="6" t="s">
        <v>0</v>
      </c>
      <c r="I48" s="2">
        <v>0</v>
      </c>
      <c r="J48" s="5">
        <v>0</v>
      </c>
      <c r="K48" s="5"/>
      <c r="L48" s="5"/>
      <c r="M48" s="5"/>
    </row>
    <row r="49" spans="1:13" x14ac:dyDescent="0.2">
      <c r="A49" s="1">
        <v>34</v>
      </c>
      <c r="B49" s="1" t="s">
        <v>201</v>
      </c>
      <c r="C49" s="1" t="s">
        <v>100</v>
      </c>
      <c r="D49" s="1" t="s">
        <v>200</v>
      </c>
      <c r="E49" s="1" t="s">
        <v>53</v>
      </c>
      <c r="F49" s="1" t="s">
        <v>14</v>
      </c>
      <c r="G49" s="1" t="s">
        <v>199</v>
      </c>
      <c r="H49" s="6" t="s">
        <v>0</v>
      </c>
      <c r="I49" s="2">
        <v>53600</v>
      </c>
      <c r="J49" s="5">
        <v>206.40747902589311</v>
      </c>
      <c r="K49" s="5"/>
      <c r="L49" s="5"/>
      <c r="M49" s="5"/>
    </row>
    <row r="50" spans="1:13" x14ac:dyDescent="0.2">
      <c r="A50" s="1">
        <v>35</v>
      </c>
      <c r="B50" s="1" t="s">
        <v>198</v>
      </c>
      <c r="C50" s="1" t="s">
        <v>197</v>
      </c>
      <c r="D50" s="1" t="s">
        <v>196</v>
      </c>
      <c r="E50" s="1" t="s">
        <v>195</v>
      </c>
      <c r="F50" s="1" t="s">
        <v>194</v>
      </c>
      <c r="G50" s="1" t="s">
        <v>193</v>
      </c>
      <c r="H50" s="6"/>
      <c r="I50" s="2">
        <v>8680</v>
      </c>
      <c r="J50" s="5">
        <v>14.432570454671975</v>
      </c>
      <c r="K50" s="5"/>
      <c r="L50" s="5"/>
      <c r="M50" s="5"/>
    </row>
    <row r="51" spans="1:13" x14ac:dyDescent="0.2">
      <c r="A51" s="1">
        <v>36</v>
      </c>
      <c r="B51" s="1" t="s">
        <v>59</v>
      </c>
      <c r="C51" s="1" t="s">
        <v>122</v>
      </c>
      <c r="D51" s="1" t="s">
        <v>192</v>
      </c>
      <c r="E51" s="1" t="s">
        <v>9</v>
      </c>
      <c r="F51" s="1" t="s">
        <v>8</v>
      </c>
      <c r="G51" s="1" t="s">
        <v>191</v>
      </c>
      <c r="H51" s="6" t="s">
        <v>0</v>
      </c>
      <c r="I51" s="2">
        <v>34800</v>
      </c>
      <c r="J51" s="5">
        <v>65.019946876086763</v>
      </c>
      <c r="K51" s="5"/>
      <c r="L51" s="5"/>
      <c r="M51" s="5"/>
    </row>
    <row r="52" spans="1:13" x14ac:dyDescent="0.2">
      <c r="A52" s="1">
        <v>37</v>
      </c>
      <c r="B52" s="1" t="s">
        <v>190</v>
      </c>
      <c r="C52" s="1" t="s">
        <v>189</v>
      </c>
      <c r="D52" s="1" t="s">
        <v>188</v>
      </c>
      <c r="E52" s="1" t="s">
        <v>80</v>
      </c>
      <c r="F52" s="1" t="s">
        <v>79</v>
      </c>
      <c r="G52" s="1" t="s">
        <v>187</v>
      </c>
      <c r="H52" s="6" t="s">
        <v>0</v>
      </c>
      <c r="I52" s="2">
        <v>32932</v>
      </c>
      <c r="J52" s="5">
        <v>51.517823422267575</v>
      </c>
      <c r="K52" s="5"/>
      <c r="L52" s="5"/>
      <c r="M52" s="5"/>
    </row>
    <row r="53" spans="1:13" x14ac:dyDescent="0.2">
      <c r="A53" s="1">
        <v>38</v>
      </c>
      <c r="B53" s="1" t="s">
        <v>186</v>
      </c>
      <c r="C53" s="1" t="s">
        <v>40</v>
      </c>
      <c r="D53" s="1" t="s">
        <v>185</v>
      </c>
      <c r="E53" s="1" t="s">
        <v>184</v>
      </c>
      <c r="F53" s="1" t="s">
        <v>183</v>
      </c>
      <c r="G53" s="1" t="s">
        <v>182</v>
      </c>
      <c r="H53" s="6"/>
      <c r="I53" s="2">
        <v>18400</v>
      </c>
      <c r="J53" s="5">
        <v>106.50345846682079</v>
      </c>
      <c r="K53" s="5"/>
      <c r="L53" s="5"/>
      <c r="M53" s="5"/>
    </row>
    <row r="54" spans="1:13" x14ac:dyDescent="0.2">
      <c r="A54" s="1">
        <v>39</v>
      </c>
      <c r="B54" s="1" t="s">
        <v>181</v>
      </c>
      <c r="C54" s="1" t="s">
        <v>50</v>
      </c>
      <c r="D54" s="1" t="s">
        <v>180</v>
      </c>
      <c r="E54" s="1" t="s">
        <v>179</v>
      </c>
      <c r="F54" s="1" t="s">
        <v>2</v>
      </c>
      <c r="G54" s="1" t="s">
        <v>178</v>
      </c>
      <c r="H54" s="6"/>
      <c r="I54" s="2">
        <v>18000</v>
      </c>
      <c r="J54" s="5">
        <v>150.01607998069068</v>
      </c>
      <c r="K54" s="5"/>
      <c r="L54" s="5"/>
      <c r="M54" s="5"/>
    </row>
    <row r="55" spans="1:13" x14ac:dyDescent="0.2">
      <c r="A55" s="1">
        <v>40</v>
      </c>
      <c r="B55" s="1" t="s">
        <v>177</v>
      </c>
      <c r="C55" s="1" t="s">
        <v>176</v>
      </c>
      <c r="D55" s="1" t="s">
        <v>175</v>
      </c>
      <c r="E55" s="1" t="s">
        <v>174</v>
      </c>
      <c r="F55" s="1" t="s">
        <v>173</v>
      </c>
      <c r="G55" s="1" t="s">
        <v>172</v>
      </c>
      <c r="H55" s="6" t="s">
        <v>0</v>
      </c>
      <c r="I55" s="2">
        <v>271420</v>
      </c>
      <c r="J55" s="5">
        <v>693.03101642090678</v>
      </c>
      <c r="K55" s="5"/>
      <c r="L55" s="5"/>
      <c r="M55" s="5"/>
    </row>
    <row r="56" spans="1:13" x14ac:dyDescent="0.2">
      <c r="A56" s="1">
        <v>41</v>
      </c>
      <c r="B56" s="1" t="s">
        <v>171</v>
      </c>
      <c r="C56" s="1" t="s">
        <v>170</v>
      </c>
      <c r="D56" s="1" t="s">
        <v>169</v>
      </c>
      <c r="E56" s="1" t="s">
        <v>168</v>
      </c>
      <c r="F56" s="1" t="s">
        <v>157</v>
      </c>
      <c r="G56" s="1" t="s">
        <v>167</v>
      </c>
      <c r="H56" s="6" t="s">
        <v>0</v>
      </c>
      <c r="I56" s="2">
        <v>9800</v>
      </c>
      <c r="J56" s="5">
        <v>84.192767403418856</v>
      </c>
      <c r="K56" s="5"/>
      <c r="L56" s="5"/>
      <c r="M56" s="5"/>
    </row>
    <row r="57" spans="1:13" x14ac:dyDescent="0.2">
      <c r="A57" s="1">
        <v>42</v>
      </c>
      <c r="B57" s="1" t="s">
        <v>166</v>
      </c>
      <c r="C57" s="1" t="s">
        <v>141</v>
      </c>
      <c r="D57" s="1" t="s">
        <v>165</v>
      </c>
      <c r="E57" s="1" t="s">
        <v>164</v>
      </c>
      <c r="F57" s="1" t="s">
        <v>163</v>
      </c>
      <c r="G57" s="1" t="s">
        <v>162</v>
      </c>
      <c r="H57" s="6" t="s">
        <v>0</v>
      </c>
      <c r="I57" s="2">
        <v>14276</v>
      </c>
      <c r="J57" s="5">
        <v>75.573523980214205</v>
      </c>
      <c r="K57" s="5"/>
      <c r="L57" s="5"/>
      <c r="M57" s="5"/>
    </row>
    <row r="58" spans="1:13" x14ac:dyDescent="0.2">
      <c r="A58" s="1">
        <v>43</v>
      </c>
      <c r="B58" s="1" t="s">
        <v>161</v>
      </c>
      <c r="C58" s="1" t="s">
        <v>160</v>
      </c>
      <c r="D58" s="1" t="s">
        <v>159</v>
      </c>
      <c r="E58" s="1" t="s">
        <v>158</v>
      </c>
      <c r="F58" s="1" t="s">
        <v>157</v>
      </c>
      <c r="G58" s="1" t="s">
        <v>156</v>
      </c>
      <c r="H58" s="6" t="s">
        <v>0</v>
      </c>
      <c r="I58" s="2">
        <v>172800</v>
      </c>
      <c r="J58" s="5">
        <v>345.06804572704272</v>
      </c>
      <c r="K58" s="5"/>
      <c r="L58" s="5"/>
      <c r="M58" s="5"/>
    </row>
    <row r="59" spans="1:13" x14ac:dyDescent="0.2">
      <c r="A59" s="1">
        <v>44</v>
      </c>
      <c r="B59" s="1" t="s">
        <v>155</v>
      </c>
      <c r="C59" s="1" t="s">
        <v>154</v>
      </c>
      <c r="D59" s="1" t="s">
        <v>153</v>
      </c>
      <c r="E59" s="1" t="s">
        <v>80</v>
      </c>
      <c r="F59" s="1" t="s">
        <v>79</v>
      </c>
      <c r="G59" s="1" t="s">
        <v>95</v>
      </c>
      <c r="H59" s="6"/>
      <c r="I59" s="2">
        <v>53600</v>
      </c>
      <c r="J59" s="5">
        <v>207.96370123238935</v>
      </c>
      <c r="K59" s="5"/>
      <c r="L59" s="5"/>
      <c r="M59" s="5"/>
    </row>
    <row r="60" spans="1:13" x14ac:dyDescent="0.2">
      <c r="A60" s="1">
        <v>45</v>
      </c>
      <c r="B60" s="1" t="s">
        <v>152</v>
      </c>
      <c r="C60" s="1" t="s">
        <v>151</v>
      </c>
      <c r="D60" s="1" t="s">
        <v>150</v>
      </c>
      <c r="E60" s="1" t="s">
        <v>44</v>
      </c>
      <c r="F60" s="1" t="s">
        <v>43</v>
      </c>
      <c r="G60" s="1" t="s">
        <v>91</v>
      </c>
      <c r="H60" s="6" t="s">
        <v>0</v>
      </c>
      <c r="I60" s="2">
        <v>472000</v>
      </c>
      <c r="J60" s="5">
        <v>3212.2512600683854</v>
      </c>
      <c r="K60" s="5"/>
      <c r="L60" s="5"/>
      <c r="M60" s="5"/>
    </row>
    <row r="61" spans="1:13" x14ac:dyDescent="0.2">
      <c r="A61" s="1">
        <v>46</v>
      </c>
      <c r="B61" s="1" t="s">
        <v>12</v>
      </c>
      <c r="C61" s="1" t="s">
        <v>50</v>
      </c>
      <c r="D61" s="1" t="s">
        <v>149</v>
      </c>
      <c r="E61" s="1" t="s">
        <v>53</v>
      </c>
      <c r="F61" s="1" t="s">
        <v>14</v>
      </c>
      <c r="G61" s="1" t="s">
        <v>88</v>
      </c>
      <c r="H61" s="6" t="s">
        <v>0</v>
      </c>
      <c r="I61" s="2">
        <v>34800</v>
      </c>
      <c r="J61" s="5">
        <v>2.7344963815851475</v>
      </c>
      <c r="K61" s="5"/>
      <c r="L61" s="5"/>
      <c r="M61" s="5"/>
    </row>
    <row r="62" spans="1:13" x14ac:dyDescent="0.2">
      <c r="A62" s="1">
        <v>47</v>
      </c>
      <c r="B62" s="1" t="s">
        <v>148</v>
      </c>
      <c r="C62" s="1" t="s">
        <v>147</v>
      </c>
      <c r="D62" s="1" t="s">
        <v>146</v>
      </c>
      <c r="E62" s="1" t="s">
        <v>3</v>
      </c>
      <c r="F62" s="1" t="s">
        <v>2</v>
      </c>
      <c r="G62" s="1" t="s">
        <v>84</v>
      </c>
      <c r="H62" s="6" t="s">
        <v>0</v>
      </c>
      <c r="I62" s="2">
        <v>60920</v>
      </c>
      <c r="J62" s="5">
        <v>232.88028366804429</v>
      </c>
      <c r="K62" s="5"/>
      <c r="L62" s="5"/>
      <c r="M62" s="5"/>
    </row>
    <row r="63" spans="1:13" x14ac:dyDescent="0.2">
      <c r="A63" s="1">
        <v>48</v>
      </c>
      <c r="B63" s="1" t="s">
        <v>145</v>
      </c>
      <c r="C63" s="1" t="s">
        <v>144</v>
      </c>
      <c r="D63" s="1" t="s">
        <v>143</v>
      </c>
      <c r="E63" s="1" t="s">
        <v>27</v>
      </c>
      <c r="F63" s="1" t="s">
        <v>26</v>
      </c>
      <c r="G63" s="1" t="s">
        <v>78</v>
      </c>
      <c r="H63" s="6"/>
      <c r="I63" s="2">
        <v>87040</v>
      </c>
      <c r="J63" s="5">
        <v>441.78131023245277</v>
      </c>
      <c r="K63" s="5"/>
      <c r="L63" s="5"/>
      <c r="M63" s="5"/>
    </row>
    <row r="64" spans="1:13" x14ac:dyDescent="0.2">
      <c r="A64" s="1">
        <v>49</v>
      </c>
      <c r="B64" s="1" t="s">
        <v>142</v>
      </c>
      <c r="C64" s="1" t="s">
        <v>141</v>
      </c>
      <c r="D64" s="1" t="s">
        <v>140</v>
      </c>
      <c r="E64" s="1" t="s">
        <v>32</v>
      </c>
      <c r="F64" s="1" t="s">
        <v>31</v>
      </c>
      <c r="G64" s="1" t="s">
        <v>74</v>
      </c>
      <c r="H64" s="6" t="s">
        <v>0</v>
      </c>
      <c r="I64" s="2">
        <v>113160</v>
      </c>
      <c r="J64" s="5">
        <v>1098.0404852984259</v>
      </c>
      <c r="K64" s="5"/>
      <c r="L64" s="5"/>
      <c r="M64" s="5"/>
    </row>
    <row r="65" spans="1:13" x14ac:dyDescent="0.2">
      <c r="A65" s="1">
        <v>50</v>
      </c>
      <c r="B65" s="1" t="s">
        <v>139</v>
      </c>
      <c r="C65" s="1" t="s">
        <v>138</v>
      </c>
      <c r="D65" s="1" t="s">
        <v>137</v>
      </c>
      <c r="E65" s="1" t="s">
        <v>80</v>
      </c>
      <c r="F65" s="1" t="s">
        <v>79</v>
      </c>
      <c r="G65" s="1" t="s">
        <v>136</v>
      </c>
      <c r="H65" s="6" t="s">
        <v>0</v>
      </c>
      <c r="I65" s="2">
        <v>139280</v>
      </c>
      <c r="J65" s="5">
        <v>1327.2509488010371</v>
      </c>
      <c r="K65" s="5"/>
      <c r="L65" s="5"/>
      <c r="M65" s="5"/>
    </row>
    <row r="66" spans="1:13" x14ac:dyDescent="0.2">
      <c r="A66" s="1">
        <v>51</v>
      </c>
      <c r="B66" s="1" t="s">
        <v>135</v>
      </c>
      <c r="C66" s="1" t="s">
        <v>134</v>
      </c>
      <c r="D66" s="1" t="s">
        <v>133</v>
      </c>
      <c r="E66" s="1" t="s">
        <v>132</v>
      </c>
      <c r="F66" s="1" t="s">
        <v>37</v>
      </c>
      <c r="G66" s="1" t="s">
        <v>131</v>
      </c>
      <c r="H66" s="6"/>
      <c r="I66" s="2">
        <v>18400</v>
      </c>
      <c r="J66" s="5">
        <v>1.4141394224498143</v>
      </c>
      <c r="K66" s="5"/>
      <c r="L66" s="5"/>
      <c r="M66" s="5"/>
    </row>
    <row r="67" spans="1:13" x14ac:dyDescent="0.2">
      <c r="A67" s="1">
        <v>52</v>
      </c>
      <c r="B67" s="1" t="s">
        <v>130</v>
      </c>
      <c r="C67" s="1" t="s">
        <v>50</v>
      </c>
      <c r="D67" s="1" t="s">
        <v>129</v>
      </c>
      <c r="E67" s="1" t="s">
        <v>44</v>
      </c>
      <c r="F67" s="1" t="s">
        <v>43</v>
      </c>
      <c r="G67" s="1" t="s">
        <v>128</v>
      </c>
      <c r="H67" s="6" t="s">
        <v>0</v>
      </c>
      <c r="I67" s="2">
        <v>31063.428571429002</v>
      </c>
      <c r="J67" s="5">
        <v>214.6540919829952</v>
      </c>
      <c r="K67" s="5"/>
      <c r="L67" s="5"/>
      <c r="M67" s="5"/>
    </row>
    <row r="68" spans="1:13" x14ac:dyDescent="0.2">
      <c r="A68" s="1">
        <v>53</v>
      </c>
      <c r="B68" s="1" t="s">
        <v>127</v>
      </c>
      <c r="C68" s="1" t="s">
        <v>126</v>
      </c>
      <c r="D68" s="1" t="s">
        <v>125</v>
      </c>
      <c r="E68" s="1" t="s">
        <v>32</v>
      </c>
      <c r="F68" s="1" t="s">
        <v>31</v>
      </c>
      <c r="G68" s="1" t="s">
        <v>124</v>
      </c>
      <c r="H68" s="6" t="s">
        <v>0</v>
      </c>
      <c r="I68" s="2">
        <v>31063.428571429002</v>
      </c>
      <c r="J68" s="5">
        <v>219.21991952096903</v>
      </c>
      <c r="K68" s="5"/>
      <c r="L68" s="5"/>
      <c r="M68" s="5"/>
    </row>
    <row r="69" spans="1:13" x14ac:dyDescent="0.2">
      <c r="A69" s="1">
        <v>54</v>
      </c>
      <c r="B69" s="1" t="s">
        <v>123</v>
      </c>
      <c r="C69" s="1" t="s">
        <v>122</v>
      </c>
      <c r="D69" s="1" t="s">
        <v>121</v>
      </c>
      <c r="E69" s="1" t="s">
        <v>21</v>
      </c>
      <c r="F69" s="1" t="s">
        <v>20</v>
      </c>
      <c r="G69" s="1" t="s">
        <v>120</v>
      </c>
      <c r="H69" s="6" t="s">
        <v>0</v>
      </c>
      <c r="I69" s="2">
        <v>214</v>
      </c>
      <c r="J69" s="5">
        <v>0.12566284009569359</v>
      </c>
      <c r="K69" s="5"/>
      <c r="L69" s="5"/>
      <c r="M69" s="5"/>
    </row>
    <row r="70" spans="1:13" x14ac:dyDescent="0.2">
      <c r="A70" s="1">
        <v>55</v>
      </c>
      <c r="B70" s="1" t="s">
        <v>119</v>
      </c>
      <c r="C70" s="1" t="s">
        <v>86</v>
      </c>
      <c r="D70" s="1" t="s">
        <v>118</v>
      </c>
      <c r="E70" s="1" t="s">
        <v>27</v>
      </c>
      <c r="F70" s="1" t="s">
        <v>26</v>
      </c>
      <c r="G70" s="1" t="s">
        <v>117</v>
      </c>
      <c r="H70" s="6"/>
      <c r="I70" s="2">
        <v>52143.428571429002</v>
      </c>
      <c r="J70" s="5">
        <v>474.40587403133713</v>
      </c>
      <c r="K70" s="5"/>
      <c r="L70" s="5"/>
      <c r="M70" s="5"/>
    </row>
    <row r="71" spans="1:13" x14ac:dyDescent="0.2">
      <c r="A71" s="1">
        <v>56</v>
      </c>
      <c r="B71" s="1" t="s">
        <v>116</v>
      </c>
      <c r="C71" s="1" t="s">
        <v>115</v>
      </c>
      <c r="D71" s="1" t="s">
        <v>114</v>
      </c>
      <c r="E71" s="1" t="s">
        <v>32</v>
      </c>
      <c r="F71" s="1" t="s">
        <v>31</v>
      </c>
      <c r="G71" s="1" t="s">
        <v>113</v>
      </c>
      <c r="H71" s="6" t="s">
        <v>0</v>
      </c>
      <c r="I71" s="2">
        <v>73223.428571429002</v>
      </c>
      <c r="J71" s="5">
        <v>329.91788964783876</v>
      </c>
      <c r="K71" s="5"/>
      <c r="L71" s="5"/>
      <c r="M71" s="5"/>
    </row>
    <row r="72" spans="1:13" x14ac:dyDescent="0.2">
      <c r="A72" s="1">
        <v>57</v>
      </c>
      <c r="B72" s="1" t="s">
        <v>112</v>
      </c>
      <c r="C72" s="1" t="s">
        <v>111</v>
      </c>
      <c r="D72" s="1" t="s">
        <v>110</v>
      </c>
      <c r="E72" s="1" t="s">
        <v>21</v>
      </c>
      <c r="F72" s="1" t="s">
        <v>20</v>
      </c>
      <c r="G72" s="1" t="s">
        <v>109</v>
      </c>
      <c r="H72" s="6"/>
      <c r="I72" s="2">
        <v>94303.428571429002</v>
      </c>
      <c r="J72" s="5">
        <v>182.39147222597501</v>
      </c>
      <c r="K72" s="5"/>
      <c r="L72" s="5"/>
      <c r="M72" s="5"/>
    </row>
    <row r="73" spans="1:13" x14ac:dyDescent="0.2">
      <c r="A73" s="1">
        <v>58</v>
      </c>
      <c r="B73" s="1" t="s">
        <v>108</v>
      </c>
      <c r="C73" s="1" t="s">
        <v>107</v>
      </c>
      <c r="D73" s="1" t="s">
        <v>106</v>
      </c>
      <c r="E73" s="1" t="s">
        <v>32</v>
      </c>
      <c r="F73" s="1" t="s">
        <v>31</v>
      </c>
      <c r="G73" s="1" t="s">
        <v>105</v>
      </c>
      <c r="H73" s="6" t="s">
        <v>0</v>
      </c>
      <c r="I73" s="2">
        <v>115383.428571429</v>
      </c>
      <c r="J73" s="5">
        <v>787.74623151026242</v>
      </c>
      <c r="K73" s="5"/>
      <c r="L73" s="5"/>
      <c r="M73" s="5"/>
    </row>
    <row r="74" spans="1:13" x14ac:dyDescent="0.2">
      <c r="A74" s="1">
        <v>59</v>
      </c>
      <c r="B74" s="1" t="s">
        <v>104</v>
      </c>
      <c r="C74" s="1" t="s">
        <v>5</v>
      </c>
      <c r="D74" s="1" t="s">
        <v>103</v>
      </c>
      <c r="E74" s="1" t="s">
        <v>80</v>
      </c>
      <c r="F74" s="1" t="s">
        <v>79</v>
      </c>
      <c r="G74" s="1" t="s">
        <v>102</v>
      </c>
      <c r="H74" s="6" t="s">
        <v>0</v>
      </c>
      <c r="I74" s="2">
        <v>136463.42857142899</v>
      </c>
      <c r="J74" s="5">
        <v>284.66324902563463</v>
      </c>
      <c r="K74" s="5"/>
      <c r="L74" s="5"/>
      <c r="M74" s="5"/>
    </row>
    <row r="75" spans="1:13" x14ac:dyDescent="0.2">
      <c r="A75" s="1">
        <v>60</v>
      </c>
      <c r="B75" s="1" t="s">
        <v>101</v>
      </c>
      <c r="C75" s="1" t="s">
        <v>100</v>
      </c>
      <c r="D75" s="1" t="s">
        <v>99</v>
      </c>
      <c r="E75" s="1" t="s">
        <v>21</v>
      </c>
      <c r="F75" s="1" t="s">
        <v>20</v>
      </c>
      <c r="G75" s="1" t="s">
        <v>98</v>
      </c>
      <c r="H75" s="6"/>
      <c r="I75" s="2">
        <v>157543.42857142899</v>
      </c>
      <c r="J75" s="5">
        <v>1379.7525329568659</v>
      </c>
      <c r="K75" s="5"/>
      <c r="L75" s="5"/>
      <c r="M75" s="5"/>
    </row>
    <row r="76" spans="1:13" x14ac:dyDescent="0.2">
      <c r="A76" s="1">
        <v>61</v>
      </c>
      <c r="B76" s="1" t="s">
        <v>97</v>
      </c>
      <c r="C76" s="1" t="s">
        <v>72</v>
      </c>
      <c r="D76" s="1" t="s">
        <v>96</v>
      </c>
      <c r="E76" s="1" t="s">
        <v>32</v>
      </c>
      <c r="F76" s="1" t="s">
        <v>31</v>
      </c>
      <c r="G76" s="1" t="s">
        <v>95</v>
      </c>
      <c r="H76" s="6"/>
      <c r="I76" s="2">
        <v>178623.42857142899</v>
      </c>
      <c r="J76" s="5">
        <v>648.83830908072673</v>
      </c>
      <c r="K76" s="5"/>
      <c r="L76" s="5"/>
      <c r="M76" s="5"/>
    </row>
    <row r="77" spans="1:13" x14ac:dyDescent="0.2">
      <c r="A77" s="1">
        <v>62</v>
      </c>
      <c r="B77" s="1" t="s">
        <v>94</v>
      </c>
      <c r="C77" s="1" t="s">
        <v>93</v>
      </c>
      <c r="D77" s="1" t="s">
        <v>92</v>
      </c>
      <c r="E77" s="1" t="s">
        <v>44</v>
      </c>
      <c r="F77" s="1" t="s">
        <v>43</v>
      </c>
      <c r="G77" s="1" t="s">
        <v>91</v>
      </c>
      <c r="H77" s="6" t="s">
        <v>0</v>
      </c>
      <c r="I77" s="2">
        <v>199703.42857142899</v>
      </c>
      <c r="J77" s="5">
        <v>1253.0874264056197</v>
      </c>
      <c r="K77" s="5"/>
      <c r="L77" s="5"/>
      <c r="M77" s="5"/>
    </row>
    <row r="78" spans="1:13" x14ac:dyDescent="0.2">
      <c r="A78" s="1">
        <v>63</v>
      </c>
      <c r="B78" s="1" t="s">
        <v>90</v>
      </c>
      <c r="C78" s="1" t="s">
        <v>55</v>
      </c>
      <c r="D78" s="1" t="s">
        <v>89</v>
      </c>
      <c r="E78" s="1" t="s">
        <v>27</v>
      </c>
      <c r="F78" s="1" t="s">
        <v>26</v>
      </c>
      <c r="G78" s="1" t="s">
        <v>88</v>
      </c>
      <c r="H78" s="6"/>
      <c r="I78" s="2">
        <v>220783.42857142899</v>
      </c>
      <c r="J78" s="5">
        <v>1402.258513843944</v>
      </c>
      <c r="K78" s="5"/>
      <c r="L78" s="5"/>
      <c r="M78" s="5"/>
    </row>
    <row r="79" spans="1:13" x14ac:dyDescent="0.2">
      <c r="A79" s="1">
        <v>64</v>
      </c>
      <c r="B79" s="1" t="s">
        <v>87</v>
      </c>
      <c r="C79" s="1" t="s">
        <v>86</v>
      </c>
      <c r="D79" s="1" t="s">
        <v>85</v>
      </c>
      <c r="E79" s="1" t="s">
        <v>80</v>
      </c>
      <c r="F79" s="1" t="s">
        <v>79</v>
      </c>
      <c r="G79" s="1" t="s">
        <v>84</v>
      </c>
      <c r="H79" s="6"/>
      <c r="I79" s="2">
        <v>241863.42857142899</v>
      </c>
      <c r="J79" s="5">
        <v>1955.427957475458</v>
      </c>
      <c r="K79" s="5"/>
      <c r="L79" s="5"/>
      <c r="M79" s="5"/>
    </row>
    <row r="80" spans="1:13" x14ac:dyDescent="0.2">
      <c r="A80" s="1">
        <v>65</v>
      </c>
      <c r="B80" s="1" t="s">
        <v>83</v>
      </c>
      <c r="C80" s="1" t="s">
        <v>82</v>
      </c>
      <c r="D80" s="1" t="s">
        <v>81</v>
      </c>
      <c r="E80" s="1" t="s">
        <v>80</v>
      </c>
      <c r="F80" s="1" t="s">
        <v>79</v>
      </c>
      <c r="G80" s="1" t="s">
        <v>78</v>
      </c>
      <c r="H80" s="6" t="s">
        <v>0</v>
      </c>
      <c r="I80" s="7">
        <v>262943.42857142899</v>
      </c>
      <c r="J80" s="5">
        <v>883.71105060226489</v>
      </c>
      <c r="K80" s="5"/>
      <c r="L80" s="5"/>
      <c r="M80" s="5"/>
    </row>
    <row r="81" spans="1:13" x14ac:dyDescent="0.2">
      <c r="A81" s="1">
        <v>66</v>
      </c>
      <c r="B81" s="1" t="s">
        <v>77</v>
      </c>
      <c r="C81" s="1" t="s">
        <v>76</v>
      </c>
      <c r="D81" s="1" t="s">
        <v>75</v>
      </c>
      <c r="E81" s="1" t="s">
        <v>21</v>
      </c>
      <c r="F81" s="1" t="s">
        <v>20</v>
      </c>
      <c r="G81" s="1" t="s">
        <v>74</v>
      </c>
      <c r="H81" s="6" t="s">
        <v>0</v>
      </c>
      <c r="I81" s="2">
        <v>0</v>
      </c>
      <c r="J81" s="5">
        <v>0</v>
      </c>
      <c r="K81" s="5"/>
      <c r="L81" s="5"/>
      <c r="M81" s="5"/>
    </row>
    <row r="82" spans="1:13" x14ac:dyDescent="0.2">
      <c r="A82" s="1">
        <v>67</v>
      </c>
      <c r="B82" s="1" t="s">
        <v>73</v>
      </c>
      <c r="C82" s="1" t="s">
        <v>72</v>
      </c>
      <c r="D82" s="1" t="s">
        <v>71</v>
      </c>
      <c r="E82" s="1" t="s">
        <v>21</v>
      </c>
      <c r="F82" s="1" t="s">
        <v>20</v>
      </c>
      <c r="G82" s="1" t="s">
        <v>70</v>
      </c>
      <c r="H82" s="6" t="s">
        <v>0</v>
      </c>
      <c r="I82" s="2">
        <f t="shared" ref="I82:I91" si="0">I32+2124</f>
        <v>35056</v>
      </c>
      <c r="J82" s="5">
        <v>304.84477268008601</v>
      </c>
      <c r="K82" s="5"/>
      <c r="L82" s="5"/>
      <c r="M82" s="5"/>
    </row>
    <row r="83" spans="1:13" x14ac:dyDescent="0.2">
      <c r="A83" s="1">
        <v>68</v>
      </c>
      <c r="B83" s="1" t="s">
        <v>69</v>
      </c>
      <c r="C83" s="1" t="s">
        <v>68</v>
      </c>
      <c r="D83" s="1" t="s">
        <v>67</v>
      </c>
      <c r="E83" s="1" t="s">
        <v>32</v>
      </c>
      <c r="F83" s="1" t="s">
        <v>31</v>
      </c>
      <c r="G83" s="1" t="s">
        <v>66</v>
      </c>
      <c r="H83" s="6" t="s">
        <v>0</v>
      </c>
      <c r="I83" s="2">
        <f t="shared" si="0"/>
        <v>20524</v>
      </c>
      <c r="J83" s="5">
        <v>100.81401226152852</v>
      </c>
      <c r="K83" s="5"/>
      <c r="L83" s="5"/>
      <c r="M83" s="5"/>
    </row>
    <row r="84" spans="1:13" x14ac:dyDescent="0.2">
      <c r="A84" s="1">
        <v>69</v>
      </c>
      <c r="B84" s="1" t="s">
        <v>65</v>
      </c>
      <c r="C84" s="1" t="s">
        <v>64</v>
      </c>
      <c r="D84" s="1" t="s">
        <v>63</v>
      </c>
      <c r="E84" s="1" t="s">
        <v>62</v>
      </c>
      <c r="F84" s="1" t="s">
        <v>61</v>
      </c>
      <c r="G84" s="1" t="s">
        <v>60</v>
      </c>
      <c r="H84" s="6" t="s">
        <v>0</v>
      </c>
      <c r="I84" s="2">
        <f t="shared" si="0"/>
        <v>233724</v>
      </c>
      <c r="J84" s="5">
        <v>683.5797702522309</v>
      </c>
      <c r="K84" s="5"/>
      <c r="L84" s="5"/>
      <c r="M84" s="5"/>
    </row>
    <row r="85" spans="1:13" x14ac:dyDescent="0.2">
      <c r="A85" s="1">
        <v>70</v>
      </c>
      <c r="B85" s="1" t="s">
        <v>59</v>
      </c>
      <c r="C85" s="1" t="s">
        <v>23</v>
      </c>
      <c r="D85" s="1" t="s">
        <v>58</v>
      </c>
      <c r="E85" s="1" t="s">
        <v>27</v>
      </c>
      <c r="F85" s="1" t="s">
        <v>26</v>
      </c>
      <c r="G85" s="1" t="s">
        <v>57</v>
      </c>
      <c r="H85" s="6"/>
      <c r="I85" s="2">
        <f t="shared" si="0"/>
        <v>90076</v>
      </c>
      <c r="J85" s="5">
        <v>530.90652136941458</v>
      </c>
      <c r="K85" s="5"/>
      <c r="L85" s="5"/>
      <c r="M85" s="5"/>
    </row>
    <row r="86" spans="1:13" x14ac:dyDescent="0.2">
      <c r="A86" s="1">
        <v>71</v>
      </c>
      <c r="B86" s="1" t="s">
        <v>56</v>
      </c>
      <c r="C86" s="1" t="s">
        <v>55</v>
      </c>
      <c r="D86" s="1" t="s">
        <v>54</v>
      </c>
      <c r="E86" s="1" t="s">
        <v>53</v>
      </c>
      <c r="F86" s="1" t="s">
        <v>14</v>
      </c>
      <c r="G86" s="1" t="s">
        <v>52</v>
      </c>
      <c r="H86" s="6"/>
      <c r="I86" s="2">
        <f t="shared" si="0"/>
        <v>41084</v>
      </c>
      <c r="J86" s="5">
        <v>284.80087666487395</v>
      </c>
      <c r="K86" s="5"/>
      <c r="L86" s="5"/>
      <c r="M86" s="5"/>
    </row>
    <row r="87" spans="1:13" x14ac:dyDescent="0.2">
      <c r="A87" s="1">
        <v>72</v>
      </c>
      <c r="B87" s="1" t="s">
        <v>51</v>
      </c>
      <c r="C87" s="1" t="s">
        <v>50</v>
      </c>
      <c r="D87" s="1" t="s">
        <v>49</v>
      </c>
      <c r="E87" s="1" t="s">
        <v>3</v>
      </c>
      <c r="F87" s="1" t="s">
        <v>2</v>
      </c>
      <c r="G87" s="1" t="s">
        <v>48</v>
      </c>
      <c r="H87" s="6" t="s">
        <v>0</v>
      </c>
      <c r="I87" s="2">
        <f t="shared" si="0"/>
        <v>130124</v>
      </c>
      <c r="J87" s="5">
        <v>372.18970293679524</v>
      </c>
      <c r="K87" s="5"/>
      <c r="L87" s="5"/>
      <c r="M87" s="5"/>
    </row>
    <row r="88" spans="1:13" x14ac:dyDescent="0.2">
      <c r="A88" s="1">
        <v>73</v>
      </c>
      <c r="B88" s="1" t="s">
        <v>47</v>
      </c>
      <c r="C88" s="1" t="s">
        <v>46</v>
      </c>
      <c r="D88" s="1" t="s">
        <v>45</v>
      </c>
      <c r="E88" s="1" t="s">
        <v>44</v>
      </c>
      <c r="F88" s="1" t="s">
        <v>43</v>
      </c>
      <c r="G88" s="1" t="s">
        <v>42</v>
      </c>
      <c r="H88" s="6" t="s">
        <v>0</v>
      </c>
      <c r="I88" s="2">
        <f t="shared" si="0"/>
        <v>15944</v>
      </c>
      <c r="J88" s="5">
        <v>44.955954485070407</v>
      </c>
      <c r="K88" s="5"/>
      <c r="L88" s="5"/>
      <c r="M88" s="5"/>
    </row>
    <row r="89" spans="1:13" x14ac:dyDescent="0.2">
      <c r="A89" s="1">
        <v>74</v>
      </c>
      <c r="B89" s="1" t="s">
        <v>41</v>
      </c>
      <c r="C89" s="1" t="s">
        <v>40</v>
      </c>
      <c r="D89" s="1" t="s">
        <v>39</v>
      </c>
      <c r="E89" s="1" t="s">
        <v>38</v>
      </c>
      <c r="F89" s="1" t="s">
        <v>37</v>
      </c>
      <c r="G89" s="1" t="s">
        <v>36</v>
      </c>
      <c r="H89" s="6" t="s">
        <v>0</v>
      </c>
      <c r="I89" s="2">
        <f t="shared" si="0"/>
        <v>41324</v>
      </c>
      <c r="J89" s="5">
        <v>147.11949127175686</v>
      </c>
      <c r="K89" s="5"/>
      <c r="L89" s="5"/>
      <c r="M89" s="5"/>
    </row>
    <row r="90" spans="1:13" x14ac:dyDescent="0.2">
      <c r="A90" s="1">
        <v>75</v>
      </c>
      <c r="B90" s="1" t="s">
        <v>35</v>
      </c>
      <c r="C90" s="1" t="s">
        <v>34</v>
      </c>
      <c r="D90" s="1" t="s">
        <v>33</v>
      </c>
      <c r="E90" s="1" t="s">
        <v>32</v>
      </c>
      <c r="F90" s="1" t="s">
        <v>31</v>
      </c>
      <c r="G90" s="1" t="s">
        <v>30</v>
      </c>
      <c r="H90" s="6" t="s">
        <v>0</v>
      </c>
      <c r="I90" s="2">
        <f t="shared" si="0"/>
        <v>29144</v>
      </c>
      <c r="J90" s="5">
        <v>183.93962200743928</v>
      </c>
      <c r="K90" s="5"/>
      <c r="L90" s="5"/>
      <c r="M90" s="5"/>
    </row>
    <row r="91" spans="1:13" x14ac:dyDescent="0.2">
      <c r="A91" s="1">
        <v>76</v>
      </c>
      <c r="B91" s="1" t="s">
        <v>29</v>
      </c>
      <c r="C91" s="1" t="s">
        <v>11</v>
      </c>
      <c r="D91" s="1" t="s">
        <v>28</v>
      </c>
      <c r="E91" s="1" t="s">
        <v>27</v>
      </c>
      <c r="F91" s="1" t="s">
        <v>26</v>
      </c>
      <c r="G91" s="1" t="s">
        <v>25</v>
      </c>
      <c r="H91" s="6" t="s">
        <v>0</v>
      </c>
      <c r="I91" s="2">
        <f t="shared" si="0"/>
        <v>112364</v>
      </c>
      <c r="J91" s="5">
        <v>722.88975323448278</v>
      </c>
      <c r="K91" s="5"/>
      <c r="L91" s="5"/>
      <c r="M91" s="5"/>
    </row>
    <row r="92" spans="1:13" x14ac:dyDescent="0.2">
      <c r="A92" s="1">
        <v>77</v>
      </c>
      <c r="B92" s="1" t="s">
        <v>24</v>
      </c>
      <c r="C92" s="1" t="s">
        <v>23</v>
      </c>
      <c r="D92" s="1" t="s">
        <v>22</v>
      </c>
      <c r="E92" s="1" t="s">
        <v>21</v>
      </c>
      <c r="F92" s="1" t="s">
        <v>20</v>
      </c>
      <c r="G92" s="1" t="s">
        <v>19</v>
      </c>
      <c r="H92" s="6"/>
      <c r="I92" s="2">
        <v>910</v>
      </c>
      <c r="J92" s="5">
        <v>4.6988698104646973</v>
      </c>
      <c r="K92" s="5"/>
      <c r="L92" s="5"/>
      <c r="M92" s="5"/>
    </row>
    <row r="93" spans="1:13" x14ac:dyDescent="0.2">
      <c r="A93" s="1">
        <v>78</v>
      </c>
      <c r="B93" s="1" t="s">
        <v>18</v>
      </c>
      <c r="C93" s="1" t="s">
        <v>17</v>
      </c>
      <c r="D93" s="1" t="s">
        <v>16</v>
      </c>
      <c r="E93" s="1" t="s">
        <v>15</v>
      </c>
      <c r="F93" s="1" t="s">
        <v>14</v>
      </c>
      <c r="G93" s="1" t="s">
        <v>13</v>
      </c>
      <c r="H93" s="6" t="s">
        <v>0</v>
      </c>
      <c r="I93" s="2">
        <f>I43+2124</f>
        <v>23984</v>
      </c>
      <c r="J93" s="5">
        <v>90.229502003011149</v>
      </c>
      <c r="K93" s="5"/>
      <c r="L93" s="5"/>
      <c r="M93" s="5"/>
    </row>
    <row r="94" spans="1:13" x14ac:dyDescent="0.2">
      <c r="A94" s="1">
        <v>79</v>
      </c>
      <c r="B94" s="1" t="s">
        <v>12</v>
      </c>
      <c r="C94" s="1" t="s">
        <v>11</v>
      </c>
      <c r="D94" s="1" t="s">
        <v>10</v>
      </c>
      <c r="E94" s="1" t="s">
        <v>9</v>
      </c>
      <c r="F94" s="1" t="s">
        <v>8</v>
      </c>
      <c r="G94" s="1" t="s">
        <v>7</v>
      </c>
      <c r="H94" s="6" t="s">
        <v>0</v>
      </c>
      <c r="I94" s="2">
        <f>I44+2124</f>
        <v>20124</v>
      </c>
      <c r="J94" s="5">
        <v>189.34535945285913</v>
      </c>
      <c r="K94" s="5"/>
      <c r="L94" s="5"/>
      <c r="M94" s="5"/>
    </row>
    <row r="95" spans="1:13" s="3" customFormat="1" ht="13.5" thickBot="1" x14ac:dyDescent="0.25">
      <c r="A95" s="21">
        <v>80</v>
      </c>
      <c r="B95" s="21" t="s">
        <v>6</v>
      </c>
      <c r="C95" s="21" t="s">
        <v>5</v>
      </c>
      <c r="D95" s="21" t="s">
        <v>4</v>
      </c>
      <c r="E95" s="21" t="s">
        <v>3</v>
      </c>
      <c r="F95" s="21" t="s">
        <v>2</v>
      </c>
      <c r="G95" s="21" t="s">
        <v>1</v>
      </c>
      <c r="H95" s="22" t="s">
        <v>0</v>
      </c>
      <c r="I95" s="23">
        <f>I45+2124</f>
        <v>273544</v>
      </c>
      <c r="J95" s="24">
        <v>1980.5247848526626</v>
      </c>
      <c r="K95" s="4"/>
      <c r="L95" s="4"/>
      <c r="M95" s="4"/>
    </row>
    <row r="96" spans="1:13" x14ac:dyDescent="0.2">
      <c r="J96" s="2"/>
    </row>
    <row r="97" spans="10:10" x14ac:dyDescent="0.2">
      <c r="J97" s="2"/>
    </row>
  </sheetData>
  <pageMargins left="0.75" right="0.75" top="1" bottom="1" header="0.5" footer="0.5"/>
  <pageSetup paperSize="9" orientation="portrait" r:id="rId1"/>
  <headerFooter alignWithMargins="0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F20" sqref="F20"/>
    </sheetView>
  </sheetViews>
  <sheetFormatPr defaultRowHeight="15" x14ac:dyDescent="0.25"/>
  <cols>
    <col min="1" max="1" width="11.5703125" bestFit="1" customWidth="1"/>
    <col min="2" max="2" width="11.7109375" customWidth="1"/>
    <col min="3" max="3" width="10.140625" bestFit="1" customWidth="1"/>
    <col min="4" max="4" width="12.28515625" customWidth="1"/>
    <col min="5" max="5" width="10.140625" bestFit="1" customWidth="1"/>
    <col min="7" max="7" width="7.42578125" bestFit="1" customWidth="1"/>
    <col min="8" max="8" width="11.7109375" customWidth="1"/>
    <col min="9" max="9" width="7.42578125" bestFit="1" customWidth="1"/>
    <col min="10" max="10" width="12.28515625" customWidth="1"/>
    <col min="11" max="11" width="10.140625" bestFit="1" customWidth="1"/>
    <col min="13" max="13" width="11.7109375" bestFit="1" customWidth="1"/>
    <col min="14" max="14" width="11.7109375" customWidth="1"/>
    <col min="15" max="15" width="8.85546875" bestFit="1" customWidth="1"/>
    <col min="16" max="16" width="12.28515625" customWidth="1"/>
    <col min="17" max="17" width="10.140625" bestFit="1" customWidth="1"/>
  </cols>
  <sheetData>
    <row r="1" spans="1:17" x14ac:dyDescent="0.25">
      <c r="A1" s="25" t="s">
        <v>2</v>
      </c>
      <c r="G1" s="25" t="s">
        <v>26</v>
      </c>
      <c r="M1" s="25" t="s">
        <v>79</v>
      </c>
    </row>
    <row r="2" spans="1:17" x14ac:dyDescent="0.25">
      <c r="A2" s="39" t="s">
        <v>323</v>
      </c>
      <c r="B2" s="39" t="s">
        <v>322</v>
      </c>
      <c r="C2" s="39" t="s">
        <v>321</v>
      </c>
      <c r="D2" s="39" t="s">
        <v>315</v>
      </c>
      <c r="E2" s="39" t="s">
        <v>314</v>
      </c>
      <c r="G2" s="39" t="s">
        <v>323</v>
      </c>
      <c r="H2" s="39" t="s">
        <v>322</v>
      </c>
      <c r="I2" s="39" t="s">
        <v>321</v>
      </c>
      <c r="J2" s="39" t="s">
        <v>315</v>
      </c>
      <c r="K2" s="39" t="s">
        <v>314</v>
      </c>
      <c r="M2" s="39" t="s">
        <v>323</v>
      </c>
      <c r="N2" s="39" t="s">
        <v>322</v>
      </c>
      <c r="O2" s="39" t="s">
        <v>321</v>
      </c>
      <c r="P2" s="39" t="s">
        <v>315</v>
      </c>
      <c r="Q2" s="39" t="s">
        <v>314</v>
      </c>
    </row>
    <row r="3" spans="1:17" x14ac:dyDescent="0.25">
      <c r="A3">
        <v>1</v>
      </c>
      <c r="B3" t="s">
        <v>313</v>
      </c>
      <c r="C3" t="s">
        <v>312</v>
      </c>
      <c r="D3" s="40">
        <v>132200</v>
      </c>
      <c r="E3" s="40">
        <v>1127.7887773145114</v>
      </c>
      <c r="G3">
        <v>1</v>
      </c>
      <c r="H3" t="s">
        <v>290</v>
      </c>
      <c r="I3" t="s">
        <v>236</v>
      </c>
      <c r="J3" s="40">
        <v>172384</v>
      </c>
      <c r="K3" s="40">
        <v>51.65327487021645</v>
      </c>
      <c r="M3">
        <v>1</v>
      </c>
      <c r="N3" t="s">
        <v>283</v>
      </c>
      <c r="O3" t="s">
        <v>170</v>
      </c>
      <c r="P3" s="40">
        <v>18000</v>
      </c>
      <c r="Q3" s="40">
        <v>10.454609649201023</v>
      </c>
    </row>
    <row r="4" spans="1:17" x14ac:dyDescent="0.25">
      <c r="A4">
        <v>2</v>
      </c>
      <c r="B4" t="s">
        <v>287</v>
      </c>
      <c r="C4" t="s">
        <v>286</v>
      </c>
      <c r="D4" s="40">
        <v>21860</v>
      </c>
      <c r="E4" s="40">
        <v>106.79251608394333</v>
      </c>
      <c r="G4">
        <v>2</v>
      </c>
      <c r="H4" t="s">
        <v>263</v>
      </c>
      <c r="I4" t="s">
        <v>141</v>
      </c>
      <c r="J4" s="40">
        <v>34800</v>
      </c>
      <c r="K4" s="40">
        <v>177.33654119243636</v>
      </c>
      <c r="M4">
        <v>2</v>
      </c>
      <c r="N4" t="s">
        <v>279</v>
      </c>
      <c r="O4" t="s">
        <v>278</v>
      </c>
      <c r="P4" s="40">
        <v>9800</v>
      </c>
      <c r="Q4" s="40">
        <v>52.379177585062628</v>
      </c>
    </row>
    <row r="5" spans="1:17" x14ac:dyDescent="0.25">
      <c r="A5">
        <v>3</v>
      </c>
      <c r="B5" t="s">
        <v>12</v>
      </c>
      <c r="C5" t="s">
        <v>160</v>
      </c>
      <c r="D5" s="40">
        <v>53600</v>
      </c>
      <c r="E5" s="40">
        <v>103.04582202366724</v>
      </c>
      <c r="G5">
        <v>3</v>
      </c>
      <c r="H5" t="s">
        <v>257</v>
      </c>
      <c r="I5" t="s">
        <v>242</v>
      </c>
      <c r="J5" s="40">
        <v>18400</v>
      </c>
      <c r="K5" s="40">
        <v>68.424403344498927</v>
      </c>
      <c r="M5">
        <v>3</v>
      </c>
      <c r="N5" t="s">
        <v>275</v>
      </c>
      <c r="O5" t="s">
        <v>55</v>
      </c>
      <c r="P5" s="40">
        <v>14276</v>
      </c>
      <c r="Q5" s="40">
        <v>50.422116597718556</v>
      </c>
    </row>
    <row r="6" spans="1:17" x14ac:dyDescent="0.25">
      <c r="A6">
        <v>4</v>
      </c>
      <c r="B6" t="s">
        <v>245</v>
      </c>
      <c r="C6" t="s">
        <v>209</v>
      </c>
      <c r="D6" s="40">
        <v>128000</v>
      </c>
      <c r="E6" s="40">
        <v>567.40117492582215</v>
      </c>
      <c r="G6">
        <v>4</v>
      </c>
      <c r="H6" t="s">
        <v>248</v>
      </c>
      <c r="I6" t="s">
        <v>5</v>
      </c>
      <c r="J6" s="40">
        <v>38960</v>
      </c>
      <c r="K6" s="40">
        <v>185.46689438279381</v>
      </c>
      <c r="M6">
        <v>4</v>
      </c>
      <c r="N6" t="s">
        <v>233</v>
      </c>
      <c r="O6" t="s">
        <v>232</v>
      </c>
      <c r="P6" s="40">
        <v>110240</v>
      </c>
      <c r="Q6" s="40">
        <v>681.44772880650737</v>
      </c>
    </row>
    <row r="7" spans="1:17" x14ac:dyDescent="0.25">
      <c r="A7">
        <v>5</v>
      </c>
      <c r="B7" t="s">
        <v>181</v>
      </c>
      <c r="C7" t="s">
        <v>50</v>
      </c>
      <c r="D7" s="40">
        <v>18000</v>
      </c>
      <c r="E7" s="40">
        <v>150.01607998069068</v>
      </c>
      <c r="G7">
        <v>5</v>
      </c>
      <c r="H7" t="s">
        <v>145</v>
      </c>
      <c r="I7" t="s">
        <v>144</v>
      </c>
      <c r="J7" s="40">
        <v>87040</v>
      </c>
      <c r="K7" s="40">
        <v>441.78131023245277</v>
      </c>
      <c r="M7">
        <v>5</v>
      </c>
      <c r="N7" t="s">
        <v>225</v>
      </c>
      <c r="O7" t="s">
        <v>224</v>
      </c>
      <c r="P7" s="40">
        <v>21860</v>
      </c>
      <c r="Q7" s="40">
        <v>16.288840140116598</v>
      </c>
    </row>
    <row r="8" spans="1:17" x14ac:dyDescent="0.25">
      <c r="A8">
        <v>6</v>
      </c>
      <c r="B8" t="s">
        <v>148</v>
      </c>
      <c r="C8" t="s">
        <v>147</v>
      </c>
      <c r="D8" s="40">
        <v>60920</v>
      </c>
      <c r="E8" s="40">
        <v>232.88028366804429</v>
      </c>
      <c r="G8">
        <v>6</v>
      </c>
      <c r="H8" t="s">
        <v>119</v>
      </c>
      <c r="I8" t="s">
        <v>86</v>
      </c>
      <c r="J8" s="40">
        <v>52143.428571429002</v>
      </c>
      <c r="K8" s="40">
        <v>474.40587403133713</v>
      </c>
      <c r="M8">
        <v>6</v>
      </c>
      <c r="N8" t="s">
        <v>190</v>
      </c>
      <c r="O8" t="s">
        <v>189</v>
      </c>
      <c r="P8" s="40">
        <v>32932</v>
      </c>
      <c r="Q8" s="40">
        <v>51.517823422267575</v>
      </c>
    </row>
    <row r="9" spans="1:17" x14ac:dyDescent="0.25">
      <c r="A9">
        <v>7</v>
      </c>
      <c r="B9" t="s">
        <v>51</v>
      </c>
      <c r="C9" t="s">
        <v>50</v>
      </c>
      <c r="D9" s="40">
        <v>130124</v>
      </c>
      <c r="E9" s="40">
        <v>372.18970293679524</v>
      </c>
      <c r="G9">
        <v>7</v>
      </c>
      <c r="H9" t="s">
        <v>90</v>
      </c>
      <c r="I9" t="s">
        <v>55</v>
      </c>
      <c r="J9" s="40">
        <v>220783.42857142899</v>
      </c>
      <c r="K9" s="40">
        <v>1402.258513843944</v>
      </c>
      <c r="M9">
        <v>7</v>
      </c>
      <c r="N9" t="s">
        <v>155</v>
      </c>
      <c r="O9" t="s">
        <v>154</v>
      </c>
      <c r="P9" s="40">
        <v>53600</v>
      </c>
      <c r="Q9" s="40">
        <v>207.96370123238935</v>
      </c>
    </row>
    <row r="10" spans="1:17" x14ac:dyDescent="0.25">
      <c r="A10">
        <v>8</v>
      </c>
      <c r="B10" t="s">
        <v>6</v>
      </c>
      <c r="C10" t="s">
        <v>5</v>
      </c>
      <c r="D10" s="40">
        <v>273544</v>
      </c>
      <c r="E10" s="40">
        <v>1980.5247848526626</v>
      </c>
      <c r="G10">
        <v>8</v>
      </c>
      <c r="H10" t="s">
        <v>59</v>
      </c>
      <c r="I10" t="s">
        <v>23</v>
      </c>
      <c r="J10" s="40">
        <v>90076</v>
      </c>
      <c r="K10" s="40">
        <v>530.90652136941458</v>
      </c>
      <c r="M10">
        <v>8</v>
      </c>
      <c r="N10" t="s">
        <v>139</v>
      </c>
      <c r="O10" t="s">
        <v>138</v>
      </c>
      <c r="P10" s="40">
        <v>139280</v>
      </c>
      <c r="Q10" s="40">
        <v>1327.2509488010371</v>
      </c>
    </row>
    <row r="16" spans="1:17" x14ac:dyDescent="0.25">
      <c r="H16" s="25"/>
    </row>
    <row r="17" spans="8:13" x14ac:dyDescent="0.25">
      <c r="H17" s="25"/>
    </row>
    <row r="18" spans="8:13" x14ac:dyDescent="0.25">
      <c r="H18" s="25"/>
    </row>
    <row r="20" spans="8:13" x14ac:dyDescent="0.25">
      <c r="M20" t="str">
        <f t="shared" ref="L20:M31" si="0">IF(IF($I$16=1,F1,IF($I$16=2,L1,IF($I$16=3,R1,"")))=0,"",IF($I$16=1,F1,IF($I$16=2,L1,IF($I$16=3,R1,""))))</f>
        <v/>
      </c>
    </row>
    <row r="21" spans="8:13" x14ac:dyDescent="0.25">
      <c r="M21" t="str">
        <f t="shared" ref="M21:M31" si="1">IF(IF($I$16=1,F2,IF($I$16=2,L2,IF($I$16=3,R2,"")))=0,"",IF($I$16=1,F2,IF($I$16=2,L2,IF($I$16=3,R2,""))))</f>
        <v/>
      </c>
    </row>
    <row r="22" spans="8:13" x14ac:dyDescent="0.25">
      <c r="M22" t="str">
        <f t="shared" si="1"/>
        <v/>
      </c>
    </row>
    <row r="23" spans="8:13" x14ac:dyDescent="0.25">
      <c r="M23" t="str">
        <f t="shared" si="1"/>
        <v/>
      </c>
    </row>
    <row r="24" spans="8:13" x14ac:dyDescent="0.25">
      <c r="M24" t="str">
        <f t="shared" si="1"/>
        <v/>
      </c>
    </row>
    <row r="25" spans="8:13" x14ac:dyDescent="0.25">
      <c r="M25" t="str">
        <f t="shared" si="1"/>
        <v/>
      </c>
    </row>
    <row r="26" spans="8:13" x14ac:dyDescent="0.25">
      <c r="M26" t="str">
        <f t="shared" si="1"/>
        <v/>
      </c>
    </row>
    <row r="27" spans="8:13" x14ac:dyDescent="0.25">
      <c r="M27" t="str">
        <f t="shared" si="1"/>
        <v/>
      </c>
    </row>
    <row r="28" spans="8:13" x14ac:dyDescent="0.25">
      <c r="M28" t="str">
        <f t="shared" si="1"/>
        <v/>
      </c>
    </row>
    <row r="29" spans="8:13" x14ac:dyDescent="0.25">
      <c r="M29" t="str">
        <f t="shared" si="1"/>
        <v/>
      </c>
    </row>
    <row r="30" spans="8:13" x14ac:dyDescent="0.25">
      <c r="H30" t="str">
        <f t="shared" ref="H30:H31" si="2">IF(IF($I$16=1,A11,IF($I$16=2,G11,IF($I$16=3,M11,"")))=0,"",IF($I$16=1,A11,IF($I$16=2,G11,IF($I$16=3,M11,""))))</f>
        <v/>
      </c>
      <c r="I30" t="str">
        <f t="shared" ref="I30:I31" si="3">IF(IF($I$16=1,B11,IF($I$16=2,H11,IF($I$16=3,N11,"")))=0,"",IF($I$16=1,B11,IF($I$16=2,H11,IF($I$16=3,N11,""))))</f>
        <v/>
      </c>
      <c r="J30" t="str">
        <f t="shared" ref="J30:J31" si="4">IF(IF($I$16=1,C11,IF($I$16=2,I11,IF($I$16=3,O11,"")))=0,"",IF($I$16=1,C11,IF($I$16=2,I11,IF($I$16=3,O11,""))))</f>
        <v/>
      </c>
      <c r="K30" t="str">
        <f t="shared" ref="K30:K31" si="5">IF(IF($I$16=1,D11,IF($I$16=2,J11,IF($I$16=3,P11,"")))=0,"",IF($I$16=1,D11,IF($I$16=2,J11,IF($I$16=3,P11,""))))</f>
        <v/>
      </c>
      <c r="L30" t="str">
        <f t="shared" si="0"/>
        <v/>
      </c>
      <c r="M30" t="str">
        <f t="shared" si="1"/>
        <v/>
      </c>
    </row>
    <row r="31" spans="8:13" x14ac:dyDescent="0.25">
      <c r="H31" t="str">
        <f t="shared" si="2"/>
        <v/>
      </c>
      <c r="I31" t="str">
        <f t="shared" si="3"/>
        <v/>
      </c>
      <c r="J31" t="str">
        <f t="shared" si="4"/>
        <v/>
      </c>
      <c r="K31" t="str">
        <f t="shared" si="5"/>
        <v/>
      </c>
      <c r="L31" t="str">
        <f t="shared" si="0"/>
        <v/>
      </c>
      <c r="M31" t="str">
        <f t="shared" si="1"/>
        <v/>
      </c>
    </row>
    <row r="32" spans="8:13" x14ac:dyDescent="0.25">
      <c r="H32" t="str">
        <f t="shared" ref="H32:L32" si="6">IF(IF($I$16=1,A13,IF($I$16=2,G13,IF($I$16=3,M13,"")))=0,"",IF($I$16=1,A13,IF($I$16=2,G13,IF($I$16=3,M13,""))))</f>
        <v/>
      </c>
      <c r="I32" t="str">
        <f t="shared" si="6"/>
        <v/>
      </c>
      <c r="J32" t="str">
        <f t="shared" si="6"/>
        <v/>
      </c>
      <c r="K32" t="str">
        <f t="shared" si="6"/>
        <v/>
      </c>
      <c r="L32" t="str">
        <f t="shared" si="6"/>
        <v/>
      </c>
      <c r="M32" t="str">
        <f>IF(IF($I$16=1,F13,IF($I$16=2,L13,IF($I$16=3,R13,"")))=0,"",IF($I$16=1,F13,IF($I$16=2,L13,IF($I$16=3,R13,""))))</f>
        <v/>
      </c>
    </row>
  </sheetData>
  <pageMargins left="0.7" right="0.7" top="0.75" bottom="0.75" header="0.3" footer="0.3"/>
  <pageSetup paperSize="9" orientation="portrait" horizontalDpi="4294967292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Zakresy nazwane</vt:lpstr>
      </vt:variant>
      <vt:variant>
        <vt:i4>4</vt:i4>
      </vt:variant>
    </vt:vector>
  </HeadingPairs>
  <TitlesOfParts>
    <vt:vector size="13" baseType="lpstr">
      <vt:lpstr>funkcje tekstowe cw</vt:lpstr>
      <vt:lpstr>Funkcje - podpowiedzi</vt:lpstr>
      <vt:lpstr>Zadanie 14 - Wypożyczalnia</vt:lpstr>
      <vt:lpstr>Zadanie 15 - Praca i płaca</vt:lpstr>
      <vt:lpstr>funkcje tekstowe</vt:lpstr>
      <vt:lpstr>funkcje tekstowe_zadania</vt:lpstr>
      <vt:lpstr>formuły_statystyki</vt:lpstr>
      <vt:lpstr>formuły_statystyki_odpowiedzi</vt:lpstr>
      <vt:lpstr>wykres kombi</vt:lpstr>
      <vt:lpstr>formuły_statystyki!imie</vt:lpstr>
      <vt:lpstr>imie</vt:lpstr>
      <vt:lpstr>formuły_statystyki!nazw</vt:lpstr>
      <vt:lpstr>nazw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Figat Paweł</dc:creator>
  <cp:lastModifiedBy>Figat Paweł</cp:lastModifiedBy>
  <dcterms:created xsi:type="dcterms:W3CDTF">2014-11-19T07:57:39Z</dcterms:created>
  <dcterms:modified xsi:type="dcterms:W3CDTF">2014-12-01T08:58:19Z</dcterms:modified>
</cp:coreProperties>
</file>