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lmis\Desktop\"/>
    </mc:Choice>
  </mc:AlternateContent>
  <xr:revisionPtr revIDLastSave="0" documentId="8_{13C8F8D1-BEFB-48B1-84BA-09D85FF629F9}" xr6:coauthVersionLast="46" xr6:coauthVersionMax="46" xr10:uidLastSave="{00000000-0000-0000-0000-000000000000}"/>
  <bookViews>
    <workbookView xWindow="-120" yWindow="-120" windowWidth="29040" windowHeight="15840" xr2:uid="{4763B53E-C63B-45F2-891C-72C0A2C6D04F}"/>
  </bookViews>
  <sheets>
    <sheet name="Arkusz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W142" i="1" l="1"/>
  <c r="AR142" i="1"/>
  <c r="AN142" i="1"/>
  <c r="AO142" i="1" s="1"/>
  <c r="AS142" i="1" s="1"/>
  <c r="AL142" i="1"/>
  <c r="AP142" i="1" s="1"/>
  <c r="AG142" i="1"/>
  <c r="AX142" i="1" s="1"/>
  <c r="AD142" i="1"/>
  <c r="AC142" i="1"/>
  <c r="AB142" i="1"/>
  <c r="Z142" i="1"/>
  <c r="AA142" i="1" s="1"/>
  <c r="AE142" i="1" s="1"/>
  <c r="Y142" i="1"/>
  <c r="X142" i="1"/>
  <c r="S142" i="1"/>
  <c r="AW141" i="1"/>
  <c r="AU141" i="1"/>
  <c r="AT141" i="1"/>
  <c r="AS141" i="1"/>
  <c r="AR141" i="1"/>
  <c r="AV141" i="1" s="1"/>
  <c r="AQ141" i="1"/>
  <c r="AP141" i="1"/>
  <c r="AO141" i="1"/>
  <c r="AN141" i="1"/>
  <c r="AM141" i="1"/>
  <c r="AL141" i="1"/>
  <c r="AG141" i="1"/>
  <c r="AX141" i="1" s="1"/>
  <c r="AD141" i="1"/>
  <c r="AC141" i="1"/>
  <c r="AB141" i="1"/>
  <c r="AA141" i="1"/>
  <c r="AE141" i="1" s="1"/>
  <c r="Z141" i="1"/>
  <c r="Y141" i="1"/>
  <c r="X141" i="1"/>
  <c r="S141" i="1"/>
  <c r="AX140" i="1"/>
  <c r="AW140" i="1"/>
  <c r="AS140" i="1"/>
  <c r="AR140" i="1"/>
  <c r="AP140" i="1"/>
  <c r="AV140" i="1" s="1"/>
  <c r="AO140" i="1"/>
  <c r="AN140" i="1"/>
  <c r="AL140" i="1"/>
  <c r="AM140" i="1" s="1"/>
  <c r="AQ140" i="1" s="1"/>
  <c r="AG140" i="1"/>
  <c r="AB140" i="1"/>
  <c r="AU140" i="1" s="1"/>
  <c r="AA140" i="1"/>
  <c r="AE140" i="1" s="1"/>
  <c r="Z140" i="1"/>
  <c r="AD140" i="1" s="1"/>
  <c r="X140" i="1"/>
  <c r="Y140" i="1" s="1"/>
  <c r="AC140" i="1" s="1"/>
  <c r="S140" i="1"/>
  <c r="AW139" i="1"/>
  <c r="AR139" i="1"/>
  <c r="AQ139" i="1"/>
  <c r="AP139" i="1"/>
  <c r="AT139" i="1" s="1"/>
  <c r="AN139" i="1"/>
  <c r="AO139" i="1" s="1"/>
  <c r="AS139" i="1" s="1"/>
  <c r="AM139" i="1"/>
  <c r="AL139" i="1"/>
  <c r="AG139" i="1"/>
  <c r="AX139" i="1" s="1"/>
  <c r="AB139" i="1"/>
  <c r="AA139" i="1"/>
  <c r="AE139" i="1" s="1"/>
  <c r="Z139" i="1"/>
  <c r="AD139" i="1" s="1"/>
  <c r="Y139" i="1"/>
  <c r="AC139" i="1" s="1"/>
  <c r="X139" i="1"/>
  <c r="S139" i="1"/>
  <c r="AW138" i="1"/>
  <c r="AR138" i="1"/>
  <c r="AQ138" i="1"/>
  <c r="AP138" i="1"/>
  <c r="AV138" i="1" s="1"/>
  <c r="AO138" i="1"/>
  <c r="AS138" i="1" s="1"/>
  <c r="AN138" i="1"/>
  <c r="AM138" i="1"/>
  <c r="AL138" i="1"/>
  <c r="AG138" i="1"/>
  <c r="Z138" i="1"/>
  <c r="AA138" i="1" s="1"/>
  <c r="AE138" i="1" s="1"/>
  <c r="Y138" i="1"/>
  <c r="AC138" i="1" s="1"/>
  <c r="X138" i="1"/>
  <c r="AB138" i="1" s="1"/>
  <c r="S138" i="1"/>
  <c r="AX138" i="1" s="1"/>
  <c r="AW136" i="1"/>
  <c r="AP136" i="1"/>
  <c r="AO136" i="1"/>
  <c r="AN136" i="1"/>
  <c r="AL136" i="1"/>
  <c r="AM136" i="1" s="1"/>
  <c r="AG136" i="1"/>
  <c r="AD136" i="1"/>
  <c r="AE136" i="1" s="1"/>
  <c r="AB136" i="1"/>
  <c r="AC136" i="1" s="1"/>
  <c r="AA136" i="1"/>
  <c r="Y136" i="1"/>
  <c r="S136" i="1"/>
  <c r="AX136" i="1" s="1"/>
  <c r="AX135" i="1"/>
  <c r="AW135" i="1"/>
  <c r="AN135" i="1"/>
  <c r="AO135" i="1" s="1"/>
  <c r="AM135" i="1"/>
  <c r="AL135" i="1"/>
  <c r="AP135" i="1" s="1"/>
  <c r="AG135" i="1"/>
  <c r="AD135" i="1"/>
  <c r="AE135" i="1" s="1"/>
  <c r="AC135" i="1"/>
  <c r="AB135" i="1"/>
  <c r="AA135" i="1"/>
  <c r="Y135" i="1"/>
  <c r="S135" i="1"/>
  <c r="AW134" i="1"/>
  <c r="AR134" i="1"/>
  <c r="AS134" i="1" s="1"/>
  <c r="AO134" i="1"/>
  <c r="AN134" i="1"/>
  <c r="AL134" i="1"/>
  <c r="AP134" i="1" s="1"/>
  <c r="AG134" i="1"/>
  <c r="AX134" i="1" s="1"/>
  <c r="AE134" i="1"/>
  <c r="AD134" i="1"/>
  <c r="AC134" i="1"/>
  <c r="AB134" i="1"/>
  <c r="AA134" i="1"/>
  <c r="Y134" i="1"/>
  <c r="S134" i="1"/>
  <c r="AW133" i="1"/>
  <c r="AS133" i="1"/>
  <c r="AR133" i="1"/>
  <c r="AQ133" i="1"/>
  <c r="AP133" i="1"/>
  <c r="AV133" i="1" s="1"/>
  <c r="AO133" i="1"/>
  <c r="AN133" i="1"/>
  <c r="AL133" i="1"/>
  <c r="AM133" i="1" s="1"/>
  <c r="AG133" i="1"/>
  <c r="AD133" i="1"/>
  <c r="AE133" i="1" s="1"/>
  <c r="AB133" i="1"/>
  <c r="AU133" i="1" s="1"/>
  <c r="AA133" i="1"/>
  <c r="Y133" i="1"/>
  <c r="S133" i="1"/>
  <c r="AX133" i="1" s="1"/>
  <c r="AW132" i="1"/>
  <c r="AV132" i="1"/>
  <c r="AU132" i="1"/>
  <c r="AT132" i="1"/>
  <c r="AQ132" i="1"/>
  <c r="AO132" i="1"/>
  <c r="AG132" i="1"/>
  <c r="AX132" i="1" s="1"/>
  <c r="AC132" i="1"/>
  <c r="AA132" i="1"/>
  <c r="S132" i="1"/>
  <c r="I132" i="1"/>
  <c r="AW131" i="1"/>
  <c r="AV131" i="1"/>
  <c r="AU131" i="1"/>
  <c r="AT131" i="1"/>
  <c r="AQ131" i="1"/>
  <c r="AO131" i="1"/>
  <c r="AG131" i="1"/>
  <c r="AX131" i="1" s="1"/>
  <c r="AC131" i="1"/>
  <c r="AA131" i="1"/>
  <c r="S131" i="1"/>
  <c r="I131" i="1"/>
  <c r="AW130" i="1"/>
  <c r="AV130" i="1"/>
  <c r="AU130" i="1"/>
  <c r="AT130" i="1"/>
  <c r="AQ130" i="1"/>
  <c r="AO130" i="1"/>
  <c r="AG130" i="1"/>
  <c r="AX130" i="1" s="1"/>
  <c r="AC130" i="1"/>
  <c r="AA130" i="1"/>
  <c r="S130" i="1"/>
  <c r="I130" i="1"/>
  <c r="AW129" i="1"/>
  <c r="AV129" i="1"/>
  <c r="AU129" i="1"/>
  <c r="AT129" i="1"/>
  <c r="AQ129" i="1"/>
  <c r="AO129" i="1"/>
  <c r="AM129" i="1"/>
  <c r="AG129" i="1"/>
  <c r="AX129" i="1" s="1"/>
  <c r="AC129" i="1"/>
  <c r="AA129" i="1"/>
  <c r="Y129" i="1"/>
  <c r="S129" i="1"/>
  <c r="I129" i="1"/>
  <c r="I128" i="1"/>
  <c r="I127" i="1"/>
  <c r="I126" i="1"/>
  <c r="AW125" i="1"/>
  <c r="AV125" i="1"/>
  <c r="AU125" i="1"/>
  <c r="AT125" i="1"/>
  <c r="AQ125" i="1"/>
  <c r="AO125" i="1"/>
  <c r="AG125" i="1"/>
  <c r="AX125" i="1" s="1"/>
  <c r="AC125" i="1"/>
  <c r="AA125" i="1"/>
  <c r="S125" i="1"/>
  <c r="I125" i="1"/>
  <c r="I124" i="1"/>
  <c r="I123" i="1"/>
  <c r="AX122" i="1"/>
  <c r="AW122" i="1"/>
  <c r="AV122" i="1"/>
  <c r="AU122" i="1"/>
  <c r="AT122" i="1"/>
  <c r="AQ122" i="1"/>
  <c r="AO122" i="1"/>
  <c r="AG122" i="1"/>
  <c r="AC122" i="1"/>
  <c r="AA122" i="1"/>
  <c r="S122" i="1"/>
  <c r="I122" i="1"/>
  <c r="AX121" i="1"/>
  <c r="AW121" i="1"/>
  <c r="AV121" i="1"/>
  <c r="AU121" i="1"/>
  <c r="AT121" i="1"/>
  <c r="AQ121" i="1"/>
  <c r="AO121" i="1"/>
  <c r="AG121" i="1"/>
  <c r="AC121" i="1"/>
  <c r="AA121" i="1"/>
  <c r="S121" i="1"/>
  <c r="I121" i="1"/>
  <c r="AX120" i="1"/>
  <c r="AW120" i="1"/>
  <c r="AV120" i="1"/>
  <c r="AU120" i="1"/>
  <c r="AT120" i="1"/>
  <c r="AQ120" i="1"/>
  <c r="AO120" i="1"/>
  <c r="AG120" i="1"/>
  <c r="AC120" i="1"/>
  <c r="AA120" i="1"/>
  <c r="S120" i="1"/>
  <c r="I120" i="1"/>
  <c r="I119" i="1"/>
  <c r="I118" i="1"/>
  <c r="AW117" i="1"/>
  <c r="AV117" i="1"/>
  <c r="AU117" i="1"/>
  <c r="AT117" i="1"/>
  <c r="AQ117" i="1"/>
  <c r="AO117" i="1"/>
  <c r="AM117" i="1"/>
  <c r="AG117" i="1"/>
  <c r="AA117" i="1"/>
  <c r="Y117" i="1"/>
  <c r="S117" i="1"/>
  <c r="AX117" i="1" s="1"/>
  <c r="I117" i="1"/>
  <c r="AW116" i="1"/>
  <c r="AV116" i="1"/>
  <c r="AU116" i="1"/>
  <c r="AT116" i="1"/>
  <c r="AQ116" i="1"/>
  <c r="AO116" i="1"/>
  <c r="AM116" i="1"/>
  <c r="AG116" i="1"/>
  <c r="AA116" i="1"/>
  <c r="Y116" i="1"/>
  <c r="S116" i="1"/>
  <c r="AX116" i="1" s="1"/>
  <c r="I116" i="1"/>
  <c r="AW115" i="1"/>
  <c r="AV115" i="1"/>
  <c r="AU115" i="1"/>
  <c r="AT115" i="1"/>
  <c r="AQ115" i="1"/>
  <c r="AO115" i="1"/>
  <c r="AM115" i="1"/>
  <c r="AG115" i="1"/>
  <c r="AX115" i="1" s="1"/>
  <c r="AA115" i="1"/>
  <c r="Y115" i="1"/>
  <c r="S115" i="1"/>
  <c r="I115" i="1"/>
  <c r="I114" i="1"/>
  <c r="AW113" i="1"/>
  <c r="AV113" i="1"/>
  <c r="AU113" i="1"/>
  <c r="AT113" i="1"/>
  <c r="AQ113" i="1"/>
  <c r="AO113" i="1"/>
  <c r="AM113" i="1"/>
  <c r="AG113" i="1"/>
  <c r="AX113" i="1" s="1"/>
  <c r="AC113" i="1"/>
  <c r="AA113" i="1"/>
  <c r="Y113" i="1"/>
  <c r="S113" i="1"/>
  <c r="I113" i="1"/>
  <c r="I112" i="1"/>
  <c r="AW111" i="1"/>
  <c r="AV111" i="1"/>
  <c r="AU111" i="1"/>
  <c r="AT111" i="1"/>
  <c r="AQ111" i="1"/>
  <c r="AO111" i="1"/>
  <c r="AG111" i="1"/>
  <c r="AX111" i="1" s="1"/>
  <c r="AC111" i="1"/>
  <c r="AA111" i="1"/>
  <c r="S111" i="1"/>
  <c r="I111" i="1"/>
  <c r="AW110" i="1"/>
  <c r="AV110" i="1"/>
  <c r="AU110" i="1"/>
  <c r="AT110" i="1"/>
  <c r="AQ110" i="1"/>
  <c r="AO110" i="1"/>
  <c r="AM110" i="1"/>
  <c r="AG110" i="1"/>
  <c r="AX110" i="1" s="1"/>
  <c r="AA110" i="1"/>
  <c r="Y110" i="1"/>
  <c r="S110" i="1"/>
  <c r="I110" i="1"/>
  <c r="I109" i="1"/>
  <c r="AX108" i="1"/>
  <c r="AW108" i="1"/>
  <c r="AV108" i="1"/>
  <c r="AU108" i="1"/>
  <c r="AT108" i="1"/>
  <c r="AQ108" i="1"/>
  <c r="AO108" i="1"/>
  <c r="AG108" i="1"/>
  <c r="AC108" i="1"/>
  <c r="AA108" i="1"/>
  <c r="S108" i="1"/>
  <c r="I108" i="1"/>
  <c r="AX107" i="1"/>
  <c r="AW107" i="1"/>
  <c r="AV107" i="1"/>
  <c r="AU107" i="1"/>
  <c r="AT107" i="1"/>
  <c r="AQ107" i="1"/>
  <c r="AO107" i="1"/>
  <c r="AG107" i="1"/>
  <c r="AC107" i="1"/>
  <c r="AA107" i="1"/>
  <c r="S107" i="1"/>
  <c r="I107" i="1"/>
  <c r="I106" i="1"/>
  <c r="I105" i="1"/>
  <c r="AX104" i="1"/>
  <c r="AW104" i="1"/>
  <c r="AV104" i="1"/>
  <c r="AU104" i="1"/>
  <c r="AT104" i="1"/>
  <c r="AQ104" i="1"/>
  <c r="AO104" i="1"/>
  <c r="AM104" i="1"/>
  <c r="AG104" i="1"/>
  <c r="AA104" i="1"/>
  <c r="Y104" i="1"/>
  <c r="S104" i="1"/>
  <c r="I104" i="1"/>
  <c r="AW103" i="1"/>
  <c r="AV103" i="1"/>
  <c r="AU103" i="1"/>
  <c r="AT103" i="1"/>
  <c r="AQ103" i="1"/>
  <c r="AO103" i="1"/>
  <c r="AM103" i="1"/>
  <c r="AG103" i="1"/>
  <c r="AA103" i="1"/>
  <c r="Y103" i="1"/>
  <c r="S103" i="1"/>
  <c r="AX103" i="1" s="1"/>
  <c r="I103" i="1"/>
  <c r="AW102" i="1"/>
  <c r="AV102" i="1"/>
  <c r="AU102" i="1"/>
  <c r="AT102" i="1"/>
  <c r="AQ102" i="1"/>
  <c r="AO102" i="1"/>
  <c r="AM102" i="1"/>
  <c r="AG102" i="1"/>
  <c r="AA102" i="1"/>
  <c r="Y102" i="1"/>
  <c r="S102" i="1"/>
  <c r="AX102" i="1" s="1"/>
  <c r="I102" i="1"/>
  <c r="AW101" i="1"/>
  <c r="AV101" i="1"/>
  <c r="AU101" i="1"/>
  <c r="AT101" i="1"/>
  <c r="AQ101" i="1"/>
  <c r="AO101" i="1"/>
  <c r="AG101" i="1"/>
  <c r="AX101" i="1" s="1"/>
  <c r="AC101" i="1"/>
  <c r="AA101" i="1"/>
  <c r="S101" i="1"/>
  <c r="I101" i="1"/>
  <c r="I100" i="1"/>
  <c r="I99" i="1"/>
  <c r="I98" i="1"/>
  <c r="I97" i="1"/>
  <c r="I96" i="1"/>
  <c r="I95" i="1"/>
  <c r="I94" i="1"/>
  <c r="AX93" i="1"/>
  <c r="AW93" i="1"/>
  <c r="AV93" i="1"/>
  <c r="AU93" i="1"/>
  <c r="AT93" i="1"/>
  <c r="I93" i="1"/>
  <c r="AW92" i="1"/>
  <c r="AV92" i="1"/>
  <c r="AU92" i="1"/>
  <c r="AT92" i="1"/>
  <c r="AQ92" i="1"/>
  <c r="AO92" i="1"/>
  <c r="AG92" i="1"/>
  <c r="AX92" i="1" s="1"/>
  <c r="AC92" i="1"/>
  <c r="AA92" i="1"/>
  <c r="S92" i="1"/>
  <c r="I92" i="1"/>
  <c r="AW91" i="1"/>
  <c r="AV91" i="1"/>
  <c r="AU91" i="1"/>
  <c r="AT91" i="1"/>
  <c r="AQ91" i="1"/>
  <c r="AO91" i="1"/>
  <c r="AG91" i="1"/>
  <c r="AX91" i="1" s="1"/>
  <c r="AC91" i="1"/>
  <c r="AA91" i="1"/>
  <c r="S91" i="1"/>
  <c r="I91" i="1"/>
  <c r="AW90" i="1"/>
  <c r="AV90" i="1"/>
  <c r="AU90" i="1"/>
  <c r="AT90" i="1"/>
  <c r="AQ90" i="1"/>
  <c r="AO90" i="1"/>
  <c r="AG90" i="1"/>
  <c r="AX90" i="1" s="1"/>
  <c r="AC90" i="1"/>
  <c r="AA90" i="1"/>
  <c r="S90" i="1"/>
  <c r="I90" i="1"/>
  <c r="AW89" i="1"/>
  <c r="AV89" i="1"/>
  <c r="AU89" i="1"/>
  <c r="AT89" i="1"/>
  <c r="AQ89" i="1"/>
  <c r="AO89" i="1"/>
  <c r="AG89" i="1"/>
  <c r="AX89" i="1" s="1"/>
  <c r="AC89" i="1"/>
  <c r="AA89" i="1"/>
  <c r="S89" i="1"/>
  <c r="I89" i="1"/>
  <c r="AW88" i="1"/>
  <c r="AV88" i="1"/>
  <c r="AU88" i="1"/>
  <c r="AT88" i="1"/>
  <c r="AQ88" i="1"/>
  <c r="AO88" i="1"/>
  <c r="AG88" i="1"/>
  <c r="AX88" i="1" s="1"/>
  <c r="AC88" i="1"/>
  <c r="AA88" i="1"/>
  <c r="S88" i="1"/>
  <c r="I88" i="1"/>
  <c r="AW87" i="1"/>
  <c r="AV87" i="1"/>
  <c r="AU87" i="1"/>
  <c r="AT87" i="1"/>
  <c r="AQ87" i="1"/>
  <c r="AO87" i="1"/>
  <c r="AG87" i="1"/>
  <c r="AX87" i="1" s="1"/>
  <c r="AC87" i="1"/>
  <c r="AA87" i="1"/>
  <c r="S87" i="1"/>
  <c r="I87" i="1"/>
  <c r="AW86" i="1"/>
  <c r="AV86" i="1"/>
  <c r="AU86" i="1"/>
  <c r="AT86" i="1"/>
  <c r="AQ86" i="1"/>
  <c r="AO86" i="1"/>
  <c r="AG86" i="1"/>
  <c r="AX86" i="1" s="1"/>
  <c r="AC86" i="1"/>
  <c r="AA86" i="1"/>
  <c r="S86" i="1"/>
  <c r="I86" i="1"/>
  <c r="I85" i="1"/>
  <c r="AW84" i="1"/>
  <c r="AV84" i="1"/>
  <c r="AU84" i="1"/>
  <c r="AT84" i="1"/>
  <c r="AQ84" i="1"/>
  <c r="AO84" i="1"/>
  <c r="AG84" i="1"/>
  <c r="AX84" i="1" s="1"/>
  <c r="AC84" i="1"/>
  <c r="AA84" i="1"/>
  <c r="S84" i="1"/>
  <c r="I84" i="1"/>
  <c r="AW83" i="1"/>
  <c r="AV83" i="1"/>
  <c r="AU83" i="1"/>
  <c r="AT83" i="1"/>
  <c r="AQ83" i="1"/>
  <c r="AO83" i="1"/>
  <c r="AG83" i="1"/>
  <c r="AX83" i="1" s="1"/>
  <c r="AC83" i="1"/>
  <c r="AA83" i="1"/>
  <c r="S83" i="1"/>
  <c r="I83" i="1"/>
  <c r="AW82" i="1"/>
  <c r="AV82" i="1"/>
  <c r="AU82" i="1"/>
  <c r="AT82" i="1"/>
  <c r="AQ82" i="1"/>
  <c r="AO82" i="1"/>
  <c r="AG82" i="1"/>
  <c r="AX82" i="1" s="1"/>
  <c r="AC82" i="1"/>
  <c r="AA82" i="1"/>
  <c r="S82" i="1"/>
  <c r="I82" i="1"/>
  <c r="AW81" i="1"/>
  <c r="AV81" i="1"/>
  <c r="AU81" i="1"/>
  <c r="AT81" i="1"/>
  <c r="AQ81" i="1"/>
  <c r="AO81" i="1"/>
  <c r="AG81" i="1"/>
  <c r="AX81" i="1" s="1"/>
  <c r="AC81" i="1"/>
  <c r="AA81" i="1"/>
  <c r="S81" i="1"/>
  <c r="I81" i="1"/>
  <c r="AW80" i="1"/>
  <c r="AV80" i="1"/>
  <c r="AU80" i="1"/>
  <c r="AT80" i="1"/>
  <c r="AQ80" i="1"/>
  <c r="AO80" i="1"/>
  <c r="AG80" i="1"/>
  <c r="AX80" i="1" s="1"/>
  <c r="AC80" i="1"/>
  <c r="AA80" i="1"/>
  <c r="S80" i="1"/>
  <c r="I80" i="1"/>
  <c r="AW79" i="1"/>
  <c r="AV79" i="1"/>
  <c r="AU79" i="1"/>
  <c r="AT79" i="1"/>
  <c r="AQ79" i="1"/>
  <c r="AO79" i="1"/>
  <c r="AG79" i="1"/>
  <c r="AX79" i="1" s="1"/>
  <c r="AC79" i="1"/>
  <c r="AA79" i="1"/>
  <c r="S79" i="1"/>
  <c r="I79" i="1"/>
  <c r="AW78" i="1"/>
  <c r="AV78" i="1"/>
  <c r="AU78" i="1"/>
  <c r="AT78" i="1"/>
  <c r="AQ78" i="1"/>
  <c r="AO78" i="1"/>
  <c r="AG78" i="1"/>
  <c r="AX78" i="1" s="1"/>
  <c r="AC78" i="1"/>
  <c r="AA78" i="1"/>
  <c r="S78" i="1"/>
  <c r="I78" i="1"/>
  <c r="AW77" i="1"/>
  <c r="AV77" i="1"/>
  <c r="AU77" i="1"/>
  <c r="AT77" i="1"/>
  <c r="AQ77" i="1"/>
  <c r="AO77" i="1"/>
  <c r="AG77" i="1"/>
  <c r="AX77" i="1" s="1"/>
  <c r="AC77" i="1"/>
  <c r="AA77" i="1"/>
  <c r="S77" i="1"/>
  <c r="I77" i="1"/>
  <c r="AW76" i="1"/>
  <c r="AV76" i="1"/>
  <c r="AU76" i="1"/>
  <c r="AT76" i="1"/>
  <c r="AQ76" i="1"/>
  <c r="AO76" i="1"/>
  <c r="AM76" i="1"/>
  <c r="AG76" i="1"/>
  <c r="AX76" i="1" s="1"/>
  <c r="AC76" i="1"/>
  <c r="Y76" i="1"/>
  <c r="I76" i="1"/>
  <c r="AW75" i="1"/>
  <c r="AV75" i="1"/>
  <c r="AU75" i="1"/>
  <c r="AT75" i="1"/>
  <c r="AQ75" i="1"/>
  <c r="AO75" i="1"/>
  <c r="AG75" i="1"/>
  <c r="AX75" i="1" s="1"/>
  <c r="AC75" i="1"/>
  <c r="AA75" i="1"/>
  <c r="S75" i="1"/>
  <c r="I75" i="1"/>
  <c r="AW74" i="1"/>
  <c r="AV74" i="1"/>
  <c r="AU74" i="1"/>
  <c r="AT74" i="1"/>
  <c r="AQ74" i="1"/>
  <c r="AO74" i="1"/>
  <c r="AG74" i="1"/>
  <c r="AX74" i="1" s="1"/>
  <c r="AC74" i="1"/>
  <c r="AA74" i="1"/>
  <c r="S74" i="1"/>
  <c r="I74" i="1"/>
  <c r="AW73" i="1"/>
  <c r="AV73" i="1"/>
  <c r="AU73" i="1"/>
  <c r="AT73" i="1"/>
  <c r="AQ73" i="1"/>
  <c r="AO73" i="1"/>
  <c r="AG73" i="1"/>
  <c r="AX73" i="1" s="1"/>
  <c r="AC73" i="1"/>
  <c r="AA73" i="1"/>
  <c r="S73" i="1"/>
  <c r="I73" i="1"/>
  <c r="I72" i="1"/>
  <c r="AW71" i="1"/>
  <c r="AV71" i="1"/>
  <c r="AU71" i="1"/>
  <c r="AT71" i="1"/>
  <c r="AQ71" i="1"/>
  <c r="AO71" i="1"/>
  <c r="AM71" i="1"/>
  <c r="AG71" i="1"/>
  <c r="AX71" i="1" s="1"/>
  <c r="AC71" i="1"/>
  <c r="Y71" i="1"/>
  <c r="I71" i="1"/>
  <c r="AW70" i="1"/>
  <c r="AV70" i="1"/>
  <c r="AU70" i="1"/>
  <c r="AT70" i="1"/>
  <c r="AQ70" i="1"/>
  <c r="AO70" i="1"/>
  <c r="AG70" i="1"/>
  <c r="AX70" i="1" s="1"/>
  <c r="AC70" i="1"/>
  <c r="AA70" i="1"/>
  <c r="S70" i="1"/>
  <c r="I70" i="1"/>
  <c r="AW69" i="1"/>
  <c r="AV69" i="1"/>
  <c r="AU69" i="1"/>
  <c r="AT69" i="1"/>
  <c r="AQ69" i="1"/>
  <c r="AO69" i="1"/>
  <c r="AG69" i="1"/>
  <c r="AX69" i="1" s="1"/>
  <c r="AC69" i="1"/>
  <c r="AA69" i="1"/>
  <c r="S69" i="1"/>
  <c r="I69" i="1"/>
  <c r="AX68" i="1"/>
  <c r="AW68" i="1"/>
  <c r="AV68" i="1"/>
  <c r="AU68" i="1"/>
  <c r="AT68" i="1"/>
  <c r="I68" i="1"/>
  <c r="AX67" i="1"/>
  <c r="AW67" i="1"/>
  <c r="AV67" i="1"/>
  <c r="AU67" i="1"/>
  <c r="AT67" i="1"/>
  <c r="I67" i="1"/>
  <c r="AX66" i="1"/>
  <c r="AW66" i="1"/>
  <c r="AV66" i="1"/>
  <c r="AU66" i="1"/>
  <c r="AT66" i="1"/>
  <c r="I66" i="1"/>
  <c r="AX65" i="1"/>
  <c r="AW65" i="1"/>
  <c r="AV65" i="1"/>
  <c r="AU65" i="1"/>
  <c r="AT65" i="1"/>
  <c r="AQ65" i="1"/>
  <c r="AO65" i="1"/>
  <c r="AG65" i="1"/>
  <c r="AC65" i="1"/>
  <c r="AA65" i="1"/>
  <c r="S65" i="1"/>
  <c r="I65" i="1"/>
  <c r="AX64" i="1"/>
  <c r="AW64" i="1"/>
  <c r="AV64" i="1"/>
  <c r="AU64" i="1"/>
  <c r="AT64" i="1"/>
  <c r="AQ64" i="1"/>
  <c r="AO64" i="1"/>
  <c r="AG64" i="1"/>
  <c r="AC64" i="1"/>
  <c r="AA64" i="1"/>
  <c r="S64" i="1"/>
  <c r="I64" i="1"/>
  <c r="AX63" i="1"/>
  <c r="AW63" i="1"/>
  <c r="AV63" i="1"/>
  <c r="AU63" i="1"/>
  <c r="AT63" i="1"/>
  <c r="AQ63" i="1"/>
  <c r="AO63" i="1"/>
  <c r="AG63" i="1"/>
  <c r="AC63" i="1"/>
  <c r="AA63" i="1"/>
  <c r="S63" i="1"/>
  <c r="I63" i="1"/>
  <c r="AX62" i="1"/>
  <c r="AW62" i="1"/>
  <c r="AV62" i="1"/>
  <c r="AU62" i="1"/>
  <c r="AT62" i="1"/>
  <c r="AQ62" i="1"/>
  <c r="AO62" i="1"/>
  <c r="AG62" i="1"/>
  <c r="AC62" i="1"/>
  <c r="AA62" i="1"/>
  <c r="S62" i="1"/>
  <c r="I62" i="1"/>
  <c r="AX61" i="1"/>
  <c r="AW61" i="1"/>
  <c r="AV61" i="1"/>
  <c r="AU61" i="1"/>
  <c r="AT61" i="1"/>
  <c r="AQ61" i="1"/>
  <c r="AO61" i="1"/>
  <c r="AG61" i="1"/>
  <c r="AC61" i="1"/>
  <c r="AA61" i="1"/>
  <c r="S61" i="1"/>
  <c r="I61" i="1"/>
  <c r="AX60" i="1"/>
  <c r="AW60" i="1"/>
  <c r="AV60" i="1"/>
  <c r="AU60" i="1"/>
  <c r="AT60" i="1"/>
  <c r="AQ60" i="1"/>
  <c r="AO60" i="1"/>
  <c r="AG60" i="1"/>
  <c r="AC60" i="1"/>
  <c r="AA60" i="1"/>
  <c r="S60" i="1"/>
  <c r="I60" i="1"/>
  <c r="AX59" i="1"/>
  <c r="AW59" i="1"/>
  <c r="AV59" i="1"/>
  <c r="AU59" i="1"/>
  <c r="AT59" i="1"/>
  <c r="AQ59" i="1"/>
  <c r="AO59" i="1"/>
  <c r="AG59" i="1"/>
  <c r="AC59" i="1"/>
  <c r="AA59" i="1"/>
  <c r="S59" i="1"/>
  <c r="I59" i="1"/>
  <c r="AX58" i="1"/>
  <c r="AW58" i="1"/>
  <c r="AV58" i="1"/>
  <c r="AU58" i="1"/>
  <c r="AT58" i="1"/>
  <c r="AQ58" i="1"/>
  <c r="AO58" i="1"/>
  <c r="AG58" i="1"/>
  <c r="AC58" i="1"/>
  <c r="AA58" i="1"/>
  <c r="S58" i="1"/>
  <c r="I58" i="1"/>
  <c r="AX57" i="1"/>
  <c r="AW57" i="1"/>
  <c r="AV57" i="1"/>
  <c r="AU57" i="1"/>
  <c r="AT57" i="1"/>
  <c r="AQ57" i="1"/>
  <c r="AO57" i="1"/>
  <c r="AG57" i="1"/>
  <c r="AC57" i="1"/>
  <c r="AA57" i="1"/>
  <c r="S57" i="1"/>
  <c r="I57" i="1"/>
  <c r="AW56" i="1"/>
  <c r="AV56" i="1"/>
  <c r="AU56" i="1"/>
  <c r="AT56" i="1"/>
  <c r="AQ56" i="1"/>
  <c r="AO56" i="1"/>
  <c r="AM56" i="1"/>
  <c r="AG56" i="1"/>
  <c r="AC56" i="1"/>
  <c r="AA56" i="1"/>
  <c r="Y56" i="1"/>
  <c r="S56" i="1"/>
  <c r="AX56" i="1" s="1"/>
  <c r="I56" i="1"/>
  <c r="AW55" i="1"/>
  <c r="AV55" i="1"/>
  <c r="AU55" i="1"/>
  <c r="AT55" i="1"/>
  <c r="AQ55" i="1"/>
  <c r="AO55" i="1"/>
  <c r="AM55" i="1"/>
  <c r="AG55" i="1"/>
  <c r="AC55" i="1"/>
  <c r="AA55" i="1"/>
  <c r="Y55" i="1"/>
  <c r="S55" i="1"/>
  <c r="AX55" i="1" s="1"/>
  <c r="I55" i="1"/>
  <c r="AW54" i="1"/>
  <c r="AV54" i="1"/>
  <c r="AU54" i="1"/>
  <c r="AT54" i="1"/>
  <c r="AQ54" i="1"/>
  <c r="AO54" i="1"/>
  <c r="AM54" i="1"/>
  <c r="AG54" i="1"/>
  <c r="AX54" i="1" s="1"/>
  <c r="AC54" i="1"/>
  <c r="AA54" i="1"/>
  <c r="Y54" i="1"/>
  <c r="S54" i="1"/>
  <c r="I54" i="1"/>
  <c r="AW53" i="1"/>
  <c r="AV53" i="1"/>
  <c r="AU53" i="1"/>
  <c r="AT53" i="1"/>
  <c r="AQ53" i="1"/>
  <c r="AO53" i="1"/>
  <c r="AG53" i="1"/>
  <c r="AX53" i="1" s="1"/>
  <c r="AC53" i="1"/>
  <c r="AA53" i="1"/>
  <c r="S53" i="1"/>
  <c r="I53" i="1"/>
  <c r="AW52" i="1"/>
  <c r="AV52" i="1"/>
  <c r="AU52" i="1"/>
  <c r="AT52" i="1"/>
  <c r="AQ52" i="1"/>
  <c r="AO52" i="1"/>
  <c r="AG52" i="1"/>
  <c r="AX52" i="1" s="1"/>
  <c r="AC52" i="1"/>
  <c r="AA52" i="1"/>
  <c r="S52" i="1"/>
  <c r="I52" i="1"/>
  <c r="AW51" i="1"/>
  <c r="AV51" i="1"/>
  <c r="AU51" i="1"/>
  <c r="AT51" i="1"/>
  <c r="AQ51" i="1"/>
  <c r="AO51" i="1"/>
  <c r="AG51" i="1"/>
  <c r="AX51" i="1" s="1"/>
  <c r="AC51" i="1"/>
  <c r="AA51" i="1"/>
  <c r="S51" i="1"/>
  <c r="I51" i="1"/>
  <c r="AW50" i="1"/>
  <c r="AV50" i="1"/>
  <c r="AU50" i="1"/>
  <c r="AT50" i="1"/>
  <c r="AQ50" i="1"/>
  <c r="AO50" i="1"/>
  <c r="AG50" i="1"/>
  <c r="AX50" i="1" s="1"/>
  <c r="AC50" i="1"/>
  <c r="AA50" i="1"/>
  <c r="S50" i="1"/>
  <c r="I50" i="1"/>
  <c r="AW49" i="1"/>
  <c r="AV49" i="1"/>
  <c r="AU49" i="1"/>
  <c r="AT49" i="1"/>
  <c r="AQ49" i="1"/>
  <c r="AO49" i="1"/>
  <c r="AG49" i="1"/>
  <c r="AX49" i="1" s="1"/>
  <c r="AC49" i="1"/>
  <c r="AA49" i="1"/>
  <c r="S49" i="1"/>
  <c r="I49" i="1"/>
  <c r="AW48" i="1"/>
  <c r="AV48" i="1"/>
  <c r="AU48" i="1"/>
  <c r="AT48" i="1"/>
  <c r="AQ48" i="1"/>
  <c r="AO48" i="1"/>
  <c r="AG48" i="1"/>
  <c r="AX48" i="1" s="1"/>
  <c r="AC48" i="1"/>
  <c r="AA48" i="1"/>
  <c r="S48" i="1"/>
  <c r="I48" i="1"/>
  <c r="AW47" i="1"/>
  <c r="AV47" i="1"/>
  <c r="AU47" i="1"/>
  <c r="AT47" i="1"/>
  <c r="AQ47" i="1"/>
  <c r="AO47" i="1"/>
  <c r="AG47" i="1"/>
  <c r="AX47" i="1" s="1"/>
  <c r="AC47" i="1"/>
  <c r="AA47" i="1"/>
  <c r="S47" i="1"/>
  <c r="I47" i="1"/>
  <c r="AW46" i="1"/>
  <c r="AV46" i="1"/>
  <c r="AU46" i="1"/>
  <c r="AT46" i="1"/>
  <c r="AQ46" i="1"/>
  <c r="AO46" i="1"/>
  <c r="AG46" i="1"/>
  <c r="AX46" i="1" s="1"/>
  <c r="AC46" i="1"/>
  <c r="AA46" i="1"/>
  <c r="S46" i="1"/>
  <c r="I46" i="1"/>
  <c r="AW45" i="1"/>
  <c r="AV45" i="1"/>
  <c r="AU45" i="1"/>
  <c r="AT45" i="1"/>
  <c r="AQ45" i="1"/>
  <c r="AO45" i="1"/>
  <c r="AM45" i="1"/>
  <c r="AG45" i="1"/>
  <c r="AX45" i="1" s="1"/>
  <c r="AC45" i="1"/>
  <c r="Y45" i="1"/>
  <c r="S45" i="1"/>
  <c r="I45" i="1"/>
  <c r="AW44" i="1"/>
  <c r="AV44" i="1"/>
  <c r="AU44" i="1"/>
  <c r="AT44" i="1"/>
  <c r="AQ44" i="1"/>
  <c r="AO44" i="1"/>
  <c r="AM44" i="1"/>
  <c r="AG44" i="1"/>
  <c r="AX44" i="1" s="1"/>
  <c r="AC44" i="1"/>
  <c r="Y44" i="1"/>
  <c r="S44" i="1"/>
  <c r="I44" i="1"/>
  <c r="AW43" i="1"/>
  <c r="AV43" i="1"/>
  <c r="AU43" i="1"/>
  <c r="AT43" i="1"/>
  <c r="AQ43" i="1"/>
  <c r="AO43" i="1"/>
  <c r="AG43" i="1"/>
  <c r="AX43" i="1" s="1"/>
  <c r="AC43" i="1"/>
  <c r="AA43" i="1"/>
  <c r="S43" i="1"/>
  <c r="I43" i="1"/>
  <c r="AW42" i="1"/>
  <c r="AV42" i="1"/>
  <c r="AU42" i="1"/>
  <c r="AT42" i="1"/>
  <c r="AQ42" i="1"/>
  <c r="AO42" i="1"/>
  <c r="AG42" i="1"/>
  <c r="AX42" i="1" s="1"/>
  <c r="AC42" i="1"/>
  <c r="AA42" i="1"/>
  <c r="S42" i="1"/>
  <c r="I42" i="1"/>
  <c r="AW41" i="1"/>
  <c r="AV41" i="1"/>
  <c r="AU41" i="1"/>
  <c r="AT41" i="1"/>
  <c r="AQ41" i="1"/>
  <c r="AO41" i="1"/>
  <c r="AG41" i="1"/>
  <c r="AX41" i="1" s="1"/>
  <c r="AC41" i="1"/>
  <c r="AA41" i="1"/>
  <c r="S41" i="1"/>
  <c r="I41" i="1"/>
  <c r="AW40" i="1"/>
  <c r="AV40" i="1"/>
  <c r="AU40" i="1"/>
  <c r="AT40" i="1"/>
  <c r="AQ40" i="1"/>
  <c r="AO40" i="1"/>
  <c r="AG40" i="1"/>
  <c r="AX40" i="1" s="1"/>
  <c r="AC40" i="1"/>
  <c r="AA40" i="1"/>
  <c r="S40" i="1"/>
  <c r="I40" i="1"/>
  <c r="AW39" i="1"/>
  <c r="AV39" i="1"/>
  <c r="AU39" i="1"/>
  <c r="AT39" i="1"/>
  <c r="AQ39" i="1"/>
  <c r="AO39" i="1"/>
  <c r="AG39" i="1"/>
  <c r="AX39" i="1" s="1"/>
  <c r="AC39" i="1"/>
  <c r="AA39" i="1"/>
  <c r="S39" i="1"/>
  <c r="I39" i="1"/>
  <c r="AX38" i="1"/>
  <c r="AW38" i="1"/>
  <c r="AV38" i="1"/>
  <c r="AU38" i="1"/>
  <c r="AT38" i="1"/>
  <c r="I38" i="1"/>
  <c r="AX37" i="1"/>
  <c r="AW37" i="1"/>
  <c r="AV37" i="1"/>
  <c r="AU37" i="1"/>
  <c r="AT37" i="1"/>
  <c r="I37" i="1"/>
  <c r="I36" i="1"/>
  <c r="I35" i="1"/>
  <c r="I34" i="1"/>
  <c r="I33" i="1"/>
  <c r="I32" i="1"/>
  <c r="I31" i="1"/>
  <c r="I30" i="1"/>
  <c r="I29" i="1"/>
  <c r="I28" i="1"/>
  <c r="I27" i="1"/>
  <c r="AW26" i="1"/>
  <c r="AV26" i="1"/>
  <c r="AU26" i="1"/>
  <c r="AT26" i="1"/>
  <c r="AQ26" i="1"/>
  <c r="AO26" i="1"/>
  <c r="AG26" i="1"/>
  <c r="AX26" i="1" s="1"/>
  <c r="AC26" i="1"/>
  <c r="AA26" i="1"/>
  <c r="S26" i="1"/>
  <c r="I26" i="1"/>
  <c r="AW25" i="1"/>
  <c r="AV25" i="1"/>
  <c r="AU25" i="1"/>
  <c r="AT25" i="1"/>
  <c r="AQ25" i="1"/>
  <c r="AO25" i="1"/>
  <c r="AG25" i="1"/>
  <c r="AX25" i="1" s="1"/>
  <c r="AC25" i="1"/>
  <c r="AA25" i="1"/>
  <c r="S25" i="1"/>
  <c r="I25" i="1"/>
  <c r="AW24" i="1"/>
  <c r="AV24" i="1"/>
  <c r="AU24" i="1"/>
  <c r="AT24" i="1"/>
  <c r="AQ24" i="1"/>
  <c r="AO24" i="1"/>
  <c r="AG24" i="1"/>
  <c r="AX24" i="1" s="1"/>
  <c r="AC24" i="1"/>
  <c r="AA24" i="1"/>
  <c r="S24" i="1"/>
  <c r="I24" i="1"/>
  <c r="AW23" i="1"/>
  <c r="AV23" i="1"/>
  <c r="AU23" i="1"/>
  <c r="AT23" i="1"/>
  <c r="AQ23" i="1"/>
  <c r="AO23" i="1"/>
  <c r="AG23" i="1"/>
  <c r="AX23" i="1" s="1"/>
  <c r="AC23" i="1"/>
  <c r="AA23" i="1"/>
  <c r="S23" i="1"/>
  <c r="I23" i="1"/>
  <c r="AW22" i="1"/>
  <c r="AV22" i="1"/>
  <c r="AU22" i="1"/>
  <c r="AT22" i="1"/>
  <c r="AQ22" i="1"/>
  <c r="AO22" i="1"/>
  <c r="AG22" i="1"/>
  <c r="AX22" i="1" s="1"/>
  <c r="AC22" i="1"/>
  <c r="AA22" i="1"/>
  <c r="S22" i="1"/>
  <c r="I22" i="1"/>
  <c r="AW21" i="1"/>
  <c r="AV21" i="1"/>
  <c r="AU21" i="1"/>
  <c r="AT21" i="1"/>
  <c r="AQ21" i="1"/>
  <c r="AO21" i="1"/>
  <c r="AG21" i="1"/>
  <c r="AX21" i="1" s="1"/>
  <c r="AC21" i="1"/>
  <c r="AA21" i="1"/>
  <c r="S21" i="1"/>
  <c r="I21" i="1"/>
  <c r="AW20" i="1"/>
  <c r="AV20" i="1"/>
  <c r="AU20" i="1"/>
  <c r="AT20" i="1"/>
  <c r="AQ20" i="1"/>
  <c r="AO20" i="1"/>
  <c r="AM20" i="1"/>
  <c r="AG20" i="1"/>
  <c r="AX20" i="1" s="1"/>
  <c r="AC20" i="1"/>
  <c r="AA20" i="1"/>
  <c r="Y20" i="1"/>
  <c r="S20" i="1"/>
  <c r="I20" i="1"/>
  <c r="AW19" i="1"/>
  <c r="AV19" i="1"/>
  <c r="AU19" i="1"/>
  <c r="AT19" i="1"/>
  <c r="AQ19" i="1"/>
  <c r="AO19" i="1"/>
  <c r="AG19" i="1"/>
  <c r="AX19" i="1" s="1"/>
  <c r="AC19" i="1"/>
  <c r="AA19" i="1"/>
  <c r="S19" i="1"/>
  <c r="I19" i="1"/>
  <c r="AW18" i="1"/>
  <c r="AV18" i="1"/>
  <c r="AU18" i="1"/>
  <c r="AT18" i="1"/>
  <c r="AQ18" i="1"/>
  <c r="AO18" i="1"/>
  <c r="AG18" i="1"/>
  <c r="AX18" i="1" s="1"/>
  <c r="AC18" i="1"/>
  <c r="AA18" i="1"/>
  <c r="S18" i="1"/>
  <c r="I18" i="1"/>
  <c r="AW17" i="1"/>
  <c r="AV17" i="1"/>
  <c r="AU17" i="1"/>
  <c r="AT17" i="1"/>
  <c r="AQ17" i="1"/>
  <c r="AO17" i="1"/>
  <c r="AG17" i="1"/>
  <c r="AX17" i="1" s="1"/>
  <c r="AC17" i="1"/>
  <c r="AA17" i="1"/>
  <c r="S17" i="1"/>
  <c r="I17" i="1"/>
  <c r="AW16" i="1"/>
  <c r="AV16" i="1"/>
  <c r="AU16" i="1"/>
  <c r="AT16" i="1"/>
  <c r="AQ16" i="1"/>
  <c r="AO16" i="1"/>
  <c r="AM16" i="1"/>
  <c r="AG16" i="1"/>
  <c r="AX16" i="1" s="1"/>
  <c r="AC16" i="1"/>
  <c r="AA16" i="1"/>
  <c r="Y16" i="1"/>
  <c r="S16" i="1"/>
  <c r="I16" i="1"/>
  <c r="AW15" i="1"/>
  <c r="AV15" i="1"/>
  <c r="AU15" i="1"/>
  <c r="AT15" i="1"/>
  <c r="AQ15" i="1"/>
  <c r="AO15" i="1"/>
  <c r="AM15" i="1"/>
  <c r="AG15" i="1"/>
  <c r="AC15" i="1"/>
  <c r="AA15" i="1"/>
  <c r="Y15" i="1"/>
  <c r="S15" i="1"/>
  <c r="AX15" i="1" s="1"/>
  <c r="I15" i="1"/>
  <c r="AW14" i="1"/>
  <c r="AV14" i="1"/>
  <c r="AU14" i="1"/>
  <c r="AT14" i="1"/>
  <c r="AQ14" i="1"/>
  <c r="AO14" i="1"/>
  <c r="AM14" i="1"/>
  <c r="AG14" i="1"/>
  <c r="AC14" i="1"/>
  <c r="AA14" i="1"/>
  <c r="Y14" i="1"/>
  <c r="S14" i="1"/>
  <c r="AX14" i="1" s="1"/>
  <c r="I14" i="1"/>
  <c r="AW13" i="1"/>
  <c r="AV13" i="1"/>
  <c r="AU13" i="1"/>
  <c r="AT13" i="1"/>
  <c r="AQ13" i="1"/>
  <c r="AO13" i="1"/>
  <c r="AG13" i="1"/>
  <c r="AC13" i="1"/>
  <c r="AA13" i="1"/>
  <c r="S13" i="1"/>
  <c r="AX13" i="1" s="1"/>
  <c r="I13" i="1"/>
  <c r="AW12" i="1"/>
  <c r="AV12" i="1"/>
  <c r="AU12" i="1"/>
  <c r="AT12" i="1"/>
  <c r="AQ12" i="1"/>
  <c r="AO12" i="1"/>
  <c r="AG12" i="1"/>
  <c r="AC12" i="1"/>
  <c r="AA12" i="1"/>
  <c r="S12" i="1"/>
  <c r="AX12" i="1" s="1"/>
  <c r="I12" i="1"/>
  <c r="AW11" i="1"/>
  <c r="AV11" i="1"/>
  <c r="AU11" i="1"/>
  <c r="AT11" i="1"/>
  <c r="AQ11" i="1"/>
  <c r="AO11" i="1"/>
  <c r="AG11" i="1"/>
  <c r="AC11" i="1"/>
  <c r="AA11" i="1"/>
  <c r="S11" i="1"/>
  <c r="AX11" i="1" s="1"/>
  <c r="I11" i="1"/>
  <c r="AW10" i="1"/>
  <c r="AV10" i="1"/>
  <c r="AU10" i="1"/>
  <c r="AT10" i="1"/>
  <c r="AQ10" i="1"/>
  <c r="AO10" i="1"/>
  <c r="AG10" i="1"/>
  <c r="AC10" i="1"/>
  <c r="AA10" i="1"/>
  <c r="S10" i="1"/>
  <c r="AX10" i="1" s="1"/>
  <c r="I10" i="1"/>
  <c r="AW9" i="1"/>
  <c r="AV9" i="1"/>
  <c r="AU9" i="1"/>
  <c r="AT9" i="1"/>
  <c r="AQ9" i="1"/>
  <c r="AO9" i="1"/>
  <c r="AG9" i="1"/>
  <c r="AC9" i="1"/>
  <c r="AA9" i="1"/>
  <c r="S9" i="1"/>
  <c r="AX9" i="1" s="1"/>
  <c r="I9" i="1"/>
  <c r="AW8" i="1"/>
  <c r="AV8" i="1"/>
  <c r="AU8" i="1"/>
  <c r="AT8" i="1"/>
  <c r="AQ8" i="1"/>
  <c r="AO8" i="1"/>
  <c r="AG8" i="1"/>
  <c r="AC8" i="1"/>
  <c r="AA8" i="1"/>
  <c r="S8" i="1"/>
  <c r="AX8" i="1" s="1"/>
  <c r="I8" i="1"/>
  <c r="AW7" i="1"/>
  <c r="AV7" i="1"/>
  <c r="AU7" i="1"/>
  <c r="AT7" i="1"/>
  <c r="AQ7" i="1"/>
  <c r="AO7" i="1"/>
  <c r="AG7" i="1"/>
  <c r="AC7" i="1"/>
  <c r="AA7" i="1"/>
  <c r="S7" i="1"/>
  <c r="AX7" i="1" s="1"/>
  <c r="I7" i="1"/>
  <c r="AW6" i="1"/>
  <c r="AV6" i="1"/>
  <c r="AU6" i="1"/>
  <c r="AT6" i="1"/>
  <c r="AQ6" i="1"/>
  <c r="AO6" i="1"/>
  <c r="AG6" i="1"/>
  <c r="AC6" i="1"/>
  <c r="AA6" i="1"/>
  <c r="S6" i="1"/>
  <c r="AX6" i="1" s="1"/>
  <c r="I6" i="1"/>
  <c r="I5" i="1"/>
  <c r="AW4" i="1"/>
  <c r="AV4" i="1"/>
  <c r="AU4" i="1"/>
  <c r="AT4" i="1"/>
  <c r="AQ4" i="1"/>
  <c r="AO4" i="1"/>
  <c r="AG4" i="1"/>
  <c r="AC4" i="1"/>
  <c r="AA4" i="1"/>
  <c r="S4" i="1"/>
  <c r="AX4" i="1" s="1"/>
  <c r="I4" i="1"/>
  <c r="AW3" i="1"/>
  <c r="AV3" i="1"/>
  <c r="AU3" i="1"/>
  <c r="AT3" i="1"/>
  <c r="AQ3" i="1"/>
  <c r="AO3" i="1"/>
  <c r="AG3" i="1"/>
  <c r="AC3" i="1"/>
  <c r="AA3" i="1"/>
  <c r="S3" i="1"/>
  <c r="AX3" i="1" s="1"/>
  <c r="I3" i="1"/>
  <c r="AW2" i="1"/>
  <c r="AV2" i="1"/>
  <c r="AU2" i="1"/>
  <c r="AT2" i="1"/>
  <c r="AQ2" i="1"/>
  <c r="AO2" i="1"/>
  <c r="AG2" i="1"/>
  <c r="AC2" i="1"/>
  <c r="AA2" i="1"/>
  <c r="S2" i="1"/>
  <c r="AX2" i="1" s="1"/>
  <c r="I2" i="1"/>
  <c r="AV134" i="1" l="1"/>
  <c r="AU134" i="1"/>
  <c r="AT134" i="1"/>
  <c r="AQ134" i="1"/>
  <c r="AV135" i="1"/>
  <c r="AU135" i="1"/>
  <c r="AT135" i="1"/>
  <c r="AQ135" i="1"/>
  <c r="AU142" i="1"/>
  <c r="AT142" i="1"/>
  <c r="AV142" i="1"/>
  <c r="AC133" i="1"/>
  <c r="AQ136" i="1"/>
  <c r="AM134" i="1"/>
  <c r="AT138" i="1"/>
  <c r="AU139" i="1"/>
  <c r="AT136" i="1"/>
  <c r="AD138" i="1"/>
  <c r="AU138" i="1"/>
  <c r="AV139" i="1"/>
  <c r="AM142" i="1"/>
  <c r="AQ142" i="1" s="1"/>
  <c r="AT133" i="1"/>
  <c r="AT140" i="1"/>
  <c r="AR135" i="1"/>
  <c r="AS135" i="1" s="1"/>
  <c r="AU136" i="1"/>
  <c r="AR136" i="1"/>
  <c r="AS136" i="1" s="1"/>
  <c r="AV136" i="1" l="1"/>
</calcChain>
</file>

<file path=xl/sharedStrings.xml><?xml version="1.0" encoding="utf-8"?>
<sst xmlns="http://schemas.openxmlformats.org/spreadsheetml/2006/main" count="615" uniqueCount="69">
  <si>
    <r>
      <t>Treatment.</t>
    </r>
    <r>
      <rPr>
        <sz val="9"/>
        <color theme="1"/>
        <rFont val="Calibri"/>
        <family val="2"/>
        <charset val="238"/>
        <scheme val="minor"/>
      </rPr>
      <t xml:space="preserve"> 0 - saline, 1 - drug, 2 - drug higher dose, 3 - rescue (2 drugs)</t>
    </r>
  </si>
  <si>
    <t>Experiment type</t>
  </si>
  <si>
    <t>Eperiment number</t>
  </si>
  <si>
    <t>Experiment date</t>
  </si>
  <si>
    <t>Cage</t>
  </si>
  <si>
    <t>Mouse</t>
  </si>
  <si>
    <t>Group</t>
  </si>
  <si>
    <t>Age
pretest</t>
  </si>
  <si>
    <t>Age
posttest</t>
  </si>
  <si>
    <t>Weight pretest</t>
  </si>
  <si>
    <t>Weight posttest</t>
  </si>
  <si>
    <t>Social context</t>
  </si>
  <si>
    <t>Isolate context</t>
  </si>
  <si>
    <t>Beech zone pretest</t>
  </si>
  <si>
    <t>Beech zone posttest</t>
  </si>
  <si>
    <t>Cellulose zone pretest</t>
  </si>
  <si>
    <t>Cellulose zone posttest</t>
  </si>
  <si>
    <r>
      <rPr>
        <b/>
        <sz val="10"/>
        <color theme="1"/>
        <rFont val="Calibri"/>
        <family val="2"/>
        <scheme val="minor"/>
      </rPr>
      <t>Pretest.</t>
    </r>
    <r>
      <rPr>
        <sz val="10"/>
        <color theme="1"/>
        <rFont val="Calibri"/>
        <family val="2"/>
        <scheme val="minor"/>
      </rPr>
      <t xml:space="preserve"> Distance moved cm</t>
    </r>
  </si>
  <si>
    <r>
      <rPr>
        <b/>
        <sz val="10"/>
        <color theme="1"/>
        <rFont val="Calibri"/>
        <family val="2"/>
        <scheme val="minor"/>
      </rPr>
      <t>Pretest.</t>
    </r>
    <r>
      <rPr>
        <sz val="10"/>
        <color theme="1"/>
        <rFont val="Calibri"/>
        <family val="2"/>
        <scheme val="minor"/>
      </rPr>
      <t xml:space="preserve"> Distance moved m</t>
    </r>
  </si>
  <si>
    <r>
      <rPr>
        <b/>
        <sz val="10"/>
        <color theme="1"/>
        <rFont val="Calibri"/>
        <family val="2"/>
        <scheme val="minor"/>
      </rPr>
      <t xml:space="preserve">Pretest. </t>
    </r>
    <r>
      <rPr>
        <sz val="10"/>
        <color theme="1"/>
        <rFont val="Calibri"/>
        <family val="2"/>
        <scheme val="minor"/>
      </rPr>
      <t>Velocity cm/s</t>
    </r>
  </si>
  <si>
    <r>
      <rPr>
        <b/>
        <sz val="10"/>
        <color theme="1"/>
        <rFont val="Calibri"/>
        <family val="2"/>
        <scheme val="minor"/>
      </rPr>
      <t xml:space="preserve">Pretest. </t>
    </r>
    <r>
      <rPr>
        <sz val="10"/>
        <color theme="1"/>
        <rFont val="Calibri"/>
        <family val="2"/>
        <scheme val="minor"/>
      </rPr>
      <t>Time in Arena. s</t>
    </r>
  </si>
  <si>
    <r>
      <rPr>
        <b/>
        <sz val="10"/>
        <color theme="1"/>
        <rFont val="Calibri"/>
        <family val="2"/>
        <scheme val="minor"/>
      </rPr>
      <t>Pretest.</t>
    </r>
    <r>
      <rPr>
        <sz val="10"/>
        <color theme="1"/>
        <rFont val="Calibri"/>
        <family val="2"/>
        <scheme val="minor"/>
      </rPr>
      <t xml:space="preserve"> Time in Zone 1. s</t>
    </r>
  </si>
  <si>
    <r>
      <rPr>
        <b/>
        <sz val="10"/>
        <color theme="1"/>
        <rFont val="Calibri"/>
        <family val="2"/>
        <scheme val="minor"/>
      </rPr>
      <t xml:space="preserve">Pretest. </t>
    </r>
    <r>
      <rPr>
        <sz val="10"/>
        <color theme="1"/>
        <rFont val="Calibri"/>
        <family val="2"/>
        <scheme val="minor"/>
      </rPr>
      <t>Time in Zone 2. s</t>
    </r>
  </si>
  <si>
    <r>
      <rPr>
        <b/>
        <sz val="10"/>
        <color theme="1"/>
        <rFont val="Calibri"/>
        <family val="2"/>
        <scheme val="minor"/>
      </rPr>
      <t>Pretest.</t>
    </r>
    <r>
      <rPr>
        <sz val="10"/>
        <color theme="1"/>
        <rFont val="Calibri"/>
        <family val="2"/>
        <scheme val="minor"/>
      </rPr>
      <t xml:space="preserve"> Time spent in beech s</t>
    </r>
  </si>
  <si>
    <r>
      <rPr>
        <b/>
        <sz val="10"/>
        <color theme="1"/>
        <rFont val="Calibri"/>
        <family val="2"/>
        <scheme val="minor"/>
      </rPr>
      <t xml:space="preserve">Pretest. </t>
    </r>
    <r>
      <rPr>
        <sz val="10"/>
        <color theme="1"/>
        <rFont val="Calibri"/>
        <family val="2"/>
        <scheme val="minor"/>
      </rPr>
      <t>Time spent in beech %</t>
    </r>
  </si>
  <si>
    <r>
      <rPr>
        <b/>
        <sz val="10"/>
        <color theme="1"/>
        <rFont val="Calibri"/>
        <family val="2"/>
        <scheme val="minor"/>
      </rPr>
      <t xml:space="preserve">Pretest. </t>
    </r>
    <r>
      <rPr>
        <sz val="10"/>
        <color theme="1"/>
        <rFont val="Calibri"/>
        <family val="2"/>
        <scheme val="minor"/>
      </rPr>
      <t>Time spent in cellulose s</t>
    </r>
  </si>
  <si>
    <r>
      <rPr>
        <b/>
        <sz val="10"/>
        <color theme="1"/>
        <rFont val="Calibri"/>
        <family val="2"/>
        <scheme val="minor"/>
      </rPr>
      <t xml:space="preserve">Pretest. </t>
    </r>
    <r>
      <rPr>
        <sz val="10"/>
        <color theme="1"/>
        <rFont val="Calibri"/>
        <family val="2"/>
        <scheme val="minor"/>
      </rPr>
      <t>Time spent in cellulose %</t>
    </r>
  </si>
  <si>
    <r>
      <rPr>
        <b/>
        <sz val="10"/>
        <color theme="1"/>
        <rFont val="Calibri"/>
        <family val="2"/>
        <scheme val="minor"/>
      </rPr>
      <t xml:space="preserve">Pretest. </t>
    </r>
    <r>
      <rPr>
        <sz val="10"/>
        <color theme="1"/>
        <rFont val="Calibri"/>
        <family val="2"/>
        <scheme val="minor"/>
      </rPr>
      <t>Time spent in social context s</t>
    </r>
  </si>
  <si>
    <r>
      <rPr>
        <b/>
        <sz val="10"/>
        <color theme="1"/>
        <rFont val="Calibri"/>
        <family val="2"/>
        <scheme val="minor"/>
      </rPr>
      <t xml:space="preserve">Pretest. </t>
    </r>
    <r>
      <rPr>
        <sz val="10"/>
        <color theme="1"/>
        <rFont val="Calibri"/>
        <family val="2"/>
        <scheme val="minor"/>
      </rPr>
      <t>Time spent in social context %</t>
    </r>
  </si>
  <si>
    <r>
      <rPr>
        <b/>
        <sz val="10"/>
        <color theme="1"/>
        <rFont val="Calibri"/>
        <family val="2"/>
        <scheme val="minor"/>
      </rPr>
      <t xml:space="preserve">Pretest. </t>
    </r>
    <r>
      <rPr>
        <sz val="10"/>
        <color theme="1"/>
        <rFont val="Calibri"/>
        <family val="2"/>
        <scheme val="minor"/>
      </rPr>
      <t>Time spent in isolate context s</t>
    </r>
  </si>
  <si>
    <r>
      <rPr>
        <b/>
        <sz val="10"/>
        <color theme="1"/>
        <rFont val="Calibri"/>
        <family val="2"/>
        <scheme val="minor"/>
      </rPr>
      <t xml:space="preserve">Pretest. </t>
    </r>
    <r>
      <rPr>
        <sz val="10"/>
        <color theme="1"/>
        <rFont val="Calibri"/>
        <family val="2"/>
        <scheme val="minor"/>
      </rPr>
      <t>Time spent in isolate context %</t>
    </r>
  </si>
  <si>
    <r>
      <rPr>
        <b/>
        <sz val="10"/>
        <color theme="1"/>
        <rFont val="Calibri"/>
        <family val="2"/>
        <scheme val="minor"/>
      </rPr>
      <t>Posttest.</t>
    </r>
    <r>
      <rPr>
        <sz val="10"/>
        <color theme="1"/>
        <rFont val="Calibri"/>
        <family val="2"/>
        <scheme val="minor"/>
      </rPr>
      <t>Distance moved cm</t>
    </r>
  </si>
  <si>
    <r>
      <rPr>
        <b/>
        <sz val="10"/>
        <color theme="1"/>
        <rFont val="Calibri"/>
        <family val="2"/>
        <scheme val="minor"/>
      </rPr>
      <t>Posttest.</t>
    </r>
    <r>
      <rPr>
        <sz val="10"/>
        <color theme="1"/>
        <rFont val="Calibri"/>
        <family val="2"/>
        <scheme val="minor"/>
      </rPr>
      <t>Distance moved m</t>
    </r>
  </si>
  <si>
    <r>
      <rPr>
        <b/>
        <sz val="10"/>
        <color theme="1"/>
        <rFont val="Calibri"/>
        <family val="2"/>
        <scheme val="minor"/>
      </rPr>
      <t xml:space="preserve">Posttest. </t>
    </r>
    <r>
      <rPr>
        <sz val="10"/>
        <color theme="1"/>
        <rFont val="Calibri"/>
        <family val="2"/>
        <scheme val="minor"/>
      </rPr>
      <t>Velocity cm/s</t>
    </r>
  </si>
  <si>
    <r>
      <rPr>
        <b/>
        <sz val="10"/>
        <color theme="1"/>
        <rFont val="Calibri"/>
        <family val="2"/>
        <scheme val="minor"/>
      </rPr>
      <t xml:space="preserve">Posttest. </t>
    </r>
    <r>
      <rPr>
        <sz val="10"/>
        <color theme="1"/>
        <rFont val="Calibri"/>
        <family val="2"/>
        <scheme val="minor"/>
      </rPr>
      <t>Time in Arena. s</t>
    </r>
  </si>
  <si>
    <r>
      <rPr>
        <b/>
        <sz val="10"/>
        <color theme="1"/>
        <rFont val="Calibri"/>
        <family val="2"/>
        <scheme val="minor"/>
      </rPr>
      <t xml:space="preserve">Posttest. </t>
    </r>
    <r>
      <rPr>
        <sz val="10"/>
        <color theme="1"/>
        <rFont val="Calibri"/>
        <family val="2"/>
        <scheme val="minor"/>
      </rPr>
      <t>Time in Zone 1. s</t>
    </r>
  </si>
  <si>
    <r>
      <rPr>
        <b/>
        <sz val="10"/>
        <color theme="1"/>
        <rFont val="Calibri"/>
        <family val="2"/>
        <scheme val="minor"/>
      </rPr>
      <t xml:space="preserve">Posttest. </t>
    </r>
    <r>
      <rPr>
        <sz val="10"/>
        <color theme="1"/>
        <rFont val="Calibri"/>
        <family val="2"/>
        <scheme val="minor"/>
      </rPr>
      <t>Time in Zone 2. s</t>
    </r>
  </si>
  <si>
    <r>
      <rPr>
        <b/>
        <sz val="10"/>
        <color theme="1"/>
        <rFont val="Calibri"/>
        <family val="2"/>
        <scheme val="minor"/>
      </rPr>
      <t>Posttest.</t>
    </r>
    <r>
      <rPr>
        <sz val="10"/>
        <color theme="1"/>
        <rFont val="Calibri"/>
        <family val="2"/>
        <scheme val="minor"/>
      </rPr>
      <t xml:space="preserve"> Time spent in beech s</t>
    </r>
  </si>
  <si>
    <r>
      <rPr>
        <b/>
        <sz val="10"/>
        <color theme="1"/>
        <rFont val="Calibri"/>
        <family val="2"/>
        <scheme val="minor"/>
      </rPr>
      <t>Posttest.</t>
    </r>
    <r>
      <rPr>
        <sz val="10"/>
        <color theme="1"/>
        <rFont val="Calibri"/>
        <family val="2"/>
        <scheme val="minor"/>
      </rPr>
      <t xml:space="preserve"> Time spent in beech %</t>
    </r>
  </si>
  <si>
    <r>
      <rPr>
        <b/>
        <sz val="10"/>
        <color theme="1"/>
        <rFont val="Calibri"/>
        <family val="2"/>
        <scheme val="minor"/>
      </rPr>
      <t xml:space="preserve">Posttest. </t>
    </r>
    <r>
      <rPr>
        <sz val="10"/>
        <color theme="1"/>
        <rFont val="Calibri"/>
        <family val="2"/>
        <scheme val="minor"/>
      </rPr>
      <t>Time spent in cellulose s</t>
    </r>
  </si>
  <si>
    <r>
      <rPr>
        <b/>
        <sz val="10"/>
        <color theme="1"/>
        <rFont val="Calibri"/>
        <family val="2"/>
        <scheme val="minor"/>
      </rPr>
      <t xml:space="preserve">Posttest. </t>
    </r>
    <r>
      <rPr>
        <sz val="10"/>
        <color theme="1"/>
        <rFont val="Calibri"/>
        <family val="2"/>
        <scheme val="minor"/>
      </rPr>
      <t>Time spent in cellulose %</t>
    </r>
  </si>
  <si>
    <r>
      <rPr>
        <b/>
        <sz val="10"/>
        <color theme="1"/>
        <rFont val="Calibri"/>
        <family val="2"/>
        <scheme val="minor"/>
      </rPr>
      <t xml:space="preserve">Posttest. </t>
    </r>
    <r>
      <rPr>
        <sz val="10"/>
        <color theme="1"/>
        <rFont val="Calibri"/>
        <family val="2"/>
        <scheme val="minor"/>
      </rPr>
      <t>Time spent in social context s</t>
    </r>
  </si>
  <si>
    <r>
      <rPr>
        <b/>
        <sz val="10"/>
        <color theme="1"/>
        <rFont val="Calibri"/>
        <family val="2"/>
        <scheme val="minor"/>
      </rPr>
      <t>Posttest.</t>
    </r>
    <r>
      <rPr>
        <sz val="10"/>
        <color theme="1"/>
        <rFont val="Calibri"/>
        <family val="2"/>
        <scheme val="minor"/>
      </rPr>
      <t xml:space="preserve"> Time spent in social context %</t>
    </r>
  </si>
  <si>
    <r>
      <rPr>
        <b/>
        <sz val="10"/>
        <color theme="1"/>
        <rFont val="Calibri"/>
        <family val="2"/>
        <scheme val="minor"/>
      </rPr>
      <t>Posttest.</t>
    </r>
    <r>
      <rPr>
        <sz val="10"/>
        <color theme="1"/>
        <rFont val="Calibri"/>
        <family val="2"/>
        <scheme val="minor"/>
      </rPr>
      <t xml:space="preserve"> Time spent in isolate context s</t>
    </r>
  </si>
  <si>
    <r>
      <rPr>
        <b/>
        <sz val="10"/>
        <color theme="1"/>
        <rFont val="Calibri"/>
        <family val="2"/>
        <scheme val="minor"/>
      </rPr>
      <t xml:space="preserve">Posttest. </t>
    </r>
    <r>
      <rPr>
        <sz val="10"/>
        <color theme="1"/>
        <rFont val="Calibri"/>
        <family val="2"/>
        <scheme val="minor"/>
      </rPr>
      <t>Time spent in isolate context %</t>
    </r>
  </si>
  <si>
    <r>
      <rPr>
        <b/>
        <sz val="10"/>
        <color theme="1"/>
        <rFont val="Calibri"/>
        <family val="2"/>
        <scheme val="minor"/>
      </rPr>
      <t xml:space="preserve">Sociability index 1. </t>
    </r>
    <r>
      <rPr>
        <sz val="10"/>
        <color theme="1"/>
        <rFont val="Calibri"/>
        <family val="2"/>
        <charset val="238"/>
        <scheme val="minor"/>
      </rPr>
      <t>Time [s] spent in social context posttest divided by pretest</t>
    </r>
  </si>
  <si>
    <r>
      <rPr>
        <b/>
        <sz val="10"/>
        <color theme="1"/>
        <rFont val="Calibri"/>
        <family val="2"/>
        <scheme val="minor"/>
      </rPr>
      <t xml:space="preserve">Sociability index 2 </t>
    </r>
    <r>
      <rPr>
        <sz val="10"/>
        <color theme="1"/>
        <rFont val="Calibri"/>
        <family val="2"/>
        <scheme val="minor"/>
      </rPr>
      <t>test minus pretest. Time [s] spent in social context posttest minus pretest</t>
    </r>
  </si>
  <si>
    <r>
      <t xml:space="preserve">Sociability score. </t>
    </r>
    <r>
      <rPr>
        <sz val="10"/>
        <color theme="1"/>
        <rFont val="Calibri"/>
        <family val="2"/>
        <scheme val="minor"/>
      </rPr>
      <t>Posttest. Time in social context minus time in isolate context</t>
    </r>
  </si>
  <si>
    <r>
      <rPr>
        <b/>
        <sz val="10"/>
        <color theme="1"/>
        <rFont val="Calibri"/>
        <family val="2"/>
        <charset val="238"/>
        <scheme val="minor"/>
      </rPr>
      <t xml:space="preserve">Weight gain. </t>
    </r>
    <r>
      <rPr>
        <sz val="10"/>
        <color theme="1"/>
        <rFont val="Calibri"/>
        <family val="2"/>
        <scheme val="minor"/>
      </rPr>
      <t>Weight posttest minus weight pretest</t>
    </r>
  </si>
  <si>
    <r>
      <rPr>
        <b/>
        <sz val="10"/>
        <color theme="1"/>
        <rFont val="Calibri"/>
        <family val="2"/>
        <charset val="238"/>
        <scheme val="minor"/>
      </rPr>
      <t xml:space="preserve">Distance gain. </t>
    </r>
    <r>
      <rPr>
        <sz val="10"/>
        <color theme="1"/>
        <rFont val="Calibri"/>
        <family val="2"/>
        <scheme val="minor"/>
      </rPr>
      <t>Distance moved [m] posttest minus distance moved pretest</t>
    </r>
  </si>
  <si>
    <t>NLM</t>
  </si>
  <si>
    <t>CNLM</t>
  </si>
  <si>
    <t>beech</t>
  </si>
  <si>
    <t>cellulose</t>
  </si>
  <si>
    <t>RESCUE</t>
  </si>
  <si>
    <t>CRESCUE</t>
  </si>
  <si>
    <t>U50488</t>
  </si>
  <si>
    <t>CU</t>
  </si>
  <si>
    <t>NAL</t>
  </si>
  <si>
    <t>CNAL</t>
  </si>
  <si>
    <t>NLX</t>
  </si>
  <si>
    <t>CNLX</t>
  </si>
  <si>
    <t>NORBNI</t>
  </si>
  <si>
    <t>CNOR</t>
  </si>
  <si>
    <t>CYP</t>
  </si>
  <si>
    <t>CCYP</t>
  </si>
  <si>
    <t>CONTROL</t>
  </si>
  <si>
    <t>C</t>
  </si>
  <si>
    <t>17,9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</si>
</sst>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8" x14ac:knownFonts="1">
    <font>
      <sz val="11"/>
      <color theme="1"/>
      <name val="Calibri"/>
      <family val="2"/>
      <charset val="238"/>
      <scheme val="minor"/>
    </font>
    <font>
      <sz val="9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charset val="238"/>
      <scheme val="minor"/>
    </font>
    <font>
      <b/>
      <sz val="10"/>
      <color theme="1"/>
      <name val="Calibri"/>
      <family val="2"/>
      <charset val="238"/>
      <scheme val="minor"/>
    </font>
    <font>
      <sz val="10"/>
      <color rgb="FF000000"/>
      <name val="Calibri"/>
      <family val="2"/>
      <charset val="238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41">
    <xf numFmtId="0" fontId="0" fillId="0" borderId="0" xfId="0"/>
    <xf numFmtId="0" fontId="0" fillId="0" borderId="1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3" fillId="0" borderId="2" xfId="1" applyFont="1" applyBorder="1" applyAlignment="1">
      <alignment horizontal="center" vertical="top" wrapText="1"/>
    </xf>
    <xf numFmtId="0" fontId="3" fillId="0" borderId="2" xfId="0" applyFont="1" applyBorder="1" applyAlignment="1">
      <alignment horizontal="center" vertical="top" wrapText="1"/>
    </xf>
    <xf numFmtId="0" fontId="3" fillId="2" borderId="2" xfId="1" applyFont="1" applyFill="1" applyBorder="1" applyAlignment="1">
      <alignment horizontal="center" vertical="top" wrapText="1"/>
    </xf>
    <xf numFmtId="0" fontId="3" fillId="3" borderId="2" xfId="1" applyFont="1" applyFill="1" applyBorder="1" applyAlignment="1">
      <alignment horizontal="center" vertical="top" wrapText="1"/>
    </xf>
    <xf numFmtId="0" fontId="3" fillId="4" borderId="2" xfId="1" applyFont="1" applyFill="1" applyBorder="1" applyAlignment="1">
      <alignment horizontal="center" vertical="top" wrapText="1"/>
    </xf>
    <xf numFmtId="0" fontId="3" fillId="5" borderId="2" xfId="1" applyFont="1" applyFill="1" applyBorder="1" applyAlignment="1">
      <alignment horizontal="center" vertical="top" wrapText="1"/>
    </xf>
    <xf numFmtId="0" fontId="4" fillId="3" borderId="2" xfId="1" applyFont="1" applyFill="1" applyBorder="1" applyAlignment="1">
      <alignment horizontal="center" vertical="top" wrapText="1"/>
    </xf>
    <xf numFmtId="0" fontId="5" fillId="6" borderId="2" xfId="0" applyFont="1" applyFill="1" applyBorder="1" applyAlignment="1">
      <alignment vertical="top" wrapText="1"/>
    </xf>
    <xf numFmtId="0" fontId="5" fillId="4" borderId="2" xfId="0" applyFont="1" applyFill="1" applyBorder="1" applyAlignment="1">
      <alignment vertical="top" wrapText="1"/>
    </xf>
    <xf numFmtId="0" fontId="5" fillId="0" borderId="0" xfId="0" applyFont="1" applyAlignment="1">
      <alignment horizontal="center" vertical="center"/>
    </xf>
    <xf numFmtId="14" fontId="5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1" fontId="5" fillId="0" borderId="0" xfId="0" applyNumberFormat="1" applyFont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2" fontId="5" fillId="7" borderId="0" xfId="0" applyNumberFormat="1" applyFont="1" applyFill="1" applyAlignment="1">
      <alignment horizontal="center" vertical="center"/>
    </xf>
    <xf numFmtId="2" fontId="5" fillId="0" borderId="0" xfId="0" applyNumberFormat="1" applyFont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14" fontId="5" fillId="5" borderId="0" xfId="0" applyNumberFormat="1" applyFont="1" applyFill="1" applyAlignment="1">
      <alignment horizontal="center" vertical="center"/>
    </xf>
    <xf numFmtId="164" fontId="5" fillId="5" borderId="0" xfId="0" applyNumberFormat="1" applyFont="1" applyFill="1" applyAlignment="1">
      <alignment horizontal="center" vertical="center"/>
    </xf>
    <xf numFmtId="0" fontId="5" fillId="7" borderId="0" xfId="0" applyFont="1" applyFill="1" applyAlignment="1">
      <alignment horizontal="center" vertical="center"/>
    </xf>
    <xf numFmtId="1" fontId="5" fillId="5" borderId="0" xfId="0" applyNumberFormat="1" applyFont="1" applyFill="1" applyAlignment="1">
      <alignment horizontal="center" vertical="center"/>
    </xf>
    <xf numFmtId="1" fontId="5" fillId="5" borderId="0" xfId="0" applyNumberFormat="1" applyFont="1" applyFill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1" fontId="7" fillId="0" borderId="0" xfId="0" applyNumberFormat="1" applyFont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1" fontId="7" fillId="5" borderId="0" xfId="0" applyNumberFormat="1" applyFont="1" applyFill="1" applyAlignment="1">
      <alignment horizontal="center" vertical="center"/>
    </xf>
    <xf numFmtId="164" fontId="7" fillId="5" borderId="0" xfId="0" applyNumberFormat="1" applyFont="1" applyFill="1" applyAlignment="1">
      <alignment horizontal="center" vertical="center"/>
    </xf>
    <xf numFmtId="2" fontId="5" fillId="5" borderId="0" xfId="0" applyNumberFormat="1" applyFont="1" applyFill="1" applyAlignment="1">
      <alignment horizontal="center" vertical="center"/>
    </xf>
    <xf numFmtId="2" fontId="5" fillId="8" borderId="0" xfId="0" applyNumberFormat="1" applyFont="1" applyFill="1" applyAlignment="1">
      <alignment horizontal="center" vertical="center"/>
    </xf>
    <xf numFmtId="0" fontId="5" fillId="0" borderId="0" xfId="0" applyFont="1" applyAlignment="1">
      <alignment wrapText="1"/>
    </xf>
    <xf numFmtId="0" fontId="5" fillId="0" borderId="0" xfId="0" applyFont="1"/>
    <xf numFmtId="2" fontId="5" fillId="8" borderId="0" xfId="0" applyNumberFormat="1" applyFont="1" applyFill="1" applyAlignment="1">
      <alignment horizontal="center"/>
    </xf>
    <xf numFmtId="165" fontId="5" fillId="0" borderId="0" xfId="0" applyNumberFormat="1" applyFont="1" applyAlignment="1">
      <alignment horizontal="center" vertical="center"/>
    </xf>
    <xf numFmtId="165" fontId="5" fillId="8" borderId="0" xfId="0" applyNumberFormat="1" applyFont="1" applyFill="1" applyAlignment="1">
      <alignment horizontal="center" vertical="center"/>
    </xf>
    <xf numFmtId="0" fontId="5" fillId="9" borderId="0" xfId="0" applyFont="1" applyFill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</cellXfs>
  <cellStyles count="2">
    <cellStyle name="Normalny" xfId="0" builtinId="0"/>
    <cellStyle name="Normalny 2" xfId="1" xr:uid="{7DA4F661-9376-4082-A72E-36B2B3C631B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0DA74-A786-40F9-BDA6-42CEC8D27AB0}">
  <dimension ref="A1:BB142"/>
  <sheetViews>
    <sheetView tabSelected="1" workbookViewId="0">
      <selection sqref="A1:BB148"/>
    </sheetView>
  </sheetViews>
  <sheetFormatPr defaultRowHeight="15" x14ac:dyDescent="0.25"/>
  <sheetData>
    <row r="1" spans="1:50" ht="140.25" x14ac:dyDescent="0.2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4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6" t="s">
        <v>31</v>
      </c>
      <c r="AG1" s="6" t="s">
        <v>32</v>
      </c>
      <c r="AH1" s="6" t="s">
        <v>33</v>
      </c>
      <c r="AI1" s="6" t="s">
        <v>34</v>
      </c>
      <c r="AJ1" s="6" t="s">
        <v>35</v>
      </c>
      <c r="AK1" s="6" t="s">
        <v>36</v>
      </c>
      <c r="AL1" s="6" t="s">
        <v>37</v>
      </c>
      <c r="AM1" s="6" t="s">
        <v>38</v>
      </c>
      <c r="AN1" s="6" t="s">
        <v>39</v>
      </c>
      <c r="AO1" s="6" t="s">
        <v>40</v>
      </c>
      <c r="AP1" s="6" t="s">
        <v>41</v>
      </c>
      <c r="AQ1" s="6" t="s">
        <v>42</v>
      </c>
      <c r="AR1" s="6" t="s">
        <v>43</v>
      </c>
      <c r="AS1" s="6" t="s">
        <v>44</v>
      </c>
      <c r="AT1" s="7" t="s">
        <v>45</v>
      </c>
      <c r="AU1" s="8" t="s">
        <v>46</v>
      </c>
      <c r="AV1" s="9" t="s">
        <v>47</v>
      </c>
      <c r="AW1" s="10" t="s">
        <v>48</v>
      </c>
      <c r="AX1" s="11" t="s">
        <v>49</v>
      </c>
    </row>
    <row r="2" spans="1:50" x14ac:dyDescent="0.25">
      <c r="A2" s="12">
        <v>0</v>
      </c>
      <c r="B2" s="12" t="s">
        <v>50</v>
      </c>
      <c r="C2" s="12">
        <v>1</v>
      </c>
      <c r="D2" s="13">
        <v>43489</v>
      </c>
      <c r="E2" s="14">
        <v>3</v>
      </c>
      <c r="F2" s="14">
        <v>3</v>
      </c>
      <c r="G2" s="12" t="s">
        <v>51</v>
      </c>
      <c r="H2" s="14">
        <v>24</v>
      </c>
      <c r="I2" s="15">
        <f>H2+7</f>
        <v>31</v>
      </c>
      <c r="J2" s="12">
        <v>7.8</v>
      </c>
      <c r="K2" s="14">
        <v>11.3</v>
      </c>
      <c r="L2" s="12" t="s">
        <v>52</v>
      </c>
      <c r="M2" s="12" t="s">
        <v>53</v>
      </c>
      <c r="N2" s="12">
        <v>2</v>
      </c>
      <c r="O2" s="12">
        <v>2</v>
      </c>
      <c r="P2" s="12">
        <v>1</v>
      </c>
      <c r="Q2" s="12">
        <v>1</v>
      </c>
      <c r="R2" s="16">
        <v>4501.42</v>
      </c>
      <c r="S2" s="17">
        <f>R2/100</f>
        <v>45.014200000000002</v>
      </c>
      <c r="T2" s="17">
        <v>2.5215399999999999</v>
      </c>
      <c r="U2" s="12">
        <v>1795.38</v>
      </c>
      <c r="V2" s="12">
        <v>987.39</v>
      </c>
      <c r="W2" s="12">
        <v>804.89200000000005</v>
      </c>
      <c r="X2" s="12">
        <v>804.89200000000005</v>
      </c>
      <c r="Y2" s="12">
        <v>44.831289197829989</v>
      </c>
      <c r="Z2" s="12">
        <v>987.39</v>
      </c>
      <c r="AA2" s="12">
        <f>Z2/U2*100</f>
        <v>54.996156802459637</v>
      </c>
      <c r="AB2" s="12">
        <v>804.89200000000005</v>
      </c>
      <c r="AC2" s="12">
        <f>AB2/U2*100</f>
        <v>44.831289197829989</v>
      </c>
      <c r="AD2" s="12">
        <v>987.39</v>
      </c>
      <c r="AE2" s="12">
        <v>54.996156802459637</v>
      </c>
      <c r="AF2" s="16">
        <v>4844.97</v>
      </c>
      <c r="AG2" s="17">
        <f>AF2/100</f>
        <v>48.4497</v>
      </c>
      <c r="AH2" s="12">
        <v>2.6964700000000001</v>
      </c>
      <c r="AI2" s="12">
        <v>1800.08</v>
      </c>
      <c r="AJ2" s="12">
        <v>664.19299999999998</v>
      </c>
      <c r="AK2" s="12">
        <v>1129.99</v>
      </c>
      <c r="AL2" s="12">
        <v>1129.99</v>
      </c>
      <c r="AM2" s="12">
        <v>62.774432247455671</v>
      </c>
      <c r="AN2" s="12">
        <v>664.19299999999998</v>
      </c>
      <c r="AO2" s="12">
        <f>AN2/AI2*100</f>
        <v>36.897971201279944</v>
      </c>
      <c r="AP2" s="12">
        <v>1129.99</v>
      </c>
      <c r="AQ2" s="12">
        <f>AP2/AI2*100</f>
        <v>62.774432247455671</v>
      </c>
      <c r="AR2" s="12">
        <v>664.19299999999998</v>
      </c>
      <c r="AS2" s="12">
        <v>36.897971201279944</v>
      </c>
      <c r="AT2" s="18">
        <f>AP2/AB2</f>
        <v>1.4039026353846229</v>
      </c>
      <c r="AU2" s="17">
        <f>AP2-AB2</f>
        <v>325.09799999999996</v>
      </c>
      <c r="AV2" s="16">
        <f>AP2-AR2</f>
        <v>465.79700000000003</v>
      </c>
      <c r="AW2" s="17">
        <f>K2-J2</f>
        <v>3.5000000000000009</v>
      </c>
      <c r="AX2" s="19">
        <f>AG2-S2</f>
        <v>3.4354999999999976</v>
      </c>
    </row>
    <row r="3" spans="1:50" x14ac:dyDescent="0.25">
      <c r="A3" s="20">
        <v>0</v>
      </c>
      <c r="B3" s="20" t="s">
        <v>54</v>
      </c>
      <c r="C3" s="20">
        <v>3</v>
      </c>
      <c r="D3" s="21">
        <v>43811</v>
      </c>
      <c r="E3" s="20">
        <v>5</v>
      </c>
      <c r="F3" s="20">
        <v>3</v>
      </c>
      <c r="G3" s="20" t="s">
        <v>55</v>
      </c>
      <c r="H3" s="20">
        <v>26</v>
      </c>
      <c r="I3" s="15">
        <f t="shared" ref="I3:I66" si="0">H3+7</f>
        <v>33</v>
      </c>
      <c r="J3" s="20">
        <v>14.3</v>
      </c>
      <c r="K3" s="20">
        <v>17.5</v>
      </c>
      <c r="L3" s="20" t="s">
        <v>53</v>
      </c>
      <c r="M3" s="20" t="s">
        <v>52</v>
      </c>
      <c r="N3" s="20">
        <v>1</v>
      </c>
      <c r="O3" s="20">
        <v>1</v>
      </c>
      <c r="P3" s="20">
        <v>2</v>
      </c>
      <c r="Q3" s="20">
        <v>2</v>
      </c>
      <c r="R3" s="20">
        <v>4988.34</v>
      </c>
      <c r="S3" s="20">
        <f>R3/100</f>
        <v>49.883400000000002</v>
      </c>
      <c r="T3" s="20">
        <v>2.7988499999999998</v>
      </c>
      <c r="U3" s="20">
        <v>1791.08</v>
      </c>
      <c r="V3" s="20">
        <v>1057.99</v>
      </c>
      <c r="W3" s="20">
        <v>731.39300000000003</v>
      </c>
      <c r="X3" s="20">
        <v>1057.99</v>
      </c>
      <c r="Y3" s="20">
        <v>59.06994662438305</v>
      </c>
      <c r="Z3" s="20">
        <v>731.39300000000003</v>
      </c>
      <c r="AA3" s="20">
        <f>Z3/U3*100</f>
        <v>40.835306072313912</v>
      </c>
      <c r="AB3" s="20">
        <v>731.39300000000003</v>
      </c>
      <c r="AC3" s="20">
        <f>AB3/U3*100</f>
        <v>40.835306072313912</v>
      </c>
      <c r="AD3" s="20">
        <v>1057.99</v>
      </c>
      <c r="AE3" s="20">
        <v>59.06994662438305</v>
      </c>
      <c r="AF3" s="20">
        <v>5659.95</v>
      </c>
      <c r="AG3" s="20">
        <f>AF3/100</f>
        <v>56.599499999999999</v>
      </c>
      <c r="AH3" s="20">
        <v>3.14777</v>
      </c>
      <c r="AI3" s="20">
        <v>1800.18</v>
      </c>
      <c r="AJ3" s="20">
        <v>749.19299999999998</v>
      </c>
      <c r="AK3" s="20">
        <v>1048.29</v>
      </c>
      <c r="AL3" s="20">
        <v>749.19299999999998</v>
      </c>
      <c r="AM3" s="20">
        <v>41.61767156617671</v>
      </c>
      <c r="AN3" s="20">
        <v>1048.29</v>
      </c>
      <c r="AO3" s="20">
        <f>AN3/AI3*100</f>
        <v>58.232510082325092</v>
      </c>
      <c r="AP3" s="20">
        <v>1048.29</v>
      </c>
      <c r="AQ3" s="20">
        <f>AP3/AI3*100</f>
        <v>58.232510082325092</v>
      </c>
      <c r="AR3" s="20">
        <v>749.19299999999998</v>
      </c>
      <c r="AS3" s="20">
        <v>41.61767156617671</v>
      </c>
      <c r="AT3" s="18">
        <f>AP3/AB3</f>
        <v>1.4332786887487301</v>
      </c>
      <c r="AU3" s="22">
        <f>AP3-AB3</f>
        <v>316.89699999999993</v>
      </c>
      <c r="AV3" s="20">
        <f>AP3-AR3</f>
        <v>299.09699999999998</v>
      </c>
      <c r="AW3" s="17">
        <f>K3-J3</f>
        <v>3.1999999999999993</v>
      </c>
      <c r="AX3" s="19">
        <f>AG3-S3</f>
        <v>6.7160999999999973</v>
      </c>
    </row>
    <row r="4" spans="1:50" x14ac:dyDescent="0.25">
      <c r="A4" s="20">
        <v>0</v>
      </c>
      <c r="B4" s="20" t="s">
        <v>54</v>
      </c>
      <c r="C4" s="20">
        <v>3</v>
      </c>
      <c r="D4" s="21">
        <v>43811</v>
      </c>
      <c r="E4" s="20">
        <v>5</v>
      </c>
      <c r="F4" s="20">
        <v>4</v>
      </c>
      <c r="G4" s="20" t="s">
        <v>55</v>
      </c>
      <c r="H4" s="20">
        <v>26</v>
      </c>
      <c r="I4" s="15">
        <f t="shared" si="0"/>
        <v>33</v>
      </c>
      <c r="J4" s="20">
        <v>11.4</v>
      </c>
      <c r="K4" s="20">
        <v>16</v>
      </c>
      <c r="L4" s="20" t="s">
        <v>53</v>
      </c>
      <c r="M4" s="20" t="s">
        <v>52</v>
      </c>
      <c r="N4" s="20">
        <v>1</v>
      </c>
      <c r="O4" s="20">
        <v>1</v>
      </c>
      <c r="P4" s="20">
        <v>2</v>
      </c>
      <c r="Q4" s="20">
        <v>2</v>
      </c>
      <c r="R4" s="20">
        <v>5975.94</v>
      </c>
      <c r="S4" s="20">
        <f>R4/100</f>
        <v>59.759399999999999</v>
      </c>
      <c r="T4" s="20">
        <v>3.32572</v>
      </c>
      <c r="U4" s="20">
        <v>1799.98</v>
      </c>
      <c r="V4" s="20">
        <v>945.49099999999999</v>
      </c>
      <c r="W4" s="20">
        <v>850.09100000000001</v>
      </c>
      <c r="X4" s="20">
        <v>945.49099999999999</v>
      </c>
      <c r="Y4" s="20">
        <v>52.527861420682456</v>
      </c>
      <c r="Z4" s="20">
        <v>850.09100000000001</v>
      </c>
      <c r="AA4" s="20">
        <f>Z4/U4*100</f>
        <v>47.227802531139233</v>
      </c>
      <c r="AB4" s="20">
        <v>850.09100000000001</v>
      </c>
      <c r="AC4" s="20">
        <f>AB4/U4*100</f>
        <v>47.227802531139233</v>
      </c>
      <c r="AD4" s="20">
        <v>945.49099999999999</v>
      </c>
      <c r="AE4" s="20">
        <v>52.527861420682456</v>
      </c>
      <c r="AF4" s="20">
        <v>5049.37</v>
      </c>
      <c r="AG4" s="20">
        <f>AF4/100</f>
        <v>50.493699999999997</v>
      </c>
      <c r="AH4" s="20">
        <v>2.8078799999999999</v>
      </c>
      <c r="AI4" s="20">
        <v>1800.18</v>
      </c>
      <c r="AJ4" s="20">
        <v>559.39400000000001</v>
      </c>
      <c r="AK4" s="20">
        <v>1238.49</v>
      </c>
      <c r="AL4" s="20">
        <v>559.39400000000001</v>
      </c>
      <c r="AM4" s="20">
        <v>31.074337010743371</v>
      </c>
      <c r="AN4" s="20">
        <v>1238.49</v>
      </c>
      <c r="AO4" s="20">
        <f>AN4/AI4*100</f>
        <v>68.798120187981198</v>
      </c>
      <c r="AP4" s="20">
        <v>1238.49</v>
      </c>
      <c r="AQ4" s="20">
        <f>AP4/AI4*100</f>
        <v>68.798120187981198</v>
      </c>
      <c r="AR4" s="20">
        <v>559.39400000000001</v>
      </c>
      <c r="AS4" s="20">
        <v>31.074337010743371</v>
      </c>
      <c r="AT4" s="18">
        <f>AP4/AB4</f>
        <v>1.4568910857778756</v>
      </c>
      <c r="AU4" s="22">
        <f>AP4-AB4</f>
        <v>388.399</v>
      </c>
      <c r="AV4" s="20">
        <f>AP4-AR4</f>
        <v>679.096</v>
      </c>
      <c r="AW4" s="17">
        <f>K4-J4</f>
        <v>4.5999999999999996</v>
      </c>
      <c r="AX4" s="19">
        <f>AG4-S4</f>
        <v>-9.2657000000000025</v>
      </c>
    </row>
    <row r="5" spans="1:50" x14ac:dyDescent="0.25">
      <c r="A5" s="20">
        <v>0</v>
      </c>
      <c r="B5" s="20" t="s">
        <v>56</v>
      </c>
      <c r="C5" s="20">
        <v>4</v>
      </c>
      <c r="D5" s="21">
        <v>43964</v>
      </c>
      <c r="E5" s="20">
        <v>2</v>
      </c>
      <c r="F5" s="20">
        <v>1</v>
      </c>
      <c r="G5" s="20" t="s">
        <v>57</v>
      </c>
      <c r="H5" s="20">
        <v>26</v>
      </c>
      <c r="I5" s="15">
        <f t="shared" si="0"/>
        <v>33</v>
      </c>
      <c r="J5" s="20">
        <v>8.1999999999999993</v>
      </c>
      <c r="K5" s="20">
        <v>15</v>
      </c>
      <c r="L5" s="20" t="s">
        <v>53</v>
      </c>
      <c r="M5" s="20" t="s">
        <v>52</v>
      </c>
      <c r="N5" s="20">
        <v>1</v>
      </c>
      <c r="O5" s="20">
        <v>1</v>
      </c>
      <c r="P5" s="20">
        <v>2</v>
      </c>
      <c r="Q5" s="20">
        <v>2</v>
      </c>
      <c r="R5" s="20">
        <v>5078.34</v>
      </c>
      <c r="S5" s="20">
        <v>50.7834</v>
      </c>
      <c r="T5" s="20">
        <v>2.8325</v>
      </c>
      <c r="U5" s="20">
        <v>1797.48</v>
      </c>
      <c r="V5" s="20">
        <v>1035.3900000000001</v>
      </c>
      <c r="W5" s="20">
        <v>758.29200000000003</v>
      </c>
      <c r="X5" s="20">
        <v>1035.3900000000001</v>
      </c>
      <c r="Y5" s="20">
        <v>57.602309900527416</v>
      </c>
      <c r="Z5" s="20">
        <v>758.29200000000003</v>
      </c>
      <c r="AA5" s="20">
        <v>42.186394285332803</v>
      </c>
      <c r="AB5" s="20">
        <v>758.29200000000003</v>
      </c>
      <c r="AC5" s="20">
        <v>42.186394285332803</v>
      </c>
      <c r="AD5" s="20">
        <v>1035.3900000000001</v>
      </c>
      <c r="AE5" s="20">
        <v>57.602309900527416</v>
      </c>
      <c r="AF5" s="20">
        <v>4940.46</v>
      </c>
      <c r="AG5" s="20">
        <v>49.404600000000002</v>
      </c>
      <c r="AH5" s="20">
        <v>2.7477800000000001</v>
      </c>
      <c r="AI5" s="20">
        <v>1800.18</v>
      </c>
      <c r="AJ5" s="20">
        <v>590.19399999999996</v>
      </c>
      <c r="AK5" s="20">
        <v>1207.0899999999999</v>
      </c>
      <c r="AL5" s="20">
        <v>590.19399999999996</v>
      </c>
      <c r="AM5" s="20">
        <v>32.785277027852764</v>
      </c>
      <c r="AN5" s="20">
        <v>1207.0899999999999</v>
      </c>
      <c r="AO5" s="20">
        <v>67.053850170538496</v>
      </c>
      <c r="AP5" s="20">
        <v>1207.0899999999999</v>
      </c>
      <c r="AQ5" s="20">
        <v>67.053850170538496</v>
      </c>
      <c r="AR5" s="20">
        <v>590.19399999999996</v>
      </c>
      <c r="AS5" s="20">
        <v>32.785277027852764</v>
      </c>
      <c r="AT5" s="23">
        <v>1.5918537977454594</v>
      </c>
      <c r="AU5" s="20">
        <v>448.79799999999989</v>
      </c>
      <c r="AV5" s="20">
        <v>616.89599999999996</v>
      </c>
      <c r="AW5" s="12">
        <v>6.8000000000000007</v>
      </c>
      <c r="AX5" s="12">
        <v>-1.3787999999999982</v>
      </c>
    </row>
    <row r="6" spans="1:50" x14ac:dyDescent="0.25">
      <c r="A6" s="12">
        <v>0</v>
      </c>
      <c r="B6" s="12" t="s">
        <v>58</v>
      </c>
      <c r="C6" s="12">
        <v>4</v>
      </c>
      <c r="D6" s="13">
        <v>43875</v>
      </c>
      <c r="E6" s="12">
        <v>3</v>
      </c>
      <c r="F6" s="12">
        <v>1</v>
      </c>
      <c r="G6" s="12" t="s">
        <v>59</v>
      </c>
      <c r="H6" s="12">
        <v>27</v>
      </c>
      <c r="I6" s="15">
        <f t="shared" si="0"/>
        <v>34</v>
      </c>
      <c r="J6" s="12">
        <v>11.2</v>
      </c>
      <c r="K6" s="12">
        <v>16.7</v>
      </c>
      <c r="L6" s="12" t="s">
        <v>52</v>
      </c>
      <c r="M6" s="12" t="s">
        <v>53</v>
      </c>
      <c r="N6" s="12">
        <v>2</v>
      </c>
      <c r="O6" s="12">
        <v>2</v>
      </c>
      <c r="P6" s="12">
        <v>1</v>
      </c>
      <c r="Q6" s="12">
        <v>1</v>
      </c>
      <c r="R6" s="12">
        <v>4754.6499999999996</v>
      </c>
      <c r="S6" s="12">
        <f t="shared" ref="S6:S26" si="1">R6/100</f>
        <v>47.546499999999995</v>
      </c>
      <c r="T6" s="12">
        <v>2.6441499999999998</v>
      </c>
      <c r="U6" s="12">
        <v>1800.18</v>
      </c>
      <c r="V6" s="12">
        <v>786.99199999999996</v>
      </c>
      <c r="W6" s="12">
        <v>1011.99</v>
      </c>
      <c r="X6" s="12">
        <v>1011.99</v>
      </c>
      <c r="Y6" s="12">
        <v>56.216045062160447</v>
      </c>
      <c r="Z6" s="12">
        <v>786.99199999999996</v>
      </c>
      <c r="AA6" s="17">
        <f t="shared" ref="AA6:AA26" si="2">Z6/U6*100</f>
        <v>43.717406037174058</v>
      </c>
      <c r="AB6" s="12">
        <v>1011.99</v>
      </c>
      <c r="AC6" s="17">
        <f t="shared" ref="AC6:AC26" si="3">AB6/U6*100</f>
        <v>56.216045062160447</v>
      </c>
      <c r="AD6" s="12">
        <v>786.99199999999996</v>
      </c>
      <c r="AE6" s="12">
        <v>43.717406037174058</v>
      </c>
      <c r="AF6" s="12">
        <v>6819.03</v>
      </c>
      <c r="AG6" s="12">
        <f t="shared" ref="AG6:AG26" si="4">AF6/100</f>
        <v>68.190299999999993</v>
      </c>
      <c r="AH6" s="12">
        <v>3.79176</v>
      </c>
      <c r="AI6" s="12">
        <v>1800.18</v>
      </c>
      <c r="AJ6" s="12">
        <v>1014.49</v>
      </c>
      <c r="AK6" s="12">
        <v>784.09199999999998</v>
      </c>
      <c r="AL6" s="12">
        <v>784.09199999999998</v>
      </c>
      <c r="AM6" s="12">
        <v>43.556311035563105</v>
      </c>
      <c r="AN6" s="12">
        <v>1014.49</v>
      </c>
      <c r="AO6" s="17">
        <f t="shared" ref="AO6:AO26" si="5">AN6/AI6*100</f>
        <v>56.354920063549194</v>
      </c>
      <c r="AP6" s="12">
        <v>784.09199999999998</v>
      </c>
      <c r="AQ6" s="17">
        <f t="shared" ref="AQ6:AQ26" si="6">AP6/AI6*100</f>
        <v>43.556311035563105</v>
      </c>
      <c r="AR6" s="12">
        <v>1014.49</v>
      </c>
      <c r="AS6" s="12">
        <v>56.354920063549194</v>
      </c>
      <c r="AT6" s="18">
        <f t="shared" ref="AT6:AT26" si="7">AP6/AB6</f>
        <v>0.77480212255061809</v>
      </c>
      <c r="AU6" s="17">
        <f t="shared" ref="AU6:AU26" si="8">AP6-AB6</f>
        <v>-227.89800000000002</v>
      </c>
      <c r="AV6" s="12">
        <f t="shared" ref="AV6:AV26" si="9">AP6-AR6</f>
        <v>-230.39800000000002</v>
      </c>
      <c r="AW6" s="17">
        <f t="shared" ref="AW6:AW26" si="10">K6-J6</f>
        <v>5.5</v>
      </c>
      <c r="AX6" s="19">
        <f t="shared" ref="AX6:AX26" si="11">AG6-S6</f>
        <v>20.643799999999999</v>
      </c>
    </row>
    <row r="7" spans="1:50" x14ac:dyDescent="0.25">
      <c r="A7" s="12">
        <v>0</v>
      </c>
      <c r="B7" s="12" t="s">
        <v>54</v>
      </c>
      <c r="C7" s="12">
        <v>3</v>
      </c>
      <c r="D7" s="13">
        <v>43811</v>
      </c>
      <c r="E7" s="12">
        <v>1</v>
      </c>
      <c r="F7" s="12">
        <v>1</v>
      </c>
      <c r="G7" s="12" t="s">
        <v>55</v>
      </c>
      <c r="H7" s="12">
        <v>27</v>
      </c>
      <c r="I7" s="15">
        <f t="shared" si="0"/>
        <v>34</v>
      </c>
      <c r="J7" s="12">
        <v>13.4</v>
      </c>
      <c r="K7" s="12">
        <v>16.3</v>
      </c>
      <c r="L7" s="12" t="s">
        <v>52</v>
      </c>
      <c r="M7" s="12" t="s">
        <v>53</v>
      </c>
      <c r="N7" s="12">
        <v>2</v>
      </c>
      <c r="O7" s="12">
        <v>2</v>
      </c>
      <c r="P7" s="12">
        <v>1</v>
      </c>
      <c r="Q7" s="12">
        <v>1</v>
      </c>
      <c r="R7" s="12">
        <v>6044.88</v>
      </c>
      <c r="S7" s="12">
        <f t="shared" si="1"/>
        <v>60.448799999999999</v>
      </c>
      <c r="T7" s="12">
        <v>3.3870900000000002</v>
      </c>
      <c r="U7" s="12">
        <v>1794.78</v>
      </c>
      <c r="V7" s="12">
        <v>702.49300000000005</v>
      </c>
      <c r="W7" s="12">
        <v>1090.99</v>
      </c>
      <c r="X7" s="12">
        <v>1090.99</v>
      </c>
      <c r="Y7" s="12">
        <v>60.786837383969072</v>
      </c>
      <c r="Z7" s="12">
        <v>702.49300000000005</v>
      </c>
      <c r="AA7" s="12">
        <f t="shared" si="2"/>
        <v>39.140897491614574</v>
      </c>
      <c r="AB7" s="12">
        <v>1090.99</v>
      </c>
      <c r="AC7" s="12">
        <f t="shared" si="3"/>
        <v>60.786837383969072</v>
      </c>
      <c r="AD7" s="12">
        <v>702.49300000000005</v>
      </c>
      <c r="AE7" s="12">
        <v>39.140897491614574</v>
      </c>
      <c r="AF7" s="12">
        <v>6261.89</v>
      </c>
      <c r="AG7" s="12">
        <f t="shared" si="4"/>
        <v>62.618900000000004</v>
      </c>
      <c r="AH7" s="12">
        <v>3.4852500000000002</v>
      </c>
      <c r="AI7" s="12">
        <v>1800.18</v>
      </c>
      <c r="AJ7" s="12">
        <v>482.59500000000003</v>
      </c>
      <c r="AK7" s="12">
        <v>1314.49</v>
      </c>
      <c r="AL7" s="12">
        <v>1314.49</v>
      </c>
      <c r="AM7" s="12">
        <v>73.019920230199205</v>
      </c>
      <c r="AN7" s="12">
        <v>482.59500000000003</v>
      </c>
      <c r="AO7" s="12">
        <f t="shared" si="5"/>
        <v>26.808152518081524</v>
      </c>
      <c r="AP7" s="12">
        <v>1314.49</v>
      </c>
      <c r="AQ7" s="12">
        <f t="shared" si="6"/>
        <v>73.019920230199205</v>
      </c>
      <c r="AR7" s="12">
        <v>482.59500000000003</v>
      </c>
      <c r="AS7" s="12">
        <v>26.808152518081524</v>
      </c>
      <c r="AT7" s="18">
        <f t="shared" si="7"/>
        <v>1.2048598062310378</v>
      </c>
      <c r="AU7" s="17">
        <f t="shared" si="8"/>
        <v>223.5</v>
      </c>
      <c r="AV7" s="12">
        <f t="shared" si="9"/>
        <v>831.89499999999998</v>
      </c>
      <c r="AW7" s="17">
        <f t="shared" si="10"/>
        <v>2.9000000000000004</v>
      </c>
      <c r="AX7" s="19">
        <f t="shared" si="11"/>
        <v>2.170100000000005</v>
      </c>
    </row>
    <row r="8" spans="1:50" x14ac:dyDescent="0.25">
      <c r="A8" s="12">
        <v>0</v>
      </c>
      <c r="B8" s="12" t="s">
        <v>54</v>
      </c>
      <c r="C8" s="12">
        <v>3</v>
      </c>
      <c r="D8" s="13">
        <v>43811</v>
      </c>
      <c r="E8" s="12">
        <v>2</v>
      </c>
      <c r="F8" s="12">
        <v>2</v>
      </c>
      <c r="G8" s="12" t="s">
        <v>55</v>
      </c>
      <c r="H8" s="12">
        <v>27</v>
      </c>
      <c r="I8" s="15">
        <f t="shared" si="0"/>
        <v>34</v>
      </c>
      <c r="J8" s="12">
        <v>14.5</v>
      </c>
      <c r="K8" s="12">
        <v>16.600000000000001</v>
      </c>
      <c r="L8" s="12" t="s">
        <v>52</v>
      </c>
      <c r="M8" s="12" t="s">
        <v>53</v>
      </c>
      <c r="N8" s="12">
        <v>2</v>
      </c>
      <c r="O8" s="12">
        <v>2</v>
      </c>
      <c r="P8" s="12">
        <v>1</v>
      </c>
      <c r="Q8" s="12">
        <v>1</v>
      </c>
      <c r="R8" s="12">
        <v>5813.28</v>
      </c>
      <c r="S8" s="12">
        <f t="shared" si="1"/>
        <v>58.132799999999996</v>
      </c>
      <c r="T8" s="12">
        <v>3.2536800000000001</v>
      </c>
      <c r="U8" s="12">
        <v>1795.08</v>
      </c>
      <c r="V8" s="12">
        <v>870.09100000000001</v>
      </c>
      <c r="W8" s="12">
        <v>921.59100000000001</v>
      </c>
      <c r="X8" s="12">
        <v>921.59100000000001</v>
      </c>
      <c r="Y8" s="12">
        <v>51.339828865565885</v>
      </c>
      <c r="Z8" s="12">
        <v>870.09100000000001</v>
      </c>
      <c r="AA8" s="12">
        <f t="shared" si="2"/>
        <v>48.470875949818392</v>
      </c>
      <c r="AB8" s="12">
        <v>921.59100000000001</v>
      </c>
      <c r="AC8" s="12">
        <f t="shared" si="3"/>
        <v>51.339828865565885</v>
      </c>
      <c r="AD8" s="12">
        <v>870.09100000000001</v>
      </c>
      <c r="AE8" s="12">
        <v>48.470875949818392</v>
      </c>
      <c r="AF8" s="12">
        <v>6093.31</v>
      </c>
      <c r="AG8" s="12">
        <f t="shared" si="4"/>
        <v>60.933100000000003</v>
      </c>
      <c r="AH8" s="12">
        <v>3.3887800000000001</v>
      </c>
      <c r="AI8" s="12">
        <v>1800.18</v>
      </c>
      <c r="AJ8" s="12">
        <v>855.19100000000003</v>
      </c>
      <c r="AK8" s="12">
        <v>940.29100000000005</v>
      </c>
      <c r="AL8" s="12">
        <v>940.29100000000005</v>
      </c>
      <c r="AM8" s="12">
        <v>52.23316557233165</v>
      </c>
      <c r="AN8" s="12">
        <v>855.19100000000003</v>
      </c>
      <c r="AO8" s="12">
        <f t="shared" si="5"/>
        <v>47.505860525058608</v>
      </c>
      <c r="AP8" s="12">
        <v>940.29100000000005</v>
      </c>
      <c r="AQ8" s="12">
        <f t="shared" si="6"/>
        <v>52.23316557233165</v>
      </c>
      <c r="AR8" s="12">
        <v>855.19100000000003</v>
      </c>
      <c r="AS8" s="12">
        <v>47.505860525058608</v>
      </c>
      <c r="AT8" s="18">
        <f t="shared" si="7"/>
        <v>1.0202909967653764</v>
      </c>
      <c r="AU8" s="17">
        <f t="shared" si="8"/>
        <v>18.700000000000045</v>
      </c>
      <c r="AV8" s="12">
        <f t="shared" si="9"/>
        <v>85.100000000000023</v>
      </c>
      <c r="AW8" s="17">
        <f t="shared" si="10"/>
        <v>2.1000000000000014</v>
      </c>
      <c r="AX8" s="19">
        <f t="shared" si="11"/>
        <v>2.8003000000000071</v>
      </c>
    </row>
    <row r="9" spans="1:50" x14ac:dyDescent="0.25">
      <c r="A9" s="12">
        <v>0</v>
      </c>
      <c r="B9" s="12" t="s">
        <v>58</v>
      </c>
      <c r="C9" s="12">
        <v>1</v>
      </c>
      <c r="D9" s="13">
        <v>43650</v>
      </c>
      <c r="E9" s="12">
        <v>3</v>
      </c>
      <c r="F9" s="12">
        <v>2</v>
      </c>
      <c r="G9" s="12" t="s">
        <v>59</v>
      </c>
      <c r="H9" s="12">
        <v>27</v>
      </c>
      <c r="I9" s="15">
        <f t="shared" si="0"/>
        <v>34</v>
      </c>
      <c r="J9" s="12">
        <v>7.5</v>
      </c>
      <c r="K9" s="12">
        <v>10.8</v>
      </c>
      <c r="L9" s="12" t="s">
        <v>53</v>
      </c>
      <c r="M9" s="12" t="s">
        <v>52</v>
      </c>
      <c r="N9" s="12">
        <v>2</v>
      </c>
      <c r="O9" s="12">
        <v>1</v>
      </c>
      <c r="P9" s="12">
        <v>1</v>
      </c>
      <c r="Q9" s="12">
        <v>2</v>
      </c>
      <c r="R9" s="16">
        <v>4380.78</v>
      </c>
      <c r="S9" s="12">
        <f t="shared" si="1"/>
        <v>43.8078</v>
      </c>
      <c r="T9" s="17">
        <v>2.4377200000000001</v>
      </c>
      <c r="U9" s="16">
        <v>1800.08</v>
      </c>
      <c r="V9" s="16">
        <v>1064.99</v>
      </c>
      <c r="W9" s="16">
        <v>733.79300000000001</v>
      </c>
      <c r="X9" s="16">
        <v>733.79300000000001</v>
      </c>
      <c r="Y9" s="16">
        <v>40.764466023732282</v>
      </c>
      <c r="Z9" s="16">
        <v>1064.99</v>
      </c>
      <c r="AA9" s="17">
        <f t="shared" si="2"/>
        <v>59.163481623038983</v>
      </c>
      <c r="AB9" s="16">
        <v>1064.99</v>
      </c>
      <c r="AC9" s="17">
        <f t="shared" si="3"/>
        <v>59.163481623038983</v>
      </c>
      <c r="AD9" s="16">
        <v>733.79300000000001</v>
      </c>
      <c r="AE9" s="16">
        <v>40.764466023732282</v>
      </c>
      <c r="AF9" s="16">
        <v>5978.4</v>
      </c>
      <c r="AG9" s="12">
        <f t="shared" si="4"/>
        <v>59.783999999999999</v>
      </c>
      <c r="AH9" s="17">
        <v>3.3254299999999999</v>
      </c>
      <c r="AI9" s="16">
        <v>1800.18</v>
      </c>
      <c r="AJ9" s="16">
        <v>798.09199999999998</v>
      </c>
      <c r="AK9" s="16">
        <v>998.99</v>
      </c>
      <c r="AL9" s="16">
        <v>798.09199999999998</v>
      </c>
      <c r="AM9" s="16">
        <v>44.334011043340112</v>
      </c>
      <c r="AN9" s="16">
        <v>998.99</v>
      </c>
      <c r="AO9" s="17">
        <f t="shared" si="5"/>
        <v>55.493895054938946</v>
      </c>
      <c r="AP9" s="16">
        <v>998.99</v>
      </c>
      <c r="AQ9" s="17">
        <f t="shared" si="6"/>
        <v>55.493895054938946</v>
      </c>
      <c r="AR9" s="16">
        <v>798.09199999999998</v>
      </c>
      <c r="AS9" s="16">
        <v>44.334011043340112</v>
      </c>
      <c r="AT9" s="18">
        <f t="shared" si="7"/>
        <v>0.93802758711349399</v>
      </c>
      <c r="AU9" s="17">
        <f t="shared" si="8"/>
        <v>-66</v>
      </c>
      <c r="AV9" s="12">
        <f t="shared" si="9"/>
        <v>200.89800000000002</v>
      </c>
      <c r="AW9" s="17">
        <f t="shared" si="10"/>
        <v>3.3000000000000007</v>
      </c>
      <c r="AX9" s="19">
        <f t="shared" si="11"/>
        <v>15.976199999999999</v>
      </c>
    </row>
    <row r="10" spans="1:50" x14ac:dyDescent="0.25">
      <c r="A10" s="12">
        <v>0</v>
      </c>
      <c r="B10" s="12" t="s">
        <v>58</v>
      </c>
      <c r="C10" s="12">
        <v>1</v>
      </c>
      <c r="D10" s="13">
        <v>43650</v>
      </c>
      <c r="E10" s="12">
        <v>3</v>
      </c>
      <c r="F10" s="12">
        <v>3</v>
      </c>
      <c r="G10" s="12" t="s">
        <v>59</v>
      </c>
      <c r="H10" s="12">
        <v>27</v>
      </c>
      <c r="I10" s="15">
        <f t="shared" si="0"/>
        <v>34</v>
      </c>
      <c r="J10" s="12">
        <v>7.8</v>
      </c>
      <c r="K10" s="12">
        <v>11.4</v>
      </c>
      <c r="L10" s="12" t="s">
        <v>53</v>
      </c>
      <c r="M10" s="12" t="s">
        <v>52</v>
      </c>
      <c r="N10" s="12">
        <v>2</v>
      </c>
      <c r="O10" s="12">
        <v>1</v>
      </c>
      <c r="P10" s="12">
        <v>1</v>
      </c>
      <c r="Q10" s="12">
        <v>2</v>
      </c>
      <c r="R10" s="16">
        <v>4498.92</v>
      </c>
      <c r="S10" s="12">
        <f t="shared" si="1"/>
        <v>44.989200000000004</v>
      </c>
      <c r="T10" s="17">
        <v>2.5024799999999998</v>
      </c>
      <c r="U10" s="16">
        <v>1800.18</v>
      </c>
      <c r="V10" s="16">
        <v>772.69200000000001</v>
      </c>
      <c r="W10" s="16">
        <v>1021.39</v>
      </c>
      <c r="X10" s="16">
        <v>1021.39</v>
      </c>
      <c r="Y10" s="16">
        <v>56.73821506738215</v>
      </c>
      <c r="Z10" s="16">
        <v>772.69200000000001</v>
      </c>
      <c r="AA10" s="17">
        <f t="shared" si="2"/>
        <v>42.923041029230404</v>
      </c>
      <c r="AB10" s="16">
        <v>772.69200000000001</v>
      </c>
      <c r="AC10" s="17">
        <f t="shared" si="3"/>
        <v>42.923041029230404</v>
      </c>
      <c r="AD10" s="16">
        <v>1021.39</v>
      </c>
      <c r="AE10" s="16">
        <v>56.73821506738215</v>
      </c>
      <c r="AF10" s="16">
        <v>5740.47</v>
      </c>
      <c r="AG10" s="12">
        <f t="shared" si="4"/>
        <v>57.404700000000005</v>
      </c>
      <c r="AH10" s="17">
        <v>3.19753</v>
      </c>
      <c r="AI10" s="16">
        <v>1800.18</v>
      </c>
      <c r="AJ10" s="16">
        <v>746.29300000000001</v>
      </c>
      <c r="AK10" s="16">
        <v>1049.79</v>
      </c>
      <c r="AL10" s="16">
        <v>746.29300000000001</v>
      </c>
      <c r="AM10" s="16">
        <v>41.456576564565765</v>
      </c>
      <c r="AN10" s="16">
        <v>1049.79</v>
      </c>
      <c r="AO10" s="17">
        <f t="shared" si="5"/>
        <v>58.315835083158355</v>
      </c>
      <c r="AP10" s="16">
        <v>1049.79</v>
      </c>
      <c r="AQ10" s="17">
        <f t="shared" si="6"/>
        <v>58.315835083158355</v>
      </c>
      <c r="AR10" s="16">
        <v>746.29300000000001</v>
      </c>
      <c r="AS10" s="16">
        <v>41.456576564565765</v>
      </c>
      <c r="AT10" s="18">
        <f t="shared" si="7"/>
        <v>1.3586137814290817</v>
      </c>
      <c r="AU10" s="17">
        <f t="shared" si="8"/>
        <v>277.09799999999996</v>
      </c>
      <c r="AV10" s="12">
        <f t="shared" si="9"/>
        <v>303.49699999999996</v>
      </c>
      <c r="AW10" s="17">
        <f t="shared" si="10"/>
        <v>3.6000000000000005</v>
      </c>
      <c r="AX10" s="19">
        <f t="shared" si="11"/>
        <v>12.415500000000002</v>
      </c>
    </row>
    <row r="11" spans="1:50" x14ac:dyDescent="0.25">
      <c r="A11" s="12">
        <v>0</v>
      </c>
      <c r="B11" s="12" t="s">
        <v>60</v>
      </c>
      <c r="C11" s="12">
        <v>1</v>
      </c>
      <c r="D11" s="13">
        <v>43650</v>
      </c>
      <c r="E11" s="12">
        <v>3</v>
      </c>
      <c r="F11" s="12">
        <v>4</v>
      </c>
      <c r="G11" s="12" t="s">
        <v>61</v>
      </c>
      <c r="H11" s="12">
        <v>27</v>
      </c>
      <c r="I11" s="15">
        <f t="shared" si="0"/>
        <v>34</v>
      </c>
      <c r="J11" s="12">
        <v>7.9</v>
      </c>
      <c r="K11" s="12">
        <v>12.7</v>
      </c>
      <c r="L11" s="12" t="s">
        <v>53</v>
      </c>
      <c r="M11" s="12" t="s">
        <v>52</v>
      </c>
      <c r="N11" s="12">
        <v>1</v>
      </c>
      <c r="O11" s="12">
        <v>1</v>
      </c>
      <c r="P11" s="12">
        <v>2</v>
      </c>
      <c r="Q11" s="12">
        <v>2</v>
      </c>
      <c r="R11" s="16">
        <v>3813.87</v>
      </c>
      <c r="S11" s="12">
        <f t="shared" si="1"/>
        <v>38.1387</v>
      </c>
      <c r="T11" s="17">
        <v>2.1221399999999999</v>
      </c>
      <c r="U11" s="16">
        <v>1800.18</v>
      </c>
      <c r="V11" s="16">
        <v>1090.5899999999999</v>
      </c>
      <c r="W11" s="16">
        <v>704.59299999999996</v>
      </c>
      <c r="X11" s="16">
        <v>1090.5899999999999</v>
      </c>
      <c r="Y11" s="16">
        <v>60.582275105822745</v>
      </c>
      <c r="Z11" s="16">
        <v>704.59299999999996</v>
      </c>
      <c r="AA11" s="17">
        <f t="shared" si="2"/>
        <v>39.140141541401412</v>
      </c>
      <c r="AB11" s="16">
        <v>704.59299999999996</v>
      </c>
      <c r="AC11" s="17">
        <f t="shared" si="3"/>
        <v>39.140141541401412</v>
      </c>
      <c r="AD11" s="16">
        <v>1090.5899999999999</v>
      </c>
      <c r="AE11" s="16">
        <v>60.582275105822745</v>
      </c>
      <c r="AF11" s="16">
        <v>6170.23</v>
      </c>
      <c r="AG11" s="12">
        <f t="shared" si="4"/>
        <v>61.702299999999994</v>
      </c>
      <c r="AH11" s="17">
        <v>3.43634</v>
      </c>
      <c r="AI11" s="16">
        <v>1800.18</v>
      </c>
      <c r="AJ11" s="16">
        <v>819.09199999999998</v>
      </c>
      <c r="AK11" s="16">
        <v>976.79</v>
      </c>
      <c r="AL11" s="16">
        <v>819.09199999999998</v>
      </c>
      <c r="AM11" s="16">
        <v>45.500561055005605</v>
      </c>
      <c r="AN11" s="16">
        <v>976.79</v>
      </c>
      <c r="AO11" s="17">
        <f t="shared" si="5"/>
        <v>54.260685042606852</v>
      </c>
      <c r="AP11" s="16">
        <v>976.79</v>
      </c>
      <c r="AQ11" s="17">
        <f t="shared" si="6"/>
        <v>54.260685042606852</v>
      </c>
      <c r="AR11" s="16">
        <v>819.09199999999998</v>
      </c>
      <c r="AS11" s="16">
        <v>45.500561055005605</v>
      </c>
      <c r="AT11" s="18">
        <f t="shared" si="7"/>
        <v>1.3863180587942259</v>
      </c>
      <c r="AU11" s="17">
        <f t="shared" si="8"/>
        <v>272.197</v>
      </c>
      <c r="AV11" s="12">
        <f t="shared" si="9"/>
        <v>157.69799999999998</v>
      </c>
      <c r="AW11" s="17">
        <f t="shared" si="10"/>
        <v>4.7999999999999989</v>
      </c>
      <c r="AX11" s="19">
        <f t="shared" si="11"/>
        <v>23.563599999999994</v>
      </c>
    </row>
    <row r="12" spans="1:50" x14ac:dyDescent="0.25">
      <c r="A12" s="12">
        <v>0</v>
      </c>
      <c r="B12" s="12" t="s">
        <v>60</v>
      </c>
      <c r="C12" s="12">
        <v>4</v>
      </c>
      <c r="D12" s="13">
        <v>43864</v>
      </c>
      <c r="E12" s="12">
        <v>2</v>
      </c>
      <c r="F12" s="12">
        <v>1</v>
      </c>
      <c r="G12" s="12" t="s">
        <v>61</v>
      </c>
      <c r="H12" s="12">
        <v>27</v>
      </c>
      <c r="I12" s="15">
        <f t="shared" si="0"/>
        <v>34</v>
      </c>
      <c r="J12" s="12">
        <v>9.9</v>
      </c>
      <c r="K12" s="12">
        <v>15.5</v>
      </c>
      <c r="L12" s="12" t="s">
        <v>53</v>
      </c>
      <c r="M12" s="12" t="s">
        <v>52</v>
      </c>
      <c r="N12" s="12">
        <v>1</v>
      </c>
      <c r="O12" s="12">
        <v>1</v>
      </c>
      <c r="P12" s="12">
        <v>2</v>
      </c>
      <c r="Q12" s="12">
        <v>2</v>
      </c>
      <c r="R12" s="12">
        <v>5295.56</v>
      </c>
      <c r="S12" s="12">
        <f t="shared" si="1"/>
        <v>52.955600000000004</v>
      </c>
      <c r="T12" s="12">
        <v>2.9444599999999999</v>
      </c>
      <c r="U12" s="12">
        <v>1800.18</v>
      </c>
      <c r="V12" s="12">
        <v>1137.0899999999999</v>
      </c>
      <c r="W12" s="12">
        <v>661.39300000000003</v>
      </c>
      <c r="X12" s="12">
        <v>1137.0899999999999</v>
      </c>
      <c r="Y12" s="12">
        <v>63.165350131653497</v>
      </c>
      <c r="Z12" s="12">
        <v>661.39300000000003</v>
      </c>
      <c r="AA12" s="17">
        <f t="shared" si="2"/>
        <v>36.740381517403812</v>
      </c>
      <c r="AB12" s="12">
        <v>661.39300000000003</v>
      </c>
      <c r="AC12" s="17">
        <f t="shared" si="3"/>
        <v>36.740381517403812</v>
      </c>
      <c r="AD12" s="12">
        <v>1137.0899999999999</v>
      </c>
      <c r="AE12" s="12">
        <v>63.165350131653497</v>
      </c>
      <c r="AF12" s="12">
        <v>4174.01</v>
      </c>
      <c r="AG12" s="12">
        <f t="shared" si="4"/>
        <v>41.740100000000005</v>
      </c>
      <c r="AH12" s="12">
        <v>2.3193000000000001</v>
      </c>
      <c r="AI12" s="12">
        <v>1800.18</v>
      </c>
      <c r="AJ12" s="12">
        <v>839.19200000000001</v>
      </c>
      <c r="AK12" s="12">
        <v>959.49</v>
      </c>
      <c r="AL12" s="12">
        <v>839.19200000000001</v>
      </c>
      <c r="AM12" s="12">
        <v>46.617116066171164</v>
      </c>
      <c r="AN12" s="12">
        <v>959.49</v>
      </c>
      <c r="AO12" s="17">
        <f t="shared" si="5"/>
        <v>53.299670032996701</v>
      </c>
      <c r="AP12" s="12">
        <v>959.49</v>
      </c>
      <c r="AQ12" s="17">
        <f t="shared" si="6"/>
        <v>53.299670032996701</v>
      </c>
      <c r="AR12" s="12">
        <v>839.19200000000001</v>
      </c>
      <c r="AS12" s="12">
        <v>46.617116066171164</v>
      </c>
      <c r="AT12" s="18">
        <f t="shared" si="7"/>
        <v>1.4507108481644044</v>
      </c>
      <c r="AU12" s="17">
        <f t="shared" si="8"/>
        <v>298.09699999999998</v>
      </c>
      <c r="AV12" s="12">
        <f t="shared" si="9"/>
        <v>120.298</v>
      </c>
      <c r="AW12" s="17">
        <f t="shared" si="10"/>
        <v>5.6</v>
      </c>
      <c r="AX12" s="19">
        <f t="shared" si="11"/>
        <v>-11.215499999999999</v>
      </c>
    </row>
    <row r="13" spans="1:50" x14ac:dyDescent="0.25">
      <c r="A13" s="12">
        <v>0</v>
      </c>
      <c r="B13" s="12" t="s">
        <v>60</v>
      </c>
      <c r="C13" s="12">
        <v>4</v>
      </c>
      <c r="D13" s="13">
        <v>43864</v>
      </c>
      <c r="E13" s="12">
        <v>2</v>
      </c>
      <c r="F13" s="12">
        <v>2</v>
      </c>
      <c r="G13" s="12" t="s">
        <v>61</v>
      </c>
      <c r="H13" s="12">
        <v>27</v>
      </c>
      <c r="I13" s="15">
        <f t="shared" si="0"/>
        <v>34</v>
      </c>
      <c r="J13" s="12">
        <v>10.5</v>
      </c>
      <c r="K13" s="12">
        <v>15.4</v>
      </c>
      <c r="L13" s="12" t="s">
        <v>53</v>
      </c>
      <c r="M13" s="12" t="s">
        <v>52</v>
      </c>
      <c r="N13" s="12">
        <v>2</v>
      </c>
      <c r="O13" s="12">
        <v>2</v>
      </c>
      <c r="P13" s="12">
        <v>1</v>
      </c>
      <c r="Q13" s="12">
        <v>1</v>
      </c>
      <c r="R13" s="12">
        <v>4676.4799999999996</v>
      </c>
      <c r="S13" s="12">
        <f t="shared" si="1"/>
        <v>46.764799999999994</v>
      </c>
      <c r="T13" s="12">
        <v>2.5990799999999998</v>
      </c>
      <c r="U13" s="12">
        <v>1800.18</v>
      </c>
      <c r="V13" s="12">
        <v>866.89099999999996</v>
      </c>
      <c r="W13" s="12">
        <v>931.09100000000001</v>
      </c>
      <c r="X13" s="12">
        <v>931.09100000000001</v>
      </c>
      <c r="Y13" s="12">
        <v>51.722105567221057</v>
      </c>
      <c r="Z13" s="12">
        <v>866.89099999999996</v>
      </c>
      <c r="AA13" s="17">
        <f t="shared" si="2"/>
        <v>48.155795531557949</v>
      </c>
      <c r="AB13" s="12">
        <v>866.89099999999996</v>
      </c>
      <c r="AC13" s="17">
        <f t="shared" si="3"/>
        <v>48.155795531557949</v>
      </c>
      <c r="AD13" s="12">
        <v>931.09100000000001</v>
      </c>
      <c r="AE13" s="12">
        <v>51.722105567221057</v>
      </c>
      <c r="AF13" s="12">
        <v>7312.77</v>
      </c>
      <c r="AG13" s="12">
        <f t="shared" si="4"/>
        <v>73.127700000000004</v>
      </c>
      <c r="AH13" s="12">
        <v>4.0642699999999996</v>
      </c>
      <c r="AI13" s="12">
        <v>1800.18</v>
      </c>
      <c r="AJ13" s="12">
        <v>837.69200000000001</v>
      </c>
      <c r="AK13" s="12">
        <v>958.99</v>
      </c>
      <c r="AL13" s="12">
        <v>958.99</v>
      </c>
      <c r="AM13" s="12">
        <v>53.271895032718952</v>
      </c>
      <c r="AN13" s="12">
        <v>837.69200000000001</v>
      </c>
      <c r="AO13" s="17">
        <f t="shared" si="5"/>
        <v>46.533791065337908</v>
      </c>
      <c r="AP13" s="12">
        <v>837.69200000000001</v>
      </c>
      <c r="AQ13" s="17">
        <f t="shared" si="6"/>
        <v>46.533791065337908</v>
      </c>
      <c r="AR13" s="12">
        <v>958.99</v>
      </c>
      <c r="AS13" s="12">
        <v>53.271895032718952</v>
      </c>
      <c r="AT13" s="18">
        <f t="shared" si="7"/>
        <v>0.96631756472266994</v>
      </c>
      <c r="AU13" s="17">
        <f t="shared" si="8"/>
        <v>-29.198999999999955</v>
      </c>
      <c r="AV13" s="12">
        <f t="shared" si="9"/>
        <v>-121.298</v>
      </c>
      <c r="AW13" s="17">
        <f t="shared" si="10"/>
        <v>4.9000000000000004</v>
      </c>
      <c r="AX13" s="19">
        <f t="shared" si="11"/>
        <v>26.36290000000001</v>
      </c>
    </row>
    <row r="14" spans="1:50" x14ac:dyDescent="0.25">
      <c r="A14" s="20">
        <v>0</v>
      </c>
      <c r="B14" s="20" t="s">
        <v>50</v>
      </c>
      <c r="C14" s="20">
        <v>2</v>
      </c>
      <c r="D14" s="21">
        <v>43531</v>
      </c>
      <c r="E14" s="20">
        <v>2</v>
      </c>
      <c r="F14" s="20">
        <v>1</v>
      </c>
      <c r="G14" s="20" t="s">
        <v>51</v>
      </c>
      <c r="H14" s="20">
        <v>28</v>
      </c>
      <c r="I14" s="15">
        <f t="shared" si="0"/>
        <v>35</v>
      </c>
      <c r="J14" s="20">
        <v>13.8</v>
      </c>
      <c r="K14" s="20">
        <v>18</v>
      </c>
      <c r="L14" s="20" t="s">
        <v>52</v>
      </c>
      <c r="M14" s="20" t="s">
        <v>53</v>
      </c>
      <c r="N14" s="20">
        <v>2</v>
      </c>
      <c r="O14" s="20">
        <v>2</v>
      </c>
      <c r="P14" s="20">
        <v>1</v>
      </c>
      <c r="Q14" s="20">
        <v>1</v>
      </c>
      <c r="R14" s="20">
        <v>4403.45</v>
      </c>
      <c r="S14" s="22">
        <f t="shared" si="1"/>
        <v>44.034500000000001</v>
      </c>
      <c r="T14" s="20">
        <v>2.4514300000000002</v>
      </c>
      <c r="U14" s="20">
        <v>1800.18</v>
      </c>
      <c r="V14" s="20">
        <v>1025.99</v>
      </c>
      <c r="W14" s="20">
        <v>772.99199999999996</v>
      </c>
      <c r="X14" s="20">
        <v>772.99199999999996</v>
      </c>
      <c r="Y14" s="24">
        <f>X14/U14*100</f>
        <v>42.939706029397058</v>
      </c>
      <c r="Z14" s="24">
        <v>1025.99</v>
      </c>
      <c r="AA14" s="20">
        <f t="shared" si="2"/>
        <v>56.993745069937454</v>
      </c>
      <c r="AB14" s="20">
        <v>772.99199999999996</v>
      </c>
      <c r="AC14" s="20">
        <f t="shared" si="3"/>
        <v>42.939706029397058</v>
      </c>
      <c r="AD14" s="20">
        <v>1025.99</v>
      </c>
      <c r="AE14" s="20">
        <v>56.993745069937454</v>
      </c>
      <c r="AF14" s="20">
        <v>4852.38</v>
      </c>
      <c r="AG14" s="22">
        <f t="shared" si="4"/>
        <v>48.523800000000001</v>
      </c>
      <c r="AH14" s="20">
        <v>2.7087300000000001</v>
      </c>
      <c r="AI14" s="20">
        <v>1798.88</v>
      </c>
      <c r="AJ14" s="20">
        <v>392.89600000000002</v>
      </c>
      <c r="AK14" s="20">
        <v>1403.49</v>
      </c>
      <c r="AL14" s="20">
        <v>1403.49</v>
      </c>
      <c r="AM14" s="24">
        <f>AL14/AI14*100</f>
        <v>78.0202125767144</v>
      </c>
      <c r="AN14" s="24">
        <v>392.89600000000002</v>
      </c>
      <c r="AO14" s="20">
        <f t="shared" si="5"/>
        <v>21.84114560170773</v>
      </c>
      <c r="AP14" s="24">
        <v>1403.49</v>
      </c>
      <c r="AQ14" s="20">
        <f t="shared" si="6"/>
        <v>78.0202125767144</v>
      </c>
      <c r="AR14" s="20">
        <v>392.89600000000002</v>
      </c>
      <c r="AS14" s="20">
        <v>21.84114560170773</v>
      </c>
      <c r="AT14" s="18">
        <f t="shared" si="7"/>
        <v>1.8156591530054647</v>
      </c>
      <c r="AU14" s="22">
        <f t="shared" si="8"/>
        <v>630.49800000000005</v>
      </c>
      <c r="AV14" s="24">
        <f t="shared" si="9"/>
        <v>1010.5940000000001</v>
      </c>
      <c r="AW14" s="17">
        <f t="shared" si="10"/>
        <v>4.1999999999999993</v>
      </c>
      <c r="AX14" s="19">
        <f t="shared" si="11"/>
        <v>4.4893000000000001</v>
      </c>
    </row>
    <row r="15" spans="1:50" x14ac:dyDescent="0.25">
      <c r="A15" s="20">
        <v>0</v>
      </c>
      <c r="B15" s="20" t="s">
        <v>50</v>
      </c>
      <c r="C15" s="20">
        <v>2</v>
      </c>
      <c r="D15" s="21">
        <v>43531</v>
      </c>
      <c r="E15" s="20">
        <v>2</v>
      </c>
      <c r="F15" s="20">
        <v>2</v>
      </c>
      <c r="G15" s="20" t="s">
        <v>51</v>
      </c>
      <c r="H15" s="20">
        <v>28</v>
      </c>
      <c r="I15" s="15">
        <f t="shared" si="0"/>
        <v>35</v>
      </c>
      <c r="J15" s="20">
        <v>13.4</v>
      </c>
      <c r="K15" s="20">
        <v>17.5</v>
      </c>
      <c r="L15" s="20" t="s">
        <v>52</v>
      </c>
      <c r="M15" s="20" t="s">
        <v>53</v>
      </c>
      <c r="N15" s="20">
        <v>2</v>
      </c>
      <c r="O15" s="20">
        <v>2</v>
      </c>
      <c r="P15" s="20">
        <v>1</v>
      </c>
      <c r="Q15" s="20">
        <v>1</v>
      </c>
      <c r="R15" s="20">
        <v>3933.19</v>
      </c>
      <c r="S15" s="22">
        <f t="shared" si="1"/>
        <v>39.331899999999997</v>
      </c>
      <c r="T15" s="20">
        <v>2.2026300000000001</v>
      </c>
      <c r="U15" s="20">
        <v>1792.38</v>
      </c>
      <c r="V15" s="20">
        <v>1034.8900000000001</v>
      </c>
      <c r="W15" s="20">
        <v>756.09199999999998</v>
      </c>
      <c r="X15" s="20">
        <v>756.09199999999998</v>
      </c>
      <c r="Y15" s="24">
        <f>X15/U15*100</f>
        <v>42.183688726720888</v>
      </c>
      <c r="Z15" s="24">
        <v>1034.8900000000001</v>
      </c>
      <c r="AA15" s="20">
        <f t="shared" si="2"/>
        <v>57.738314419933282</v>
      </c>
      <c r="AB15" s="20">
        <v>756.09199999999998</v>
      </c>
      <c r="AC15" s="20">
        <f t="shared" si="3"/>
        <v>42.183688726720888</v>
      </c>
      <c r="AD15" s="20">
        <v>1034.8900000000001</v>
      </c>
      <c r="AE15" s="20">
        <v>57.738314419933282</v>
      </c>
      <c r="AF15" s="20">
        <v>4864.24</v>
      </c>
      <c r="AG15" s="22">
        <f t="shared" si="4"/>
        <v>48.642399999999995</v>
      </c>
      <c r="AH15" s="20">
        <v>2.7159599999999999</v>
      </c>
      <c r="AI15" s="20">
        <v>1797.78</v>
      </c>
      <c r="AJ15" s="20">
        <v>371.49599999999998</v>
      </c>
      <c r="AK15" s="20">
        <v>1423.49</v>
      </c>
      <c r="AL15" s="20">
        <v>1423.49</v>
      </c>
      <c r="AM15" s="24">
        <f>AL15/AI15*100</f>
        <v>79.180433645941108</v>
      </c>
      <c r="AN15" s="24">
        <v>371.49599999999998</v>
      </c>
      <c r="AO15" s="20">
        <f t="shared" si="5"/>
        <v>20.664152454694122</v>
      </c>
      <c r="AP15" s="24">
        <v>1423.49</v>
      </c>
      <c r="AQ15" s="20">
        <f t="shared" si="6"/>
        <v>79.180433645941108</v>
      </c>
      <c r="AR15" s="20">
        <v>371.49599999999998</v>
      </c>
      <c r="AS15" s="20">
        <v>20.664152454694122</v>
      </c>
      <c r="AT15" s="18">
        <f t="shared" si="7"/>
        <v>1.8826941694926014</v>
      </c>
      <c r="AU15" s="22">
        <f t="shared" si="8"/>
        <v>667.39800000000002</v>
      </c>
      <c r="AV15" s="24">
        <f t="shared" si="9"/>
        <v>1051.9940000000001</v>
      </c>
      <c r="AW15" s="17">
        <f t="shared" si="10"/>
        <v>4.0999999999999996</v>
      </c>
      <c r="AX15" s="19">
        <f t="shared" si="11"/>
        <v>9.3104999999999976</v>
      </c>
    </row>
    <row r="16" spans="1:50" x14ac:dyDescent="0.25">
      <c r="A16" s="20">
        <v>0</v>
      </c>
      <c r="B16" s="20" t="s">
        <v>50</v>
      </c>
      <c r="C16" s="20">
        <v>2</v>
      </c>
      <c r="D16" s="21">
        <v>43531</v>
      </c>
      <c r="E16" s="20">
        <v>2</v>
      </c>
      <c r="F16" s="20">
        <v>3</v>
      </c>
      <c r="G16" s="20" t="s">
        <v>51</v>
      </c>
      <c r="H16" s="20">
        <v>28</v>
      </c>
      <c r="I16" s="15">
        <f t="shared" si="0"/>
        <v>35</v>
      </c>
      <c r="J16" s="20">
        <v>13.8</v>
      </c>
      <c r="K16" s="20">
        <v>17.899999999999999</v>
      </c>
      <c r="L16" s="20" t="s">
        <v>52</v>
      </c>
      <c r="M16" s="20" t="s">
        <v>53</v>
      </c>
      <c r="N16" s="20">
        <v>1</v>
      </c>
      <c r="O16" s="20">
        <v>1</v>
      </c>
      <c r="P16" s="20">
        <v>2</v>
      </c>
      <c r="Q16" s="20">
        <v>2</v>
      </c>
      <c r="R16" s="20">
        <v>4742.2</v>
      </c>
      <c r="S16" s="22">
        <f t="shared" si="1"/>
        <v>47.421999999999997</v>
      </c>
      <c r="T16" s="20">
        <v>2.6398600000000001</v>
      </c>
      <c r="U16" s="20">
        <v>1800.08</v>
      </c>
      <c r="V16" s="20">
        <v>886.29100000000005</v>
      </c>
      <c r="W16" s="20">
        <v>911.79100000000005</v>
      </c>
      <c r="X16" s="20">
        <v>886.29100000000005</v>
      </c>
      <c r="Y16" s="24">
        <f>X16/U16*100</f>
        <v>49.236200613306082</v>
      </c>
      <c r="Z16" s="24">
        <v>911.79100000000005</v>
      </c>
      <c r="AA16" s="20">
        <f t="shared" si="2"/>
        <v>50.652804319808013</v>
      </c>
      <c r="AB16" s="20">
        <v>886.29100000000005</v>
      </c>
      <c r="AC16" s="20">
        <f t="shared" si="3"/>
        <v>49.236200613306082</v>
      </c>
      <c r="AD16" s="20">
        <v>911.79100000000005</v>
      </c>
      <c r="AE16" s="20">
        <v>50.652804319808013</v>
      </c>
      <c r="AF16" s="20">
        <v>4032.88</v>
      </c>
      <c r="AG16" s="22">
        <f t="shared" si="4"/>
        <v>40.328800000000001</v>
      </c>
      <c r="AH16" s="20">
        <v>2.2426300000000001</v>
      </c>
      <c r="AI16" s="20">
        <v>1800.18</v>
      </c>
      <c r="AJ16" s="20">
        <v>1115.79</v>
      </c>
      <c r="AK16" s="20">
        <v>682.49300000000005</v>
      </c>
      <c r="AL16" s="20">
        <v>1115.79</v>
      </c>
      <c r="AM16" s="24">
        <f>AL16/AI16*100</f>
        <v>61.982135119821343</v>
      </c>
      <c r="AN16" s="24">
        <v>682.49300000000005</v>
      </c>
      <c r="AO16" s="20">
        <f t="shared" si="5"/>
        <v>37.91248652912487</v>
      </c>
      <c r="AP16" s="24">
        <v>1115.79</v>
      </c>
      <c r="AQ16" s="20">
        <f t="shared" si="6"/>
        <v>61.982135119821343</v>
      </c>
      <c r="AR16" s="20">
        <v>682.49300000000005</v>
      </c>
      <c r="AS16" s="20">
        <v>37.91248652912487</v>
      </c>
      <c r="AT16" s="18">
        <f t="shared" si="7"/>
        <v>1.2589431687786516</v>
      </c>
      <c r="AU16" s="22">
        <f t="shared" si="8"/>
        <v>229.49899999999991</v>
      </c>
      <c r="AV16" s="24">
        <f t="shared" si="9"/>
        <v>433.29699999999991</v>
      </c>
      <c r="AW16" s="17">
        <f t="shared" si="10"/>
        <v>4.0999999999999979</v>
      </c>
      <c r="AX16" s="19">
        <f t="shared" si="11"/>
        <v>-7.093199999999996</v>
      </c>
    </row>
    <row r="17" spans="1:50" x14ac:dyDescent="0.25">
      <c r="A17" s="20">
        <v>0</v>
      </c>
      <c r="B17" s="20" t="s">
        <v>60</v>
      </c>
      <c r="C17" s="20">
        <v>6</v>
      </c>
      <c r="D17" s="21">
        <v>43956</v>
      </c>
      <c r="E17" s="20">
        <v>3</v>
      </c>
      <c r="F17" s="20">
        <v>1</v>
      </c>
      <c r="G17" s="20" t="s">
        <v>61</v>
      </c>
      <c r="H17" s="20">
        <v>28</v>
      </c>
      <c r="I17" s="15">
        <f t="shared" si="0"/>
        <v>35</v>
      </c>
      <c r="J17" s="20">
        <v>12</v>
      </c>
      <c r="K17" s="20">
        <v>18.2</v>
      </c>
      <c r="L17" s="20" t="s">
        <v>52</v>
      </c>
      <c r="M17" s="20" t="s">
        <v>53</v>
      </c>
      <c r="N17" s="20">
        <v>2</v>
      </c>
      <c r="O17" s="20">
        <v>2</v>
      </c>
      <c r="P17" s="20">
        <v>1</v>
      </c>
      <c r="Q17" s="20">
        <v>1</v>
      </c>
      <c r="R17" s="20">
        <v>4333.97</v>
      </c>
      <c r="S17" s="20">
        <f t="shared" si="1"/>
        <v>43.339700000000001</v>
      </c>
      <c r="T17" s="20">
        <v>2.4101900000000001</v>
      </c>
      <c r="U17" s="20">
        <v>1800.18</v>
      </c>
      <c r="V17" s="20">
        <v>656.89300000000003</v>
      </c>
      <c r="W17" s="20">
        <v>1139.99</v>
      </c>
      <c r="X17" s="20">
        <v>1139.99</v>
      </c>
      <c r="Y17" s="20">
        <v>63.32644513326445</v>
      </c>
      <c r="Z17" s="20">
        <v>656.89300000000003</v>
      </c>
      <c r="AA17" s="22">
        <f t="shared" si="2"/>
        <v>36.490406514904066</v>
      </c>
      <c r="AB17" s="20">
        <v>1139.99</v>
      </c>
      <c r="AC17" s="22">
        <f t="shared" si="3"/>
        <v>63.32644513326445</v>
      </c>
      <c r="AD17" s="20">
        <v>656.89300000000003</v>
      </c>
      <c r="AE17" s="20">
        <v>36.490406514904066</v>
      </c>
      <c r="AF17" s="20">
        <v>5074.67</v>
      </c>
      <c r="AG17" s="20">
        <f t="shared" si="4"/>
        <v>50.746700000000004</v>
      </c>
      <c r="AH17" s="20">
        <v>2.8207</v>
      </c>
      <c r="AI17" s="20">
        <v>1800.18</v>
      </c>
      <c r="AJ17" s="20">
        <v>472.79500000000002</v>
      </c>
      <c r="AK17" s="20">
        <v>1324.69</v>
      </c>
      <c r="AL17" s="20">
        <v>1324.69</v>
      </c>
      <c r="AM17" s="20">
        <v>73.586530235865297</v>
      </c>
      <c r="AN17" s="20">
        <v>472.79500000000002</v>
      </c>
      <c r="AO17" s="22">
        <f t="shared" si="5"/>
        <v>26.263762512637623</v>
      </c>
      <c r="AP17" s="20">
        <v>1324.69</v>
      </c>
      <c r="AQ17" s="22">
        <f t="shared" si="6"/>
        <v>73.586530235865297</v>
      </c>
      <c r="AR17" s="24">
        <v>472.79500000000002</v>
      </c>
      <c r="AS17" s="24">
        <v>26.263762512637623</v>
      </c>
      <c r="AT17" s="18">
        <f t="shared" si="7"/>
        <v>1.162018965078641</v>
      </c>
      <c r="AU17" s="22">
        <f t="shared" si="8"/>
        <v>184.70000000000005</v>
      </c>
      <c r="AV17" s="20">
        <f t="shared" si="9"/>
        <v>851.89499999999998</v>
      </c>
      <c r="AW17" s="17">
        <f t="shared" si="10"/>
        <v>6.1999999999999993</v>
      </c>
      <c r="AX17" s="19">
        <f t="shared" si="11"/>
        <v>7.4070000000000036</v>
      </c>
    </row>
    <row r="18" spans="1:50" x14ac:dyDescent="0.25">
      <c r="A18" s="20">
        <v>0</v>
      </c>
      <c r="B18" s="20" t="s">
        <v>54</v>
      </c>
      <c r="C18" s="20">
        <v>1</v>
      </c>
      <c r="D18" s="21">
        <v>43797</v>
      </c>
      <c r="E18" s="20">
        <v>1</v>
      </c>
      <c r="F18" s="20">
        <v>2</v>
      </c>
      <c r="G18" s="20" t="s">
        <v>55</v>
      </c>
      <c r="H18" s="25">
        <v>28</v>
      </c>
      <c r="I18" s="15">
        <f t="shared" si="0"/>
        <v>35</v>
      </c>
      <c r="J18" s="20">
        <v>9.9</v>
      </c>
      <c r="K18" s="20">
        <v>21</v>
      </c>
      <c r="L18" s="26" t="s">
        <v>52</v>
      </c>
      <c r="M18" s="20" t="s">
        <v>53</v>
      </c>
      <c r="N18" s="20">
        <v>2</v>
      </c>
      <c r="O18" s="20">
        <v>2</v>
      </c>
      <c r="P18" s="20">
        <v>1</v>
      </c>
      <c r="Q18" s="20">
        <v>1</v>
      </c>
      <c r="R18" s="20">
        <v>7115.71</v>
      </c>
      <c r="S18" s="20">
        <f t="shared" si="1"/>
        <v>71.1571</v>
      </c>
      <c r="T18" s="20">
        <v>3.9602499999999998</v>
      </c>
      <c r="U18" s="20">
        <v>1800.05</v>
      </c>
      <c r="V18" s="20">
        <v>721.79300000000001</v>
      </c>
      <c r="W18" s="20">
        <v>1075.72</v>
      </c>
      <c r="X18" s="20">
        <v>1075.72</v>
      </c>
      <c r="Y18" s="20">
        <v>59.760562206605371</v>
      </c>
      <c r="Z18" s="20">
        <v>721.79300000000001</v>
      </c>
      <c r="AA18" s="20">
        <f t="shared" si="2"/>
        <v>40.098497263964894</v>
      </c>
      <c r="AB18" s="20">
        <v>1075.72</v>
      </c>
      <c r="AC18" s="20">
        <f t="shared" si="3"/>
        <v>59.760562206605371</v>
      </c>
      <c r="AD18" s="20">
        <v>721.79300000000001</v>
      </c>
      <c r="AE18" s="20">
        <v>40.098497263964894</v>
      </c>
      <c r="AF18" s="20">
        <v>7270.5</v>
      </c>
      <c r="AG18" s="20">
        <f t="shared" si="4"/>
        <v>72.704999999999998</v>
      </c>
      <c r="AH18" s="20">
        <v>4.0432499999999996</v>
      </c>
      <c r="AI18" s="20">
        <v>1800.12</v>
      </c>
      <c r="AJ18" s="20">
        <v>1014.52</v>
      </c>
      <c r="AK18" s="20">
        <v>782.92600000000004</v>
      </c>
      <c r="AL18" s="20">
        <v>782.92600000000004</v>
      </c>
      <c r="AM18" s="20">
        <v>43.492989356265142</v>
      </c>
      <c r="AN18" s="20">
        <v>1014.52</v>
      </c>
      <c r="AO18" s="20">
        <f t="shared" si="5"/>
        <v>56.35846499122281</v>
      </c>
      <c r="AP18" s="20">
        <v>782.92600000000004</v>
      </c>
      <c r="AQ18" s="20">
        <f t="shared" si="6"/>
        <v>43.492989356265142</v>
      </c>
      <c r="AR18" s="20">
        <v>1014.52</v>
      </c>
      <c r="AS18" s="20">
        <v>56.35846499122281</v>
      </c>
      <c r="AT18" s="18">
        <f t="shared" si="7"/>
        <v>0.7278157884951475</v>
      </c>
      <c r="AU18" s="22">
        <f t="shared" si="8"/>
        <v>-292.79399999999998</v>
      </c>
      <c r="AV18" s="20">
        <f t="shared" si="9"/>
        <v>-231.59399999999994</v>
      </c>
      <c r="AW18" s="17">
        <f t="shared" si="10"/>
        <v>11.1</v>
      </c>
      <c r="AX18" s="19">
        <f t="shared" si="11"/>
        <v>1.5478999999999985</v>
      </c>
    </row>
    <row r="19" spans="1:50" x14ac:dyDescent="0.25">
      <c r="A19" s="20">
        <v>0</v>
      </c>
      <c r="B19" s="20" t="s">
        <v>54</v>
      </c>
      <c r="C19" s="20">
        <v>1</v>
      </c>
      <c r="D19" s="21">
        <v>43797</v>
      </c>
      <c r="E19" s="20">
        <v>1</v>
      </c>
      <c r="F19" s="26">
        <v>5</v>
      </c>
      <c r="G19" s="20" t="s">
        <v>55</v>
      </c>
      <c r="H19" s="25">
        <v>28</v>
      </c>
      <c r="I19" s="15">
        <f t="shared" si="0"/>
        <v>35</v>
      </c>
      <c r="J19" s="20">
        <v>7.7</v>
      </c>
      <c r="K19" s="20">
        <v>17</v>
      </c>
      <c r="L19" s="26" t="s">
        <v>52</v>
      </c>
      <c r="M19" s="20" t="s">
        <v>53</v>
      </c>
      <c r="N19" s="20">
        <v>2</v>
      </c>
      <c r="O19" s="20">
        <v>2</v>
      </c>
      <c r="P19" s="20">
        <v>1</v>
      </c>
      <c r="Q19" s="20">
        <v>1</v>
      </c>
      <c r="R19" s="20">
        <v>5722.82</v>
      </c>
      <c r="S19" s="20">
        <f t="shared" si="1"/>
        <v>57.228199999999994</v>
      </c>
      <c r="T19" s="20">
        <v>3.1831499999999999</v>
      </c>
      <c r="U19" s="20">
        <v>1800.12</v>
      </c>
      <c r="V19" s="20">
        <v>1045.19</v>
      </c>
      <c r="W19" s="20">
        <v>753.65899999999999</v>
      </c>
      <c r="X19" s="20">
        <v>753.65899999999999</v>
      </c>
      <c r="Y19" s="20">
        <v>41.867153300891054</v>
      </c>
      <c r="Z19" s="20">
        <v>1045.19</v>
      </c>
      <c r="AA19" s="20">
        <f t="shared" si="2"/>
        <v>58.062240295091449</v>
      </c>
      <c r="AB19" s="20">
        <v>753.65899999999999</v>
      </c>
      <c r="AC19" s="20">
        <f t="shared" si="3"/>
        <v>41.867153300891054</v>
      </c>
      <c r="AD19" s="20">
        <v>1045.19</v>
      </c>
      <c r="AE19" s="20">
        <v>58.062240295091449</v>
      </c>
      <c r="AF19" s="20">
        <v>5931.07</v>
      </c>
      <c r="AG19" s="20">
        <f t="shared" si="4"/>
        <v>59.310699999999997</v>
      </c>
      <c r="AH19" s="20">
        <v>3.2968999999999999</v>
      </c>
      <c r="AI19" s="20">
        <v>1800.12</v>
      </c>
      <c r="AJ19" s="20">
        <v>666.59299999999996</v>
      </c>
      <c r="AK19" s="20">
        <v>1131.5899999999999</v>
      </c>
      <c r="AL19" s="20">
        <v>1131.5899999999999</v>
      </c>
      <c r="AM19" s="20">
        <v>62.861920316423351</v>
      </c>
      <c r="AN19" s="20">
        <v>666.59299999999996</v>
      </c>
      <c r="AO19" s="20">
        <f t="shared" si="5"/>
        <v>37.030475746061377</v>
      </c>
      <c r="AP19" s="20">
        <v>1131.5899999999999</v>
      </c>
      <c r="AQ19" s="20">
        <f t="shared" si="6"/>
        <v>62.861920316423351</v>
      </c>
      <c r="AR19" s="20">
        <v>666.59299999999996</v>
      </c>
      <c r="AS19" s="20">
        <v>37.030475746061377</v>
      </c>
      <c r="AT19" s="18">
        <f t="shared" si="7"/>
        <v>1.5014615363181492</v>
      </c>
      <c r="AU19" s="22">
        <f t="shared" si="8"/>
        <v>377.93099999999993</v>
      </c>
      <c r="AV19" s="20">
        <f t="shared" si="9"/>
        <v>464.99699999999996</v>
      </c>
      <c r="AW19" s="17">
        <f t="shared" si="10"/>
        <v>9.3000000000000007</v>
      </c>
      <c r="AX19" s="19">
        <f t="shared" si="11"/>
        <v>2.0825000000000031</v>
      </c>
    </row>
    <row r="20" spans="1:50" x14ac:dyDescent="0.25">
      <c r="A20" s="20">
        <v>0</v>
      </c>
      <c r="B20" s="20" t="s">
        <v>50</v>
      </c>
      <c r="C20" s="20">
        <v>2</v>
      </c>
      <c r="D20" s="21">
        <v>43531</v>
      </c>
      <c r="E20" s="20">
        <v>1</v>
      </c>
      <c r="F20" s="20">
        <v>2</v>
      </c>
      <c r="G20" s="20" t="s">
        <v>51</v>
      </c>
      <c r="H20" s="20">
        <v>28</v>
      </c>
      <c r="I20" s="15">
        <f t="shared" si="0"/>
        <v>35</v>
      </c>
      <c r="J20" s="20">
        <v>12.5</v>
      </c>
      <c r="K20" s="20">
        <v>18</v>
      </c>
      <c r="L20" s="20" t="s">
        <v>53</v>
      </c>
      <c r="M20" s="20" t="s">
        <v>52</v>
      </c>
      <c r="N20" s="20">
        <v>2</v>
      </c>
      <c r="O20" s="20">
        <v>2</v>
      </c>
      <c r="P20" s="20">
        <v>1</v>
      </c>
      <c r="Q20" s="20">
        <v>1</v>
      </c>
      <c r="R20" s="20">
        <v>4926.43</v>
      </c>
      <c r="S20" s="22">
        <f t="shared" si="1"/>
        <v>49.264300000000006</v>
      </c>
      <c r="T20" s="20">
        <v>2.7419600000000002</v>
      </c>
      <c r="U20" s="20">
        <v>1800.08</v>
      </c>
      <c r="V20" s="20">
        <v>920.29100000000005</v>
      </c>
      <c r="W20" s="20">
        <v>876.79100000000005</v>
      </c>
      <c r="X20" s="20">
        <v>876.79100000000005</v>
      </c>
      <c r="Y20" s="24">
        <f>X20/U20*100</f>
        <v>48.708446291275948</v>
      </c>
      <c r="Z20" s="24">
        <v>920.29100000000005</v>
      </c>
      <c r="AA20" s="20">
        <f t="shared" si="2"/>
        <v>51.125005555308654</v>
      </c>
      <c r="AB20" s="20">
        <v>920.29100000000005</v>
      </c>
      <c r="AC20" s="20">
        <f t="shared" si="3"/>
        <v>51.125005555308654</v>
      </c>
      <c r="AD20" s="20">
        <v>876.79100000000005</v>
      </c>
      <c r="AE20" s="20">
        <v>48.708446291275948</v>
      </c>
      <c r="AF20" s="20">
        <v>5721.95</v>
      </c>
      <c r="AG20" s="22">
        <f t="shared" si="4"/>
        <v>57.219499999999996</v>
      </c>
      <c r="AH20" s="20">
        <v>3.1834899999999999</v>
      </c>
      <c r="AI20" s="20">
        <v>1800.18</v>
      </c>
      <c r="AJ20" s="20">
        <v>1010.49</v>
      </c>
      <c r="AK20" s="20">
        <v>786.39200000000005</v>
      </c>
      <c r="AL20" s="20">
        <v>786.39200000000005</v>
      </c>
      <c r="AM20" s="24">
        <f>AL20/AI20*100</f>
        <v>43.684076036840764</v>
      </c>
      <c r="AN20" s="24">
        <v>1010.49</v>
      </c>
      <c r="AO20" s="20">
        <f t="shared" si="5"/>
        <v>56.132720061327198</v>
      </c>
      <c r="AP20" s="24">
        <v>1010.49</v>
      </c>
      <c r="AQ20" s="20">
        <f t="shared" si="6"/>
        <v>56.132720061327198</v>
      </c>
      <c r="AR20" s="20">
        <v>786.39200000000005</v>
      </c>
      <c r="AS20" s="20">
        <v>43.684076036840764</v>
      </c>
      <c r="AT20" s="18">
        <f t="shared" si="7"/>
        <v>1.0980113898755937</v>
      </c>
      <c r="AU20" s="22">
        <f t="shared" si="8"/>
        <v>90.198999999999955</v>
      </c>
      <c r="AV20" s="24">
        <f t="shared" si="9"/>
        <v>224.09799999999996</v>
      </c>
      <c r="AW20" s="17">
        <f t="shared" si="10"/>
        <v>5.5</v>
      </c>
      <c r="AX20" s="19">
        <f t="shared" si="11"/>
        <v>7.9551999999999907</v>
      </c>
    </row>
    <row r="21" spans="1:50" x14ac:dyDescent="0.25">
      <c r="A21" s="20">
        <v>0</v>
      </c>
      <c r="B21" s="20" t="s">
        <v>50</v>
      </c>
      <c r="C21" s="20">
        <v>4</v>
      </c>
      <c r="D21" s="21">
        <v>44153</v>
      </c>
      <c r="E21" s="20">
        <v>3</v>
      </c>
      <c r="F21" s="20">
        <v>2</v>
      </c>
      <c r="G21" s="20" t="s">
        <v>51</v>
      </c>
      <c r="H21" s="20">
        <v>28</v>
      </c>
      <c r="I21" s="15">
        <f t="shared" si="0"/>
        <v>35</v>
      </c>
      <c r="J21" s="20">
        <v>15</v>
      </c>
      <c r="K21" s="20">
        <v>18.399999999999999</v>
      </c>
      <c r="L21" s="20" t="s">
        <v>53</v>
      </c>
      <c r="M21" s="20" t="s">
        <v>52</v>
      </c>
      <c r="N21" s="20">
        <v>2</v>
      </c>
      <c r="O21" s="20">
        <v>2</v>
      </c>
      <c r="P21" s="20">
        <v>1</v>
      </c>
      <c r="Q21" s="20">
        <v>1</v>
      </c>
      <c r="R21" s="20">
        <v>6138.68</v>
      </c>
      <c r="S21" s="22">
        <f t="shared" si="1"/>
        <v>61.386800000000001</v>
      </c>
      <c r="T21" s="20">
        <v>3.4169999999999998</v>
      </c>
      <c r="U21" s="20">
        <v>1799.48</v>
      </c>
      <c r="V21" s="20">
        <v>889.72400000000005</v>
      </c>
      <c r="W21" s="20">
        <v>905.39099999999996</v>
      </c>
      <c r="X21" s="20">
        <v>905.39099999999996</v>
      </c>
      <c r="Y21" s="20">
        <v>50.314035165714529</v>
      </c>
      <c r="Z21" s="20">
        <v>889.72400000000005</v>
      </c>
      <c r="AA21" s="20">
        <f t="shared" si="2"/>
        <v>49.443394758485788</v>
      </c>
      <c r="AB21" s="20">
        <v>889.72400000000005</v>
      </c>
      <c r="AC21" s="20">
        <f t="shared" si="3"/>
        <v>49.443394758485788</v>
      </c>
      <c r="AD21" s="20">
        <v>905.39099999999996</v>
      </c>
      <c r="AE21" s="20">
        <v>50.314035165714529</v>
      </c>
      <c r="AF21" s="20">
        <v>6562.09</v>
      </c>
      <c r="AG21" s="22">
        <f t="shared" si="4"/>
        <v>65.620900000000006</v>
      </c>
      <c r="AH21" s="20">
        <v>3.6515200000000001</v>
      </c>
      <c r="AI21" s="20">
        <v>1799.48</v>
      </c>
      <c r="AJ21" s="20">
        <v>1150.76</v>
      </c>
      <c r="AK21" s="20">
        <v>642.09400000000005</v>
      </c>
      <c r="AL21" s="20">
        <v>642.09400000000005</v>
      </c>
      <c r="AM21" s="20">
        <v>35.682197079156204</v>
      </c>
      <c r="AN21" s="20">
        <v>1150.76</v>
      </c>
      <c r="AO21" s="20">
        <f t="shared" si="5"/>
        <v>63.949585435792564</v>
      </c>
      <c r="AP21" s="20">
        <v>1150.76</v>
      </c>
      <c r="AQ21" s="20">
        <f t="shared" si="6"/>
        <v>63.949585435792564</v>
      </c>
      <c r="AR21" s="20">
        <v>642.09400000000005</v>
      </c>
      <c r="AS21" s="20">
        <v>35.682197079156204</v>
      </c>
      <c r="AT21" s="18">
        <f t="shared" si="7"/>
        <v>1.2933898602263172</v>
      </c>
      <c r="AU21" s="22">
        <f t="shared" si="8"/>
        <v>261.03599999999994</v>
      </c>
      <c r="AV21" s="24">
        <f t="shared" si="9"/>
        <v>508.66599999999994</v>
      </c>
      <c r="AW21" s="17">
        <f t="shared" si="10"/>
        <v>3.3999999999999986</v>
      </c>
      <c r="AX21" s="19">
        <f t="shared" si="11"/>
        <v>4.2341000000000051</v>
      </c>
    </row>
    <row r="22" spans="1:50" x14ac:dyDescent="0.25">
      <c r="A22" s="20">
        <v>0</v>
      </c>
      <c r="B22" s="20" t="s">
        <v>50</v>
      </c>
      <c r="C22" s="20">
        <v>4</v>
      </c>
      <c r="D22" s="21">
        <v>44153</v>
      </c>
      <c r="E22" s="20">
        <v>3</v>
      </c>
      <c r="F22" s="20">
        <v>3</v>
      </c>
      <c r="G22" s="20" t="s">
        <v>51</v>
      </c>
      <c r="H22" s="20">
        <v>28</v>
      </c>
      <c r="I22" s="15">
        <f t="shared" si="0"/>
        <v>35</v>
      </c>
      <c r="J22" s="20">
        <v>13.2</v>
      </c>
      <c r="K22" s="20">
        <v>17.899999999999999</v>
      </c>
      <c r="L22" s="20" t="s">
        <v>53</v>
      </c>
      <c r="M22" s="20" t="s">
        <v>52</v>
      </c>
      <c r="N22" s="20">
        <v>2</v>
      </c>
      <c r="O22" s="20">
        <v>2</v>
      </c>
      <c r="P22" s="20">
        <v>1</v>
      </c>
      <c r="Q22" s="20">
        <v>1</v>
      </c>
      <c r="R22" s="20">
        <v>6858.21</v>
      </c>
      <c r="S22" s="22">
        <f t="shared" si="1"/>
        <v>68.582099999999997</v>
      </c>
      <c r="T22" s="20">
        <v>3.8248899999999999</v>
      </c>
      <c r="U22" s="20">
        <v>1796.82</v>
      </c>
      <c r="V22" s="20">
        <v>905.19100000000003</v>
      </c>
      <c r="W22" s="20">
        <v>888.32399999999996</v>
      </c>
      <c r="X22" s="20">
        <v>888.32399999999996</v>
      </c>
      <c r="Y22" s="20">
        <v>49.438674992486725</v>
      </c>
      <c r="Z22" s="20">
        <v>905.19100000000003</v>
      </c>
      <c r="AA22" s="20">
        <f t="shared" si="2"/>
        <v>50.377388942687638</v>
      </c>
      <c r="AB22" s="20">
        <v>905.19100000000003</v>
      </c>
      <c r="AC22" s="20">
        <f t="shared" si="3"/>
        <v>50.377388942687638</v>
      </c>
      <c r="AD22" s="20">
        <v>888.32399999999996</v>
      </c>
      <c r="AE22" s="20">
        <v>49.438674992486725</v>
      </c>
      <c r="AF22" s="20">
        <v>6498.99</v>
      </c>
      <c r="AG22" s="22">
        <f t="shared" si="4"/>
        <v>64.989899999999992</v>
      </c>
      <c r="AH22" s="20">
        <v>3.6174200000000001</v>
      </c>
      <c r="AI22" s="20">
        <v>1799.38</v>
      </c>
      <c r="AJ22" s="20">
        <v>1019.59</v>
      </c>
      <c r="AK22" s="20">
        <v>776.55899999999997</v>
      </c>
      <c r="AL22" s="20">
        <v>776.55899999999997</v>
      </c>
      <c r="AM22" s="20">
        <v>43.157031866531803</v>
      </c>
      <c r="AN22" s="20">
        <v>1019.59</v>
      </c>
      <c r="AO22" s="20">
        <f t="shared" si="5"/>
        <v>56.663406284386838</v>
      </c>
      <c r="AP22" s="20">
        <v>1019.59</v>
      </c>
      <c r="AQ22" s="20">
        <f t="shared" si="6"/>
        <v>56.663406284386838</v>
      </c>
      <c r="AR22" s="20">
        <v>776.55899999999997</v>
      </c>
      <c r="AS22" s="20">
        <v>43.157031866531803</v>
      </c>
      <c r="AT22" s="18">
        <f t="shared" si="7"/>
        <v>1.1263810621183816</v>
      </c>
      <c r="AU22" s="22">
        <f t="shared" si="8"/>
        <v>114.399</v>
      </c>
      <c r="AV22" s="24">
        <f t="shared" si="9"/>
        <v>243.03100000000006</v>
      </c>
      <c r="AW22" s="17">
        <f t="shared" si="10"/>
        <v>4.6999999999999993</v>
      </c>
      <c r="AX22" s="19">
        <f t="shared" si="11"/>
        <v>-3.5922000000000054</v>
      </c>
    </row>
    <row r="23" spans="1:50" x14ac:dyDescent="0.25">
      <c r="A23" s="20">
        <v>0</v>
      </c>
      <c r="B23" s="20" t="s">
        <v>60</v>
      </c>
      <c r="C23" s="20">
        <v>6</v>
      </c>
      <c r="D23" s="21">
        <v>43956</v>
      </c>
      <c r="E23" s="20">
        <v>4</v>
      </c>
      <c r="F23" s="20">
        <v>3</v>
      </c>
      <c r="G23" s="20" t="s">
        <v>61</v>
      </c>
      <c r="H23" s="20">
        <v>28</v>
      </c>
      <c r="I23" s="15">
        <f t="shared" si="0"/>
        <v>35</v>
      </c>
      <c r="J23" s="20">
        <v>8.5</v>
      </c>
      <c r="K23" s="20">
        <v>13.5</v>
      </c>
      <c r="L23" s="20" t="s">
        <v>53</v>
      </c>
      <c r="M23" s="20" t="s">
        <v>52</v>
      </c>
      <c r="N23" s="20">
        <v>2</v>
      </c>
      <c r="O23" s="20">
        <v>2</v>
      </c>
      <c r="P23" s="20">
        <v>1</v>
      </c>
      <c r="Q23" s="20">
        <v>1</v>
      </c>
      <c r="R23" s="20">
        <v>4462.66</v>
      </c>
      <c r="S23" s="20">
        <f t="shared" si="1"/>
        <v>44.626599999999996</v>
      </c>
      <c r="T23" s="20">
        <v>2.4802499999999998</v>
      </c>
      <c r="U23" s="20">
        <v>1800.18</v>
      </c>
      <c r="V23" s="20">
        <v>694.29300000000001</v>
      </c>
      <c r="W23" s="20">
        <v>1103.29</v>
      </c>
      <c r="X23" s="20">
        <v>1103.29</v>
      </c>
      <c r="Y23" s="20">
        <v>61.287760112877599</v>
      </c>
      <c r="Z23" s="20">
        <v>694.29300000000001</v>
      </c>
      <c r="AA23" s="22">
        <f t="shared" si="2"/>
        <v>38.567976535679769</v>
      </c>
      <c r="AB23" s="20">
        <v>694.29300000000001</v>
      </c>
      <c r="AC23" s="22">
        <f t="shared" si="3"/>
        <v>38.567976535679769</v>
      </c>
      <c r="AD23" s="20">
        <v>1103.29</v>
      </c>
      <c r="AE23" s="20">
        <v>61.287760112877599</v>
      </c>
      <c r="AF23" s="20">
        <v>5628.13</v>
      </c>
      <c r="AG23" s="20">
        <f t="shared" si="4"/>
        <v>56.281300000000002</v>
      </c>
      <c r="AH23" s="20">
        <v>3.1293799999999998</v>
      </c>
      <c r="AI23" s="20">
        <v>1800.18</v>
      </c>
      <c r="AJ23" s="20">
        <v>915.19100000000003</v>
      </c>
      <c r="AK23" s="20">
        <v>881.49099999999999</v>
      </c>
      <c r="AL23" s="20">
        <v>881.49099999999999</v>
      </c>
      <c r="AM23" s="20">
        <v>48.96682553966825</v>
      </c>
      <c r="AN23" s="20">
        <v>915.19100000000003</v>
      </c>
      <c r="AO23" s="22">
        <f t="shared" si="5"/>
        <v>50.83886055838861</v>
      </c>
      <c r="AP23" s="20">
        <v>915.19100000000003</v>
      </c>
      <c r="AQ23" s="22">
        <f t="shared" si="6"/>
        <v>50.83886055838861</v>
      </c>
      <c r="AR23" s="20">
        <v>881.49099999999999</v>
      </c>
      <c r="AS23" s="20">
        <v>48.96682553966825</v>
      </c>
      <c r="AT23" s="18">
        <f t="shared" si="7"/>
        <v>1.3181625048790642</v>
      </c>
      <c r="AU23" s="22">
        <f t="shared" si="8"/>
        <v>220.89800000000002</v>
      </c>
      <c r="AV23" s="20">
        <f t="shared" si="9"/>
        <v>33.700000000000045</v>
      </c>
      <c r="AW23" s="17">
        <f t="shared" si="10"/>
        <v>5</v>
      </c>
      <c r="AX23" s="19">
        <f t="shared" si="11"/>
        <v>11.654700000000005</v>
      </c>
    </row>
    <row r="24" spans="1:50" x14ac:dyDescent="0.25">
      <c r="A24" s="20">
        <v>0</v>
      </c>
      <c r="B24" s="20" t="s">
        <v>60</v>
      </c>
      <c r="C24" s="20">
        <v>6</v>
      </c>
      <c r="D24" s="21">
        <v>43956</v>
      </c>
      <c r="E24" s="20">
        <v>4</v>
      </c>
      <c r="F24" s="20">
        <v>4</v>
      </c>
      <c r="G24" s="20" t="s">
        <v>61</v>
      </c>
      <c r="H24" s="20">
        <v>28</v>
      </c>
      <c r="I24" s="15">
        <f t="shared" si="0"/>
        <v>35</v>
      </c>
      <c r="J24" s="20">
        <v>8.6999999999999993</v>
      </c>
      <c r="K24" s="20">
        <v>14.8</v>
      </c>
      <c r="L24" s="20" t="s">
        <v>53</v>
      </c>
      <c r="M24" s="20" t="s">
        <v>52</v>
      </c>
      <c r="N24" s="20">
        <v>2</v>
      </c>
      <c r="O24" s="20">
        <v>2</v>
      </c>
      <c r="P24" s="20">
        <v>1</v>
      </c>
      <c r="Q24" s="20">
        <v>1</v>
      </c>
      <c r="R24" s="20">
        <v>5811.36</v>
      </c>
      <c r="S24" s="20">
        <f t="shared" si="1"/>
        <v>58.113599999999998</v>
      </c>
      <c r="T24" s="20">
        <v>3.2314400000000001</v>
      </c>
      <c r="U24" s="20">
        <v>1800.18</v>
      </c>
      <c r="V24" s="20">
        <v>983.49</v>
      </c>
      <c r="W24" s="20">
        <v>815.39200000000005</v>
      </c>
      <c r="X24" s="20">
        <v>815.39200000000005</v>
      </c>
      <c r="Y24" s="20">
        <v>45.295026052950263</v>
      </c>
      <c r="Z24" s="20">
        <v>983.49</v>
      </c>
      <c r="AA24" s="22">
        <f t="shared" si="2"/>
        <v>54.632870046328698</v>
      </c>
      <c r="AB24" s="20">
        <v>983.49</v>
      </c>
      <c r="AC24" s="22">
        <f t="shared" si="3"/>
        <v>54.632870046328698</v>
      </c>
      <c r="AD24" s="20">
        <v>815.39200000000005</v>
      </c>
      <c r="AE24" s="20">
        <v>45.295026052950263</v>
      </c>
      <c r="AF24" s="20">
        <v>5845.19</v>
      </c>
      <c r="AG24" s="20">
        <f t="shared" si="4"/>
        <v>58.451899999999995</v>
      </c>
      <c r="AH24" s="20">
        <v>3.2515100000000001</v>
      </c>
      <c r="AI24" s="20">
        <v>1800.18</v>
      </c>
      <c r="AJ24" s="20">
        <v>1067.19</v>
      </c>
      <c r="AK24" s="20">
        <v>727.39300000000003</v>
      </c>
      <c r="AL24" s="20">
        <v>727.39300000000003</v>
      </c>
      <c r="AM24" s="20">
        <v>40.406681554066814</v>
      </c>
      <c r="AN24" s="20">
        <v>1067.19</v>
      </c>
      <c r="AO24" s="22">
        <f t="shared" si="5"/>
        <v>59.28240509282405</v>
      </c>
      <c r="AP24" s="20">
        <v>1067.19</v>
      </c>
      <c r="AQ24" s="22">
        <f t="shared" si="6"/>
        <v>59.28240509282405</v>
      </c>
      <c r="AR24" s="20">
        <v>727.39300000000003</v>
      </c>
      <c r="AS24" s="20">
        <v>40.406681554066814</v>
      </c>
      <c r="AT24" s="18">
        <f t="shared" si="7"/>
        <v>1.085105084952567</v>
      </c>
      <c r="AU24" s="22">
        <f t="shared" si="8"/>
        <v>83.700000000000045</v>
      </c>
      <c r="AV24" s="20">
        <f t="shared" si="9"/>
        <v>339.79700000000003</v>
      </c>
      <c r="AW24" s="17">
        <f t="shared" si="10"/>
        <v>6.1000000000000014</v>
      </c>
      <c r="AX24" s="19">
        <f t="shared" si="11"/>
        <v>0.33829999999999671</v>
      </c>
    </row>
    <row r="25" spans="1:50" x14ac:dyDescent="0.25">
      <c r="A25" s="20">
        <v>0</v>
      </c>
      <c r="B25" s="20" t="s">
        <v>60</v>
      </c>
      <c r="C25" s="20">
        <v>6</v>
      </c>
      <c r="D25" s="21">
        <v>43956</v>
      </c>
      <c r="E25" s="20">
        <v>4</v>
      </c>
      <c r="F25" s="20">
        <v>6</v>
      </c>
      <c r="G25" s="20" t="s">
        <v>61</v>
      </c>
      <c r="H25" s="20">
        <v>28</v>
      </c>
      <c r="I25" s="15">
        <f t="shared" si="0"/>
        <v>35</v>
      </c>
      <c r="J25" s="20">
        <v>9.6</v>
      </c>
      <c r="K25" s="20">
        <v>15</v>
      </c>
      <c r="L25" s="20" t="s">
        <v>53</v>
      </c>
      <c r="M25" s="20" t="s">
        <v>52</v>
      </c>
      <c r="N25" s="20">
        <v>1</v>
      </c>
      <c r="O25" s="20">
        <v>1</v>
      </c>
      <c r="P25" s="20">
        <v>2</v>
      </c>
      <c r="Q25" s="20">
        <v>2</v>
      </c>
      <c r="R25" s="20">
        <v>3883.02</v>
      </c>
      <c r="S25" s="20">
        <f t="shared" si="1"/>
        <v>38.830199999999998</v>
      </c>
      <c r="T25" s="20">
        <v>2.1596500000000001</v>
      </c>
      <c r="U25" s="20">
        <v>1800.18</v>
      </c>
      <c r="V25" s="20">
        <v>1163.29</v>
      </c>
      <c r="W25" s="20">
        <v>635.29399999999998</v>
      </c>
      <c r="X25" s="20">
        <v>1163.29</v>
      </c>
      <c r="Y25" s="20">
        <v>64.620760146207601</v>
      </c>
      <c r="Z25" s="20">
        <v>635.29399999999998</v>
      </c>
      <c r="AA25" s="22">
        <f t="shared" si="2"/>
        <v>35.290582052905819</v>
      </c>
      <c r="AB25" s="20">
        <v>635.29399999999998</v>
      </c>
      <c r="AC25" s="22">
        <f t="shared" si="3"/>
        <v>35.290582052905819</v>
      </c>
      <c r="AD25" s="20">
        <v>1163.29</v>
      </c>
      <c r="AE25" s="20">
        <v>64.620760146207601</v>
      </c>
      <c r="AF25" s="20">
        <v>5363.97</v>
      </c>
      <c r="AG25" s="20">
        <f t="shared" si="4"/>
        <v>53.639700000000005</v>
      </c>
      <c r="AH25" s="20">
        <v>2.9815100000000001</v>
      </c>
      <c r="AI25" s="20">
        <v>1800.18</v>
      </c>
      <c r="AJ25" s="20">
        <v>1049.49</v>
      </c>
      <c r="AK25" s="20">
        <v>748.19299999999998</v>
      </c>
      <c r="AL25" s="20">
        <v>1049.49</v>
      </c>
      <c r="AM25" s="20">
        <v>58.299170082991701</v>
      </c>
      <c r="AN25" s="20">
        <v>748.19299999999998</v>
      </c>
      <c r="AO25" s="22">
        <f t="shared" si="5"/>
        <v>41.562121565621212</v>
      </c>
      <c r="AP25" s="20">
        <v>748.19299999999998</v>
      </c>
      <c r="AQ25" s="22">
        <f t="shared" si="6"/>
        <v>41.562121565621212</v>
      </c>
      <c r="AR25" s="20">
        <v>1049.49</v>
      </c>
      <c r="AS25" s="20">
        <v>58.299170082991701</v>
      </c>
      <c r="AT25" s="18">
        <f t="shared" si="7"/>
        <v>1.1777114217984115</v>
      </c>
      <c r="AU25" s="22">
        <f t="shared" si="8"/>
        <v>112.899</v>
      </c>
      <c r="AV25" s="20">
        <f t="shared" si="9"/>
        <v>-301.29700000000003</v>
      </c>
      <c r="AW25" s="17">
        <f t="shared" si="10"/>
        <v>5.4</v>
      </c>
      <c r="AX25" s="19">
        <f t="shared" si="11"/>
        <v>14.809500000000007</v>
      </c>
    </row>
    <row r="26" spans="1:50" x14ac:dyDescent="0.25">
      <c r="A26" s="20">
        <v>0</v>
      </c>
      <c r="B26" s="20" t="s">
        <v>54</v>
      </c>
      <c r="C26" s="20">
        <v>3</v>
      </c>
      <c r="D26" s="21">
        <v>43811</v>
      </c>
      <c r="E26" s="20">
        <v>4</v>
      </c>
      <c r="F26" s="20">
        <v>4</v>
      </c>
      <c r="G26" s="20" t="s">
        <v>55</v>
      </c>
      <c r="H26" s="20">
        <v>28</v>
      </c>
      <c r="I26" s="15">
        <f t="shared" si="0"/>
        <v>35</v>
      </c>
      <c r="J26" s="20">
        <v>13.3</v>
      </c>
      <c r="K26" s="20">
        <v>17.3</v>
      </c>
      <c r="L26" s="20" t="s">
        <v>53</v>
      </c>
      <c r="M26" s="20" t="s">
        <v>52</v>
      </c>
      <c r="N26" s="20">
        <v>1</v>
      </c>
      <c r="O26" s="20">
        <v>1</v>
      </c>
      <c r="P26" s="20">
        <v>2</v>
      </c>
      <c r="Q26" s="20">
        <v>2</v>
      </c>
      <c r="R26" s="20">
        <v>5293.49</v>
      </c>
      <c r="S26" s="20">
        <f t="shared" si="1"/>
        <v>52.934899999999999</v>
      </c>
      <c r="T26" s="20">
        <v>2.9634100000000001</v>
      </c>
      <c r="U26" s="20">
        <v>1792.68</v>
      </c>
      <c r="V26" s="20">
        <v>1124.8900000000001</v>
      </c>
      <c r="W26" s="20">
        <v>663.69299999999998</v>
      </c>
      <c r="X26" s="20">
        <v>1124.8900000000001</v>
      </c>
      <c r="Y26" s="20">
        <v>62.749068433853225</v>
      </c>
      <c r="Z26" s="20">
        <v>663.69299999999998</v>
      </c>
      <c r="AA26" s="20">
        <f t="shared" si="2"/>
        <v>37.022391056964985</v>
      </c>
      <c r="AB26" s="20">
        <v>663.69299999999998</v>
      </c>
      <c r="AC26" s="20">
        <f t="shared" si="3"/>
        <v>37.022391056964985</v>
      </c>
      <c r="AD26" s="20">
        <v>1124.8900000000001</v>
      </c>
      <c r="AE26" s="20">
        <v>62.749068433853225</v>
      </c>
      <c r="AF26" s="20">
        <v>7862.27</v>
      </c>
      <c r="AG26" s="20">
        <f t="shared" si="4"/>
        <v>78.622700000000009</v>
      </c>
      <c r="AH26" s="20">
        <v>4.3725899999999998</v>
      </c>
      <c r="AI26" s="20">
        <v>1800.18</v>
      </c>
      <c r="AJ26" s="20">
        <v>843.29200000000003</v>
      </c>
      <c r="AK26" s="20">
        <v>952.69</v>
      </c>
      <c r="AL26" s="20">
        <v>843.29200000000003</v>
      </c>
      <c r="AM26" s="20">
        <v>46.844871068448711</v>
      </c>
      <c r="AN26" s="20">
        <v>952.69</v>
      </c>
      <c r="AO26" s="20">
        <f t="shared" si="5"/>
        <v>52.921930029219297</v>
      </c>
      <c r="AP26" s="20">
        <v>952.69</v>
      </c>
      <c r="AQ26" s="20">
        <f t="shared" si="6"/>
        <v>52.921930029219297</v>
      </c>
      <c r="AR26" s="20">
        <v>843.29200000000003</v>
      </c>
      <c r="AS26" s="20">
        <v>46.844871068448711</v>
      </c>
      <c r="AT26" s="18">
        <f t="shared" si="7"/>
        <v>1.4354377701738605</v>
      </c>
      <c r="AU26" s="22">
        <f t="shared" si="8"/>
        <v>288.99700000000007</v>
      </c>
      <c r="AV26" s="20">
        <f t="shared" si="9"/>
        <v>109.39800000000002</v>
      </c>
      <c r="AW26" s="17">
        <f t="shared" si="10"/>
        <v>4</v>
      </c>
      <c r="AX26" s="19">
        <f t="shared" si="11"/>
        <v>25.68780000000001</v>
      </c>
    </row>
    <row r="27" spans="1:50" x14ac:dyDescent="0.25">
      <c r="A27" s="20">
        <v>0</v>
      </c>
      <c r="B27" s="20" t="s">
        <v>56</v>
      </c>
      <c r="C27" s="20">
        <v>3</v>
      </c>
      <c r="D27" s="21">
        <v>43742</v>
      </c>
      <c r="E27" s="20">
        <v>1</v>
      </c>
      <c r="F27" s="20">
        <v>2</v>
      </c>
      <c r="G27" s="20" t="s">
        <v>57</v>
      </c>
      <c r="H27" s="20">
        <v>28</v>
      </c>
      <c r="I27" s="15">
        <f t="shared" si="0"/>
        <v>35</v>
      </c>
      <c r="J27" s="20">
        <v>9.3000000000000007</v>
      </c>
      <c r="K27" s="20">
        <v>14.9</v>
      </c>
      <c r="L27" s="20" t="s">
        <v>53</v>
      </c>
      <c r="M27" s="20" t="s">
        <v>52</v>
      </c>
      <c r="N27" s="20">
        <v>2</v>
      </c>
      <c r="O27" s="20">
        <v>2</v>
      </c>
      <c r="P27" s="20">
        <v>1</v>
      </c>
      <c r="Q27" s="20">
        <v>1</v>
      </c>
      <c r="R27" s="20">
        <v>4251.76</v>
      </c>
      <c r="S27" s="20">
        <v>42.517600000000002</v>
      </c>
      <c r="T27" s="20">
        <v>2.36435</v>
      </c>
      <c r="U27" s="20">
        <v>1800.18</v>
      </c>
      <c r="V27" s="20">
        <v>881.29100000000005</v>
      </c>
      <c r="W27" s="20">
        <v>915.09100000000001</v>
      </c>
      <c r="X27" s="20">
        <v>915.09100000000001</v>
      </c>
      <c r="Y27" s="20">
        <v>50.833305558333052</v>
      </c>
      <c r="Z27" s="20">
        <v>881.29100000000005</v>
      </c>
      <c r="AA27" s="20">
        <v>48.955715539557154</v>
      </c>
      <c r="AB27" s="20">
        <v>881.29100000000005</v>
      </c>
      <c r="AC27" s="20">
        <v>48.955715539557154</v>
      </c>
      <c r="AD27" s="20">
        <v>915.09100000000001</v>
      </c>
      <c r="AE27" s="20">
        <v>50.833305558333052</v>
      </c>
      <c r="AF27" s="20">
        <v>5658.28</v>
      </c>
      <c r="AG27" s="20">
        <v>56.582799999999999</v>
      </c>
      <c r="AH27" s="20">
        <v>3.14405</v>
      </c>
      <c r="AI27" s="20">
        <v>1800.18</v>
      </c>
      <c r="AJ27" s="20">
        <v>773.19200000000001</v>
      </c>
      <c r="AK27" s="20">
        <v>1020.89</v>
      </c>
      <c r="AL27" s="20">
        <v>1020.89</v>
      </c>
      <c r="AM27" s="20">
        <v>56.710440067104393</v>
      </c>
      <c r="AN27" s="20">
        <v>773.19200000000001</v>
      </c>
      <c r="AO27" s="20">
        <v>42.950816029508161</v>
      </c>
      <c r="AP27" s="20">
        <v>773.19200000000001</v>
      </c>
      <c r="AQ27" s="20">
        <v>42.950816029508161</v>
      </c>
      <c r="AR27" s="20">
        <v>1020.89</v>
      </c>
      <c r="AS27" s="20">
        <v>56.710440067104393</v>
      </c>
      <c r="AT27" s="23">
        <v>0.87734017481172499</v>
      </c>
      <c r="AU27" s="20">
        <v>-108.09900000000005</v>
      </c>
      <c r="AV27" s="20">
        <v>-247.69799999999998</v>
      </c>
      <c r="AW27" s="12">
        <v>5.6</v>
      </c>
      <c r="AX27" s="12">
        <v>14.065199999999997</v>
      </c>
    </row>
    <row r="28" spans="1:50" x14ac:dyDescent="0.25">
      <c r="A28" s="20">
        <v>0</v>
      </c>
      <c r="B28" s="20" t="s">
        <v>56</v>
      </c>
      <c r="C28" s="20">
        <v>3</v>
      </c>
      <c r="D28" s="21">
        <v>43742</v>
      </c>
      <c r="E28" s="20">
        <v>3</v>
      </c>
      <c r="F28" s="20">
        <v>3</v>
      </c>
      <c r="G28" s="20" t="s">
        <v>57</v>
      </c>
      <c r="H28" s="20">
        <v>28</v>
      </c>
      <c r="I28" s="15">
        <f t="shared" si="0"/>
        <v>35</v>
      </c>
      <c r="J28" s="20">
        <v>10.6</v>
      </c>
      <c r="K28" s="20">
        <v>15.5</v>
      </c>
      <c r="L28" s="20" t="s">
        <v>53</v>
      </c>
      <c r="M28" s="20" t="s">
        <v>52</v>
      </c>
      <c r="N28" s="20">
        <v>2</v>
      </c>
      <c r="O28" s="20">
        <v>2</v>
      </c>
      <c r="P28" s="20">
        <v>1</v>
      </c>
      <c r="Q28" s="20">
        <v>1</v>
      </c>
      <c r="R28" s="20">
        <v>6317.87</v>
      </c>
      <c r="S28" s="20">
        <v>63.178699999999999</v>
      </c>
      <c r="T28" s="20">
        <v>3.5195400000000001</v>
      </c>
      <c r="U28" s="20">
        <v>1799.68</v>
      </c>
      <c r="V28" s="20">
        <v>833.39200000000005</v>
      </c>
      <c r="W28" s="20">
        <v>960.99</v>
      </c>
      <c r="X28" s="20">
        <v>960.99</v>
      </c>
      <c r="Y28" s="20">
        <v>53.397826280227591</v>
      </c>
      <c r="Z28" s="20">
        <v>833.39200000000005</v>
      </c>
      <c r="AA28" s="20">
        <v>46.307788051209101</v>
      </c>
      <c r="AB28" s="20">
        <v>833.39200000000005</v>
      </c>
      <c r="AC28" s="20">
        <v>46.307788051209101</v>
      </c>
      <c r="AD28" s="20">
        <v>960.99</v>
      </c>
      <c r="AE28" s="20">
        <v>53.397826280227591</v>
      </c>
      <c r="AF28" s="20">
        <v>6719.06</v>
      </c>
      <c r="AG28" s="20">
        <v>67.190600000000003</v>
      </c>
      <c r="AH28" s="20">
        <v>3.7417899999999999</v>
      </c>
      <c r="AI28" s="20">
        <v>1799.68</v>
      </c>
      <c r="AJ28" s="20">
        <v>999.99</v>
      </c>
      <c r="AK28" s="20">
        <v>793.49199999999996</v>
      </c>
      <c r="AL28" s="20">
        <v>793.49199999999996</v>
      </c>
      <c r="AM28" s="20">
        <v>44.090727240398294</v>
      </c>
      <c r="AN28" s="20">
        <v>999.99</v>
      </c>
      <c r="AO28" s="20">
        <v>55.564878200568991</v>
      </c>
      <c r="AP28" s="20">
        <v>999.99</v>
      </c>
      <c r="AQ28" s="20">
        <v>55.564878200568991</v>
      </c>
      <c r="AR28" s="20">
        <v>793.49199999999996</v>
      </c>
      <c r="AS28" s="20">
        <v>44.090727240398294</v>
      </c>
      <c r="AT28" s="23">
        <v>1.1999035267917137</v>
      </c>
      <c r="AU28" s="20">
        <v>166.59799999999996</v>
      </c>
      <c r="AV28" s="20">
        <v>206.49800000000005</v>
      </c>
      <c r="AW28" s="12">
        <v>4.9000000000000004</v>
      </c>
      <c r="AX28" s="12">
        <v>4.0119000000000042</v>
      </c>
    </row>
    <row r="29" spans="1:50" x14ac:dyDescent="0.25">
      <c r="A29" s="20">
        <v>0</v>
      </c>
      <c r="B29" s="20" t="s">
        <v>56</v>
      </c>
      <c r="C29" s="20">
        <v>3</v>
      </c>
      <c r="D29" s="21">
        <v>43742</v>
      </c>
      <c r="E29" s="20">
        <v>2</v>
      </c>
      <c r="F29" s="20">
        <v>3</v>
      </c>
      <c r="G29" s="20" t="s">
        <v>57</v>
      </c>
      <c r="H29" s="20">
        <v>28</v>
      </c>
      <c r="I29" s="15">
        <f t="shared" si="0"/>
        <v>35</v>
      </c>
      <c r="J29" s="20">
        <v>12.4</v>
      </c>
      <c r="K29" s="20">
        <v>18.100000000000001</v>
      </c>
      <c r="L29" s="20" t="s">
        <v>52</v>
      </c>
      <c r="M29" s="20" t="s">
        <v>53</v>
      </c>
      <c r="N29" s="20">
        <v>2</v>
      </c>
      <c r="O29" s="20">
        <v>2</v>
      </c>
      <c r="P29" s="20">
        <v>1</v>
      </c>
      <c r="Q29" s="20">
        <v>1</v>
      </c>
      <c r="R29" s="20">
        <v>5190.3</v>
      </c>
      <c r="S29" s="20">
        <v>51.902999999999999</v>
      </c>
      <c r="T29" s="20">
        <v>2.9103699999999999</v>
      </c>
      <c r="U29" s="20">
        <v>1793.18</v>
      </c>
      <c r="V29" s="20">
        <v>1026.5899999999999</v>
      </c>
      <c r="W29" s="20">
        <v>762.89200000000005</v>
      </c>
      <c r="X29" s="20">
        <v>762.89200000000005</v>
      </c>
      <c r="Y29" s="20">
        <v>42.544083694888414</v>
      </c>
      <c r="Z29" s="20">
        <v>1026.5899999999999</v>
      </c>
      <c r="AA29" s="20">
        <v>57.249690493982754</v>
      </c>
      <c r="AB29" s="20">
        <v>762.89200000000005</v>
      </c>
      <c r="AC29" s="20">
        <v>42.544083694888414</v>
      </c>
      <c r="AD29" s="20">
        <v>1026.5899999999999</v>
      </c>
      <c r="AE29" s="20">
        <v>57.249690493982754</v>
      </c>
      <c r="AF29" s="20">
        <v>5964.57</v>
      </c>
      <c r="AG29" s="20">
        <v>59.645699999999998</v>
      </c>
      <c r="AH29" s="20">
        <v>3.3256899999999998</v>
      </c>
      <c r="AI29" s="20">
        <v>1797.98</v>
      </c>
      <c r="AJ29" s="20">
        <v>706.99300000000005</v>
      </c>
      <c r="AK29" s="20">
        <v>1085.69</v>
      </c>
      <c r="AL29" s="20">
        <v>1085.69</v>
      </c>
      <c r="AM29" s="20">
        <v>60.38387523776683</v>
      </c>
      <c r="AN29" s="20">
        <v>706.99300000000005</v>
      </c>
      <c r="AO29" s="20">
        <v>39.321516368368947</v>
      </c>
      <c r="AP29" s="20">
        <v>1085.69</v>
      </c>
      <c r="AQ29" s="20">
        <v>60.38387523776683</v>
      </c>
      <c r="AR29" s="20">
        <v>706.99300000000005</v>
      </c>
      <c r="AS29" s="20">
        <v>39.321516368368947</v>
      </c>
      <c r="AT29" s="23">
        <v>1.4231241119319642</v>
      </c>
      <c r="AU29" s="20">
        <v>322.798</v>
      </c>
      <c r="AV29" s="20">
        <v>378.697</v>
      </c>
      <c r="AW29" s="12">
        <v>5.7000000000000011</v>
      </c>
      <c r="AX29" s="12">
        <v>7.7426999999999992</v>
      </c>
    </row>
    <row r="30" spans="1:50" x14ac:dyDescent="0.25">
      <c r="A30" s="20">
        <v>0</v>
      </c>
      <c r="B30" s="20" t="s">
        <v>56</v>
      </c>
      <c r="C30" s="20">
        <v>4</v>
      </c>
      <c r="D30" s="21">
        <v>43964</v>
      </c>
      <c r="E30" s="20">
        <v>1</v>
      </c>
      <c r="F30" s="20">
        <v>3</v>
      </c>
      <c r="G30" s="20" t="s">
        <v>57</v>
      </c>
      <c r="H30" s="20">
        <v>28</v>
      </c>
      <c r="I30" s="15">
        <f t="shared" si="0"/>
        <v>35</v>
      </c>
      <c r="J30" s="20">
        <v>12.4</v>
      </c>
      <c r="K30" s="20">
        <v>16.600000000000001</v>
      </c>
      <c r="L30" s="20" t="s">
        <v>52</v>
      </c>
      <c r="M30" s="20" t="s">
        <v>53</v>
      </c>
      <c r="N30" s="20">
        <v>1</v>
      </c>
      <c r="O30" s="20">
        <v>1</v>
      </c>
      <c r="P30" s="20">
        <v>2</v>
      </c>
      <c r="Q30" s="20">
        <v>2</v>
      </c>
      <c r="R30" s="20">
        <v>4670.59</v>
      </c>
      <c r="S30" s="20">
        <v>46.7059</v>
      </c>
      <c r="T30" s="20">
        <v>2.5987</v>
      </c>
      <c r="U30" s="20">
        <v>1800.18</v>
      </c>
      <c r="V30" s="20">
        <v>966.09</v>
      </c>
      <c r="W30" s="20">
        <v>832.39200000000005</v>
      </c>
      <c r="X30" s="20">
        <v>966.09</v>
      </c>
      <c r="Y30" s="20">
        <v>53.666300036662996</v>
      </c>
      <c r="Z30" s="20">
        <v>832.39200000000005</v>
      </c>
      <c r="AA30" s="20">
        <v>46.23937606239376</v>
      </c>
      <c r="AB30" s="20">
        <v>966.09</v>
      </c>
      <c r="AC30" s="20">
        <v>53.666300036662996</v>
      </c>
      <c r="AD30" s="20">
        <v>832.39200000000005</v>
      </c>
      <c r="AE30" s="20">
        <v>46.23937606239376</v>
      </c>
      <c r="AF30" s="20">
        <v>4439.67</v>
      </c>
      <c r="AG30" s="20">
        <v>44.396700000000003</v>
      </c>
      <c r="AH30" s="20">
        <v>2.4733800000000001</v>
      </c>
      <c r="AI30" s="20">
        <v>1798.78</v>
      </c>
      <c r="AJ30" s="20">
        <v>1305.99</v>
      </c>
      <c r="AK30" s="20">
        <v>488.79500000000002</v>
      </c>
      <c r="AL30" s="20">
        <v>1305.99</v>
      </c>
      <c r="AM30" s="20">
        <v>72.604209519785627</v>
      </c>
      <c r="AN30" s="20">
        <v>488.79500000000002</v>
      </c>
      <c r="AO30" s="20">
        <v>27.173695504730986</v>
      </c>
      <c r="AP30" s="20">
        <v>1305.99</v>
      </c>
      <c r="AQ30" s="20">
        <v>72.604209519785627</v>
      </c>
      <c r="AR30" s="20">
        <v>488.79500000000002</v>
      </c>
      <c r="AS30" s="20">
        <v>27.173695504730986</v>
      </c>
      <c r="AT30" s="23">
        <v>1.3518305747911685</v>
      </c>
      <c r="AU30" s="20">
        <v>339.9</v>
      </c>
      <c r="AV30" s="20">
        <v>817.19499999999994</v>
      </c>
      <c r="AW30" s="12">
        <v>4.2000000000000011</v>
      </c>
      <c r="AX30" s="12">
        <v>-2.309199999999997</v>
      </c>
    </row>
    <row r="31" spans="1:50" x14ac:dyDescent="0.25">
      <c r="A31" s="20">
        <v>0</v>
      </c>
      <c r="B31" s="20" t="s">
        <v>56</v>
      </c>
      <c r="C31" s="20">
        <v>4</v>
      </c>
      <c r="D31" s="21">
        <v>43964</v>
      </c>
      <c r="E31" s="20">
        <v>1</v>
      </c>
      <c r="F31" s="20">
        <v>4</v>
      </c>
      <c r="G31" s="20" t="s">
        <v>57</v>
      </c>
      <c r="H31" s="20">
        <v>28</v>
      </c>
      <c r="I31" s="15">
        <f t="shared" si="0"/>
        <v>35</v>
      </c>
      <c r="J31" s="20">
        <v>11.9</v>
      </c>
      <c r="K31" s="20">
        <v>18.2</v>
      </c>
      <c r="L31" s="20" t="s">
        <v>52</v>
      </c>
      <c r="M31" s="20" t="s">
        <v>53</v>
      </c>
      <c r="N31" s="20">
        <v>1</v>
      </c>
      <c r="O31" s="20">
        <v>1</v>
      </c>
      <c r="P31" s="20">
        <v>2</v>
      </c>
      <c r="Q31" s="20">
        <v>2</v>
      </c>
      <c r="R31" s="20">
        <v>4496.25</v>
      </c>
      <c r="S31" s="20">
        <v>44.962499999999999</v>
      </c>
      <c r="T31" s="20">
        <v>2.50169</v>
      </c>
      <c r="U31" s="20">
        <v>1800.18</v>
      </c>
      <c r="V31" s="20">
        <v>1018.39</v>
      </c>
      <c r="W31" s="20">
        <v>766.09199999999998</v>
      </c>
      <c r="X31" s="20">
        <v>1018.39</v>
      </c>
      <c r="Y31" s="20">
        <v>56.571565065715646</v>
      </c>
      <c r="Z31" s="20">
        <v>766.09199999999998</v>
      </c>
      <c r="AA31" s="20">
        <v>42.556411025564103</v>
      </c>
      <c r="AB31" s="20">
        <v>1018.39</v>
      </c>
      <c r="AC31" s="20">
        <v>56.571565065715646</v>
      </c>
      <c r="AD31" s="20">
        <v>766.09199999999998</v>
      </c>
      <c r="AE31" s="20">
        <v>42.556411025564103</v>
      </c>
      <c r="AF31" s="20">
        <v>5607.38</v>
      </c>
      <c r="AG31" s="20">
        <v>56.073799999999999</v>
      </c>
      <c r="AH31" s="20">
        <v>3.1632199999999999</v>
      </c>
      <c r="AI31" s="20">
        <v>1796.08</v>
      </c>
      <c r="AJ31" s="20">
        <v>933.99099999999999</v>
      </c>
      <c r="AK31" s="20">
        <v>853.89099999999996</v>
      </c>
      <c r="AL31" s="20">
        <v>933.99099999999999</v>
      </c>
      <c r="AM31" s="20">
        <v>52.001636898133718</v>
      </c>
      <c r="AN31" s="20">
        <v>853.89099999999996</v>
      </c>
      <c r="AO31" s="20">
        <v>47.541924635873677</v>
      </c>
      <c r="AP31" s="20">
        <v>933.99099999999999</v>
      </c>
      <c r="AQ31" s="20">
        <v>52.001636898133718</v>
      </c>
      <c r="AR31" s="20">
        <v>853.89099999999996</v>
      </c>
      <c r="AS31" s="20">
        <v>47.541924635873677</v>
      </c>
      <c r="AT31" s="23">
        <v>0.91712506996337351</v>
      </c>
      <c r="AU31" s="20">
        <v>-84.399000000000001</v>
      </c>
      <c r="AV31" s="20">
        <v>80.100000000000023</v>
      </c>
      <c r="AW31" s="12">
        <v>6.2999999999999989</v>
      </c>
      <c r="AX31" s="12">
        <v>11.1113</v>
      </c>
    </row>
    <row r="32" spans="1:50" x14ac:dyDescent="0.25">
      <c r="A32" s="20">
        <v>0</v>
      </c>
      <c r="B32" s="20" t="s">
        <v>56</v>
      </c>
      <c r="C32" s="20">
        <v>4</v>
      </c>
      <c r="D32" s="21">
        <v>43964</v>
      </c>
      <c r="E32" s="20">
        <v>1</v>
      </c>
      <c r="F32" s="20">
        <v>1</v>
      </c>
      <c r="G32" s="20" t="s">
        <v>57</v>
      </c>
      <c r="H32" s="20">
        <v>28</v>
      </c>
      <c r="I32" s="15">
        <f t="shared" si="0"/>
        <v>35</v>
      </c>
      <c r="J32" s="20">
        <v>11.7</v>
      </c>
      <c r="K32" s="20">
        <v>18</v>
      </c>
      <c r="L32" s="20" t="s">
        <v>52</v>
      </c>
      <c r="M32" s="20" t="s">
        <v>53</v>
      </c>
      <c r="N32" s="20">
        <v>2</v>
      </c>
      <c r="O32" s="20">
        <v>2</v>
      </c>
      <c r="P32" s="20">
        <v>1</v>
      </c>
      <c r="Q32" s="20">
        <v>1</v>
      </c>
      <c r="R32" s="20">
        <v>5113.16</v>
      </c>
      <c r="S32" s="20">
        <v>51.131599999999999</v>
      </c>
      <c r="T32" s="20">
        <v>2.8436699999999999</v>
      </c>
      <c r="U32" s="20">
        <v>1800.18</v>
      </c>
      <c r="V32" s="20">
        <v>994.69</v>
      </c>
      <c r="W32" s="20">
        <v>802.09199999999998</v>
      </c>
      <c r="X32" s="20">
        <v>802.09199999999998</v>
      </c>
      <c r="Y32" s="20">
        <v>44.556211045562108</v>
      </c>
      <c r="Z32" s="20">
        <v>994.69</v>
      </c>
      <c r="AA32" s="20">
        <v>55.255030052550303</v>
      </c>
      <c r="AB32" s="20">
        <v>802.09199999999998</v>
      </c>
      <c r="AC32" s="20">
        <v>44.556211045562108</v>
      </c>
      <c r="AD32" s="20">
        <v>994.69</v>
      </c>
      <c r="AE32" s="20">
        <v>55.255030052550303</v>
      </c>
      <c r="AF32" s="20">
        <v>5591.67</v>
      </c>
      <c r="AG32" s="20">
        <v>55.916699999999999</v>
      </c>
      <c r="AH32" s="20">
        <v>3.1130800000000001</v>
      </c>
      <c r="AI32" s="20">
        <v>1799.58</v>
      </c>
      <c r="AJ32" s="20">
        <v>998.29</v>
      </c>
      <c r="AK32" s="20">
        <v>796.49199999999996</v>
      </c>
      <c r="AL32" s="20">
        <v>796.49199999999996</v>
      </c>
      <c r="AM32" s="20">
        <v>44.259882861556591</v>
      </c>
      <c r="AN32" s="20">
        <v>998.29</v>
      </c>
      <c r="AO32" s="20">
        <v>55.473499372075707</v>
      </c>
      <c r="AP32" s="20">
        <v>796.49199999999996</v>
      </c>
      <c r="AQ32" s="20">
        <v>44.259882861556591</v>
      </c>
      <c r="AR32" s="20">
        <v>998.29</v>
      </c>
      <c r="AS32" s="20">
        <v>55.473499372075707</v>
      </c>
      <c r="AT32" s="23">
        <v>0.99301825725727222</v>
      </c>
      <c r="AU32" s="20">
        <v>-5.6000000000000227</v>
      </c>
      <c r="AV32" s="20">
        <v>-201.798</v>
      </c>
      <c r="AW32" s="12">
        <v>6.3000000000000007</v>
      </c>
      <c r="AX32" s="12">
        <v>4.7850999999999999</v>
      </c>
    </row>
    <row r="33" spans="1:50" x14ac:dyDescent="0.25">
      <c r="A33" s="20">
        <v>0</v>
      </c>
      <c r="B33" s="20" t="s">
        <v>56</v>
      </c>
      <c r="C33" s="20">
        <v>2</v>
      </c>
      <c r="D33" s="21">
        <v>43741</v>
      </c>
      <c r="E33" s="20">
        <v>1</v>
      </c>
      <c r="F33" s="20">
        <v>1</v>
      </c>
      <c r="G33" s="20" t="s">
        <v>57</v>
      </c>
      <c r="H33" s="20">
        <v>28</v>
      </c>
      <c r="I33" s="15">
        <f t="shared" si="0"/>
        <v>35</v>
      </c>
      <c r="J33" s="20">
        <v>12.3</v>
      </c>
      <c r="K33" s="20">
        <v>15.9</v>
      </c>
      <c r="L33" s="20" t="s">
        <v>53</v>
      </c>
      <c r="M33" s="20" t="s">
        <v>52</v>
      </c>
      <c r="N33" s="20">
        <v>2</v>
      </c>
      <c r="O33" s="20">
        <v>2</v>
      </c>
      <c r="P33" s="20">
        <v>1</v>
      </c>
      <c r="Q33" s="20">
        <v>1</v>
      </c>
      <c r="R33" s="20">
        <v>5618.9</v>
      </c>
      <c r="S33" s="20">
        <v>56.188999999999993</v>
      </c>
      <c r="T33" s="20">
        <v>3.1368100000000001</v>
      </c>
      <c r="U33" s="20">
        <v>1796.98</v>
      </c>
      <c r="V33" s="20">
        <v>1106.49</v>
      </c>
      <c r="W33" s="20">
        <v>685.19299999999998</v>
      </c>
      <c r="X33" s="20">
        <v>685.19299999999998</v>
      </c>
      <c r="Y33" s="20">
        <v>38.130251867021336</v>
      </c>
      <c r="Z33" s="20">
        <v>1106.49</v>
      </c>
      <c r="AA33" s="20">
        <v>61.574975792718902</v>
      </c>
      <c r="AB33" s="20">
        <v>1106.49</v>
      </c>
      <c r="AC33" s="20">
        <v>61.574975792718902</v>
      </c>
      <c r="AD33" s="20">
        <v>685.19299999999998</v>
      </c>
      <c r="AE33" s="20">
        <v>38.130251867021336</v>
      </c>
      <c r="AF33" s="20">
        <v>6213.48</v>
      </c>
      <c r="AG33" s="20">
        <v>62.134799999999998</v>
      </c>
      <c r="AH33" s="20">
        <v>3.4722200000000001</v>
      </c>
      <c r="AI33" s="20">
        <v>1796.38</v>
      </c>
      <c r="AJ33" s="20">
        <v>895.79100000000005</v>
      </c>
      <c r="AK33" s="20">
        <v>895.69100000000003</v>
      </c>
      <c r="AL33" s="20">
        <v>895.69100000000003</v>
      </c>
      <c r="AM33" s="20">
        <v>49.860886894755005</v>
      </c>
      <c r="AN33" s="20">
        <v>895.79100000000005</v>
      </c>
      <c r="AO33" s="20">
        <v>49.866453645665167</v>
      </c>
      <c r="AP33" s="20">
        <v>895.79100000000005</v>
      </c>
      <c r="AQ33" s="20">
        <v>49.866453645665167</v>
      </c>
      <c r="AR33" s="20">
        <v>895.69100000000003</v>
      </c>
      <c r="AS33" s="20">
        <v>49.860886894755005</v>
      </c>
      <c r="AT33" s="23">
        <v>0.80957893880649623</v>
      </c>
      <c r="AU33" s="20">
        <v>-210.69899999999996</v>
      </c>
      <c r="AV33" s="20">
        <v>0.10000000000002274</v>
      </c>
      <c r="AW33" s="12">
        <v>3.5999999999999996</v>
      </c>
      <c r="AX33" s="12">
        <v>5.9458000000000055</v>
      </c>
    </row>
    <row r="34" spans="1:50" x14ac:dyDescent="0.25">
      <c r="A34" s="20">
        <v>0</v>
      </c>
      <c r="B34" s="20" t="s">
        <v>56</v>
      </c>
      <c r="C34" s="20">
        <v>2</v>
      </c>
      <c r="D34" s="21">
        <v>43741</v>
      </c>
      <c r="E34" s="20">
        <v>1</v>
      </c>
      <c r="F34" s="20">
        <v>4</v>
      </c>
      <c r="G34" s="20" t="s">
        <v>57</v>
      </c>
      <c r="H34" s="20">
        <v>28</v>
      </c>
      <c r="I34" s="15">
        <f t="shared" si="0"/>
        <v>35</v>
      </c>
      <c r="J34" s="20">
        <v>12.7</v>
      </c>
      <c r="K34" s="20">
        <v>17</v>
      </c>
      <c r="L34" s="20" t="s">
        <v>53</v>
      </c>
      <c r="M34" s="20" t="s">
        <v>52</v>
      </c>
      <c r="N34" s="20">
        <v>1</v>
      </c>
      <c r="O34" s="20">
        <v>1</v>
      </c>
      <c r="P34" s="20">
        <v>2</v>
      </c>
      <c r="Q34" s="20">
        <v>2</v>
      </c>
      <c r="R34" s="20">
        <v>3936.81</v>
      </c>
      <c r="S34" s="20">
        <v>39.368099999999998</v>
      </c>
      <c r="T34" s="20">
        <v>2.1890900000000002</v>
      </c>
      <c r="U34" s="20">
        <v>1800.18</v>
      </c>
      <c r="V34" s="20">
        <v>1112.3900000000001</v>
      </c>
      <c r="W34" s="20">
        <v>683.49300000000005</v>
      </c>
      <c r="X34" s="20">
        <v>1112.3900000000001</v>
      </c>
      <c r="Y34" s="20">
        <v>61.793265117932648</v>
      </c>
      <c r="Z34" s="20">
        <v>683.49300000000005</v>
      </c>
      <c r="AA34" s="20">
        <v>37.968036529680369</v>
      </c>
      <c r="AB34" s="20">
        <v>683.49300000000005</v>
      </c>
      <c r="AC34" s="20">
        <v>37.968036529680369</v>
      </c>
      <c r="AD34" s="20">
        <v>1112.3900000000001</v>
      </c>
      <c r="AE34" s="20">
        <v>61.793265117932648</v>
      </c>
      <c r="AF34" s="20">
        <v>4362.7299999999996</v>
      </c>
      <c r="AG34" s="20">
        <v>43.627299999999998</v>
      </c>
      <c r="AH34" s="20">
        <v>2.4257900000000001</v>
      </c>
      <c r="AI34" s="20">
        <v>1799.78</v>
      </c>
      <c r="AJ34" s="20">
        <v>1031.3900000000001</v>
      </c>
      <c r="AK34" s="20">
        <v>762.79200000000003</v>
      </c>
      <c r="AL34" s="20">
        <v>1031.3900000000001</v>
      </c>
      <c r="AM34" s="20">
        <v>57.306448565935838</v>
      </c>
      <c r="AN34" s="20">
        <v>762.79200000000003</v>
      </c>
      <c r="AO34" s="20">
        <v>42.382513418306687</v>
      </c>
      <c r="AP34" s="20">
        <v>762.79200000000003</v>
      </c>
      <c r="AQ34" s="20">
        <v>42.382513418306687</v>
      </c>
      <c r="AR34" s="20">
        <v>1031.3900000000001</v>
      </c>
      <c r="AS34" s="20">
        <v>57.306448565935838</v>
      </c>
      <c r="AT34" s="23">
        <v>1.1160202079611641</v>
      </c>
      <c r="AU34" s="20">
        <v>79.298999999999978</v>
      </c>
      <c r="AV34" s="20">
        <v>-268.59800000000007</v>
      </c>
      <c r="AW34" s="12">
        <v>4.3000000000000007</v>
      </c>
      <c r="AX34" s="12">
        <v>4.2591999999999999</v>
      </c>
    </row>
    <row r="35" spans="1:50" x14ac:dyDescent="0.25">
      <c r="A35" s="20">
        <v>0</v>
      </c>
      <c r="B35" s="20" t="s">
        <v>56</v>
      </c>
      <c r="C35" s="20">
        <v>2</v>
      </c>
      <c r="D35" s="21">
        <v>43741</v>
      </c>
      <c r="E35" s="20">
        <v>1</v>
      </c>
      <c r="F35" s="20">
        <v>5</v>
      </c>
      <c r="G35" s="20" t="s">
        <v>57</v>
      </c>
      <c r="H35" s="20">
        <v>28</v>
      </c>
      <c r="I35" s="15">
        <f t="shared" si="0"/>
        <v>35</v>
      </c>
      <c r="J35" s="20">
        <v>9.6999999999999993</v>
      </c>
      <c r="K35" s="20">
        <v>14.6</v>
      </c>
      <c r="L35" s="20" t="s">
        <v>53</v>
      </c>
      <c r="M35" s="20" t="s">
        <v>52</v>
      </c>
      <c r="N35" s="20">
        <v>2</v>
      </c>
      <c r="O35" s="20">
        <v>2</v>
      </c>
      <c r="P35" s="20">
        <v>1</v>
      </c>
      <c r="Q35" s="20">
        <v>1</v>
      </c>
      <c r="R35" s="20">
        <v>4646.62</v>
      </c>
      <c r="S35" s="20">
        <v>46.466200000000001</v>
      </c>
      <c r="T35" s="20">
        <v>2.58507</v>
      </c>
      <c r="U35" s="20">
        <v>1800.18</v>
      </c>
      <c r="V35" s="20">
        <v>670.19299999999998</v>
      </c>
      <c r="W35" s="20">
        <v>1125.79</v>
      </c>
      <c r="X35" s="20">
        <v>1125.79</v>
      </c>
      <c r="Y35" s="20">
        <v>62.537635125376347</v>
      </c>
      <c r="Z35" s="20">
        <v>670.19299999999998</v>
      </c>
      <c r="AA35" s="20">
        <v>37.229221522292214</v>
      </c>
      <c r="AB35" s="20">
        <v>670.19299999999998</v>
      </c>
      <c r="AC35" s="20">
        <v>37.229221522292214</v>
      </c>
      <c r="AD35" s="20">
        <v>1125.79</v>
      </c>
      <c r="AE35" s="20">
        <v>62.537635125376347</v>
      </c>
      <c r="AF35" s="20">
        <v>4724.9399999999996</v>
      </c>
      <c r="AG35" s="20">
        <v>47.249399999999994</v>
      </c>
      <c r="AH35" s="20">
        <v>2.6314199999999999</v>
      </c>
      <c r="AI35" s="20">
        <v>1799.98</v>
      </c>
      <c r="AJ35" s="20">
        <v>776.89200000000005</v>
      </c>
      <c r="AK35" s="20">
        <v>1017.79</v>
      </c>
      <c r="AL35" s="20">
        <v>1017.79</v>
      </c>
      <c r="AM35" s="20">
        <v>56.544517161301791</v>
      </c>
      <c r="AN35" s="20">
        <v>776.89200000000005</v>
      </c>
      <c r="AO35" s="20">
        <v>43.161146234958167</v>
      </c>
      <c r="AP35" s="20">
        <v>776.89200000000005</v>
      </c>
      <c r="AQ35" s="20">
        <v>43.161146234958167</v>
      </c>
      <c r="AR35" s="20">
        <v>1017.79</v>
      </c>
      <c r="AS35" s="20">
        <v>56.544517161301791</v>
      </c>
      <c r="AT35" s="23">
        <v>1.1592063778642869</v>
      </c>
      <c r="AU35" s="20">
        <v>106.69900000000007</v>
      </c>
      <c r="AV35" s="20">
        <v>-240.89799999999991</v>
      </c>
      <c r="AW35" s="12">
        <v>4.9000000000000004</v>
      </c>
      <c r="AX35" s="12">
        <v>0.78319999999999368</v>
      </c>
    </row>
    <row r="36" spans="1:50" x14ac:dyDescent="0.25">
      <c r="A36" s="20">
        <v>0</v>
      </c>
      <c r="B36" s="20" t="s">
        <v>56</v>
      </c>
      <c r="C36" s="20">
        <v>2</v>
      </c>
      <c r="D36" s="21">
        <v>43741</v>
      </c>
      <c r="E36" s="20">
        <v>2</v>
      </c>
      <c r="F36" s="20">
        <v>1</v>
      </c>
      <c r="G36" s="20" t="s">
        <v>57</v>
      </c>
      <c r="H36" s="20">
        <v>28</v>
      </c>
      <c r="I36" s="15">
        <f t="shared" si="0"/>
        <v>35</v>
      </c>
      <c r="J36" s="20">
        <v>15.4</v>
      </c>
      <c r="K36" s="20">
        <v>16.399999999999999</v>
      </c>
      <c r="L36" s="20" t="s">
        <v>52</v>
      </c>
      <c r="M36" s="20" t="s">
        <v>53</v>
      </c>
      <c r="N36" s="20">
        <v>1</v>
      </c>
      <c r="O36" s="20">
        <v>1</v>
      </c>
      <c r="P36" s="20">
        <v>2</v>
      </c>
      <c r="Q36" s="20">
        <v>2</v>
      </c>
      <c r="R36" s="20">
        <v>5281.27</v>
      </c>
      <c r="S36" s="20">
        <v>52.812700000000007</v>
      </c>
      <c r="T36" s="20">
        <v>2.9348800000000002</v>
      </c>
      <c r="U36" s="20">
        <v>1800.18</v>
      </c>
      <c r="V36" s="20">
        <v>810.69200000000001</v>
      </c>
      <c r="W36" s="20">
        <v>986.09</v>
      </c>
      <c r="X36" s="20">
        <v>810.69200000000001</v>
      </c>
      <c r="Y36" s="20">
        <v>45.033941050339408</v>
      </c>
      <c r="Z36" s="20">
        <v>986.09</v>
      </c>
      <c r="AA36" s="20">
        <v>54.777300047773004</v>
      </c>
      <c r="AB36" s="20">
        <v>810.69200000000001</v>
      </c>
      <c r="AC36" s="20">
        <v>45.033941050339408</v>
      </c>
      <c r="AD36" s="20">
        <v>986.09</v>
      </c>
      <c r="AE36" s="20">
        <v>54.777300047773004</v>
      </c>
      <c r="AF36" s="20">
        <v>4962.75</v>
      </c>
      <c r="AG36" s="20">
        <v>49.627499999999998</v>
      </c>
      <c r="AH36" s="20">
        <v>2.7587999999999999</v>
      </c>
      <c r="AI36" s="20">
        <v>1800.18</v>
      </c>
      <c r="AJ36" s="20">
        <v>1338.49</v>
      </c>
      <c r="AK36" s="20">
        <v>458.89499999999998</v>
      </c>
      <c r="AL36" s="20">
        <v>1338.49</v>
      </c>
      <c r="AM36" s="20">
        <v>74.353120243531208</v>
      </c>
      <c r="AN36" s="20">
        <v>458.89499999999998</v>
      </c>
      <c r="AO36" s="20">
        <v>25.491617504916174</v>
      </c>
      <c r="AP36" s="20">
        <v>1338.49</v>
      </c>
      <c r="AQ36" s="20">
        <v>74.353120243531208</v>
      </c>
      <c r="AR36" s="20">
        <v>458.89499999999998</v>
      </c>
      <c r="AS36" s="20">
        <v>25.491617504916174</v>
      </c>
      <c r="AT36" s="23">
        <v>1.6510462666462726</v>
      </c>
      <c r="AU36" s="20">
        <v>527.798</v>
      </c>
      <c r="AV36" s="20">
        <v>879.59500000000003</v>
      </c>
      <c r="AW36" s="12">
        <v>0.99999999999999822</v>
      </c>
      <c r="AX36" s="12">
        <v>-3.1852000000000089</v>
      </c>
    </row>
    <row r="37" spans="1:50" x14ac:dyDescent="0.25">
      <c r="A37" s="20">
        <v>0</v>
      </c>
      <c r="B37" s="20" t="s">
        <v>62</v>
      </c>
      <c r="C37" s="20">
        <v>1</v>
      </c>
      <c r="D37" s="21">
        <v>44091</v>
      </c>
      <c r="E37" s="20">
        <v>3</v>
      </c>
      <c r="F37" s="20">
        <v>1</v>
      </c>
      <c r="G37" s="20" t="s">
        <v>63</v>
      </c>
      <c r="H37" s="20">
        <v>28</v>
      </c>
      <c r="I37" s="15">
        <f t="shared" si="0"/>
        <v>35</v>
      </c>
      <c r="J37" s="20">
        <v>8</v>
      </c>
      <c r="K37" s="20">
        <v>12.7</v>
      </c>
      <c r="L37" s="20" t="s">
        <v>52</v>
      </c>
      <c r="M37" s="20" t="s">
        <v>53</v>
      </c>
      <c r="N37" s="20">
        <v>2</v>
      </c>
      <c r="O37" s="20">
        <v>2</v>
      </c>
      <c r="P37" s="20">
        <v>1</v>
      </c>
      <c r="Q37" s="20">
        <v>1</v>
      </c>
      <c r="R37" s="20">
        <v>4366.9799999999996</v>
      </c>
      <c r="S37" s="20">
        <v>43.669799999999995</v>
      </c>
      <c r="T37" s="20">
        <v>2.42977</v>
      </c>
      <c r="U37" s="20">
        <v>1800.18</v>
      </c>
      <c r="V37" s="20">
        <v>751.19200000000001</v>
      </c>
      <c r="W37" s="20">
        <v>1046.3900000000001</v>
      </c>
      <c r="X37" s="20">
        <v>1046.3900000000001</v>
      </c>
      <c r="Y37" s="20">
        <v>58.126965081269653</v>
      </c>
      <c r="Z37" s="20">
        <v>751.19200000000001</v>
      </c>
      <c r="AA37" s="20">
        <v>41.728716017287162</v>
      </c>
      <c r="AB37" s="20">
        <v>1046.3900000000001</v>
      </c>
      <c r="AC37" s="20">
        <v>58.126965081269653</v>
      </c>
      <c r="AD37" s="20">
        <v>751.19200000000001</v>
      </c>
      <c r="AE37" s="20">
        <v>41.728716017287162</v>
      </c>
      <c r="AF37" s="20">
        <v>6273.52</v>
      </c>
      <c r="AG37" s="20">
        <v>62.735200000000006</v>
      </c>
      <c r="AH37" s="20">
        <v>3.4973700000000001</v>
      </c>
      <c r="AI37" s="20">
        <v>1799.38</v>
      </c>
      <c r="AJ37" s="20">
        <v>709.39300000000003</v>
      </c>
      <c r="AK37" s="20">
        <v>1085.3900000000001</v>
      </c>
      <c r="AL37" s="20">
        <v>1085.3900000000001</v>
      </c>
      <c r="AM37" s="20">
        <v>60.320221409596641</v>
      </c>
      <c r="AN37" s="20">
        <v>709.39300000000003</v>
      </c>
      <c r="AO37" s="20">
        <v>39.424301703920236</v>
      </c>
      <c r="AP37" s="20">
        <v>1085.3900000000001</v>
      </c>
      <c r="AQ37" s="20">
        <v>60.320221409596641</v>
      </c>
      <c r="AR37" s="20">
        <v>709.39300000000003</v>
      </c>
      <c r="AS37" s="20">
        <v>39.424301703920236</v>
      </c>
      <c r="AT37" s="18">
        <f t="shared" ref="AT37:AT71" si="12">AP37/AB37</f>
        <v>1.0372709983849233</v>
      </c>
      <c r="AU37" s="22">
        <f t="shared" ref="AU37:AU71" si="13">AP37-AB37</f>
        <v>39</v>
      </c>
      <c r="AV37" s="20">
        <f t="shared" ref="AV37:AV71" si="14">AP37-AR37</f>
        <v>375.99700000000007</v>
      </c>
      <c r="AW37" s="17">
        <f t="shared" ref="AW37:AW71" si="15">K37-J37</f>
        <v>4.6999999999999993</v>
      </c>
      <c r="AX37" s="19">
        <f t="shared" ref="AX37:AX71" si="16">AG37-S37</f>
        <v>19.065400000000011</v>
      </c>
    </row>
    <row r="38" spans="1:50" x14ac:dyDescent="0.25">
      <c r="A38" s="20">
        <v>0</v>
      </c>
      <c r="B38" s="20" t="s">
        <v>62</v>
      </c>
      <c r="C38" s="20">
        <v>1</v>
      </c>
      <c r="D38" s="21">
        <v>44091</v>
      </c>
      <c r="E38" s="20">
        <v>4</v>
      </c>
      <c r="F38" s="20">
        <v>1</v>
      </c>
      <c r="G38" s="20" t="s">
        <v>63</v>
      </c>
      <c r="H38" s="20">
        <v>28</v>
      </c>
      <c r="I38" s="15">
        <f t="shared" si="0"/>
        <v>35</v>
      </c>
      <c r="J38" s="20">
        <v>13.8</v>
      </c>
      <c r="K38" s="20">
        <v>17.899999999999999</v>
      </c>
      <c r="L38" s="20" t="s">
        <v>52</v>
      </c>
      <c r="M38" s="20" t="s">
        <v>53</v>
      </c>
      <c r="N38" s="20">
        <v>2</v>
      </c>
      <c r="O38" s="20">
        <v>2</v>
      </c>
      <c r="P38" s="20">
        <v>1</v>
      </c>
      <c r="Q38" s="20">
        <v>1</v>
      </c>
      <c r="R38" s="20">
        <v>4698.53</v>
      </c>
      <c r="S38" s="20">
        <v>46.985299999999995</v>
      </c>
      <c r="T38" s="20">
        <v>2.64724</v>
      </c>
      <c r="U38" s="20">
        <v>1793.28</v>
      </c>
      <c r="V38" s="20">
        <v>866.99099999999999</v>
      </c>
      <c r="W38" s="20">
        <v>923.59100000000001</v>
      </c>
      <c r="X38" s="20">
        <v>923.59100000000001</v>
      </c>
      <c r="Y38" s="20">
        <v>51.502888561741614</v>
      </c>
      <c r="Z38" s="20">
        <v>866.99099999999999</v>
      </c>
      <c r="AA38" s="20">
        <v>48.346660867237688</v>
      </c>
      <c r="AB38" s="20">
        <v>923.59100000000001</v>
      </c>
      <c r="AC38" s="20">
        <v>51.502888561741614</v>
      </c>
      <c r="AD38" s="20">
        <v>866.99099999999999</v>
      </c>
      <c r="AE38" s="20">
        <v>48.346660867237688</v>
      </c>
      <c r="AF38" s="20">
        <v>5113.2</v>
      </c>
      <c r="AG38" s="20">
        <v>51.131999999999998</v>
      </c>
      <c r="AH38" s="20">
        <v>2.84877</v>
      </c>
      <c r="AI38" s="20">
        <v>1800.18</v>
      </c>
      <c r="AJ38" s="20">
        <v>854.69100000000003</v>
      </c>
      <c r="AK38" s="20">
        <v>941.69100000000003</v>
      </c>
      <c r="AL38" s="20">
        <v>941.69100000000003</v>
      </c>
      <c r="AM38" s="20">
        <v>52.310935573109354</v>
      </c>
      <c r="AN38" s="20">
        <v>854.69100000000003</v>
      </c>
      <c r="AO38" s="20">
        <v>47.478085524780852</v>
      </c>
      <c r="AP38" s="20">
        <v>941.69100000000003</v>
      </c>
      <c r="AQ38" s="20">
        <v>52.310935573109354</v>
      </c>
      <c r="AR38" s="20">
        <v>854.69100000000003</v>
      </c>
      <c r="AS38" s="20">
        <v>47.478085524780852</v>
      </c>
      <c r="AT38" s="18">
        <f t="shared" si="12"/>
        <v>1.019597419203955</v>
      </c>
      <c r="AU38" s="22">
        <f t="shared" si="13"/>
        <v>18.100000000000023</v>
      </c>
      <c r="AV38" s="20">
        <f t="shared" si="14"/>
        <v>87</v>
      </c>
      <c r="AW38" s="17">
        <f t="shared" si="15"/>
        <v>4.0999999999999979</v>
      </c>
      <c r="AX38" s="19">
        <f t="shared" si="16"/>
        <v>4.1467000000000027</v>
      </c>
    </row>
    <row r="39" spans="1:50" x14ac:dyDescent="0.25">
      <c r="A39" s="12">
        <v>0</v>
      </c>
      <c r="B39" s="12" t="s">
        <v>58</v>
      </c>
      <c r="C39" s="12">
        <v>1</v>
      </c>
      <c r="D39" s="13">
        <v>43650</v>
      </c>
      <c r="E39" s="12">
        <v>1</v>
      </c>
      <c r="F39" s="12">
        <v>1</v>
      </c>
      <c r="G39" s="12" t="s">
        <v>59</v>
      </c>
      <c r="H39" s="14">
        <v>29</v>
      </c>
      <c r="I39" s="15">
        <f t="shared" si="0"/>
        <v>36</v>
      </c>
      <c r="J39" s="12">
        <v>11.2</v>
      </c>
      <c r="K39" s="12">
        <v>16.2</v>
      </c>
      <c r="L39" s="12" t="s">
        <v>52</v>
      </c>
      <c r="M39" s="12" t="s">
        <v>53</v>
      </c>
      <c r="N39" s="12">
        <v>2</v>
      </c>
      <c r="O39" s="12">
        <v>2</v>
      </c>
      <c r="P39" s="12">
        <v>1</v>
      </c>
      <c r="Q39" s="12">
        <v>1</v>
      </c>
      <c r="R39" s="16">
        <v>5019.5200000000004</v>
      </c>
      <c r="S39" s="12">
        <f t="shared" ref="S39:S65" si="17">R39/100</f>
        <v>50.195200000000007</v>
      </c>
      <c r="T39" s="17">
        <v>2.7962600000000002</v>
      </c>
      <c r="U39" s="16">
        <v>1799.08</v>
      </c>
      <c r="V39" s="16">
        <v>931.39099999999996</v>
      </c>
      <c r="W39" s="16">
        <v>867.59100000000001</v>
      </c>
      <c r="X39" s="16">
        <v>867.59100000000001</v>
      </c>
      <c r="Y39" s="16">
        <v>48.22414789781444</v>
      </c>
      <c r="Z39" s="16">
        <v>931.39099999999996</v>
      </c>
      <c r="AA39" s="17">
        <f>Z39/U39*100</f>
        <v>51.770404873602061</v>
      </c>
      <c r="AB39" s="16">
        <v>867.59100000000001</v>
      </c>
      <c r="AC39" s="17">
        <f t="shared" ref="AC39:AC65" si="18">AB39/U39*100</f>
        <v>48.22414789781444</v>
      </c>
      <c r="AD39" s="16">
        <v>931.39099999999996</v>
      </c>
      <c r="AE39" s="16">
        <v>51.770404873602061</v>
      </c>
      <c r="AF39" s="16">
        <v>5356.76</v>
      </c>
      <c r="AG39" s="12">
        <f t="shared" ref="AG39:AG65" si="19">AF39/100</f>
        <v>53.567599999999999</v>
      </c>
      <c r="AH39" s="17">
        <v>2.9823</v>
      </c>
      <c r="AI39" s="16">
        <v>1799.48</v>
      </c>
      <c r="AJ39" s="16">
        <v>723.09299999999996</v>
      </c>
      <c r="AK39" s="16">
        <v>1073.79</v>
      </c>
      <c r="AL39" s="16">
        <v>1073.79</v>
      </c>
      <c r="AM39" s="16">
        <v>59.672238646720167</v>
      </c>
      <c r="AN39" s="16">
        <v>723.09299999999996</v>
      </c>
      <c r="AO39" s="17">
        <f t="shared" ref="AO39:AO65" si="20">AN39/AI39*100</f>
        <v>40.183441883210705</v>
      </c>
      <c r="AP39" s="16">
        <v>1073.79</v>
      </c>
      <c r="AQ39" s="17">
        <f t="shared" ref="AQ39:AQ65" si="21">AP39/AI39*100</f>
        <v>59.672238646720167</v>
      </c>
      <c r="AR39" s="12">
        <v>723.09299999999996</v>
      </c>
      <c r="AS39" s="12">
        <v>40.183441883210705</v>
      </c>
      <c r="AT39" s="18">
        <f t="shared" si="12"/>
        <v>1.2376684405439891</v>
      </c>
      <c r="AU39" s="17">
        <f t="shared" si="13"/>
        <v>206.19899999999996</v>
      </c>
      <c r="AV39" s="12">
        <f t="shared" si="14"/>
        <v>350.697</v>
      </c>
      <c r="AW39" s="17">
        <f t="shared" si="15"/>
        <v>5</v>
      </c>
      <c r="AX39" s="19">
        <f t="shared" si="16"/>
        <v>3.3723999999999918</v>
      </c>
    </row>
    <row r="40" spans="1:50" x14ac:dyDescent="0.25">
      <c r="A40" s="12">
        <v>0</v>
      </c>
      <c r="B40" s="12" t="s">
        <v>60</v>
      </c>
      <c r="C40" s="12">
        <v>1</v>
      </c>
      <c r="D40" s="13">
        <v>43650</v>
      </c>
      <c r="E40" s="12">
        <v>2</v>
      </c>
      <c r="F40" s="12">
        <v>1</v>
      </c>
      <c r="G40" s="12" t="s">
        <v>61</v>
      </c>
      <c r="H40" s="14">
        <v>29</v>
      </c>
      <c r="I40" s="15">
        <f t="shared" si="0"/>
        <v>36</v>
      </c>
      <c r="J40" s="12">
        <v>14.5</v>
      </c>
      <c r="K40" s="12">
        <v>18.5</v>
      </c>
      <c r="L40" s="12" t="s">
        <v>52</v>
      </c>
      <c r="M40" s="12" t="s">
        <v>53</v>
      </c>
      <c r="N40" s="12">
        <v>2</v>
      </c>
      <c r="O40" s="12">
        <v>2</v>
      </c>
      <c r="P40" s="12">
        <v>1</v>
      </c>
      <c r="Q40" s="12">
        <v>1</v>
      </c>
      <c r="R40" s="16">
        <v>4719.78</v>
      </c>
      <c r="S40" s="12">
        <f t="shared" si="17"/>
        <v>47.197800000000001</v>
      </c>
      <c r="T40" s="17">
        <v>2.6279599999999999</v>
      </c>
      <c r="U40" s="16">
        <v>1799.58</v>
      </c>
      <c r="V40" s="16">
        <v>844.79200000000003</v>
      </c>
      <c r="W40" s="16">
        <v>947.59100000000001</v>
      </c>
      <c r="X40" s="16">
        <v>947.59100000000001</v>
      </c>
      <c r="Y40" s="16">
        <v>52.656230898320722</v>
      </c>
      <c r="Z40" s="16">
        <v>844.79200000000003</v>
      </c>
      <c r="AA40" s="17">
        <f>Z40/U40*100</f>
        <v>46.943842452127718</v>
      </c>
      <c r="AB40" s="16">
        <v>947.59100000000001</v>
      </c>
      <c r="AC40" s="17">
        <f t="shared" si="18"/>
        <v>52.656230898320722</v>
      </c>
      <c r="AD40" s="16">
        <v>844.79200000000003</v>
      </c>
      <c r="AE40" s="16">
        <v>46.943842452127718</v>
      </c>
      <c r="AF40" s="16">
        <v>5143.9799999999996</v>
      </c>
      <c r="AG40" s="12">
        <f t="shared" si="19"/>
        <v>51.439799999999998</v>
      </c>
      <c r="AH40" s="17">
        <v>2.8606600000000002</v>
      </c>
      <c r="AI40" s="16">
        <v>1800.18</v>
      </c>
      <c r="AJ40" s="16">
        <v>933.29100000000005</v>
      </c>
      <c r="AK40" s="16">
        <v>863.89099999999996</v>
      </c>
      <c r="AL40" s="16">
        <v>863.89099999999996</v>
      </c>
      <c r="AM40" s="16">
        <v>47.989145529891452</v>
      </c>
      <c r="AN40" s="16">
        <v>933.29100000000005</v>
      </c>
      <c r="AO40" s="17">
        <f t="shared" si="20"/>
        <v>51.844315568443157</v>
      </c>
      <c r="AP40" s="16">
        <v>863.89099999999996</v>
      </c>
      <c r="AQ40" s="17">
        <f t="shared" si="21"/>
        <v>47.989145529891452</v>
      </c>
      <c r="AR40" s="12">
        <v>933.29100000000005</v>
      </c>
      <c r="AS40" s="12">
        <v>51.844315568443157</v>
      </c>
      <c r="AT40" s="18">
        <f t="shared" si="12"/>
        <v>0.91167075246599005</v>
      </c>
      <c r="AU40" s="17">
        <f t="shared" si="13"/>
        <v>-83.700000000000045</v>
      </c>
      <c r="AV40" s="12">
        <f t="shared" si="14"/>
        <v>-69.400000000000091</v>
      </c>
      <c r="AW40" s="17">
        <f t="shared" si="15"/>
        <v>4</v>
      </c>
      <c r="AX40" s="19">
        <f t="shared" si="16"/>
        <v>4.2419999999999973</v>
      </c>
    </row>
    <row r="41" spans="1:50" x14ac:dyDescent="0.25">
      <c r="A41" s="12">
        <v>0</v>
      </c>
      <c r="B41" s="12" t="s">
        <v>60</v>
      </c>
      <c r="C41" s="12">
        <v>5</v>
      </c>
      <c r="D41" s="13">
        <v>43872</v>
      </c>
      <c r="E41" s="12">
        <v>3</v>
      </c>
      <c r="F41" s="12">
        <v>1</v>
      </c>
      <c r="G41" s="12" t="s">
        <v>61</v>
      </c>
      <c r="H41" s="12">
        <v>29</v>
      </c>
      <c r="I41" s="15">
        <f t="shared" si="0"/>
        <v>36</v>
      </c>
      <c r="J41" s="12">
        <v>14.8</v>
      </c>
      <c r="K41" s="12">
        <v>18.5</v>
      </c>
      <c r="L41" s="12" t="s">
        <v>52</v>
      </c>
      <c r="M41" s="12" t="s">
        <v>53</v>
      </c>
      <c r="N41" s="12">
        <v>1</v>
      </c>
      <c r="O41" s="12">
        <v>1</v>
      </c>
      <c r="P41" s="12">
        <v>2</v>
      </c>
      <c r="Q41" s="12">
        <v>2</v>
      </c>
      <c r="R41" s="12">
        <v>5057.17</v>
      </c>
      <c r="S41" s="12">
        <f t="shared" si="17"/>
        <v>50.5717</v>
      </c>
      <c r="T41" s="12">
        <v>2.8115999999999999</v>
      </c>
      <c r="U41" s="12">
        <v>1800.18</v>
      </c>
      <c r="V41" s="12">
        <v>988.99</v>
      </c>
      <c r="W41" s="12">
        <v>809.09199999999998</v>
      </c>
      <c r="X41" s="12">
        <v>988.99</v>
      </c>
      <c r="Y41" s="12">
        <v>54.938395049383949</v>
      </c>
      <c r="Z41" s="12">
        <v>809.09199999999998</v>
      </c>
      <c r="AA41" s="17">
        <f>Z41/U41*100</f>
        <v>44.945061049450608</v>
      </c>
      <c r="AB41" s="12">
        <v>988.99</v>
      </c>
      <c r="AC41" s="17">
        <f t="shared" si="18"/>
        <v>54.938395049383949</v>
      </c>
      <c r="AD41" s="12">
        <v>809.09199999999998</v>
      </c>
      <c r="AE41" s="12">
        <v>44.945061049450608</v>
      </c>
      <c r="AF41" s="12">
        <v>6299.87</v>
      </c>
      <c r="AG41" s="12">
        <f t="shared" si="19"/>
        <v>62.998699999999999</v>
      </c>
      <c r="AH41" s="12">
        <v>3.5054099999999999</v>
      </c>
      <c r="AI41" s="12">
        <v>1800.08</v>
      </c>
      <c r="AJ41" s="12">
        <v>1135.29</v>
      </c>
      <c r="AK41" s="12">
        <v>662.69299999999998</v>
      </c>
      <c r="AL41" s="12">
        <v>1135.29</v>
      </c>
      <c r="AM41" s="12">
        <v>63.068863606061953</v>
      </c>
      <c r="AN41" s="12">
        <v>662.69299999999998</v>
      </c>
      <c r="AO41" s="17">
        <f t="shared" si="20"/>
        <v>36.814641571485716</v>
      </c>
      <c r="AP41" s="12">
        <v>1135.29</v>
      </c>
      <c r="AQ41" s="17">
        <f t="shared" si="21"/>
        <v>63.068863606061953</v>
      </c>
      <c r="AR41" s="12">
        <v>662.69299999999998</v>
      </c>
      <c r="AS41" s="12">
        <v>36.814641571485716</v>
      </c>
      <c r="AT41" s="18">
        <f t="shared" si="12"/>
        <v>1.1479286949311924</v>
      </c>
      <c r="AU41" s="17">
        <f t="shared" si="13"/>
        <v>146.29999999999995</v>
      </c>
      <c r="AV41" s="12">
        <f t="shared" si="14"/>
        <v>472.59699999999998</v>
      </c>
      <c r="AW41" s="17">
        <f t="shared" si="15"/>
        <v>3.6999999999999993</v>
      </c>
      <c r="AX41" s="19">
        <f t="shared" si="16"/>
        <v>12.427</v>
      </c>
    </row>
    <row r="42" spans="1:50" x14ac:dyDescent="0.25">
      <c r="A42" s="12">
        <v>0</v>
      </c>
      <c r="B42" s="12" t="s">
        <v>60</v>
      </c>
      <c r="C42" s="12">
        <v>5</v>
      </c>
      <c r="D42" s="13">
        <v>43872</v>
      </c>
      <c r="E42" s="12">
        <v>3</v>
      </c>
      <c r="F42" s="12">
        <v>4</v>
      </c>
      <c r="G42" s="12" t="s">
        <v>61</v>
      </c>
      <c r="H42" s="12">
        <v>29</v>
      </c>
      <c r="I42" s="15">
        <f t="shared" si="0"/>
        <v>36</v>
      </c>
      <c r="J42" s="12">
        <v>9.5</v>
      </c>
      <c r="K42" s="12">
        <v>15.1</v>
      </c>
      <c r="L42" s="12" t="s">
        <v>52</v>
      </c>
      <c r="M42" s="12" t="s">
        <v>53</v>
      </c>
      <c r="N42" s="12">
        <v>1</v>
      </c>
      <c r="O42" s="12">
        <v>1</v>
      </c>
      <c r="P42" s="12">
        <v>2</v>
      </c>
      <c r="Q42" s="12">
        <v>2</v>
      </c>
      <c r="R42" s="12">
        <v>5810.17</v>
      </c>
      <c r="S42" s="12">
        <f t="shared" si="17"/>
        <v>58.101700000000001</v>
      </c>
      <c r="T42" s="12">
        <v>3.23203</v>
      </c>
      <c r="U42" s="12">
        <v>1800.18</v>
      </c>
      <c r="V42" s="12">
        <v>898.29100000000005</v>
      </c>
      <c r="W42" s="12">
        <v>899.99099999999999</v>
      </c>
      <c r="X42" s="12">
        <v>898.29100000000005</v>
      </c>
      <c r="Y42" s="12">
        <v>49.900065549000658</v>
      </c>
      <c r="Z42" s="12">
        <v>899.99099999999999</v>
      </c>
      <c r="AA42" s="17">
        <f>Z42/U42*100</f>
        <v>49.994500549945002</v>
      </c>
      <c r="AB42" s="12">
        <v>898.29100000000005</v>
      </c>
      <c r="AC42" s="17">
        <f t="shared" si="18"/>
        <v>49.900065549000658</v>
      </c>
      <c r="AD42" s="12">
        <v>899.99099999999999</v>
      </c>
      <c r="AE42" s="12">
        <v>49.994500549945002</v>
      </c>
      <c r="AF42" s="12">
        <v>8551.25</v>
      </c>
      <c r="AG42" s="12">
        <f t="shared" si="19"/>
        <v>85.512500000000003</v>
      </c>
      <c r="AH42" s="12">
        <v>4.7565600000000003</v>
      </c>
      <c r="AI42" s="12">
        <v>1800.18</v>
      </c>
      <c r="AJ42" s="12">
        <v>915.09100000000001</v>
      </c>
      <c r="AK42" s="12">
        <v>882.89099999999996</v>
      </c>
      <c r="AL42" s="12">
        <v>915.09100000000001</v>
      </c>
      <c r="AM42" s="12">
        <v>50.833305558333052</v>
      </c>
      <c r="AN42" s="12">
        <v>882.89099999999996</v>
      </c>
      <c r="AO42" s="17">
        <f t="shared" si="20"/>
        <v>49.044595540445954</v>
      </c>
      <c r="AP42" s="12">
        <v>915.09100000000001</v>
      </c>
      <c r="AQ42" s="17">
        <f t="shared" si="21"/>
        <v>50.833305558333052</v>
      </c>
      <c r="AR42" s="12">
        <v>882.89099999999996</v>
      </c>
      <c r="AS42" s="12">
        <v>49.044595540445954</v>
      </c>
      <c r="AT42" s="18">
        <f t="shared" si="12"/>
        <v>1.0187021800285208</v>
      </c>
      <c r="AU42" s="17">
        <f t="shared" si="13"/>
        <v>16.799999999999955</v>
      </c>
      <c r="AV42" s="12">
        <f t="shared" si="14"/>
        <v>32.200000000000045</v>
      </c>
      <c r="AW42" s="17">
        <f t="shared" si="15"/>
        <v>5.6</v>
      </c>
      <c r="AX42" s="19">
        <f t="shared" si="16"/>
        <v>27.410800000000002</v>
      </c>
    </row>
    <row r="43" spans="1:50" x14ac:dyDescent="0.25">
      <c r="A43" s="12">
        <v>0</v>
      </c>
      <c r="B43" s="12" t="s">
        <v>60</v>
      </c>
      <c r="C43" s="12">
        <v>5</v>
      </c>
      <c r="D43" s="13">
        <v>43872</v>
      </c>
      <c r="E43" s="12">
        <v>3</v>
      </c>
      <c r="F43" s="12">
        <v>5</v>
      </c>
      <c r="G43" s="12" t="s">
        <v>61</v>
      </c>
      <c r="H43" s="12">
        <v>29</v>
      </c>
      <c r="I43" s="15">
        <f t="shared" si="0"/>
        <v>36</v>
      </c>
      <c r="J43" s="12">
        <v>11.6</v>
      </c>
      <c r="K43" s="12">
        <v>18.399999999999999</v>
      </c>
      <c r="L43" s="12" t="s">
        <v>52</v>
      </c>
      <c r="M43" s="12" t="s">
        <v>53</v>
      </c>
      <c r="N43" s="12">
        <v>1</v>
      </c>
      <c r="O43" s="12">
        <v>1</v>
      </c>
      <c r="P43" s="12">
        <v>2</v>
      </c>
      <c r="Q43" s="12">
        <v>2</v>
      </c>
      <c r="R43" s="12">
        <v>5152.2700000000004</v>
      </c>
      <c r="S43" s="12">
        <f t="shared" si="17"/>
        <v>51.522700000000007</v>
      </c>
      <c r="T43" s="12">
        <v>2.8647900000000002</v>
      </c>
      <c r="U43" s="12">
        <v>1800.18</v>
      </c>
      <c r="V43" s="12">
        <v>1063.99</v>
      </c>
      <c r="W43" s="12">
        <v>734.59299999999996</v>
      </c>
      <c r="X43" s="12">
        <v>1063.99</v>
      </c>
      <c r="Y43" s="12">
        <v>59.10464509104645</v>
      </c>
      <c r="Z43" s="12">
        <v>734.59299999999996</v>
      </c>
      <c r="AA43" s="17">
        <f>Z43/U43*100</f>
        <v>40.806641558066417</v>
      </c>
      <c r="AB43" s="12">
        <v>1063.99</v>
      </c>
      <c r="AC43" s="17">
        <f t="shared" si="18"/>
        <v>59.10464509104645</v>
      </c>
      <c r="AD43" s="12">
        <v>734.59299999999996</v>
      </c>
      <c r="AE43" s="12">
        <v>40.806641558066417</v>
      </c>
      <c r="AF43" s="12">
        <v>5376.91</v>
      </c>
      <c r="AG43" s="12">
        <f t="shared" si="19"/>
        <v>53.769100000000002</v>
      </c>
      <c r="AH43" s="12">
        <v>2.9890300000000001</v>
      </c>
      <c r="AI43" s="12">
        <v>1800.18</v>
      </c>
      <c r="AJ43" s="12">
        <v>1151.79</v>
      </c>
      <c r="AK43" s="12">
        <v>646.79399999999998</v>
      </c>
      <c r="AL43" s="12">
        <v>1151.79</v>
      </c>
      <c r="AM43" s="12">
        <v>63.981935139819349</v>
      </c>
      <c r="AN43" s="12">
        <v>646.79399999999998</v>
      </c>
      <c r="AO43" s="17">
        <f t="shared" si="20"/>
        <v>35.929407059294064</v>
      </c>
      <c r="AP43" s="12">
        <v>1151.79</v>
      </c>
      <c r="AQ43" s="17">
        <f t="shared" si="21"/>
        <v>63.981935139819349</v>
      </c>
      <c r="AR43" s="16">
        <v>646.79399999999998</v>
      </c>
      <c r="AS43" s="16">
        <v>35.929407059294064</v>
      </c>
      <c r="AT43" s="18">
        <f t="shared" si="12"/>
        <v>1.0825195725523735</v>
      </c>
      <c r="AU43" s="17">
        <f t="shared" si="13"/>
        <v>87.799999999999955</v>
      </c>
      <c r="AV43" s="12">
        <f t="shared" si="14"/>
        <v>504.99599999999998</v>
      </c>
      <c r="AW43" s="17">
        <f t="shared" si="15"/>
        <v>6.7999999999999989</v>
      </c>
      <c r="AX43" s="19">
        <f t="shared" si="16"/>
        <v>2.2463999999999942</v>
      </c>
    </row>
    <row r="44" spans="1:50" x14ac:dyDescent="0.25">
      <c r="A44" s="12">
        <v>0</v>
      </c>
      <c r="B44" s="12" t="s">
        <v>64</v>
      </c>
      <c r="C44" s="12">
        <v>1</v>
      </c>
      <c r="D44" s="13">
        <v>43559</v>
      </c>
      <c r="E44" s="14">
        <v>1</v>
      </c>
      <c r="F44" s="14">
        <v>2</v>
      </c>
      <c r="G44" s="14" t="s">
        <v>65</v>
      </c>
      <c r="H44" s="27">
        <v>29</v>
      </c>
      <c r="I44" s="15">
        <f t="shared" si="0"/>
        <v>36</v>
      </c>
      <c r="J44" s="28">
        <v>13</v>
      </c>
      <c r="K44" s="14">
        <v>16</v>
      </c>
      <c r="L44" s="14" t="s">
        <v>53</v>
      </c>
      <c r="M44" s="16" t="s">
        <v>52</v>
      </c>
      <c r="N44" s="14">
        <v>2</v>
      </c>
      <c r="O44" s="14">
        <v>2</v>
      </c>
      <c r="P44" s="14">
        <v>1</v>
      </c>
      <c r="Q44" s="14">
        <v>1</v>
      </c>
      <c r="R44" s="19">
        <v>4461.95</v>
      </c>
      <c r="S44" s="19">
        <f t="shared" si="17"/>
        <v>44.619499999999995</v>
      </c>
      <c r="T44" s="19">
        <v>2.48123</v>
      </c>
      <c r="U44" s="12">
        <v>1799.78</v>
      </c>
      <c r="V44" s="12">
        <v>1143.19</v>
      </c>
      <c r="W44" s="12">
        <v>653.09299999999996</v>
      </c>
      <c r="X44" s="12">
        <v>653.09299999999996</v>
      </c>
      <c r="Y44" s="17">
        <f>X44/U44*100</f>
        <v>36.287379568613943</v>
      </c>
      <c r="Z44" s="12">
        <v>1143.19</v>
      </c>
      <c r="AA44" s="17">
        <v>63.518318905644023</v>
      </c>
      <c r="AB44" s="12">
        <v>1143.19</v>
      </c>
      <c r="AC44" s="12">
        <f t="shared" si="18"/>
        <v>63.518318905644023</v>
      </c>
      <c r="AD44" s="12">
        <v>653.09299999999996</v>
      </c>
      <c r="AE44" s="12">
        <v>36.287379568613943</v>
      </c>
      <c r="AF44" s="12">
        <v>6705.34</v>
      </c>
      <c r="AG44" s="12">
        <f t="shared" si="19"/>
        <v>67.053399999999996</v>
      </c>
      <c r="AH44" s="12">
        <v>3.7324799999999998</v>
      </c>
      <c r="AI44" s="12">
        <v>1800.08</v>
      </c>
      <c r="AJ44" s="12">
        <v>986.89</v>
      </c>
      <c r="AK44" s="12">
        <v>809.99199999999996</v>
      </c>
      <c r="AL44" s="12">
        <v>809.99199999999996</v>
      </c>
      <c r="AM44" s="16">
        <f>AL44/AI44*100</f>
        <v>44.997555664192703</v>
      </c>
      <c r="AN44" s="12">
        <v>986.89</v>
      </c>
      <c r="AO44" s="17">
        <f t="shared" si="20"/>
        <v>54.824785565085996</v>
      </c>
      <c r="AP44" s="12">
        <v>986.89</v>
      </c>
      <c r="AQ44" s="17">
        <f t="shared" si="21"/>
        <v>54.824785565085996</v>
      </c>
      <c r="AR44" s="12">
        <v>809.99199999999996</v>
      </c>
      <c r="AS44" s="17">
        <v>44.997555664192703</v>
      </c>
      <c r="AT44" s="18">
        <f t="shared" si="12"/>
        <v>0.86327732048041006</v>
      </c>
      <c r="AU44" s="17">
        <f t="shared" si="13"/>
        <v>-156.30000000000007</v>
      </c>
      <c r="AV44" s="12">
        <f t="shared" si="14"/>
        <v>176.89800000000002</v>
      </c>
      <c r="AW44" s="17">
        <f t="shared" si="15"/>
        <v>3</v>
      </c>
      <c r="AX44" s="19">
        <f t="shared" si="16"/>
        <v>22.433900000000001</v>
      </c>
    </row>
    <row r="45" spans="1:50" x14ac:dyDescent="0.25">
      <c r="A45" s="12">
        <v>0</v>
      </c>
      <c r="B45" s="12" t="s">
        <v>64</v>
      </c>
      <c r="C45" s="12">
        <v>1</v>
      </c>
      <c r="D45" s="13">
        <v>43559</v>
      </c>
      <c r="E45" s="14">
        <v>1</v>
      </c>
      <c r="F45" s="14">
        <v>3</v>
      </c>
      <c r="G45" s="14" t="s">
        <v>65</v>
      </c>
      <c r="H45" s="27">
        <v>29</v>
      </c>
      <c r="I45" s="15">
        <f t="shared" si="0"/>
        <v>36</v>
      </c>
      <c r="J45" s="28">
        <v>14.4</v>
      </c>
      <c r="K45" s="14">
        <v>17.8</v>
      </c>
      <c r="L45" s="14" t="s">
        <v>53</v>
      </c>
      <c r="M45" s="16" t="s">
        <v>52</v>
      </c>
      <c r="N45" s="14">
        <v>1</v>
      </c>
      <c r="O45" s="14">
        <v>1</v>
      </c>
      <c r="P45" s="14">
        <v>2</v>
      </c>
      <c r="Q45" s="14">
        <v>2</v>
      </c>
      <c r="R45" s="19">
        <v>4595.22</v>
      </c>
      <c r="S45" s="19">
        <f t="shared" si="17"/>
        <v>45.952200000000005</v>
      </c>
      <c r="T45" s="19">
        <v>2.55477</v>
      </c>
      <c r="U45" s="12">
        <v>1800.18</v>
      </c>
      <c r="V45" s="12">
        <v>752.99199999999996</v>
      </c>
      <c r="W45" s="12">
        <v>1044.19</v>
      </c>
      <c r="X45" s="12">
        <v>752.99199999999996</v>
      </c>
      <c r="Y45" s="17">
        <f>X45/U45*100</f>
        <v>41.82870601828705</v>
      </c>
      <c r="Z45" s="12">
        <v>1044.19</v>
      </c>
      <c r="AA45" s="17">
        <v>58.004755080047552</v>
      </c>
      <c r="AB45" s="12">
        <v>1044.19</v>
      </c>
      <c r="AC45" s="12">
        <f t="shared" si="18"/>
        <v>58.004755080047552</v>
      </c>
      <c r="AD45" s="12">
        <v>752.99199999999996</v>
      </c>
      <c r="AE45" s="12">
        <v>41.82870601828705</v>
      </c>
      <c r="AF45" s="12">
        <v>5866.15</v>
      </c>
      <c r="AG45" s="12">
        <f t="shared" si="19"/>
        <v>58.661499999999997</v>
      </c>
      <c r="AH45" s="12">
        <v>3.2615400000000001</v>
      </c>
      <c r="AI45" s="12">
        <v>1800.18</v>
      </c>
      <c r="AJ45" s="12">
        <v>975.29</v>
      </c>
      <c r="AK45" s="12">
        <v>822.49199999999996</v>
      </c>
      <c r="AL45" s="12">
        <v>975.29</v>
      </c>
      <c r="AM45" s="16">
        <f>AL45/AI45*100</f>
        <v>54.177360041773589</v>
      </c>
      <c r="AN45" s="12">
        <v>822.49199999999996</v>
      </c>
      <c r="AO45" s="17">
        <f t="shared" si="20"/>
        <v>45.689431056894307</v>
      </c>
      <c r="AP45" s="12">
        <v>822.49199999999996</v>
      </c>
      <c r="AQ45" s="17">
        <f t="shared" si="21"/>
        <v>45.689431056894307</v>
      </c>
      <c r="AR45" s="12">
        <v>975.29</v>
      </c>
      <c r="AS45" s="17">
        <v>54.177360041773589</v>
      </c>
      <c r="AT45" s="18">
        <f t="shared" si="12"/>
        <v>0.78768423371225538</v>
      </c>
      <c r="AU45" s="17">
        <f t="shared" si="13"/>
        <v>-221.69800000000009</v>
      </c>
      <c r="AV45" s="12">
        <f t="shared" si="14"/>
        <v>-152.798</v>
      </c>
      <c r="AW45" s="17">
        <f t="shared" si="15"/>
        <v>3.4000000000000004</v>
      </c>
      <c r="AX45" s="19">
        <f t="shared" si="16"/>
        <v>12.709299999999992</v>
      </c>
    </row>
    <row r="46" spans="1:50" x14ac:dyDescent="0.25">
      <c r="A46" s="12">
        <v>0</v>
      </c>
      <c r="B46" s="12" t="s">
        <v>58</v>
      </c>
      <c r="C46" s="12">
        <v>3</v>
      </c>
      <c r="D46" s="13">
        <v>43664</v>
      </c>
      <c r="E46" s="12">
        <v>2</v>
      </c>
      <c r="F46" s="12">
        <v>2</v>
      </c>
      <c r="G46" s="12" t="s">
        <v>59</v>
      </c>
      <c r="H46" s="12">
        <v>29</v>
      </c>
      <c r="I46" s="15">
        <f t="shared" si="0"/>
        <v>36</v>
      </c>
      <c r="J46" s="12">
        <v>15</v>
      </c>
      <c r="K46" s="12">
        <v>19.899999999999999</v>
      </c>
      <c r="L46" s="12" t="s">
        <v>53</v>
      </c>
      <c r="M46" s="12" t="s">
        <v>52</v>
      </c>
      <c r="N46" s="12">
        <v>2</v>
      </c>
      <c r="O46" s="12">
        <v>2</v>
      </c>
      <c r="P46" s="12">
        <v>1</v>
      </c>
      <c r="Q46" s="12">
        <v>1</v>
      </c>
      <c r="R46" s="12">
        <v>5911.72</v>
      </c>
      <c r="S46" s="12">
        <f t="shared" si="17"/>
        <v>59.117200000000004</v>
      </c>
      <c r="T46" s="12">
        <v>3.2910900000000001</v>
      </c>
      <c r="U46" s="12">
        <v>1799.78</v>
      </c>
      <c r="V46" s="12">
        <v>922.99099999999999</v>
      </c>
      <c r="W46" s="12">
        <v>872.89099999999996</v>
      </c>
      <c r="X46" s="12">
        <v>872.89099999999996</v>
      </c>
      <c r="Y46" s="12">
        <v>48.49987220660303</v>
      </c>
      <c r="Z46" s="12">
        <v>922.99099999999999</v>
      </c>
      <c r="AA46" s="17">
        <f t="shared" ref="AA46:AA65" si="22">Z46/U46*100</f>
        <v>51.283545766704819</v>
      </c>
      <c r="AB46" s="12">
        <v>922.99099999999999</v>
      </c>
      <c r="AC46" s="17">
        <f t="shared" si="18"/>
        <v>51.283545766704819</v>
      </c>
      <c r="AD46" s="12">
        <v>872.89099999999996</v>
      </c>
      <c r="AE46" s="12">
        <v>48.49987220660303</v>
      </c>
      <c r="AF46" s="12">
        <v>7765.72</v>
      </c>
      <c r="AG46" s="12">
        <f t="shared" si="19"/>
        <v>77.657200000000003</v>
      </c>
      <c r="AH46" s="12">
        <v>4.3263499999999997</v>
      </c>
      <c r="AI46" s="12">
        <v>1798.58</v>
      </c>
      <c r="AJ46" s="12">
        <v>1061.8900000000001</v>
      </c>
      <c r="AK46" s="12">
        <v>730.29300000000001</v>
      </c>
      <c r="AL46" s="12">
        <v>730.29300000000001</v>
      </c>
      <c r="AM46" s="12">
        <v>40.603865271491955</v>
      </c>
      <c r="AN46" s="12">
        <v>1061.8900000000001</v>
      </c>
      <c r="AO46" s="17">
        <f t="shared" si="20"/>
        <v>59.040465255924126</v>
      </c>
      <c r="AP46" s="12">
        <v>1061.8900000000001</v>
      </c>
      <c r="AQ46" s="17">
        <f t="shared" si="21"/>
        <v>59.040465255924126</v>
      </c>
      <c r="AR46" s="12">
        <v>730.29300000000001</v>
      </c>
      <c r="AS46" s="12">
        <v>40.603865271491955</v>
      </c>
      <c r="AT46" s="18">
        <f t="shared" si="12"/>
        <v>1.1504879245843136</v>
      </c>
      <c r="AU46" s="17">
        <f t="shared" si="13"/>
        <v>138.89900000000011</v>
      </c>
      <c r="AV46" s="12">
        <f t="shared" si="14"/>
        <v>331.59700000000009</v>
      </c>
      <c r="AW46" s="17">
        <f t="shared" si="15"/>
        <v>4.8999999999999986</v>
      </c>
      <c r="AX46" s="19">
        <f t="shared" si="16"/>
        <v>18.54</v>
      </c>
    </row>
    <row r="47" spans="1:50" x14ac:dyDescent="0.25">
      <c r="A47" s="12">
        <v>0</v>
      </c>
      <c r="B47" s="12" t="s">
        <v>50</v>
      </c>
      <c r="C47" s="12">
        <v>5</v>
      </c>
      <c r="D47" s="13">
        <v>44162</v>
      </c>
      <c r="E47" s="12">
        <v>3</v>
      </c>
      <c r="F47" s="12">
        <v>5</v>
      </c>
      <c r="G47" s="12" t="s">
        <v>51</v>
      </c>
      <c r="H47" s="12">
        <v>29</v>
      </c>
      <c r="I47" s="15">
        <f t="shared" si="0"/>
        <v>36</v>
      </c>
      <c r="J47" s="12">
        <v>12.3</v>
      </c>
      <c r="K47" s="12">
        <v>16.2</v>
      </c>
      <c r="L47" s="12" t="s">
        <v>53</v>
      </c>
      <c r="M47" s="12" t="s">
        <v>52</v>
      </c>
      <c r="N47" s="12">
        <v>1</v>
      </c>
      <c r="O47" s="12">
        <v>2</v>
      </c>
      <c r="P47" s="12">
        <v>2</v>
      </c>
      <c r="Q47" s="12">
        <v>1</v>
      </c>
      <c r="R47" s="12">
        <v>4864.04</v>
      </c>
      <c r="S47" s="17">
        <f t="shared" si="17"/>
        <v>48.6404</v>
      </c>
      <c r="T47" s="12">
        <v>2.7042199999999998</v>
      </c>
      <c r="U47" s="12">
        <v>1800.18</v>
      </c>
      <c r="V47" s="12">
        <v>855.39099999999996</v>
      </c>
      <c r="W47" s="12">
        <v>942.49099999999999</v>
      </c>
      <c r="X47" s="12">
        <v>855.39099999999996</v>
      </c>
      <c r="Y47" s="12">
        <v>47.516970525169697</v>
      </c>
      <c r="Z47" s="12">
        <v>942.49099999999999</v>
      </c>
      <c r="AA47" s="12">
        <f t="shared" si="22"/>
        <v>52.355375573553751</v>
      </c>
      <c r="AB47" s="12">
        <v>942.49099999999999</v>
      </c>
      <c r="AC47" s="12">
        <f t="shared" si="18"/>
        <v>52.355375573553751</v>
      </c>
      <c r="AD47" s="12">
        <v>855.39099999999996</v>
      </c>
      <c r="AE47" s="12">
        <v>47.516970525169697</v>
      </c>
      <c r="AF47" s="12">
        <v>5957.99</v>
      </c>
      <c r="AG47" s="17">
        <f t="shared" si="19"/>
        <v>59.579899999999995</v>
      </c>
      <c r="AH47" s="12">
        <v>3.3475899999999998</v>
      </c>
      <c r="AI47" s="12">
        <v>1796.58</v>
      </c>
      <c r="AJ47" s="12">
        <v>935.39099999999996</v>
      </c>
      <c r="AK47" s="12">
        <v>858.59100000000001</v>
      </c>
      <c r="AL47" s="12">
        <v>858.59100000000001</v>
      </c>
      <c r="AM47" s="12">
        <v>47.790301572988682</v>
      </c>
      <c r="AN47" s="12">
        <v>935.39099999999996</v>
      </c>
      <c r="AO47" s="12">
        <f t="shared" si="20"/>
        <v>52.065090338309453</v>
      </c>
      <c r="AP47" s="12">
        <v>935.39099999999996</v>
      </c>
      <c r="AQ47" s="12">
        <f t="shared" si="21"/>
        <v>52.065090338309453</v>
      </c>
      <c r="AR47" s="12">
        <v>858.59100000000001</v>
      </c>
      <c r="AS47" s="12">
        <v>47.790301572988682</v>
      </c>
      <c r="AT47" s="18">
        <f t="shared" si="12"/>
        <v>0.99246677156598839</v>
      </c>
      <c r="AU47" s="17">
        <f t="shared" si="13"/>
        <v>-7.1000000000000227</v>
      </c>
      <c r="AV47" s="16">
        <f t="shared" si="14"/>
        <v>76.799999999999955</v>
      </c>
      <c r="AW47" s="17">
        <f t="shared" si="15"/>
        <v>3.8999999999999986</v>
      </c>
      <c r="AX47" s="19">
        <f t="shared" si="16"/>
        <v>10.939499999999995</v>
      </c>
    </row>
    <row r="48" spans="1:50" x14ac:dyDescent="0.25">
      <c r="A48" s="12">
        <v>0</v>
      </c>
      <c r="B48" s="12" t="s">
        <v>60</v>
      </c>
      <c r="C48" s="12">
        <v>3</v>
      </c>
      <c r="D48" s="13">
        <v>43664</v>
      </c>
      <c r="E48" s="12">
        <v>2</v>
      </c>
      <c r="F48" s="12">
        <v>3</v>
      </c>
      <c r="G48" s="12" t="s">
        <v>61</v>
      </c>
      <c r="H48" s="12">
        <v>29</v>
      </c>
      <c r="I48" s="15">
        <f t="shared" si="0"/>
        <v>36</v>
      </c>
      <c r="J48" s="12">
        <v>15.35</v>
      </c>
      <c r="K48" s="12">
        <v>19.600000000000001</v>
      </c>
      <c r="L48" s="12" t="s">
        <v>53</v>
      </c>
      <c r="M48" s="12" t="s">
        <v>52</v>
      </c>
      <c r="N48" s="12">
        <v>2</v>
      </c>
      <c r="O48" s="12">
        <v>2</v>
      </c>
      <c r="P48" s="12">
        <v>1</v>
      </c>
      <c r="Q48" s="12">
        <v>1</v>
      </c>
      <c r="R48" s="12">
        <v>4819.9799999999996</v>
      </c>
      <c r="S48" s="12">
        <f t="shared" si="17"/>
        <v>48.199799999999996</v>
      </c>
      <c r="T48" s="12">
        <v>2.6797300000000002</v>
      </c>
      <c r="U48" s="12">
        <v>1800.18</v>
      </c>
      <c r="V48" s="12">
        <v>556.29399999999998</v>
      </c>
      <c r="W48" s="12">
        <v>1241.0899999999999</v>
      </c>
      <c r="X48" s="12">
        <v>1241.0899999999999</v>
      </c>
      <c r="Y48" s="12">
        <v>68.942550189425504</v>
      </c>
      <c r="Z48" s="12">
        <v>556.29399999999998</v>
      </c>
      <c r="AA48" s="17">
        <f t="shared" si="22"/>
        <v>30.902132009021315</v>
      </c>
      <c r="AB48" s="12">
        <v>556.29399999999998</v>
      </c>
      <c r="AC48" s="17">
        <f t="shared" si="18"/>
        <v>30.902132009021315</v>
      </c>
      <c r="AD48" s="12">
        <v>1241.0899999999999</v>
      </c>
      <c r="AE48" s="12">
        <v>68.942550189425504</v>
      </c>
      <c r="AF48" s="12">
        <v>6330.69</v>
      </c>
      <c r="AG48" s="12">
        <f t="shared" si="19"/>
        <v>63.306899999999999</v>
      </c>
      <c r="AH48" s="12">
        <v>3.5219800000000001</v>
      </c>
      <c r="AI48" s="12">
        <v>1800.18</v>
      </c>
      <c r="AJ48" s="12">
        <v>1119.29</v>
      </c>
      <c r="AK48" s="12">
        <v>675.69299999999998</v>
      </c>
      <c r="AL48" s="12">
        <v>675.69299999999998</v>
      </c>
      <c r="AM48" s="12">
        <v>37.534746525347465</v>
      </c>
      <c r="AN48" s="12">
        <v>1119.29</v>
      </c>
      <c r="AO48" s="17">
        <f t="shared" si="20"/>
        <v>62.176560121765604</v>
      </c>
      <c r="AP48" s="12">
        <v>1119.29</v>
      </c>
      <c r="AQ48" s="17">
        <f t="shared" si="21"/>
        <v>62.176560121765604</v>
      </c>
      <c r="AR48" s="12">
        <v>675.69299999999998</v>
      </c>
      <c r="AS48" s="12">
        <v>37.534746525347465</v>
      </c>
      <c r="AT48" s="18">
        <f t="shared" si="12"/>
        <v>2.0120475863482259</v>
      </c>
      <c r="AU48" s="17">
        <f t="shared" si="13"/>
        <v>562.99599999999998</v>
      </c>
      <c r="AV48" s="12">
        <f t="shared" si="14"/>
        <v>443.59699999999998</v>
      </c>
      <c r="AW48" s="17">
        <f t="shared" si="15"/>
        <v>4.2500000000000018</v>
      </c>
      <c r="AX48" s="19">
        <f t="shared" si="16"/>
        <v>15.107100000000003</v>
      </c>
    </row>
    <row r="49" spans="1:50" x14ac:dyDescent="0.25">
      <c r="A49" s="12">
        <v>0</v>
      </c>
      <c r="B49" s="12" t="s">
        <v>60</v>
      </c>
      <c r="C49" s="12">
        <v>3</v>
      </c>
      <c r="D49" s="13">
        <v>43664</v>
      </c>
      <c r="E49" s="12">
        <v>3</v>
      </c>
      <c r="F49" s="12">
        <v>2</v>
      </c>
      <c r="G49" s="12" t="s">
        <v>61</v>
      </c>
      <c r="H49" s="12">
        <v>29</v>
      </c>
      <c r="I49" s="15">
        <f t="shared" si="0"/>
        <v>36</v>
      </c>
      <c r="J49" s="12">
        <v>13.56</v>
      </c>
      <c r="K49" s="12">
        <v>19.100000000000001</v>
      </c>
      <c r="L49" s="12" t="s">
        <v>53</v>
      </c>
      <c r="M49" s="12" t="s">
        <v>52</v>
      </c>
      <c r="N49" s="12">
        <v>2</v>
      </c>
      <c r="O49" s="12">
        <v>2</v>
      </c>
      <c r="P49" s="12">
        <v>1</v>
      </c>
      <c r="Q49" s="12">
        <v>1</v>
      </c>
      <c r="R49" s="12">
        <v>5347.38</v>
      </c>
      <c r="S49" s="12">
        <f t="shared" si="17"/>
        <v>53.473800000000004</v>
      </c>
      <c r="T49" s="12">
        <v>2.9719500000000001</v>
      </c>
      <c r="U49" s="12">
        <v>1800.18</v>
      </c>
      <c r="V49" s="12">
        <v>1032.79</v>
      </c>
      <c r="W49" s="12">
        <v>765.09199999999998</v>
      </c>
      <c r="X49" s="12">
        <v>765.09199999999998</v>
      </c>
      <c r="Y49" s="12">
        <v>42.500861025008604</v>
      </c>
      <c r="Z49" s="12">
        <v>1032.79</v>
      </c>
      <c r="AA49" s="17">
        <f t="shared" si="22"/>
        <v>57.371485073714844</v>
      </c>
      <c r="AB49" s="12">
        <v>1032.79</v>
      </c>
      <c r="AC49" s="17">
        <f t="shared" si="18"/>
        <v>57.371485073714844</v>
      </c>
      <c r="AD49" s="12">
        <v>765.09199999999998</v>
      </c>
      <c r="AE49" s="12">
        <v>42.500861025008604</v>
      </c>
      <c r="AF49" s="12">
        <v>6523.28</v>
      </c>
      <c r="AG49" s="12">
        <f t="shared" si="19"/>
        <v>65.232799999999997</v>
      </c>
      <c r="AH49" s="12">
        <v>3.6263000000000001</v>
      </c>
      <c r="AI49" s="12">
        <v>1800.18</v>
      </c>
      <c r="AJ49" s="12">
        <v>1000.79</v>
      </c>
      <c r="AK49" s="12">
        <v>796.09199999999998</v>
      </c>
      <c r="AL49" s="12">
        <v>796.09199999999998</v>
      </c>
      <c r="AM49" s="12">
        <v>44.222911042229107</v>
      </c>
      <c r="AN49" s="12">
        <v>1000.79</v>
      </c>
      <c r="AO49" s="17">
        <f t="shared" si="20"/>
        <v>55.593885055938856</v>
      </c>
      <c r="AP49" s="12">
        <v>1000.79</v>
      </c>
      <c r="AQ49" s="17">
        <f t="shared" si="21"/>
        <v>55.593885055938856</v>
      </c>
      <c r="AR49" s="12">
        <v>796.09199999999998</v>
      </c>
      <c r="AS49" s="12">
        <v>44.222911042229107</v>
      </c>
      <c r="AT49" s="18">
        <f t="shared" si="12"/>
        <v>0.96901596645978372</v>
      </c>
      <c r="AU49" s="17">
        <f t="shared" si="13"/>
        <v>-32</v>
      </c>
      <c r="AV49" s="12">
        <f t="shared" si="14"/>
        <v>204.69799999999998</v>
      </c>
      <c r="AW49" s="17">
        <f t="shared" si="15"/>
        <v>5.5400000000000009</v>
      </c>
      <c r="AX49" s="19">
        <f t="shared" si="16"/>
        <v>11.758999999999993</v>
      </c>
    </row>
    <row r="50" spans="1:50" x14ac:dyDescent="0.25">
      <c r="A50" s="12">
        <v>0</v>
      </c>
      <c r="B50" s="12" t="s">
        <v>60</v>
      </c>
      <c r="C50" s="12">
        <v>5</v>
      </c>
      <c r="D50" s="13">
        <v>43872</v>
      </c>
      <c r="E50" s="12">
        <v>1</v>
      </c>
      <c r="F50" s="12">
        <v>3</v>
      </c>
      <c r="G50" s="12" t="s">
        <v>61</v>
      </c>
      <c r="H50" s="12">
        <v>29</v>
      </c>
      <c r="I50" s="15">
        <f t="shared" si="0"/>
        <v>36</v>
      </c>
      <c r="J50" s="12">
        <v>12</v>
      </c>
      <c r="K50" s="12">
        <v>17.8</v>
      </c>
      <c r="L50" s="12" t="s">
        <v>53</v>
      </c>
      <c r="M50" s="12" t="s">
        <v>52</v>
      </c>
      <c r="N50" s="12">
        <v>1</v>
      </c>
      <c r="O50" s="12">
        <v>1</v>
      </c>
      <c r="P50" s="12">
        <v>2</v>
      </c>
      <c r="Q50" s="12">
        <v>2</v>
      </c>
      <c r="R50" s="12">
        <v>5033.37</v>
      </c>
      <c r="S50" s="12">
        <f t="shared" si="17"/>
        <v>50.3337</v>
      </c>
      <c r="T50" s="12">
        <v>2.8003900000000002</v>
      </c>
      <c r="U50" s="12">
        <v>1799.88</v>
      </c>
      <c r="V50" s="12">
        <v>885.29100000000005</v>
      </c>
      <c r="W50" s="12">
        <v>912.09100000000001</v>
      </c>
      <c r="X50" s="12">
        <v>885.29100000000005</v>
      </c>
      <c r="Y50" s="12">
        <v>49.18611240749383</v>
      </c>
      <c r="Z50" s="12">
        <v>912.09100000000001</v>
      </c>
      <c r="AA50" s="17">
        <f t="shared" si="22"/>
        <v>50.675100562259701</v>
      </c>
      <c r="AB50" s="12">
        <v>912.09100000000001</v>
      </c>
      <c r="AC50" s="17">
        <f t="shared" si="18"/>
        <v>50.675100562259701</v>
      </c>
      <c r="AD50" s="12">
        <v>885.29100000000005</v>
      </c>
      <c r="AE50" s="12">
        <v>49.18611240749383</v>
      </c>
      <c r="AF50" s="12">
        <v>5489.95</v>
      </c>
      <c r="AG50" s="12">
        <f t="shared" si="19"/>
        <v>54.899499999999996</v>
      </c>
      <c r="AH50" s="12">
        <v>3.0542400000000001</v>
      </c>
      <c r="AI50" s="12">
        <v>1799.68</v>
      </c>
      <c r="AJ50" s="12">
        <v>636.09400000000005</v>
      </c>
      <c r="AK50" s="12">
        <v>1162.19</v>
      </c>
      <c r="AL50" s="12">
        <v>636.09400000000005</v>
      </c>
      <c r="AM50" s="12">
        <v>35.344839082503562</v>
      </c>
      <c r="AN50" s="12">
        <v>1162.19</v>
      </c>
      <c r="AO50" s="17">
        <f t="shared" si="20"/>
        <v>64.577591571834986</v>
      </c>
      <c r="AP50" s="12">
        <v>1162.19</v>
      </c>
      <c r="AQ50" s="17">
        <f t="shared" si="21"/>
        <v>64.577591571834986</v>
      </c>
      <c r="AR50" s="12">
        <v>636.09400000000005</v>
      </c>
      <c r="AS50" s="12">
        <v>35.344839082503562</v>
      </c>
      <c r="AT50" s="18">
        <f t="shared" si="12"/>
        <v>1.2742039993816408</v>
      </c>
      <c r="AU50" s="17">
        <f t="shared" si="13"/>
        <v>250.09900000000005</v>
      </c>
      <c r="AV50" s="12">
        <f t="shared" si="14"/>
        <v>526.096</v>
      </c>
      <c r="AW50" s="17">
        <f t="shared" si="15"/>
        <v>5.8000000000000007</v>
      </c>
      <c r="AX50" s="19">
        <f t="shared" si="16"/>
        <v>4.5657999999999959</v>
      </c>
    </row>
    <row r="51" spans="1:50" x14ac:dyDescent="0.25">
      <c r="A51" s="12">
        <v>0</v>
      </c>
      <c r="B51" s="12" t="s">
        <v>60</v>
      </c>
      <c r="C51" s="12">
        <v>5</v>
      </c>
      <c r="D51" s="13">
        <v>43872</v>
      </c>
      <c r="E51" s="12">
        <v>1</v>
      </c>
      <c r="F51" s="12">
        <v>5</v>
      </c>
      <c r="G51" s="12" t="s">
        <v>61</v>
      </c>
      <c r="H51" s="12">
        <v>29</v>
      </c>
      <c r="I51" s="15">
        <f t="shared" si="0"/>
        <v>36</v>
      </c>
      <c r="J51" s="12">
        <v>10.199999999999999</v>
      </c>
      <c r="K51" s="12">
        <v>17</v>
      </c>
      <c r="L51" s="12" t="s">
        <v>53</v>
      </c>
      <c r="M51" s="12" t="s">
        <v>52</v>
      </c>
      <c r="N51" s="12">
        <v>2</v>
      </c>
      <c r="O51" s="12">
        <v>2</v>
      </c>
      <c r="P51" s="12">
        <v>1</v>
      </c>
      <c r="Q51" s="12">
        <v>1</v>
      </c>
      <c r="R51" s="12">
        <v>5482.14</v>
      </c>
      <c r="S51" s="12">
        <f t="shared" si="17"/>
        <v>54.821400000000004</v>
      </c>
      <c r="T51" s="12">
        <v>3.04617</v>
      </c>
      <c r="U51" s="12">
        <v>1800.18</v>
      </c>
      <c r="V51" s="12">
        <v>702.89300000000003</v>
      </c>
      <c r="W51" s="12">
        <v>1095.0899999999999</v>
      </c>
      <c r="X51" s="12">
        <v>1095.0899999999999</v>
      </c>
      <c r="Y51" s="12">
        <v>60.832250108322498</v>
      </c>
      <c r="Z51" s="12">
        <v>702.89300000000003</v>
      </c>
      <c r="AA51" s="17">
        <f t="shared" si="22"/>
        <v>39.045706540457061</v>
      </c>
      <c r="AB51" s="12">
        <v>702.89300000000003</v>
      </c>
      <c r="AC51" s="17">
        <f t="shared" si="18"/>
        <v>39.045706540457061</v>
      </c>
      <c r="AD51" s="12">
        <v>1095.0899999999999</v>
      </c>
      <c r="AE51" s="12">
        <v>60.832250108322498</v>
      </c>
      <c r="AF51" s="12">
        <v>6917.87</v>
      </c>
      <c r="AG51" s="12">
        <f t="shared" si="19"/>
        <v>69.178699999999992</v>
      </c>
      <c r="AH51" s="12">
        <v>3.8827799999999999</v>
      </c>
      <c r="AI51" s="12">
        <v>1797.78</v>
      </c>
      <c r="AJ51" s="12">
        <v>860.79100000000005</v>
      </c>
      <c r="AK51" s="12">
        <v>934.69100000000003</v>
      </c>
      <c r="AL51" s="12">
        <v>934.69100000000003</v>
      </c>
      <c r="AM51" s="12">
        <v>51.991400505067361</v>
      </c>
      <c r="AN51" s="12">
        <v>860.79100000000005</v>
      </c>
      <c r="AO51" s="17">
        <f t="shared" si="20"/>
        <v>47.880775178275428</v>
      </c>
      <c r="AP51" s="12">
        <v>860.79100000000005</v>
      </c>
      <c r="AQ51" s="17">
        <f t="shared" si="21"/>
        <v>47.880775178275428</v>
      </c>
      <c r="AR51" s="16">
        <v>934.69100000000003</v>
      </c>
      <c r="AS51" s="16">
        <v>51.991400505067361</v>
      </c>
      <c r="AT51" s="18">
        <f t="shared" si="12"/>
        <v>1.2246401657151231</v>
      </c>
      <c r="AU51" s="17">
        <f t="shared" si="13"/>
        <v>157.89800000000002</v>
      </c>
      <c r="AV51" s="12">
        <f t="shared" si="14"/>
        <v>-73.899999999999977</v>
      </c>
      <c r="AW51" s="17">
        <f t="shared" si="15"/>
        <v>6.8000000000000007</v>
      </c>
      <c r="AX51" s="19">
        <f t="shared" si="16"/>
        <v>14.357299999999988</v>
      </c>
    </row>
    <row r="52" spans="1:50" x14ac:dyDescent="0.25">
      <c r="A52" s="12">
        <v>0</v>
      </c>
      <c r="B52" s="12" t="s">
        <v>54</v>
      </c>
      <c r="C52" s="12">
        <v>5</v>
      </c>
      <c r="D52" s="13">
        <v>44064</v>
      </c>
      <c r="E52" s="12">
        <v>6</v>
      </c>
      <c r="F52" s="12">
        <v>4</v>
      </c>
      <c r="G52" s="12" t="s">
        <v>55</v>
      </c>
      <c r="H52" s="12">
        <v>29</v>
      </c>
      <c r="I52" s="15">
        <f t="shared" si="0"/>
        <v>36</v>
      </c>
      <c r="J52" s="12">
        <v>10.5</v>
      </c>
      <c r="K52" s="12">
        <v>15.9</v>
      </c>
      <c r="L52" s="12" t="s">
        <v>53</v>
      </c>
      <c r="M52" s="12" t="s">
        <v>52</v>
      </c>
      <c r="N52" s="12">
        <v>2</v>
      </c>
      <c r="O52" s="12">
        <v>2</v>
      </c>
      <c r="P52" s="12">
        <v>1</v>
      </c>
      <c r="Q52" s="12">
        <v>1</v>
      </c>
      <c r="R52" s="12">
        <v>4716.38</v>
      </c>
      <c r="S52" s="12">
        <f t="shared" si="17"/>
        <v>47.163800000000002</v>
      </c>
      <c r="T52" s="12">
        <v>2.6279699999999999</v>
      </c>
      <c r="U52" s="12">
        <v>1797.88</v>
      </c>
      <c r="V52" s="12">
        <v>1105.8900000000001</v>
      </c>
      <c r="W52" s="12">
        <v>689.89300000000003</v>
      </c>
      <c r="X52" s="12">
        <v>689.89300000000003</v>
      </c>
      <c r="Y52" s="12">
        <v>38.372583264734018</v>
      </c>
      <c r="Z52" s="12">
        <v>1105.8900000000001</v>
      </c>
      <c r="AA52" s="12">
        <f t="shared" si="22"/>
        <v>61.510779362360111</v>
      </c>
      <c r="AB52" s="12">
        <v>1105.8900000000001</v>
      </c>
      <c r="AC52" s="12">
        <f t="shared" si="18"/>
        <v>61.510779362360111</v>
      </c>
      <c r="AD52" s="12">
        <v>689.89300000000003</v>
      </c>
      <c r="AE52" s="12">
        <v>38.372583264734018</v>
      </c>
      <c r="AF52" s="12">
        <v>5462.15</v>
      </c>
      <c r="AG52" s="12">
        <f t="shared" si="19"/>
        <v>54.621499999999997</v>
      </c>
      <c r="AH52" s="12">
        <v>3.0381</v>
      </c>
      <c r="AI52" s="12">
        <v>1800.18</v>
      </c>
      <c r="AJ52" s="12">
        <v>972.99</v>
      </c>
      <c r="AK52" s="12">
        <v>824.69200000000001</v>
      </c>
      <c r="AL52" s="12">
        <v>824.69200000000001</v>
      </c>
      <c r="AM52" s="12">
        <v>45.811641058116408</v>
      </c>
      <c r="AN52" s="12">
        <v>972.99</v>
      </c>
      <c r="AO52" s="12">
        <f t="shared" si="20"/>
        <v>54.049595040495944</v>
      </c>
      <c r="AP52" s="12">
        <v>972.99</v>
      </c>
      <c r="AQ52" s="12">
        <f t="shared" si="21"/>
        <v>54.049595040495944</v>
      </c>
      <c r="AR52" s="12">
        <v>824.69200000000001</v>
      </c>
      <c r="AS52" s="12">
        <v>45.811641058116408</v>
      </c>
      <c r="AT52" s="18">
        <f t="shared" si="12"/>
        <v>0.87982529908037865</v>
      </c>
      <c r="AU52" s="17">
        <f t="shared" si="13"/>
        <v>-132.90000000000009</v>
      </c>
      <c r="AV52" s="12">
        <f t="shared" si="14"/>
        <v>148.298</v>
      </c>
      <c r="AW52" s="17">
        <f t="shared" si="15"/>
        <v>5.4</v>
      </c>
      <c r="AX52" s="19">
        <f t="shared" si="16"/>
        <v>7.4576999999999956</v>
      </c>
    </row>
    <row r="53" spans="1:50" x14ac:dyDescent="0.25">
      <c r="A53" s="12">
        <v>0</v>
      </c>
      <c r="B53" s="12" t="s">
        <v>54</v>
      </c>
      <c r="C53" s="12">
        <v>5</v>
      </c>
      <c r="D53" s="13">
        <v>44064</v>
      </c>
      <c r="E53" s="12">
        <v>6</v>
      </c>
      <c r="F53" s="12">
        <v>2</v>
      </c>
      <c r="G53" s="12" t="s">
        <v>55</v>
      </c>
      <c r="H53" s="12">
        <v>29</v>
      </c>
      <c r="I53" s="15">
        <f t="shared" si="0"/>
        <v>36</v>
      </c>
      <c r="J53" s="12">
        <v>11.1</v>
      </c>
      <c r="K53" s="12">
        <v>15.9</v>
      </c>
      <c r="L53" s="12" t="s">
        <v>53</v>
      </c>
      <c r="M53" s="12" t="s">
        <v>52</v>
      </c>
      <c r="N53" s="12">
        <v>1</v>
      </c>
      <c r="O53" s="12">
        <v>1</v>
      </c>
      <c r="P53" s="12">
        <v>2</v>
      </c>
      <c r="Q53" s="12">
        <v>2</v>
      </c>
      <c r="R53" s="12">
        <v>5395.39</v>
      </c>
      <c r="S53" s="12">
        <f t="shared" si="17"/>
        <v>53.953900000000004</v>
      </c>
      <c r="T53" s="12">
        <v>2.9999699999999998</v>
      </c>
      <c r="U53" s="12">
        <v>1800.18</v>
      </c>
      <c r="V53" s="12">
        <v>950.99</v>
      </c>
      <c r="W53" s="12">
        <v>847.49199999999996</v>
      </c>
      <c r="X53" s="12">
        <v>950.99</v>
      </c>
      <c r="Y53" s="12">
        <v>52.827495028274953</v>
      </c>
      <c r="Z53" s="12">
        <v>847.49199999999996</v>
      </c>
      <c r="AA53" s="12">
        <f t="shared" si="22"/>
        <v>47.078181070781802</v>
      </c>
      <c r="AB53" s="12">
        <v>847.49199999999996</v>
      </c>
      <c r="AC53" s="12">
        <f t="shared" si="18"/>
        <v>47.078181070781802</v>
      </c>
      <c r="AD53" s="12">
        <v>950.99</v>
      </c>
      <c r="AE53" s="12">
        <v>52.827495028274953</v>
      </c>
      <c r="AF53" s="12">
        <v>6529.07</v>
      </c>
      <c r="AG53" s="12">
        <f t="shared" si="19"/>
        <v>65.290700000000001</v>
      </c>
      <c r="AH53" s="12">
        <v>3.6321400000000001</v>
      </c>
      <c r="AI53" s="12">
        <v>1800.18</v>
      </c>
      <c r="AJ53" s="12">
        <v>876.09100000000001</v>
      </c>
      <c r="AK53" s="12">
        <v>918.89099999999996</v>
      </c>
      <c r="AL53" s="12">
        <v>876.09100000000001</v>
      </c>
      <c r="AM53" s="12">
        <v>48.66685553666855</v>
      </c>
      <c r="AN53" s="12">
        <v>918.89099999999996</v>
      </c>
      <c r="AO53" s="12">
        <f t="shared" si="20"/>
        <v>51.044395560443959</v>
      </c>
      <c r="AP53" s="12">
        <v>918.89099999999996</v>
      </c>
      <c r="AQ53" s="12">
        <f t="shared" si="21"/>
        <v>51.044395560443959</v>
      </c>
      <c r="AR53" s="12">
        <v>876.09100000000001</v>
      </c>
      <c r="AS53" s="12">
        <v>48.66685553666855</v>
      </c>
      <c r="AT53" s="18">
        <f t="shared" si="12"/>
        <v>1.0842474029253373</v>
      </c>
      <c r="AU53" s="17">
        <f t="shared" si="13"/>
        <v>71.399000000000001</v>
      </c>
      <c r="AV53" s="12">
        <f t="shared" si="14"/>
        <v>42.799999999999955</v>
      </c>
      <c r="AW53" s="17">
        <f t="shared" si="15"/>
        <v>4.8000000000000007</v>
      </c>
      <c r="AX53" s="19">
        <f t="shared" si="16"/>
        <v>11.336799999999997</v>
      </c>
    </row>
    <row r="54" spans="1:50" x14ac:dyDescent="0.25">
      <c r="A54" s="12">
        <v>0</v>
      </c>
      <c r="B54" s="12" t="s">
        <v>56</v>
      </c>
      <c r="C54" s="12">
        <v>1</v>
      </c>
      <c r="D54" s="13">
        <v>43699</v>
      </c>
      <c r="E54" s="12">
        <v>3</v>
      </c>
      <c r="F54" s="12">
        <v>2</v>
      </c>
      <c r="G54" s="12" t="s">
        <v>57</v>
      </c>
      <c r="H54" s="12">
        <v>29</v>
      </c>
      <c r="I54" s="15">
        <f t="shared" si="0"/>
        <v>36</v>
      </c>
      <c r="J54" s="12">
        <v>13.1</v>
      </c>
      <c r="K54" s="12">
        <v>18</v>
      </c>
      <c r="L54" s="29" t="s">
        <v>53</v>
      </c>
      <c r="M54" s="29" t="s">
        <v>52</v>
      </c>
      <c r="N54" s="12">
        <v>2</v>
      </c>
      <c r="O54" s="12">
        <v>2</v>
      </c>
      <c r="P54" s="12">
        <v>1</v>
      </c>
      <c r="Q54" s="12">
        <v>1</v>
      </c>
      <c r="R54" s="12">
        <v>4794.3500000000004</v>
      </c>
      <c r="S54" s="17">
        <f t="shared" si="17"/>
        <v>47.9435</v>
      </c>
      <c r="T54" s="12">
        <v>2.66622</v>
      </c>
      <c r="U54" s="12">
        <v>1800.08</v>
      </c>
      <c r="V54" s="12">
        <v>565.49400000000003</v>
      </c>
      <c r="W54" s="12">
        <v>1230.3900000000001</v>
      </c>
      <c r="X54" s="12">
        <v>1230.3900000000001</v>
      </c>
      <c r="Y54" s="17">
        <f>X54/U54*100</f>
        <v>68.351962135016237</v>
      </c>
      <c r="Z54" s="12">
        <v>565.49400000000003</v>
      </c>
      <c r="AA54" s="17">
        <f t="shared" si="22"/>
        <v>31.414937113906049</v>
      </c>
      <c r="AB54" s="12">
        <v>565.49400000000003</v>
      </c>
      <c r="AC54" s="12">
        <f t="shared" si="18"/>
        <v>31.414937113906049</v>
      </c>
      <c r="AD54" s="12">
        <v>1230.3900000000001</v>
      </c>
      <c r="AE54" s="12">
        <v>68.351962135016237</v>
      </c>
      <c r="AF54" s="12">
        <v>5290.94</v>
      </c>
      <c r="AG54" s="17">
        <f t="shared" si="19"/>
        <v>52.909399999999998</v>
      </c>
      <c r="AH54" s="12">
        <v>2.94157</v>
      </c>
      <c r="AI54" s="12">
        <v>1800.18</v>
      </c>
      <c r="AJ54" s="12">
        <v>1196.29</v>
      </c>
      <c r="AK54" s="12">
        <v>599.69399999999996</v>
      </c>
      <c r="AL54" s="12">
        <v>599.69399999999996</v>
      </c>
      <c r="AM54" s="17">
        <f>AL54/AI54*100</f>
        <v>33.313002033130019</v>
      </c>
      <c r="AN54" s="12">
        <v>1196.29</v>
      </c>
      <c r="AO54" s="17">
        <f t="shared" si="20"/>
        <v>66.453910164539096</v>
      </c>
      <c r="AP54" s="12">
        <v>1196.29</v>
      </c>
      <c r="AQ54" s="12">
        <f t="shared" si="21"/>
        <v>66.453910164539096</v>
      </c>
      <c r="AR54" s="12">
        <v>599.69399999999996</v>
      </c>
      <c r="AS54" s="12">
        <v>33.313002033130019</v>
      </c>
      <c r="AT54" s="18">
        <f t="shared" si="12"/>
        <v>2.115477794636194</v>
      </c>
      <c r="AU54" s="17">
        <f t="shared" si="13"/>
        <v>630.79599999999994</v>
      </c>
      <c r="AV54" s="16">
        <f t="shared" si="14"/>
        <v>596.596</v>
      </c>
      <c r="AW54" s="17">
        <f t="shared" si="15"/>
        <v>4.9000000000000004</v>
      </c>
      <c r="AX54" s="19">
        <f t="shared" si="16"/>
        <v>4.9658999999999978</v>
      </c>
    </row>
    <row r="55" spans="1:50" x14ac:dyDescent="0.25">
      <c r="A55" s="12">
        <v>0</v>
      </c>
      <c r="B55" s="12" t="s">
        <v>56</v>
      </c>
      <c r="C55" s="12">
        <v>1</v>
      </c>
      <c r="D55" s="13">
        <v>43699</v>
      </c>
      <c r="E55" s="12">
        <v>4</v>
      </c>
      <c r="F55" s="12">
        <v>3</v>
      </c>
      <c r="G55" s="12" t="s">
        <v>57</v>
      </c>
      <c r="H55" s="12">
        <v>29</v>
      </c>
      <c r="I55" s="15">
        <f t="shared" si="0"/>
        <v>36</v>
      </c>
      <c r="J55" s="12">
        <v>12.4</v>
      </c>
      <c r="K55" s="12">
        <v>18.100000000000001</v>
      </c>
      <c r="L55" s="29" t="s">
        <v>52</v>
      </c>
      <c r="M55" s="29" t="s">
        <v>53</v>
      </c>
      <c r="N55" s="12">
        <v>1</v>
      </c>
      <c r="O55" s="12">
        <v>1</v>
      </c>
      <c r="P55" s="12">
        <v>2</v>
      </c>
      <c r="Q55" s="12">
        <v>2</v>
      </c>
      <c r="R55" s="12">
        <v>4921.1899999999996</v>
      </c>
      <c r="S55" s="17">
        <f t="shared" si="17"/>
        <v>49.211899999999993</v>
      </c>
      <c r="T55" s="12">
        <v>2.73752</v>
      </c>
      <c r="U55" s="12">
        <v>1800.18</v>
      </c>
      <c r="V55" s="12">
        <v>1253.79</v>
      </c>
      <c r="W55" s="12">
        <v>541.89499999999998</v>
      </c>
      <c r="X55" s="12">
        <v>1253.79</v>
      </c>
      <c r="Y55" s="17">
        <f>X55/U55*100</f>
        <v>69.64803519648035</v>
      </c>
      <c r="Z55" s="12">
        <v>541.89499999999998</v>
      </c>
      <c r="AA55" s="17">
        <f t="shared" si="22"/>
        <v>30.10226755102267</v>
      </c>
      <c r="AB55" s="12">
        <v>1253.79</v>
      </c>
      <c r="AC55" s="12">
        <f t="shared" si="18"/>
        <v>69.64803519648035</v>
      </c>
      <c r="AD55" s="12">
        <v>541.89499999999998</v>
      </c>
      <c r="AE55" s="12">
        <v>30.10226755102267</v>
      </c>
      <c r="AF55" s="12">
        <v>5790.37</v>
      </c>
      <c r="AG55" s="17">
        <f t="shared" si="19"/>
        <v>57.903700000000001</v>
      </c>
      <c r="AH55" s="12">
        <v>3.21923</v>
      </c>
      <c r="AI55" s="12">
        <v>1800.18</v>
      </c>
      <c r="AJ55" s="12">
        <v>876.69100000000003</v>
      </c>
      <c r="AK55" s="12">
        <v>915.69100000000003</v>
      </c>
      <c r="AL55" s="12">
        <v>876.69100000000003</v>
      </c>
      <c r="AM55" s="17">
        <f>AL55/AI55*100</f>
        <v>48.700185537001857</v>
      </c>
      <c r="AN55" s="12">
        <v>915.69100000000003</v>
      </c>
      <c r="AO55" s="17">
        <f t="shared" si="20"/>
        <v>50.866635558666353</v>
      </c>
      <c r="AP55" s="12">
        <v>876.69100000000003</v>
      </c>
      <c r="AQ55" s="12">
        <f t="shared" si="21"/>
        <v>48.700185537001857</v>
      </c>
      <c r="AR55" s="12">
        <v>915.69100000000003</v>
      </c>
      <c r="AS55" s="12">
        <v>50.866635558666353</v>
      </c>
      <c r="AT55" s="18">
        <f t="shared" si="12"/>
        <v>0.6992327263736352</v>
      </c>
      <c r="AU55" s="17">
        <f t="shared" si="13"/>
        <v>-377.09899999999993</v>
      </c>
      <c r="AV55" s="16">
        <f t="shared" si="14"/>
        <v>-39</v>
      </c>
      <c r="AW55" s="17">
        <f t="shared" si="15"/>
        <v>5.7000000000000011</v>
      </c>
      <c r="AX55" s="19">
        <f t="shared" si="16"/>
        <v>8.6918000000000077</v>
      </c>
    </row>
    <row r="56" spans="1:50" x14ac:dyDescent="0.25">
      <c r="A56" s="12">
        <v>0</v>
      </c>
      <c r="B56" s="12" t="s">
        <v>56</v>
      </c>
      <c r="C56" s="12">
        <v>1</v>
      </c>
      <c r="D56" s="13">
        <v>43699</v>
      </c>
      <c r="E56" s="12">
        <v>4</v>
      </c>
      <c r="F56" s="12">
        <v>2</v>
      </c>
      <c r="G56" s="12" t="s">
        <v>57</v>
      </c>
      <c r="H56" s="12">
        <v>29</v>
      </c>
      <c r="I56" s="15">
        <f t="shared" si="0"/>
        <v>36</v>
      </c>
      <c r="J56" s="12">
        <v>14.5</v>
      </c>
      <c r="K56" s="12">
        <v>19</v>
      </c>
      <c r="L56" s="29" t="s">
        <v>52</v>
      </c>
      <c r="M56" s="29" t="s">
        <v>53</v>
      </c>
      <c r="N56" s="12">
        <v>2</v>
      </c>
      <c r="O56" s="12">
        <v>2</v>
      </c>
      <c r="P56" s="12">
        <v>1</v>
      </c>
      <c r="Q56" s="12">
        <v>1</v>
      </c>
      <c r="R56" s="12">
        <v>4127.25</v>
      </c>
      <c r="S56" s="17">
        <f t="shared" si="17"/>
        <v>41.272500000000001</v>
      </c>
      <c r="T56" s="12">
        <v>2.3008600000000001</v>
      </c>
      <c r="U56" s="12">
        <v>1798.78</v>
      </c>
      <c r="V56" s="12">
        <v>924.19100000000003</v>
      </c>
      <c r="W56" s="12">
        <v>870.69100000000003</v>
      </c>
      <c r="X56" s="12">
        <v>870.69100000000003</v>
      </c>
      <c r="Y56" s="17">
        <f>X56/U56*100</f>
        <v>48.40452973682163</v>
      </c>
      <c r="Z56" s="12">
        <v>924.19100000000003</v>
      </c>
      <c r="AA56" s="17">
        <f t="shared" si="22"/>
        <v>51.378767831530261</v>
      </c>
      <c r="AB56" s="12">
        <v>870.69100000000003</v>
      </c>
      <c r="AC56" s="12">
        <f t="shared" si="18"/>
        <v>48.40452973682163</v>
      </c>
      <c r="AD56" s="12">
        <v>924.19100000000003</v>
      </c>
      <c r="AE56" s="12">
        <v>51.378767831530261</v>
      </c>
      <c r="AF56" s="12">
        <v>4996.3</v>
      </c>
      <c r="AG56" s="17">
        <f t="shared" si="19"/>
        <v>49.963000000000001</v>
      </c>
      <c r="AH56" s="12">
        <v>2.7783699999999998</v>
      </c>
      <c r="AI56" s="12">
        <v>1800.18</v>
      </c>
      <c r="AJ56" s="12">
        <v>867.99099999999999</v>
      </c>
      <c r="AK56" s="12">
        <v>926.19100000000003</v>
      </c>
      <c r="AL56" s="12">
        <v>926.19100000000003</v>
      </c>
      <c r="AM56" s="17">
        <f>AL56/AI56*100</f>
        <v>51.449910564499099</v>
      </c>
      <c r="AN56" s="12">
        <v>867.99099999999999</v>
      </c>
      <c r="AO56" s="17">
        <f t="shared" si="20"/>
        <v>48.216900532169007</v>
      </c>
      <c r="AP56" s="12">
        <v>926.19100000000003</v>
      </c>
      <c r="AQ56" s="12">
        <f t="shared" si="21"/>
        <v>51.449910564499099</v>
      </c>
      <c r="AR56" s="12">
        <v>867.99099999999999</v>
      </c>
      <c r="AS56" s="12">
        <v>48.216900532169007</v>
      </c>
      <c r="AT56" s="18">
        <f t="shared" si="12"/>
        <v>1.0637424758037006</v>
      </c>
      <c r="AU56" s="17">
        <f t="shared" si="13"/>
        <v>55.5</v>
      </c>
      <c r="AV56" s="16">
        <f t="shared" si="14"/>
        <v>58.200000000000045</v>
      </c>
      <c r="AW56" s="17">
        <f t="shared" si="15"/>
        <v>4.5</v>
      </c>
      <c r="AX56" s="19">
        <f t="shared" si="16"/>
        <v>8.6905000000000001</v>
      </c>
    </row>
    <row r="57" spans="1:50" x14ac:dyDescent="0.25">
      <c r="A57" s="20">
        <v>0</v>
      </c>
      <c r="B57" s="20" t="s">
        <v>58</v>
      </c>
      <c r="C57" s="20">
        <v>3</v>
      </c>
      <c r="D57" s="21">
        <v>43664</v>
      </c>
      <c r="E57" s="20">
        <v>1</v>
      </c>
      <c r="F57" s="20">
        <v>2</v>
      </c>
      <c r="G57" s="20" t="s">
        <v>59</v>
      </c>
      <c r="H57" s="20">
        <v>30</v>
      </c>
      <c r="I57" s="15">
        <f t="shared" si="0"/>
        <v>37</v>
      </c>
      <c r="J57" s="20">
        <v>10.199999999999999</v>
      </c>
      <c r="K57" s="20">
        <v>15.7</v>
      </c>
      <c r="L57" s="20" t="s">
        <v>52</v>
      </c>
      <c r="M57" s="20" t="s">
        <v>53</v>
      </c>
      <c r="N57" s="20">
        <v>2</v>
      </c>
      <c r="O57" s="20">
        <v>2</v>
      </c>
      <c r="P57" s="20">
        <v>1</v>
      </c>
      <c r="Q57" s="20">
        <v>1</v>
      </c>
      <c r="R57" s="20">
        <v>3935.71</v>
      </c>
      <c r="S57" s="20">
        <f t="shared" si="17"/>
        <v>39.357100000000003</v>
      </c>
      <c r="T57" s="20">
        <v>2.19103</v>
      </c>
      <c r="U57" s="20">
        <v>1799.48</v>
      </c>
      <c r="V57" s="20">
        <v>673.59299999999996</v>
      </c>
      <c r="W57" s="20">
        <v>1122.3900000000001</v>
      </c>
      <c r="X57" s="20">
        <v>1122.3900000000001</v>
      </c>
      <c r="Y57" s="20">
        <v>62.373018872118614</v>
      </c>
      <c r="Z57" s="20">
        <v>673.59299999999996</v>
      </c>
      <c r="AA57" s="22">
        <f t="shared" si="22"/>
        <v>37.432647209193767</v>
      </c>
      <c r="AB57" s="20">
        <v>1122.3900000000001</v>
      </c>
      <c r="AC57" s="22">
        <f t="shared" si="18"/>
        <v>62.373018872118614</v>
      </c>
      <c r="AD57" s="20">
        <v>673.59299999999996</v>
      </c>
      <c r="AE57" s="20">
        <v>37.432647209193767</v>
      </c>
      <c r="AF57" s="20">
        <v>6859.1</v>
      </c>
      <c r="AG57" s="20">
        <f t="shared" si="19"/>
        <v>68.591000000000008</v>
      </c>
      <c r="AH57" s="20">
        <v>3.8184999999999998</v>
      </c>
      <c r="AI57" s="20">
        <v>1798.88</v>
      </c>
      <c r="AJ57" s="20">
        <v>726.79300000000001</v>
      </c>
      <c r="AK57" s="20">
        <v>1068.29</v>
      </c>
      <c r="AL57" s="20">
        <v>1068.29</v>
      </c>
      <c r="AM57" s="20">
        <v>59.38639597972071</v>
      </c>
      <c r="AN57" s="20">
        <v>726.79300000000001</v>
      </c>
      <c r="AO57" s="22">
        <f t="shared" si="20"/>
        <v>40.402528239793646</v>
      </c>
      <c r="AP57" s="20">
        <v>1068.29</v>
      </c>
      <c r="AQ57" s="22">
        <f t="shared" si="21"/>
        <v>59.38639597972071</v>
      </c>
      <c r="AR57" s="24">
        <v>726.79300000000001</v>
      </c>
      <c r="AS57" s="24">
        <v>40.402528239793646</v>
      </c>
      <c r="AT57" s="18">
        <f t="shared" si="12"/>
        <v>0.95179928545336279</v>
      </c>
      <c r="AU57" s="22">
        <f t="shared" si="13"/>
        <v>-54.100000000000136</v>
      </c>
      <c r="AV57" s="20">
        <f t="shared" si="14"/>
        <v>341.49699999999996</v>
      </c>
      <c r="AW57" s="17">
        <f t="shared" si="15"/>
        <v>5.5</v>
      </c>
      <c r="AX57" s="19">
        <f t="shared" si="16"/>
        <v>29.233900000000006</v>
      </c>
    </row>
    <row r="58" spans="1:50" x14ac:dyDescent="0.25">
      <c r="A58" s="20">
        <v>0</v>
      </c>
      <c r="B58" s="20" t="s">
        <v>58</v>
      </c>
      <c r="C58" s="20">
        <v>3</v>
      </c>
      <c r="D58" s="21">
        <v>43664</v>
      </c>
      <c r="E58" s="20">
        <v>1</v>
      </c>
      <c r="F58" s="20">
        <v>5</v>
      </c>
      <c r="G58" s="20" t="s">
        <v>59</v>
      </c>
      <c r="H58" s="20">
        <v>30</v>
      </c>
      <c r="I58" s="15">
        <f t="shared" si="0"/>
        <v>37</v>
      </c>
      <c r="J58" s="20">
        <v>9.4</v>
      </c>
      <c r="K58" s="20">
        <v>15.2</v>
      </c>
      <c r="L58" s="20" t="s">
        <v>52</v>
      </c>
      <c r="M58" s="20" t="s">
        <v>53</v>
      </c>
      <c r="N58" s="20">
        <v>2</v>
      </c>
      <c r="O58" s="20">
        <v>2</v>
      </c>
      <c r="P58" s="20">
        <v>1</v>
      </c>
      <c r="Q58" s="20">
        <v>1</v>
      </c>
      <c r="R58" s="20">
        <v>3822.53</v>
      </c>
      <c r="S58" s="20">
        <f t="shared" si="17"/>
        <v>38.225300000000004</v>
      </c>
      <c r="T58" s="20">
        <v>2.1244700000000001</v>
      </c>
      <c r="U58" s="20">
        <v>1800.18</v>
      </c>
      <c r="V58" s="20">
        <v>1030.49</v>
      </c>
      <c r="W58" s="20">
        <v>767.89200000000005</v>
      </c>
      <c r="X58" s="20">
        <v>767.89200000000005</v>
      </c>
      <c r="Y58" s="20">
        <v>42.656401026564012</v>
      </c>
      <c r="Z58" s="20">
        <v>1030.49</v>
      </c>
      <c r="AA58" s="22">
        <f t="shared" si="22"/>
        <v>57.243720072437199</v>
      </c>
      <c r="AB58" s="20">
        <v>767.89200000000005</v>
      </c>
      <c r="AC58" s="22">
        <f t="shared" si="18"/>
        <v>42.656401026564012</v>
      </c>
      <c r="AD58" s="20">
        <v>1030.49</v>
      </c>
      <c r="AE58" s="20">
        <v>57.243720072437199</v>
      </c>
      <c r="AF58" s="20">
        <v>4943.3599999999997</v>
      </c>
      <c r="AG58" s="20">
        <f t="shared" si="19"/>
        <v>49.433599999999998</v>
      </c>
      <c r="AH58" s="20">
        <v>2.7507700000000002</v>
      </c>
      <c r="AI58" s="20">
        <v>1799.38</v>
      </c>
      <c r="AJ58" s="20">
        <v>540.79499999999996</v>
      </c>
      <c r="AK58" s="20">
        <v>1256.19</v>
      </c>
      <c r="AL58" s="20">
        <v>1256.19</v>
      </c>
      <c r="AM58" s="20">
        <v>69.812379819715673</v>
      </c>
      <c r="AN58" s="20">
        <v>540.79499999999996</v>
      </c>
      <c r="AO58" s="22">
        <f t="shared" si="20"/>
        <v>30.054518778690429</v>
      </c>
      <c r="AP58" s="20">
        <v>1256.19</v>
      </c>
      <c r="AQ58" s="22">
        <f t="shared" si="21"/>
        <v>69.812379819715673</v>
      </c>
      <c r="AR58" s="20">
        <v>540.79499999999996</v>
      </c>
      <c r="AS58" s="20">
        <v>30.054518778690429</v>
      </c>
      <c r="AT58" s="18">
        <f t="shared" si="12"/>
        <v>1.6358941101092341</v>
      </c>
      <c r="AU58" s="22">
        <f t="shared" si="13"/>
        <v>488.298</v>
      </c>
      <c r="AV58" s="20">
        <f t="shared" si="14"/>
        <v>715.3950000000001</v>
      </c>
      <c r="AW58" s="17">
        <f t="shared" si="15"/>
        <v>5.7999999999999989</v>
      </c>
      <c r="AX58" s="19">
        <f t="shared" si="16"/>
        <v>11.208299999999994</v>
      </c>
    </row>
    <row r="59" spans="1:50" x14ac:dyDescent="0.25">
      <c r="A59" s="20">
        <v>0</v>
      </c>
      <c r="B59" s="20" t="s">
        <v>60</v>
      </c>
      <c r="C59" s="20">
        <v>3</v>
      </c>
      <c r="D59" s="21">
        <v>43664</v>
      </c>
      <c r="E59" s="20">
        <v>1</v>
      </c>
      <c r="F59" s="20">
        <v>4</v>
      </c>
      <c r="G59" s="20" t="s">
        <v>61</v>
      </c>
      <c r="H59" s="20">
        <v>30</v>
      </c>
      <c r="I59" s="15">
        <f t="shared" si="0"/>
        <v>37</v>
      </c>
      <c r="J59" s="20">
        <v>10.199999999999999</v>
      </c>
      <c r="K59" s="20">
        <v>16.8</v>
      </c>
      <c r="L59" s="20" t="s">
        <v>52</v>
      </c>
      <c r="M59" s="20" t="s">
        <v>53</v>
      </c>
      <c r="N59" s="20">
        <v>1</v>
      </c>
      <c r="O59" s="20">
        <v>1</v>
      </c>
      <c r="P59" s="20">
        <v>2</v>
      </c>
      <c r="Q59" s="20">
        <v>2</v>
      </c>
      <c r="R59" s="20">
        <v>4022.23</v>
      </c>
      <c r="S59" s="20">
        <f t="shared" si="17"/>
        <v>40.222299999999997</v>
      </c>
      <c r="T59" s="20">
        <v>2.2364600000000001</v>
      </c>
      <c r="U59" s="20">
        <v>1800.18</v>
      </c>
      <c r="V59" s="20">
        <v>959.49</v>
      </c>
      <c r="W59" s="20">
        <v>838.39200000000005</v>
      </c>
      <c r="X59" s="20">
        <v>959.49</v>
      </c>
      <c r="Y59" s="20">
        <v>53.299670032996701</v>
      </c>
      <c r="Z59" s="20">
        <v>838.39200000000005</v>
      </c>
      <c r="AA59" s="22">
        <f t="shared" si="22"/>
        <v>46.572676065726768</v>
      </c>
      <c r="AB59" s="20">
        <v>959.49</v>
      </c>
      <c r="AC59" s="22">
        <f t="shared" si="18"/>
        <v>53.299670032996701</v>
      </c>
      <c r="AD59" s="20">
        <v>838.39200000000005</v>
      </c>
      <c r="AE59" s="20">
        <v>46.572676065726768</v>
      </c>
      <c r="AF59" s="20">
        <v>6519.4</v>
      </c>
      <c r="AG59" s="20">
        <f t="shared" si="19"/>
        <v>65.194000000000003</v>
      </c>
      <c r="AH59" s="20">
        <v>3.62616</v>
      </c>
      <c r="AI59" s="20">
        <v>1799.98</v>
      </c>
      <c r="AJ59" s="20">
        <v>1042.69</v>
      </c>
      <c r="AK59" s="20">
        <v>754.79200000000003</v>
      </c>
      <c r="AL59" s="20">
        <v>1042.69</v>
      </c>
      <c r="AM59" s="20">
        <v>57.927865865176287</v>
      </c>
      <c r="AN59" s="20">
        <v>754.79200000000003</v>
      </c>
      <c r="AO59" s="22">
        <f t="shared" si="20"/>
        <v>41.933354815053505</v>
      </c>
      <c r="AP59" s="20">
        <v>1042.69</v>
      </c>
      <c r="AQ59" s="22">
        <f t="shared" si="21"/>
        <v>57.927865865176287</v>
      </c>
      <c r="AR59" s="20">
        <v>754.79200000000003</v>
      </c>
      <c r="AS59" s="20">
        <v>41.933354815053505</v>
      </c>
      <c r="AT59" s="18">
        <f t="shared" si="12"/>
        <v>1.0867127328059698</v>
      </c>
      <c r="AU59" s="22">
        <f t="shared" si="13"/>
        <v>83.200000000000045</v>
      </c>
      <c r="AV59" s="20">
        <f t="shared" si="14"/>
        <v>287.89800000000002</v>
      </c>
      <c r="AW59" s="17">
        <f t="shared" si="15"/>
        <v>6.6000000000000014</v>
      </c>
      <c r="AX59" s="19">
        <f t="shared" si="16"/>
        <v>24.971700000000006</v>
      </c>
    </row>
    <row r="60" spans="1:50" x14ac:dyDescent="0.25">
      <c r="A60" s="20">
        <v>0</v>
      </c>
      <c r="B60" s="20" t="s">
        <v>60</v>
      </c>
      <c r="C60" s="20">
        <v>5</v>
      </c>
      <c r="D60" s="21">
        <v>43872</v>
      </c>
      <c r="E60" s="20">
        <v>2</v>
      </c>
      <c r="F60" s="20">
        <v>2</v>
      </c>
      <c r="G60" s="20" t="s">
        <v>61</v>
      </c>
      <c r="H60" s="20">
        <v>30</v>
      </c>
      <c r="I60" s="15">
        <f t="shared" si="0"/>
        <v>37</v>
      </c>
      <c r="J60" s="20">
        <v>12.8</v>
      </c>
      <c r="K60" s="20">
        <v>18.8</v>
      </c>
      <c r="L60" s="20" t="s">
        <v>52</v>
      </c>
      <c r="M60" s="20" t="s">
        <v>53</v>
      </c>
      <c r="N60" s="20">
        <v>1</v>
      </c>
      <c r="O60" s="20">
        <v>1</v>
      </c>
      <c r="P60" s="20">
        <v>2</v>
      </c>
      <c r="Q60" s="20">
        <v>2</v>
      </c>
      <c r="R60" s="20">
        <v>5711.39</v>
      </c>
      <c r="S60" s="20">
        <f t="shared" si="17"/>
        <v>57.113900000000001</v>
      </c>
      <c r="T60" s="20">
        <v>3.1753200000000001</v>
      </c>
      <c r="U60" s="20">
        <v>1800.18</v>
      </c>
      <c r="V60" s="20">
        <v>765.89200000000005</v>
      </c>
      <c r="W60" s="20">
        <v>1033.0899999999999</v>
      </c>
      <c r="X60" s="20">
        <v>765.89200000000005</v>
      </c>
      <c r="Y60" s="20">
        <v>42.545301025453014</v>
      </c>
      <c r="Z60" s="20">
        <v>1033.0899999999999</v>
      </c>
      <c r="AA60" s="22">
        <f t="shared" si="22"/>
        <v>57.388150073881491</v>
      </c>
      <c r="AB60" s="20">
        <v>765.89200000000005</v>
      </c>
      <c r="AC60" s="22">
        <f t="shared" si="18"/>
        <v>42.545301025453014</v>
      </c>
      <c r="AD60" s="20">
        <v>1033.0899999999999</v>
      </c>
      <c r="AE60" s="20">
        <v>57.388150073881491</v>
      </c>
      <c r="AF60" s="20">
        <v>6419.48</v>
      </c>
      <c r="AG60" s="20">
        <f t="shared" si="19"/>
        <v>64.194800000000001</v>
      </c>
      <c r="AH60" s="20">
        <v>3.5699800000000002</v>
      </c>
      <c r="AI60" s="20">
        <v>1800.18</v>
      </c>
      <c r="AJ60" s="20">
        <v>1192.19</v>
      </c>
      <c r="AK60" s="20">
        <v>602.49400000000003</v>
      </c>
      <c r="AL60" s="20">
        <v>1192.19</v>
      </c>
      <c r="AM60" s="20">
        <v>66.226155162261563</v>
      </c>
      <c r="AN60" s="20">
        <v>602.49400000000003</v>
      </c>
      <c r="AO60" s="22">
        <f t="shared" si="20"/>
        <v>33.46854203468542</v>
      </c>
      <c r="AP60" s="20">
        <v>1192.19</v>
      </c>
      <c r="AQ60" s="22">
        <f t="shared" si="21"/>
        <v>66.226155162261563</v>
      </c>
      <c r="AR60" s="20">
        <v>602.49400000000003</v>
      </c>
      <c r="AS60" s="20">
        <v>33.46854203468542</v>
      </c>
      <c r="AT60" s="18">
        <f t="shared" si="12"/>
        <v>1.556603280880333</v>
      </c>
      <c r="AU60" s="22">
        <f t="shared" si="13"/>
        <v>426.298</v>
      </c>
      <c r="AV60" s="20">
        <f t="shared" si="14"/>
        <v>589.69600000000003</v>
      </c>
      <c r="AW60" s="17">
        <f t="shared" si="15"/>
        <v>6</v>
      </c>
      <c r="AX60" s="19">
        <f t="shared" si="16"/>
        <v>7.0808999999999997</v>
      </c>
    </row>
    <row r="61" spans="1:50" x14ac:dyDescent="0.25">
      <c r="A61" s="20">
        <v>0</v>
      </c>
      <c r="B61" s="20" t="s">
        <v>58</v>
      </c>
      <c r="C61" s="20">
        <v>4</v>
      </c>
      <c r="D61" s="21">
        <v>43875</v>
      </c>
      <c r="E61" s="20">
        <v>1</v>
      </c>
      <c r="F61" s="20">
        <v>1</v>
      </c>
      <c r="G61" s="20" t="s">
        <v>59</v>
      </c>
      <c r="H61" s="20">
        <v>30</v>
      </c>
      <c r="I61" s="15">
        <f t="shared" si="0"/>
        <v>37</v>
      </c>
      <c r="J61" s="20">
        <v>17.2</v>
      </c>
      <c r="K61" s="20">
        <v>21.2</v>
      </c>
      <c r="L61" s="20" t="s">
        <v>53</v>
      </c>
      <c r="M61" s="20" t="s">
        <v>52</v>
      </c>
      <c r="N61" s="20">
        <v>2</v>
      </c>
      <c r="O61" s="20">
        <v>2</v>
      </c>
      <c r="P61" s="20">
        <v>1</v>
      </c>
      <c r="Q61" s="20">
        <v>1</v>
      </c>
      <c r="R61" s="20">
        <v>6127.68</v>
      </c>
      <c r="S61" s="20">
        <f t="shared" si="17"/>
        <v>61.276800000000001</v>
      </c>
      <c r="T61" s="20">
        <v>3.4103599999999998</v>
      </c>
      <c r="U61" s="20">
        <v>1799.08</v>
      </c>
      <c r="V61" s="20">
        <v>542.59500000000003</v>
      </c>
      <c r="W61" s="20">
        <v>1254.99</v>
      </c>
      <c r="X61" s="20">
        <v>1254.99</v>
      </c>
      <c r="Y61" s="20">
        <v>69.757320408208642</v>
      </c>
      <c r="Z61" s="20">
        <v>542.59500000000003</v>
      </c>
      <c r="AA61" s="22">
        <f t="shared" si="22"/>
        <v>30.159581563910447</v>
      </c>
      <c r="AB61" s="20">
        <v>542.59500000000003</v>
      </c>
      <c r="AC61" s="22">
        <f t="shared" si="18"/>
        <v>30.159581563910447</v>
      </c>
      <c r="AD61" s="20">
        <v>1254.99</v>
      </c>
      <c r="AE61" s="20">
        <v>69.757320408208642</v>
      </c>
      <c r="AF61" s="20">
        <v>7152.44</v>
      </c>
      <c r="AG61" s="20">
        <f t="shared" si="19"/>
        <v>71.5244</v>
      </c>
      <c r="AH61" s="20">
        <v>3.97804</v>
      </c>
      <c r="AI61" s="20">
        <v>1800.18</v>
      </c>
      <c r="AJ61" s="20">
        <v>955.29</v>
      </c>
      <c r="AK61" s="20">
        <v>842.69200000000001</v>
      </c>
      <c r="AL61" s="20">
        <v>842.69200000000001</v>
      </c>
      <c r="AM61" s="20">
        <v>46.81154106811541</v>
      </c>
      <c r="AN61" s="20">
        <v>955.29</v>
      </c>
      <c r="AO61" s="22">
        <f t="shared" si="20"/>
        <v>53.066360030663596</v>
      </c>
      <c r="AP61" s="20">
        <v>955.29</v>
      </c>
      <c r="AQ61" s="22">
        <f t="shared" si="21"/>
        <v>53.066360030663596</v>
      </c>
      <c r="AR61" s="20">
        <v>842.69200000000001</v>
      </c>
      <c r="AS61" s="20">
        <v>46.81154106811541</v>
      </c>
      <c r="AT61" s="18">
        <f t="shared" si="12"/>
        <v>1.7605949188621346</v>
      </c>
      <c r="AU61" s="22">
        <f t="shared" si="13"/>
        <v>412.69499999999994</v>
      </c>
      <c r="AV61" s="20">
        <f t="shared" si="14"/>
        <v>112.59799999999996</v>
      </c>
      <c r="AW61" s="17">
        <f t="shared" si="15"/>
        <v>4</v>
      </c>
      <c r="AX61" s="19">
        <f t="shared" si="16"/>
        <v>10.247599999999998</v>
      </c>
    </row>
    <row r="62" spans="1:50" x14ac:dyDescent="0.25">
      <c r="A62" s="20">
        <v>0</v>
      </c>
      <c r="B62" s="20" t="s">
        <v>58</v>
      </c>
      <c r="C62" s="20">
        <v>4</v>
      </c>
      <c r="D62" s="21">
        <v>43875</v>
      </c>
      <c r="E62" s="20">
        <v>1</v>
      </c>
      <c r="F62" s="20">
        <v>2</v>
      </c>
      <c r="G62" s="20" t="s">
        <v>59</v>
      </c>
      <c r="H62" s="20">
        <v>30</v>
      </c>
      <c r="I62" s="15">
        <f t="shared" si="0"/>
        <v>37</v>
      </c>
      <c r="J62" s="20">
        <v>17.2</v>
      </c>
      <c r="K62" s="20">
        <v>20.9</v>
      </c>
      <c r="L62" s="20" t="s">
        <v>53</v>
      </c>
      <c r="M62" s="20" t="s">
        <v>52</v>
      </c>
      <c r="N62" s="20">
        <v>2</v>
      </c>
      <c r="O62" s="20">
        <v>2</v>
      </c>
      <c r="P62" s="20">
        <v>1</v>
      </c>
      <c r="Q62" s="20">
        <v>1</v>
      </c>
      <c r="R62" s="20">
        <v>5915.01</v>
      </c>
      <c r="S62" s="20">
        <f t="shared" si="17"/>
        <v>59.150100000000002</v>
      </c>
      <c r="T62" s="20">
        <v>3.28816</v>
      </c>
      <c r="U62" s="20">
        <v>1800.18</v>
      </c>
      <c r="V62" s="20">
        <v>810.19200000000001</v>
      </c>
      <c r="W62" s="20">
        <v>988.29</v>
      </c>
      <c r="X62" s="20">
        <v>988.29</v>
      </c>
      <c r="Y62" s="20">
        <v>54.89951004899509</v>
      </c>
      <c r="Z62" s="20">
        <v>810.19200000000001</v>
      </c>
      <c r="AA62" s="22">
        <f t="shared" si="22"/>
        <v>45.006166050061658</v>
      </c>
      <c r="AB62" s="20">
        <v>810.19200000000001</v>
      </c>
      <c r="AC62" s="22">
        <f t="shared" si="18"/>
        <v>45.006166050061658</v>
      </c>
      <c r="AD62" s="20">
        <v>988.29</v>
      </c>
      <c r="AE62" s="20">
        <v>54.89951004899509</v>
      </c>
      <c r="AF62" s="20">
        <v>6187.41</v>
      </c>
      <c r="AG62" s="20">
        <f t="shared" si="19"/>
        <v>61.874099999999999</v>
      </c>
      <c r="AH62" s="20">
        <v>3.4394</v>
      </c>
      <c r="AI62" s="20">
        <v>1800.18</v>
      </c>
      <c r="AJ62" s="20">
        <v>821.49199999999996</v>
      </c>
      <c r="AK62" s="20">
        <v>976.69</v>
      </c>
      <c r="AL62" s="20">
        <v>976.69</v>
      </c>
      <c r="AM62" s="20">
        <v>54.255130042551301</v>
      </c>
      <c r="AN62" s="20">
        <v>821.49199999999996</v>
      </c>
      <c r="AO62" s="22">
        <f t="shared" si="20"/>
        <v>45.633881056338801</v>
      </c>
      <c r="AP62" s="20">
        <v>821.49199999999996</v>
      </c>
      <c r="AQ62" s="22">
        <f t="shared" si="21"/>
        <v>45.633881056338801</v>
      </c>
      <c r="AR62" s="20">
        <v>976.69</v>
      </c>
      <c r="AS62" s="20">
        <v>54.255130042551301</v>
      </c>
      <c r="AT62" s="18">
        <f t="shared" si="12"/>
        <v>1.0139473112546162</v>
      </c>
      <c r="AU62" s="22">
        <f t="shared" si="13"/>
        <v>11.299999999999955</v>
      </c>
      <c r="AV62" s="20">
        <f t="shared" si="14"/>
        <v>-155.19800000000009</v>
      </c>
      <c r="AW62" s="17">
        <f t="shared" si="15"/>
        <v>3.6999999999999993</v>
      </c>
      <c r="AX62" s="19">
        <f t="shared" si="16"/>
        <v>2.7239999999999966</v>
      </c>
    </row>
    <row r="63" spans="1:50" x14ac:dyDescent="0.25">
      <c r="A63" s="20">
        <v>0</v>
      </c>
      <c r="B63" s="20" t="s">
        <v>58</v>
      </c>
      <c r="C63" s="20">
        <v>4</v>
      </c>
      <c r="D63" s="21">
        <v>43875</v>
      </c>
      <c r="E63" s="20">
        <v>1</v>
      </c>
      <c r="F63" s="20">
        <v>3</v>
      </c>
      <c r="G63" s="20" t="s">
        <v>59</v>
      </c>
      <c r="H63" s="20">
        <v>30</v>
      </c>
      <c r="I63" s="15">
        <f t="shared" si="0"/>
        <v>37</v>
      </c>
      <c r="J63" s="20">
        <v>14.4</v>
      </c>
      <c r="K63" s="20">
        <v>20</v>
      </c>
      <c r="L63" s="20" t="s">
        <v>53</v>
      </c>
      <c r="M63" s="20" t="s">
        <v>52</v>
      </c>
      <c r="N63" s="20">
        <v>1</v>
      </c>
      <c r="O63" s="20">
        <v>1</v>
      </c>
      <c r="P63" s="20">
        <v>2</v>
      </c>
      <c r="Q63" s="20">
        <v>2</v>
      </c>
      <c r="R63" s="20">
        <v>6959.82</v>
      </c>
      <c r="S63" s="20">
        <f t="shared" si="17"/>
        <v>69.598199999999991</v>
      </c>
      <c r="T63" s="20">
        <v>3.8721999999999999</v>
      </c>
      <c r="U63" s="20">
        <v>1800.18</v>
      </c>
      <c r="V63" s="20">
        <v>864.19100000000003</v>
      </c>
      <c r="W63" s="20">
        <v>933.89099999999996</v>
      </c>
      <c r="X63" s="20">
        <v>864.19100000000003</v>
      </c>
      <c r="Y63" s="20">
        <v>48.005810530058106</v>
      </c>
      <c r="Z63" s="20">
        <v>933.89099999999996</v>
      </c>
      <c r="AA63" s="22">
        <f t="shared" si="22"/>
        <v>51.877645568776451</v>
      </c>
      <c r="AB63" s="20">
        <v>933.89099999999996</v>
      </c>
      <c r="AC63" s="22">
        <f t="shared" si="18"/>
        <v>51.877645568776451</v>
      </c>
      <c r="AD63" s="20">
        <v>864.19100000000003</v>
      </c>
      <c r="AE63" s="20">
        <v>48.005810530058106</v>
      </c>
      <c r="AF63" s="20">
        <v>6465.27</v>
      </c>
      <c r="AG63" s="20">
        <f t="shared" si="19"/>
        <v>64.65270000000001</v>
      </c>
      <c r="AH63" s="20">
        <v>3.59565</v>
      </c>
      <c r="AI63" s="20">
        <v>1800.18</v>
      </c>
      <c r="AJ63" s="20">
        <v>664.59299999999996</v>
      </c>
      <c r="AK63" s="20">
        <v>1133.5899999999999</v>
      </c>
      <c r="AL63" s="20">
        <v>664.59299999999996</v>
      </c>
      <c r="AM63" s="20">
        <v>36.918141519181411</v>
      </c>
      <c r="AN63" s="20">
        <v>1133.5899999999999</v>
      </c>
      <c r="AO63" s="22">
        <f t="shared" si="20"/>
        <v>62.970925129709244</v>
      </c>
      <c r="AP63" s="20">
        <v>1133.5899999999999</v>
      </c>
      <c r="AQ63" s="22">
        <f t="shared" si="21"/>
        <v>62.970925129709244</v>
      </c>
      <c r="AR63" s="24">
        <v>664.59299999999996</v>
      </c>
      <c r="AS63" s="24">
        <v>36.918141519181411</v>
      </c>
      <c r="AT63" s="18">
        <f t="shared" si="12"/>
        <v>1.2138354476057698</v>
      </c>
      <c r="AU63" s="22">
        <f t="shared" si="13"/>
        <v>199.69899999999996</v>
      </c>
      <c r="AV63" s="20">
        <f t="shared" si="14"/>
        <v>468.99699999999996</v>
      </c>
      <c r="AW63" s="17">
        <f t="shared" si="15"/>
        <v>5.6</v>
      </c>
      <c r="AX63" s="19">
        <f t="shared" si="16"/>
        <v>-4.9454999999999814</v>
      </c>
    </row>
    <row r="64" spans="1:50" x14ac:dyDescent="0.25">
      <c r="A64" s="20">
        <v>0</v>
      </c>
      <c r="B64" s="20" t="s">
        <v>50</v>
      </c>
      <c r="C64" s="20">
        <v>1</v>
      </c>
      <c r="D64" s="21">
        <v>43489</v>
      </c>
      <c r="E64" s="15">
        <v>1</v>
      </c>
      <c r="F64" s="15">
        <v>2</v>
      </c>
      <c r="G64" s="20" t="s">
        <v>51</v>
      </c>
      <c r="H64" s="20">
        <v>30</v>
      </c>
      <c r="I64" s="15">
        <f t="shared" si="0"/>
        <v>37</v>
      </c>
      <c r="J64" s="20">
        <v>13.3</v>
      </c>
      <c r="K64" s="20">
        <v>15.7</v>
      </c>
      <c r="L64" s="20" t="s">
        <v>53</v>
      </c>
      <c r="M64" s="20" t="s">
        <v>52</v>
      </c>
      <c r="N64" s="20">
        <v>2</v>
      </c>
      <c r="O64" s="20">
        <v>2</v>
      </c>
      <c r="P64" s="20">
        <v>1</v>
      </c>
      <c r="Q64" s="20">
        <v>1</v>
      </c>
      <c r="R64" s="24">
        <v>4974.6400000000003</v>
      </c>
      <c r="S64" s="22">
        <f t="shared" si="17"/>
        <v>49.746400000000001</v>
      </c>
      <c r="T64" s="22">
        <v>2.7707899999999999</v>
      </c>
      <c r="U64" s="20">
        <v>1799.68</v>
      </c>
      <c r="V64" s="20">
        <v>652.89300000000003</v>
      </c>
      <c r="W64" s="20">
        <v>1145.5899999999999</v>
      </c>
      <c r="X64" s="20">
        <v>1145.5899999999999</v>
      </c>
      <c r="Y64" s="20">
        <v>63.655205369843529</v>
      </c>
      <c r="Z64" s="20">
        <v>652.89300000000003</v>
      </c>
      <c r="AA64" s="20">
        <f t="shared" si="22"/>
        <v>36.278282805832148</v>
      </c>
      <c r="AB64" s="20">
        <v>652.89300000000003</v>
      </c>
      <c r="AC64" s="20">
        <f t="shared" si="18"/>
        <v>36.278282805832148</v>
      </c>
      <c r="AD64" s="20">
        <v>1145.5899999999999</v>
      </c>
      <c r="AE64" s="20">
        <v>63.655205369843529</v>
      </c>
      <c r="AF64" s="24">
        <v>6123.09</v>
      </c>
      <c r="AG64" s="22">
        <f t="shared" si="19"/>
        <v>61.230899999999998</v>
      </c>
      <c r="AH64" s="20">
        <v>3.4108499999999999</v>
      </c>
      <c r="AI64" s="20">
        <v>1798.58</v>
      </c>
      <c r="AJ64" s="20">
        <v>893.69100000000003</v>
      </c>
      <c r="AK64" s="20">
        <v>901.69100000000003</v>
      </c>
      <c r="AL64" s="20">
        <v>901.69100000000003</v>
      </c>
      <c r="AM64" s="20">
        <v>50.133494200980778</v>
      </c>
      <c r="AN64" s="20">
        <v>893.69100000000003</v>
      </c>
      <c r="AO64" s="20">
        <f t="shared" si="20"/>
        <v>49.688698862435928</v>
      </c>
      <c r="AP64" s="20">
        <v>893.69100000000003</v>
      </c>
      <c r="AQ64" s="20">
        <f t="shared" si="21"/>
        <v>49.688698862435928</v>
      </c>
      <c r="AR64" s="20">
        <v>901.69100000000003</v>
      </c>
      <c r="AS64" s="20">
        <v>50.133494200980778</v>
      </c>
      <c r="AT64" s="18">
        <f t="shared" si="12"/>
        <v>1.3688169424392664</v>
      </c>
      <c r="AU64" s="22">
        <f t="shared" si="13"/>
        <v>240.798</v>
      </c>
      <c r="AV64" s="24">
        <f t="shared" si="14"/>
        <v>-8</v>
      </c>
      <c r="AW64" s="17">
        <f t="shared" si="15"/>
        <v>2.3999999999999986</v>
      </c>
      <c r="AX64" s="19">
        <f t="shared" si="16"/>
        <v>11.484499999999997</v>
      </c>
    </row>
    <row r="65" spans="1:50" x14ac:dyDescent="0.25">
      <c r="A65" s="20">
        <v>0</v>
      </c>
      <c r="B65" s="20" t="s">
        <v>54</v>
      </c>
      <c r="C65" s="20">
        <v>1</v>
      </c>
      <c r="D65" s="21">
        <v>43797</v>
      </c>
      <c r="E65" s="20">
        <v>3</v>
      </c>
      <c r="F65" s="20">
        <v>2</v>
      </c>
      <c r="G65" s="20" t="s">
        <v>55</v>
      </c>
      <c r="H65" s="24">
        <v>30</v>
      </c>
      <c r="I65" s="15">
        <f t="shared" si="0"/>
        <v>37</v>
      </c>
      <c r="J65" s="20">
        <v>20.9</v>
      </c>
      <c r="K65" s="20">
        <v>11.9</v>
      </c>
      <c r="L65" s="20" t="s">
        <v>53</v>
      </c>
      <c r="M65" s="26" t="s">
        <v>52</v>
      </c>
      <c r="N65" s="20">
        <v>1</v>
      </c>
      <c r="O65" s="20">
        <v>1</v>
      </c>
      <c r="P65" s="20">
        <v>2</v>
      </c>
      <c r="Q65" s="20">
        <v>2</v>
      </c>
      <c r="R65" s="20">
        <v>5771.51</v>
      </c>
      <c r="S65" s="20">
        <f t="shared" si="17"/>
        <v>57.7151</v>
      </c>
      <c r="T65" s="20">
        <v>3.2097600000000002</v>
      </c>
      <c r="U65" s="20">
        <v>1800.12</v>
      </c>
      <c r="V65" s="20">
        <v>1227.92</v>
      </c>
      <c r="W65" s="20">
        <v>570.79399999999998</v>
      </c>
      <c r="X65" s="20">
        <v>1227.92</v>
      </c>
      <c r="Y65" s="20">
        <v>68.213230229095842</v>
      </c>
      <c r="Z65" s="20">
        <v>570.79399999999998</v>
      </c>
      <c r="AA65" s="20">
        <f t="shared" si="22"/>
        <v>31.708663866853321</v>
      </c>
      <c r="AB65" s="20">
        <v>570.79399999999998</v>
      </c>
      <c r="AC65" s="20">
        <f t="shared" si="18"/>
        <v>31.708663866853321</v>
      </c>
      <c r="AD65" s="20">
        <v>1227.92</v>
      </c>
      <c r="AE65" s="20">
        <v>68.213230229095842</v>
      </c>
      <c r="AF65" s="20">
        <v>8242.32</v>
      </c>
      <c r="AG65" s="20">
        <f t="shared" si="19"/>
        <v>82.423199999999994</v>
      </c>
      <c r="AH65" s="20">
        <v>4.5826700000000002</v>
      </c>
      <c r="AI65" s="20">
        <v>1800.12</v>
      </c>
      <c r="AJ65" s="20">
        <v>767.79200000000003</v>
      </c>
      <c r="AK65" s="20">
        <v>1029.72</v>
      </c>
      <c r="AL65" s="20">
        <v>767.79200000000003</v>
      </c>
      <c r="AM65" s="20">
        <v>42.652267626602672</v>
      </c>
      <c r="AN65" s="20">
        <v>1029.72</v>
      </c>
      <c r="AO65" s="20">
        <f t="shared" si="20"/>
        <v>57.202853143123797</v>
      </c>
      <c r="AP65" s="20">
        <v>1029.72</v>
      </c>
      <c r="AQ65" s="20">
        <f t="shared" si="21"/>
        <v>57.202853143123797</v>
      </c>
      <c r="AR65" s="20">
        <v>767.79200000000003</v>
      </c>
      <c r="AS65" s="20">
        <v>42.652267626602672</v>
      </c>
      <c r="AT65" s="18">
        <f t="shared" si="12"/>
        <v>1.804013356832763</v>
      </c>
      <c r="AU65" s="22">
        <f t="shared" si="13"/>
        <v>458.92600000000004</v>
      </c>
      <c r="AV65" s="20">
        <f t="shared" si="14"/>
        <v>261.928</v>
      </c>
      <c r="AW65" s="17">
        <f t="shared" si="15"/>
        <v>-8.9999999999999982</v>
      </c>
      <c r="AX65" s="19">
        <f t="shared" si="16"/>
        <v>24.708099999999995</v>
      </c>
    </row>
    <row r="66" spans="1:50" x14ac:dyDescent="0.25">
      <c r="A66" s="20">
        <v>0</v>
      </c>
      <c r="B66" s="20" t="s">
        <v>62</v>
      </c>
      <c r="C66" s="20">
        <v>1</v>
      </c>
      <c r="D66" s="21">
        <v>44091</v>
      </c>
      <c r="E66" s="20">
        <v>2</v>
      </c>
      <c r="F66" s="20">
        <v>1</v>
      </c>
      <c r="G66" s="20" t="s">
        <v>63</v>
      </c>
      <c r="H66" s="20">
        <v>30</v>
      </c>
      <c r="I66" s="15">
        <f t="shared" si="0"/>
        <v>37</v>
      </c>
      <c r="J66" s="20">
        <v>11.8</v>
      </c>
      <c r="K66" s="20">
        <v>17.3</v>
      </c>
      <c r="L66" s="20" t="s">
        <v>53</v>
      </c>
      <c r="M66" s="20" t="s">
        <v>52</v>
      </c>
      <c r="N66" s="20">
        <v>1</v>
      </c>
      <c r="O66" s="20">
        <v>1</v>
      </c>
      <c r="P66" s="20">
        <v>2</v>
      </c>
      <c r="Q66" s="20">
        <v>2</v>
      </c>
      <c r="R66" s="20">
        <v>3878.81</v>
      </c>
      <c r="S66" s="20">
        <v>38.7881</v>
      </c>
      <c r="T66" s="20">
        <v>2.1650200000000002</v>
      </c>
      <c r="U66" s="20">
        <v>1796.98</v>
      </c>
      <c r="V66" s="20">
        <v>968.39</v>
      </c>
      <c r="W66" s="20">
        <v>825.49199999999996</v>
      </c>
      <c r="X66" s="20">
        <v>968.39</v>
      </c>
      <c r="Y66" s="20">
        <v>53.889859653418512</v>
      </c>
      <c r="Z66" s="20">
        <v>825.49199999999996</v>
      </c>
      <c r="AA66" s="20">
        <v>45.937739985976464</v>
      </c>
      <c r="AB66" s="20">
        <v>825.49199999999996</v>
      </c>
      <c r="AC66" s="20">
        <v>45.937739985976464</v>
      </c>
      <c r="AD66" s="20">
        <v>968.39</v>
      </c>
      <c r="AE66" s="20">
        <v>53.889859653418512</v>
      </c>
      <c r="AF66" s="20">
        <v>6412.19</v>
      </c>
      <c r="AG66" s="20">
        <v>64.121899999999997</v>
      </c>
      <c r="AH66" s="20">
        <v>3.5754700000000001</v>
      </c>
      <c r="AI66" s="20">
        <v>1798.58</v>
      </c>
      <c r="AJ66" s="20">
        <v>675.69299999999998</v>
      </c>
      <c r="AK66" s="20">
        <v>1117.8900000000001</v>
      </c>
      <c r="AL66" s="20">
        <v>675.69299999999998</v>
      </c>
      <c r="AM66" s="20">
        <v>37.56813708592334</v>
      </c>
      <c r="AN66" s="20">
        <v>1117.8900000000001</v>
      </c>
      <c r="AO66" s="20">
        <v>62.15403262573809</v>
      </c>
      <c r="AP66" s="20">
        <v>1117.8900000000001</v>
      </c>
      <c r="AQ66" s="20">
        <v>62.15403262573809</v>
      </c>
      <c r="AR66" s="20">
        <v>675.69299999999998</v>
      </c>
      <c r="AS66" s="20">
        <v>37.56813708592334</v>
      </c>
      <c r="AT66" s="18">
        <f t="shared" si="12"/>
        <v>1.3542105798723671</v>
      </c>
      <c r="AU66" s="22">
        <f t="shared" si="13"/>
        <v>292.39800000000014</v>
      </c>
      <c r="AV66" s="20">
        <f t="shared" si="14"/>
        <v>442.19700000000012</v>
      </c>
      <c r="AW66" s="17">
        <f t="shared" si="15"/>
        <v>5.5</v>
      </c>
      <c r="AX66" s="19">
        <f t="shared" si="16"/>
        <v>25.333799999999997</v>
      </c>
    </row>
    <row r="67" spans="1:50" x14ac:dyDescent="0.25">
      <c r="A67" s="20">
        <v>0</v>
      </c>
      <c r="B67" s="20" t="s">
        <v>62</v>
      </c>
      <c r="C67" s="20">
        <v>1</v>
      </c>
      <c r="D67" s="21">
        <v>44091</v>
      </c>
      <c r="E67" s="20">
        <v>2</v>
      </c>
      <c r="F67" s="20">
        <v>2</v>
      </c>
      <c r="G67" s="20" t="s">
        <v>63</v>
      </c>
      <c r="H67" s="20">
        <v>30</v>
      </c>
      <c r="I67" s="15">
        <f t="shared" ref="I67:I130" si="23">H67+7</f>
        <v>37</v>
      </c>
      <c r="J67" s="20">
        <v>11.9</v>
      </c>
      <c r="K67" s="20">
        <v>16.600000000000001</v>
      </c>
      <c r="L67" s="20" t="s">
        <v>53</v>
      </c>
      <c r="M67" s="20" t="s">
        <v>52</v>
      </c>
      <c r="N67" s="20">
        <v>2</v>
      </c>
      <c r="O67" s="20">
        <v>2</v>
      </c>
      <c r="P67" s="20">
        <v>1</v>
      </c>
      <c r="Q67" s="20">
        <v>1</v>
      </c>
      <c r="R67" s="20">
        <v>4009.06</v>
      </c>
      <c r="S67" s="20">
        <v>40.090600000000002</v>
      </c>
      <c r="T67" s="20">
        <v>2.2301299999999999</v>
      </c>
      <c r="U67" s="20">
        <v>1800.18</v>
      </c>
      <c r="V67" s="20">
        <v>1129.69</v>
      </c>
      <c r="W67" s="20">
        <v>667.29300000000001</v>
      </c>
      <c r="X67" s="20">
        <v>667.29300000000001</v>
      </c>
      <c r="Y67" s="20">
        <v>37.068126520681268</v>
      </c>
      <c r="Z67" s="20">
        <v>1129.69</v>
      </c>
      <c r="AA67" s="20">
        <v>62.754280127542806</v>
      </c>
      <c r="AB67" s="20">
        <v>1129.69</v>
      </c>
      <c r="AC67" s="20">
        <v>62.754280127542806</v>
      </c>
      <c r="AD67" s="20">
        <v>667.29300000000001</v>
      </c>
      <c r="AE67" s="20">
        <v>37.068126520681268</v>
      </c>
      <c r="AF67" s="20">
        <v>5615.27</v>
      </c>
      <c r="AG67" s="20">
        <v>56.152700000000003</v>
      </c>
      <c r="AH67" s="20">
        <v>3.1230899999999999</v>
      </c>
      <c r="AI67" s="20">
        <v>1800.18</v>
      </c>
      <c r="AJ67" s="20">
        <v>1170.5899999999999</v>
      </c>
      <c r="AK67" s="20">
        <v>624.59400000000005</v>
      </c>
      <c r="AL67" s="20">
        <v>624.59400000000005</v>
      </c>
      <c r="AM67" s="20">
        <v>34.696197046961977</v>
      </c>
      <c r="AN67" s="20">
        <v>1170.5899999999999</v>
      </c>
      <c r="AO67" s="20">
        <v>65.026275150262748</v>
      </c>
      <c r="AP67" s="20">
        <v>1170.5899999999999</v>
      </c>
      <c r="AQ67" s="20">
        <v>65.026275150262748</v>
      </c>
      <c r="AR67" s="20">
        <v>624.59400000000005</v>
      </c>
      <c r="AS67" s="20">
        <v>34.696197046961977</v>
      </c>
      <c r="AT67" s="18">
        <f t="shared" si="12"/>
        <v>1.0362046225070594</v>
      </c>
      <c r="AU67" s="22">
        <f t="shared" si="13"/>
        <v>40.899999999999864</v>
      </c>
      <c r="AV67" s="20">
        <f t="shared" si="14"/>
        <v>545.99599999999987</v>
      </c>
      <c r="AW67" s="17">
        <f t="shared" si="15"/>
        <v>4.7000000000000011</v>
      </c>
      <c r="AX67" s="19">
        <f t="shared" si="16"/>
        <v>16.062100000000001</v>
      </c>
    </row>
    <row r="68" spans="1:50" x14ac:dyDescent="0.25">
      <c r="A68" s="20">
        <v>0</v>
      </c>
      <c r="B68" s="20" t="s">
        <v>62</v>
      </c>
      <c r="C68" s="20">
        <v>1</v>
      </c>
      <c r="D68" s="21">
        <v>44091</v>
      </c>
      <c r="E68" s="20">
        <v>2</v>
      </c>
      <c r="F68" s="20">
        <v>5</v>
      </c>
      <c r="G68" s="20" t="s">
        <v>63</v>
      </c>
      <c r="H68" s="20">
        <v>30</v>
      </c>
      <c r="I68" s="15">
        <f t="shared" si="23"/>
        <v>37</v>
      </c>
      <c r="J68" s="20">
        <v>10.4</v>
      </c>
      <c r="K68" s="20">
        <v>15.7</v>
      </c>
      <c r="L68" s="20" t="s">
        <v>53</v>
      </c>
      <c r="M68" s="20" t="s">
        <v>52</v>
      </c>
      <c r="N68" s="20">
        <v>1</v>
      </c>
      <c r="O68" s="20">
        <v>1</v>
      </c>
      <c r="P68" s="20">
        <v>2</v>
      </c>
      <c r="Q68" s="20">
        <v>2</v>
      </c>
      <c r="R68" s="20">
        <v>5096.49</v>
      </c>
      <c r="S68" s="20">
        <v>50.9649</v>
      </c>
      <c r="T68" s="20">
        <v>2.8375599999999999</v>
      </c>
      <c r="U68" s="20">
        <v>1799.88</v>
      </c>
      <c r="V68" s="20">
        <v>1029.0899999999999</v>
      </c>
      <c r="W68" s="20">
        <v>768.39200000000005</v>
      </c>
      <c r="X68" s="20">
        <v>1029.0899999999999</v>
      </c>
      <c r="Y68" s="20">
        <v>57.175478365224343</v>
      </c>
      <c r="Z68" s="20">
        <v>768.39200000000005</v>
      </c>
      <c r="AA68" s="20">
        <v>42.691290530479812</v>
      </c>
      <c r="AB68" s="20">
        <v>768.39200000000005</v>
      </c>
      <c r="AC68" s="20">
        <v>42.691290530479812</v>
      </c>
      <c r="AD68" s="20">
        <v>1029.0899999999999</v>
      </c>
      <c r="AE68" s="20">
        <v>57.175478365224343</v>
      </c>
      <c r="AF68" s="20">
        <v>5048.3599999999997</v>
      </c>
      <c r="AG68" s="20">
        <v>50.483599999999996</v>
      </c>
      <c r="AH68" s="20">
        <v>2.8104499999999999</v>
      </c>
      <c r="AI68" s="20">
        <v>1799.58</v>
      </c>
      <c r="AJ68" s="20">
        <v>849.09199999999998</v>
      </c>
      <c r="AK68" s="20">
        <v>946.49099999999999</v>
      </c>
      <c r="AL68" s="20">
        <v>849.09199999999998</v>
      </c>
      <c r="AM68" s="20">
        <v>47.18278709476656</v>
      </c>
      <c r="AN68" s="20">
        <v>946.49099999999999</v>
      </c>
      <c r="AO68" s="20">
        <v>52.595105524622412</v>
      </c>
      <c r="AP68" s="20">
        <v>946.49099999999999</v>
      </c>
      <c r="AQ68" s="20">
        <v>52.595105524622412</v>
      </c>
      <c r="AR68" s="20">
        <v>849.09199999999998</v>
      </c>
      <c r="AS68" s="20">
        <v>47.18278709476656</v>
      </c>
      <c r="AT68" s="18">
        <f t="shared" si="12"/>
        <v>1.2317814344761526</v>
      </c>
      <c r="AU68" s="22">
        <f t="shared" si="13"/>
        <v>178.09899999999993</v>
      </c>
      <c r="AV68" s="20">
        <f t="shared" si="14"/>
        <v>97.399000000000001</v>
      </c>
      <c r="AW68" s="17">
        <f t="shared" si="15"/>
        <v>5.2999999999999989</v>
      </c>
      <c r="AX68" s="19">
        <f t="shared" si="16"/>
        <v>-0.4813000000000045</v>
      </c>
    </row>
    <row r="69" spans="1:50" x14ac:dyDescent="0.25">
      <c r="A69" s="12">
        <v>0</v>
      </c>
      <c r="B69" s="12" t="s">
        <v>58</v>
      </c>
      <c r="C69" s="12">
        <v>2</v>
      </c>
      <c r="D69" s="13">
        <v>43658</v>
      </c>
      <c r="E69" s="12">
        <v>2</v>
      </c>
      <c r="F69" s="12">
        <v>1</v>
      </c>
      <c r="G69" s="12" t="s">
        <v>59</v>
      </c>
      <c r="H69" s="12">
        <v>31</v>
      </c>
      <c r="I69" s="15">
        <f t="shared" si="23"/>
        <v>38</v>
      </c>
      <c r="J69" s="12">
        <v>11.1</v>
      </c>
      <c r="K69" s="12">
        <v>15.8</v>
      </c>
      <c r="L69" s="12" t="s">
        <v>52</v>
      </c>
      <c r="M69" s="12" t="s">
        <v>53</v>
      </c>
      <c r="N69" s="12">
        <v>1</v>
      </c>
      <c r="O69" s="12">
        <v>1</v>
      </c>
      <c r="P69" s="12">
        <v>2</v>
      </c>
      <c r="Q69" s="12">
        <v>2</v>
      </c>
      <c r="R69" s="12">
        <v>4906.08</v>
      </c>
      <c r="S69" s="12">
        <f>R69/100</f>
        <v>49.0608</v>
      </c>
      <c r="T69" s="12">
        <v>2.7282000000000002</v>
      </c>
      <c r="U69" s="12">
        <v>1800.18</v>
      </c>
      <c r="V69" s="12">
        <v>822.89200000000005</v>
      </c>
      <c r="W69" s="12">
        <v>974.49</v>
      </c>
      <c r="X69" s="12">
        <v>822.89200000000005</v>
      </c>
      <c r="Y69" s="12">
        <v>45.711651057116512</v>
      </c>
      <c r="Z69" s="12">
        <v>974.49</v>
      </c>
      <c r="AA69" s="17">
        <f>Z69/U69*100</f>
        <v>54.1329200413292</v>
      </c>
      <c r="AB69" s="12">
        <v>822.89200000000005</v>
      </c>
      <c r="AC69" s="17">
        <f>AB69/U69*100</f>
        <v>45.711651057116512</v>
      </c>
      <c r="AD69" s="12">
        <v>974.49</v>
      </c>
      <c r="AE69" s="12">
        <v>54.1329200413292</v>
      </c>
      <c r="AF69" s="12">
        <v>4725.55</v>
      </c>
      <c r="AG69" s="12">
        <f>AF69/100</f>
        <v>47.255500000000005</v>
      </c>
      <c r="AH69" s="12">
        <v>2.6266500000000002</v>
      </c>
      <c r="AI69" s="12">
        <v>1800.18</v>
      </c>
      <c r="AJ69" s="12">
        <v>1026.69</v>
      </c>
      <c r="AK69" s="12">
        <v>770.39200000000005</v>
      </c>
      <c r="AL69" s="12">
        <v>1026.69</v>
      </c>
      <c r="AM69" s="12">
        <v>57.032630070326306</v>
      </c>
      <c r="AN69" s="12">
        <v>770.39200000000005</v>
      </c>
      <c r="AO69" s="17">
        <f>AN69/AI69*100</f>
        <v>42.79527602795276</v>
      </c>
      <c r="AP69" s="12">
        <v>1026.69</v>
      </c>
      <c r="AQ69" s="17">
        <f>AP69/AI69*100</f>
        <v>57.032630070326306</v>
      </c>
      <c r="AR69" s="16">
        <v>770.39200000000005</v>
      </c>
      <c r="AS69" s="16">
        <v>42.79527602795276</v>
      </c>
      <c r="AT69" s="18">
        <f t="shared" si="12"/>
        <v>1.2476606893735751</v>
      </c>
      <c r="AU69" s="17">
        <f t="shared" si="13"/>
        <v>203.798</v>
      </c>
      <c r="AV69" s="12">
        <f t="shared" si="14"/>
        <v>256.298</v>
      </c>
      <c r="AW69" s="17">
        <f t="shared" si="15"/>
        <v>4.7000000000000011</v>
      </c>
      <c r="AX69" s="19">
        <f t="shared" si="16"/>
        <v>-1.8052999999999955</v>
      </c>
    </row>
    <row r="70" spans="1:50" x14ac:dyDescent="0.25">
      <c r="A70" s="12">
        <v>0</v>
      </c>
      <c r="B70" s="12" t="s">
        <v>60</v>
      </c>
      <c r="C70" s="12">
        <v>2</v>
      </c>
      <c r="D70" s="13">
        <v>43658</v>
      </c>
      <c r="E70" s="12">
        <v>2</v>
      </c>
      <c r="F70" s="12">
        <v>6</v>
      </c>
      <c r="G70" s="12" t="s">
        <v>61</v>
      </c>
      <c r="H70" s="12">
        <v>31</v>
      </c>
      <c r="I70" s="15">
        <f t="shared" si="23"/>
        <v>38</v>
      </c>
      <c r="J70" s="12">
        <v>13.9</v>
      </c>
      <c r="K70" s="12">
        <v>16.5</v>
      </c>
      <c r="L70" s="12" t="s">
        <v>52</v>
      </c>
      <c r="M70" s="12" t="s">
        <v>53</v>
      </c>
      <c r="N70" s="12">
        <v>2</v>
      </c>
      <c r="O70" s="12">
        <v>2</v>
      </c>
      <c r="P70" s="12">
        <v>1</v>
      </c>
      <c r="Q70" s="12">
        <v>1</v>
      </c>
      <c r="R70" s="12">
        <v>5147.7700000000004</v>
      </c>
      <c r="S70" s="12">
        <f>R70/100</f>
        <v>51.477700000000006</v>
      </c>
      <c r="T70" s="12">
        <v>2.88571</v>
      </c>
      <c r="U70" s="12">
        <v>1792.58</v>
      </c>
      <c r="V70" s="12">
        <v>934.39099999999996</v>
      </c>
      <c r="W70" s="12">
        <v>856.29100000000005</v>
      </c>
      <c r="X70" s="12">
        <v>856.29100000000005</v>
      </c>
      <c r="Y70" s="12">
        <v>47.768635151569249</v>
      </c>
      <c r="Z70" s="12">
        <v>934.39099999999996</v>
      </c>
      <c r="AA70" s="17">
        <f>Z70/U70*100</f>
        <v>52.125483939349991</v>
      </c>
      <c r="AB70" s="12">
        <v>856.29100000000005</v>
      </c>
      <c r="AC70" s="17">
        <f>AB70/U70*100</f>
        <v>47.768635151569249</v>
      </c>
      <c r="AD70" s="12">
        <v>934.39099999999996</v>
      </c>
      <c r="AE70" s="12">
        <v>52.125483939349991</v>
      </c>
      <c r="AF70" s="12">
        <v>6604.32</v>
      </c>
      <c r="AG70" s="12">
        <f>AF70/100</f>
        <v>66.043199999999999</v>
      </c>
      <c r="AH70" s="12">
        <v>3.6902200000000001</v>
      </c>
      <c r="AI70" s="12">
        <v>1798.58</v>
      </c>
      <c r="AJ70" s="12">
        <v>895.89099999999996</v>
      </c>
      <c r="AK70" s="12">
        <v>902.29100000000005</v>
      </c>
      <c r="AL70" s="12">
        <v>902.29100000000005</v>
      </c>
      <c r="AM70" s="12">
        <v>50.166853851371641</v>
      </c>
      <c r="AN70" s="12">
        <v>895.89099999999996</v>
      </c>
      <c r="AO70" s="17">
        <f>AN70/AI70*100</f>
        <v>49.811017580535754</v>
      </c>
      <c r="AP70" s="12">
        <v>902.29100000000005</v>
      </c>
      <c r="AQ70" s="17">
        <f>AP70/AI70*100</f>
        <v>50.166853851371641</v>
      </c>
      <c r="AR70" s="12">
        <v>895.89099999999996</v>
      </c>
      <c r="AS70" s="12">
        <v>49.811017580535754</v>
      </c>
      <c r="AT70" s="18">
        <f t="shared" si="12"/>
        <v>1.0537200554484398</v>
      </c>
      <c r="AU70" s="17">
        <f t="shared" si="13"/>
        <v>46</v>
      </c>
      <c r="AV70" s="12">
        <f t="shared" si="14"/>
        <v>6.4000000000000909</v>
      </c>
      <c r="AW70" s="17">
        <f t="shared" si="15"/>
        <v>2.5999999999999996</v>
      </c>
      <c r="AX70" s="19">
        <f t="shared" si="16"/>
        <v>14.565499999999993</v>
      </c>
    </row>
    <row r="71" spans="1:50" x14ac:dyDescent="0.25">
      <c r="A71" s="12">
        <v>0</v>
      </c>
      <c r="B71" s="12" t="s">
        <v>64</v>
      </c>
      <c r="C71" s="12">
        <v>1</v>
      </c>
      <c r="D71" s="13">
        <v>43559</v>
      </c>
      <c r="E71" s="14">
        <v>3</v>
      </c>
      <c r="F71" s="14">
        <v>1</v>
      </c>
      <c r="G71" s="14" t="s">
        <v>65</v>
      </c>
      <c r="H71" s="27">
        <v>31</v>
      </c>
      <c r="I71" s="15">
        <f t="shared" si="23"/>
        <v>38</v>
      </c>
      <c r="J71" s="28">
        <v>14.4</v>
      </c>
      <c r="K71" s="14">
        <v>16.5</v>
      </c>
      <c r="L71" s="14" t="s">
        <v>53</v>
      </c>
      <c r="M71" s="16" t="s">
        <v>52</v>
      </c>
      <c r="N71" s="14">
        <v>1</v>
      </c>
      <c r="O71" s="14">
        <v>2</v>
      </c>
      <c r="P71" s="14">
        <v>2</v>
      </c>
      <c r="Q71" s="14">
        <v>1</v>
      </c>
      <c r="R71" s="12"/>
      <c r="S71" s="19"/>
      <c r="T71" s="12"/>
      <c r="U71" s="12">
        <v>1797.92</v>
      </c>
      <c r="V71" s="12">
        <v>1231.136</v>
      </c>
      <c r="W71" s="12">
        <v>566.78399999999999</v>
      </c>
      <c r="X71" s="12">
        <v>1231.136</v>
      </c>
      <c r="Y71" s="17">
        <f>X71/U71*100</f>
        <v>68.475571771825216</v>
      </c>
      <c r="Z71" s="12">
        <v>566.78399999999999</v>
      </c>
      <c r="AA71" s="17">
        <v>31.524428228174777</v>
      </c>
      <c r="AB71" s="12">
        <v>566.78399999999999</v>
      </c>
      <c r="AC71" s="12">
        <f>AB71/U71*100</f>
        <v>31.524428228174777</v>
      </c>
      <c r="AD71" s="12">
        <v>1231.136</v>
      </c>
      <c r="AE71" s="12">
        <v>68.475571771825216</v>
      </c>
      <c r="AF71" s="12">
        <v>5809.09</v>
      </c>
      <c r="AG71" s="12">
        <f>AF71/100</f>
        <v>58.090900000000005</v>
      </c>
      <c r="AH71" s="12">
        <v>3.23305</v>
      </c>
      <c r="AI71" s="12">
        <v>1799.08</v>
      </c>
      <c r="AJ71" s="12">
        <v>773.69200000000001</v>
      </c>
      <c r="AK71" s="12">
        <v>1023.09</v>
      </c>
      <c r="AL71" s="12">
        <v>1023.09</v>
      </c>
      <c r="AM71" s="16">
        <f>AL71/AI71*100</f>
        <v>56.867398892767419</v>
      </c>
      <c r="AN71" s="12">
        <v>773.69200000000001</v>
      </c>
      <c r="AO71" s="17">
        <f>AN71/AI71*100</f>
        <v>43.004869155346071</v>
      </c>
      <c r="AP71" s="12">
        <v>773.69200000000001</v>
      </c>
      <c r="AQ71" s="17">
        <f>AP71/AI71*100</f>
        <v>43.004869155346071</v>
      </c>
      <c r="AR71" s="12">
        <v>1023.09</v>
      </c>
      <c r="AS71" s="17">
        <v>56.867398892767419</v>
      </c>
      <c r="AT71" s="18">
        <f t="shared" si="12"/>
        <v>1.3650561766034328</v>
      </c>
      <c r="AU71" s="17">
        <f t="shared" si="13"/>
        <v>206.90800000000002</v>
      </c>
      <c r="AV71" s="12">
        <f t="shared" si="14"/>
        <v>-249.39800000000002</v>
      </c>
      <c r="AW71" s="17">
        <f t="shared" si="15"/>
        <v>2.0999999999999996</v>
      </c>
      <c r="AX71" s="19">
        <f t="shared" si="16"/>
        <v>58.090900000000005</v>
      </c>
    </row>
    <row r="72" spans="1:50" x14ac:dyDescent="0.25">
      <c r="A72" s="12">
        <v>0</v>
      </c>
      <c r="B72" s="12" t="s">
        <v>64</v>
      </c>
      <c r="C72" s="12">
        <v>4</v>
      </c>
      <c r="D72" s="13">
        <v>43847</v>
      </c>
      <c r="E72" s="12">
        <v>1</v>
      </c>
      <c r="F72" s="12">
        <v>1</v>
      </c>
      <c r="G72" s="12" t="s">
        <v>65</v>
      </c>
      <c r="H72" s="12">
        <v>31</v>
      </c>
      <c r="I72" s="15">
        <f t="shared" si="23"/>
        <v>38</v>
      </c>
      <c r="J72" s="12">
        <v>10.5</v>
      </c>
      <c r="K72" s="12">
        <v>16.7</v>
      </c>
      <c r="L72" s="12" t="s">
        <v>53</v>
      </c>
      <c r="M72" s="12" t="s">
        <v>52</v>
      </c>
      <c r="N72" s="12">
        <v>2</v>
      </c>
      <c r="O72" s="12">
        <v>2</v>
      </c>
      <c r="P72" s="16">
        <v>1</v>
      </c>
      <c r="Q72" s="16">
        <v>1</v>
      </c>
      <c r="R72" s="12">
        <v>4970.59</v>
      </c>
      <c r="S72" s="12">
        <v>49.7059</v>
      </c>
      <c r="T72" s="12">
        <v>2.7640799999999999</v>
      </c>
      <c r="U72" s="12">
        <v>1800.08</v>
      </c>
      <c r="V72" s="12">
        <v>542.19500000000005</v>
      </c>
      <c r="W72" s="12">
        <v>1255.8900000000001</v>
      </c>
      <c r="X72" s="12">
        <v>1255.8900000000001</v>
      </c>
      <c r="Y72" s="12">
        <v>69.768565841518154</v>
      </c>
      <c r="Z72" s="12">
        <v>542.19500000000005</v>
      </c>
      <c r="AA72" s="12">
        <v>30.120605750855521</v>
      </c>
      <c r="AB72" s="12">
        <v>542.19500000000005</v>
      </c>
      <c r="AC72" s="12">
        <v>30.120605750855521</v>
      </c>
      <c r="AD72" s="12">
        <v>1255.8900000000001</v>
      </c>
      <c r="AE72" s="12">
        <v>69.768565841518154</v>
      </c>
      <c r="AF72" s="12">
        <v>5723.62</v>
      </c>
      <c r="AG72" s="12">
        <v>57.236199999999997</v>
      </c>
      <c r="AH72" s="12">
        <v>3.18743</v>
      </c>
      <c r="AI72" s="12">
        <v>1798.38</v>
      </c>
      <c r="AJ72" s="12">
        <v>909.69100000000003</v>
      </c>
      <c r="AK72" s="12">
        <v>886.59100000000001</v>
      </c>
      <c r="AL72" s="12">
        <v>886.59100000000001</v>
      </c>
      <c r="AM72" s="12">
        <v>49.299425038089836</v>
      </c>
      <c r="AN72" s="12">
        <v>909.69100000000003</v>
      </c>
      <c r="AO72" s="12">
        <v>50.583914411859567</v>
      </c>
      <c r="AP72" s="12">
        <v>909.69100000000003</v>
      </c>
      <c r="AQ72" s="12">
        <v>50.583914411859567</v>
      </c>
      <c r="AR72" s="12">
        <v>886.59100000000001</v>
      </c>
      <c r="AS72" s="12">
        <v>49.299425038089836</v>
      </c>
      <c r="AT72" s="18">
        <v>1.6777930449377068</v>
      </c>
      <c r="AU72" s="17">
        <v>367.49599999999998</v>
      </c>
      <c r="AV72" s="12">
        <v>23.100000000000023</v>
      </c>
      <c r="AW72" s="17">
        <v>6.1999999999999993</v>
      </c>
      <c r="AX72" s="19">
        <v>7.5302999999999969</v>
      </c>
    </row>
    <row r="73" spans="1:50" x14ac:dyDescent="0.25">
      <c r="A73" s="12">
        <v>0</v>
      </c>
      <c r="B73" s="12" t="s">
        <v>50</v>
      </c>
      <c r="C73" s="12">
        <v>1</v>
      </c>
      <c r="D73" s="13">
        <v>43489</v>
      </c>
      <c r="E73" s="14">
        <v>2</v>
      </c>
      <c r="F73" s="14">
        <v>2</v>
      </c>
      <c r="G73" s="12" t="s">
        <v>51</v>
      </c>
      <c r="H73" s="12">
        <v>31</v>
      </c>
      <c r="I73" s="15">
        <f t="shared" si="23"/>
        <v>38</v>
      </c>
      <c r="J73" s="12">
        <v>12.6</v>
      </c>
      <c r="K73" s="12">
        <v>15.3</v>
      </c>
      <c r="L73" s="12" t="s">
        <v>53</v>
      </c>
      <c r="M73" s="12" t="s">
        <v>52</v>
      </c>
      <c r="N73" s="12">
        <v>2</v>
      </c>
      <c r="O73" s="12">
        <v>2</v>
      </c>
      <c r="P73" s="12">
        <v>1</v>
      </c>
      <c r="Q73" s="12">
        <v>1</v>
      </c>
      <c r="R73" s="16">
        <v>5055.92</v>
      </c>
      <c r="S73" s="17">
        <f>R73/100</f>
        <v>50.559200000000004</v>
      </c>
      <c r="T73" s="17">
        <v>2.8315199999999998</v>
      </c>
      <c r="U73" s="12">
        <v>1789.78</v>
      </c>
      <c r="V73" s="12">
        <v>737.19299999999998</v>
      </c>
      <c r="W73" s="12">
        <v>1049.0899999999999</v>
      </c>
      <c r="X73" s="12">
        <v>1049.0899999999999</v>
      </c>
      <c r="Y73" s="12">
        <v>58.61558403826168</v>
      </c>
      <c r="Z73" s="12">
        <v>737.19299999999998</v>
      </c>
      <c r="AA73" s="12">
        <f>Z73/U73*100</f>
        <v>41.189028819184479</v>
      </c>
      <c r="AB73" s="12">
        <v>737.19299999999998</v>
      </c>
      <c r="AC73" s="12">
        <f t="shared" ref="AC73:AC84" si="24">AB73/U73*100</f>
        <v>41.189028819184479</v>
      </c>
      <c r="AD73" s="12">
        <v>1049.0899999999999</v>
      </c>
      <c r="AE73" s="12">
        <v>58.61558403826168</v>
      </c>
      <c r="AF73" s="16">
        <v>6571.42</v>
      </c>
      <c r="AG73" s="17">
        <f t="shared" ref="AG73:AG84" si="25">AF73/100</f>
        <v>65.714200000000005</v>
      </c>
      <c r="AH73" s="12">
        <v>3.6667100000000001</v>
      </c>
      <c r="AI73" s="12">
        <v>1796.08</v>
      </c>
      <c r="AJ73" s="12">
        <v>777.09199999999998</v>
      </c>
      <c r="AK73" s="12">
        <v>1014.79</v>
      </c>
      <c r="AL73" s="12">
        <v>1014.79</v>
      </c>
      <c r="AM73" s="12">
        <v>56.500267248674895</v>
      </c>
      <c r="AN73" s="12">
        <v>777.09199999999998</v>
      </c>
      <c r="AO73" s="12">
        <f t="shared" ref="AO73:AO84" si="26">AN73/AI73*100</f>
        <v>43.266001514409155</v>
      </c>
      <c r="AP73" s="12">
        <v>777.09199999999998</v>
      </c>
      <c r="AQ73" s="12">
        <f t="shared" ref="AQ73:AQ84" si="27">AP73/AI73*100</f>
        <v>43.266001514409155</v>
      </c>
      <c r="AR73" s="12">
        <v>1014.79</v>
      </c>
      <c r="AS73" s="12">
        <v>56.500267248674895</v>
      </c>
      <c r="AT73" s="18">
        <f t="shared" ref="AT73:AT84" si="28">AP73/AB73</f>
        <v>1.0541228687738489</v>
      </c>
      <c r="AU73" s="17">
        <f t="shared" ref="AU73:AU84" si="29">AP73-AB73</f>
        <v>39.899000000000001</v>
      </c>
      <c r="AV73" s="16">
        <f t="shared" ref="AV73:AV84" si="30">AP73-AR73</f>
        <v>-237.69799999999998</v>
      </c>
      <c r="AW73" s="17">
        <f t="shared" ref="AW73:AW84" si="31">K73-J73</f>
        <v>2.7000000000000011</v>
      </c>
      <c r="AX73" s="19">
        <f t="shared" ref="AX73:AX84" si="32">AG73-S73</f>
        <v>15.155000000000001</v>
      </c>
    </row>
    <row r="74" spans="1:50" x14ac:dyDescent="0.25">
      <c r="A74" s="12">
        <v>0</v>
      </c>
      <c r="B74" s="12" t="s">
        <v>50</v>
      </c>
      <c r="C74" s="12">
        <v>1</v>
      </c>
      <c r="D74" s="13">
        <v>43489</v>
      </c>
      <c r="E74" s="14">
        <v>2</v>
      </c>
      <c r="F74" s="14">
        <v>3</v>
      </c>
      <c r="G74" s="12" t="s">
        <v>51</v>
      </c>
      <c r="H74" s="12">
        <v>31</v>
      </c>
      <c r="I74" s="15">
        <f t="shared" si="23"/>
        <v>38</v>
      </c>
      <c r="J74" s="12">
        <v>15.8</v>
      </c>
      <c r="K74" s="12">
        <v>18.100000000000001</v>
      </c>
      <c r="L74" s="12" t="s">
        <v>53</v>
      </c>
      <c r="M74" s="12" t="s">
        <v>52</v>
      </c>
      <c r="N74" s="12">
        <v>2</v>
      </c>
      <c r="O74" s="12">
        <v>2</v>
      </c>
      <c r="P74" s="12">
        <v>1</v>
      </c>
      <c r="Q74" s="12">
        <v>1</v>
      </c>
      <c r="R74" s="16">
        <v>5334</v>
      </c>
      <c r="S74" s="17">
        <f>R74/100</f>
        <v>53.34</v>
      </c>
      <c r="T74" s="17">
        <v>3.12262</v>
      </c>
      <c r="U74" s="12">
        <v>1720.78</v>
      </c>
      <c r="V74" s="12">
        <v>950.79</v>
      </c>
      <c r="W74" s="12">
        <v>763.39200000000005</v>
      </c>
      <c r="X74" s="12">
        <v>763.39200000000005</v>
      </c>
      <c r="Y74" s="12">
        <v>44.363137646881071</v>
      </c>
      <c r="Z74" s="12">
        <v>950.79</v>
      </c>
      <c r="AA74" s="12">
        <f>Z74/U74*100</f>
        <v>55.253431583351734</v>
      </c>
      <c r="AB74" s="12">
        <v>950.79</v>
      </c>
      <c r="AC74" s="12">
        <f t="shared" si="24"/>
        <v>55.253431583351734</v>
      </c>
      <c r="AD74" s="12">
        <v>763.39200000000005</v>
      </c>
      <c r="AE74" s="12">
        <v>44.363137646881071</v>
      </c>
      <c r="AF74" s="16">
        <v>6323.85</v>
      </c>
      <c r="AG74" s="17">
        <f t="shared" si="25"/>
        <v>63.238500000000002</v>
      </c>
      <c r="AH74" s="12">
        <v>3.5264099999999998</v>
      </c>
      <c r="AI74" s="12">
        <v>1798.68</v>
      </c>
      <c r="AJ74" s="12">
        <v>965.79</v>
      </c>
      <c r="AK74" s="12">
        <v>830.29200000000003</v>
      </c>
      <c r="AL74" s="12">
        <v>830.29200000000003</v>
      </c>
      <c r="AM74" s="12">
        <v>46.161184868903867</v>
      </c>
      <c r="AN74" s="12">
        <v>965.79</v>
      </c>
      <c r="AO74" s="12">
        <f t="shared" si="26"/>
        <v>53.69437587564213</v>
      </c>
      <c r="AP74" s="12">
        <v>965.79</v>
      </c>
      <c r="AQ74" s="12">
        <f t="shared" si="27"/>
        <v>53.69437587564213</v>
      </c>
      <c r="AR74" s="12">
        <v>830.29200000000003</v>
      </c>
      <c r="AS74" s="12">
        <v>46.161184868903867</v>
      </c>
      <c r="AT74" s="18">
        <f t="shared" si="28"/>
        <v>1.0157763544000253</v>
      </c>
      <c r="AU74" s="17">
        <f t="shared" si="29"/>
        <v>15</v>
      </c>
      <c r="AV74" s="16">
        <f t="shared" si="30"/>
        <v>135.49799999999993</v>
      </c>
      <c r="AW74" s="17">
        <f t="shared" si="31"/>
        <v>2.3000000000000007</v>
      </c>
      <c r="AX74" s="19">
        <f t="shared" si="32"/>
        <v>9.8984999999999985</v>
      </c>
    </row>
    <row r="75" spans="1:50" x14ac:dyDescent="0.25">
      <c r="A75" s="12">
        <v>0</v>
      </c>
      <c r="B75" s="12" t="s">
        <v>60</v>
      </c>
      <c r="C75" s="12">
        <v>2</v>
      </c>
      <c r="D75" s="13">
        <v>43658</v>
      </c>
      <c r="E75" s="12">
        <v>1</v>
      </c>
      <c r="F75" s="12">
        <v>3</v>
      </c>
      <c r="G75" s="12" t="s">
        <v>61</v>
      </c>
      <c r="H75" s="12">
        <v>31</v>
      </c>
      <c r="I75" s="15">
        <f t="shared" si="23"/>
        <v>38</v>
      </c>
      <c r="J75" s="12">
        <v>12</v>
      </c>
      <c r="K75" s="12">
        <v>17.5</v>
      </c>
      <c r="L75" s="12" t="s">
        <v>53</v>
      </c>
      <c r="M75" s="12" t="s">
        <v>52</v>
      </c>
      <c r="N75" s="12">
        <v>1</v>
      </c>
      <c r="O75" s="12">
        <v>1</v>
      </c>
      <c r="P75" s="12">
        <v>2</v>
      </c>
      <c r="Q75" s="12">
        <v>2</v>
      </c>
      <c r="R75" s="12">
        <v>4748.96</v>
      </c>
      <c r="S75" s="12">
        <f>R75/100</f>
        <v>47.489600000000003</v>
      </c>
      <c r="T75" s="12">
        <v>2.6427399999999999</v>
      </c>
      <c r="U75" s="12">
        <v>1799.88</v>
      </c>
      <c r="V75" s="12">
        <v>1054.5899999999999</v>
      </c>
      <c r="W75" s="12">
        <v>742.59299999999996</v>
      </c>
      <c r="X75" s="12">
        <v>1054.5899999999999</v>
      </c>
      <c r="Y75" s="12">
        <v>58.592239482632166</v>
      </c>
      <c r="Z75" s="12">
        <v>742.59299999999996</v>
      </c>
      <c r="AA75" s="17">
        <f>Z75/U75*100</f>
        <v>41.257917194479624</v>
      </c>
      <c r="AB75" s="12">
        <v>742.59299999999996</v>
      </c>
      <c r="AC75" s="17">
        <f t="shared" si="24"/>
        <v>41.257917194479624</v>
      </c>
      <c r="AD75" s="12">
        <v>1054.5899999999999</v>
      </c>
      <c r="AE75" s="12">
        <v>58.592239482632166</v>
      </c>
      <c r="AF75" s="12">
        <v>5573.58</v>
      </c>
      <c r="AG75" s="12">
        <f t="shared" si="25"/>
        <v>55.735799999999998</v>
      </c>
      <c r="AH75" s="12">
        <v>3.0980099999999999</v>
      </c>
      <c r="AI75" s="12">
        <v>1800.18</v>
      </c>
      <c r="AJ75" s="12">
        <v>604.59400000000005</v>
      </c>
      <c r="AK75" s="12">
        <v>1195.5899999999999</v>
      </c>
      <c r="AL75" s="12">
        <v>604.59400000000005</v>
      </c>
      <c r="AM75" s="12">
        <v>33.585197035851969</v>
      </c>
      <c r="AN75" s="12">
        <v>1195.5899999999999</v>
      </c>
      <c r="AO75" s="17">
        <f t="shared" si="26"/>
        <v>66.415025164150236</v>
      </c>
      <c r="AP75" s="12">
        <v>1195.5899999999999</v>
      </c>
      <c r="AQ75" s="17">
        <f t="shared" si="27"/>
        <v>66.415025164150236</v>
      </c>
      <c r="AR75" s="12">
        <v>604.59400000000005</v>
      </c>
      <c r="AS75" s="12">
        <v>33.585197035851969</v>
      </c>
      <c r="AT75" s="18">
        <f t="shared" si="28"/>
        <v>1.6100205630809878</v>
      </c>
      <c r="AU75" s="17">
        <f t="shared" si="29"/>
        <v>452.99699999999996</v>
      </c>
      <c r="AV75" s="12">
        <f t="shared" si="30"/>
        <v>590.99599999999987</v>
      </c>
      <c r="AW75" s="17">
        <f t="shared" si="31"/>
        <v>5.5</v>
      </c>
      <c r="AX75" s="19">
        <f t="shared" si="32"/>
        <v>8.2461999999999946</v>
      </c>
    </row>
    <row r="76" spans="1:50" x14ac:dyDescent="0.25">
      <c r="A76" s="20">
        <v>0</v>
      </c>
      <c r="B76" s="20" t="s">
        <v>64</v>
      </c>
      <c r="C76" s="20">
        <v>1</v>
      </c>
      <c r="D76" s="21">
        <v>43559</v>
      </c>
      <c r="E76" s="15">
        <v>4</v>
      </c>
      <c r="F76" s="15">
        <v>1</v>
      </c>
      <c r="G76" s="15" t="s">
        <v>65</v>
      </c>
      <c r="H76" s="30">
        <v>32</v>
      </c>
      <c r="I76" s="15">
        <f t="shared" si="23"/>
        <v>39</v>
      </c>
      <c r="J76" s="31">
        <v>17.399999999999999</v>
      </c>
      <c r="K76" s="15">
        <v>18.399999999999999</v>
      </c>
      <c r="L76" s="15" t="s">
        <v>52</v>
      </c>
      <c r="M76" s="24" t="s">
        <v>53</v>
      </c>
      <c r="N76" s="15">
        <v>2</v>
      </c>
      <c r="O76" s="15">
        <v>1</v>
      </c>
      <c r="P76" s="15">
        <v>1</v>
      </c>
      <c r="Q76" s="15">
        <v>2</v>
      </c>
      <c r="R76" s="20"/>
      <c r="S76" s="32"/>
      <c r="T76" s="20"/>
      <c r="U76" s="20">
        <v>1797.7</v>
      </c>
      <c r="V76" s="20">
        <v>767.09400000000005</v>
      </c>
      <c r="W76" s="20">
        <v>1231.136</v>
      </c>
      <c r="X76" s="20">
        <v>1231.136</v>
      </c>
      <c r="Y76" s="22">
        <f>X76/U76*100</f>
        <v>68.483951716081663</v>
      </c>
      <c r="Z76" s="20">
        <v>767.09400000000005</v>
      </c>
      <c r="AA76" s="22">
        <v>42.670857206430441</v>
      </c>
      <c r="AB76" s="20">
        <v>1030.606</v>
      </c>
      <c r="AC76" s="20">
        <f t="shared" si="24"/>
        <v>57.329142793569552</v>
      </c>
      <c r="AD76" s="20">
        <v>767.09400000000005</v>
      </c>
      <c r="AE76" s="20">
        <v>42.670857206430441</v>
      </c>
      <c r="AF76" s="20">
        <v>5984.24</v>
      </c>
      <c r="AG76" s="20">
        <f t="shared" si="25"/>
        <v>59.842399999999998</v>
      </c>
      <c r="AH76" s="20">
        <v>3.3262700000000001</v>
      </c>
      <c r="AI76" s="20">
        <v>1800.18</v>
      </c>
      <c r="AJ76" s="20">
        <v>1323.39</v>
      </c>
      <c r="AK76" s="20">
        <v>475.79500000000002</v>
      </c>
      <c r="AL76" s="20">
        <v>1323.39</v>
      </c>
      <c r="AM76" s="24">
        <f>AL76/AI76*100</f>
        <v>73.514315235143158</v>
      </c>
      <c r="AN76" s="20">
        <v>475.79500000000002</v>
      </c>
      <c r="AO76" s="22">
        <f t="shared" si="26"/>
        <v>26.430412514304123</v>
      </c>
      <c r="AP76" s="20">
        <v>1323.39</v>
      </c>
      <c r="AQ76" s="22">
        <f t="shared" si="27"/>
        <v>73.514315235143158</v>
      </c>
      <c r="AR76" s="20">
        <v>475.79500000000002</v>
      </c>
      <c r="AS76" s="22">
        <v>26.430412514304123</v>
      </c>
      <c r="AT76" s="18">
        <f t="shared" si="28"/>
        <v>1.2840891669561405</v>
      </c>
      <c r="AU76" s="22">
        <f t="shared" si="29"/>
        <v>292.78400000000011</v>
      </c>
      <c r="AV76" s="20">
        <f t="shared" si="30"/>
        <v>847.59500000000003</v>
      </c>
      <c r="AW76" s="17">
        <f t="shared" si="31"/>
        <v>1</v>
      </c>
      <c r="AX76" s="19">
        <f t="shared" si="32"/>
        <v>59.842399999999998</v>
      </c>
    </row>
    <row r="77" spans="1:50" x14ac:dyDescent="0.25">
      <c r="A77" s="20">
        <v>0</v>
      </c>
      <c r="B77" s="20" t="s">
        <v>50</v>
      </c>
      <c r="C77" s="20">
        <v>4</v>
      </c>
      <c r="D77" s="21">
        <v>44153</v>
      </c>
      <c r="E77" s="20">
        <v>2</v>
      </c>
      <c r="F77" s="20">
        <v>3</v>
      </c>
      <c r="G77" s="20" t="s">
        <v>51</v>
      </c>
      <c r="H77" s="20">
        <v>32</v>
      </c>
      <c r="I77" s="15">
        <f t="shared" si="23"/>
        <v>39</v>
      </c>
      <c r="J77" s="20">
        <v>14.8</v>
      </c>
      <c r="K77" s="20">
        <v>18.8</v>
      </c>
      <c r="L77" s="20" t="s">
        <v>52</v>
      </c>
      <c r="M77" s="20" t="s">
        <v>53</v>
      </c>
      <c r="N77" s="20">
        <v>2</v>
      </c>
      <c r="O77" s="20">
        <v>2</v>
      </c>
      <c r="P77" s="20">
        <v>1</v>
      </c>
      <c r="Q77" s="20">
        <v>1</v>
      </c>
      <c r="R77" s="20">
        <v>7498.16</v>
      </c>
      <c r="S77" s="22">
        <f t="shared" ref="S77:S84" si="33">R77/100</f>
        <v>74.9816</v>
      </c>
      <c r="T77" s="20">
        <v>4.1772900000000002</v>
      </c>
      <c r="U77" s="20">
        <v>1797.45</v>
      </c>
      <c r="V77" s="20">
        <v>881.29100000000005</v>
      </c>
      <c r="W77" s="20">
        <v>912.42399999999998</v>
      </c>
      <c r="X77" s="20">
        <v>912.42399999999998</v>
      </c>
      <c r="Y77" s="20">
        <v>50.76213524715569</v>
      </c>
      <c r="Z77" s="20">
        <v>881.29100000000005</v>
      </c>
      <c r="AA77" s="20">
        <f t="shared" ref="AA77:AA84" si="34">Z77/U77*100</f>
        <v>49.030070377479205</v>
      </c>
      <c r="AB77" s="20">
        <v>912.42399999999998</v>
      </c>
      <c r="AC77" s="20">
        <f t="shared" si="24"/>
        <v>50.76213524715569</v>
      </c>
      <c r="AD77" s="20">
        <v>881.29100000000005</v>
      </c>
      <c r="AE77" s="20">
        <v>49.030070377479205</v>
      </c>
      <c r="AF77" s="20">
        <v>7131.01</v>
      </c>
      <c r="AG77" s="22">
        <f t="shared" si="25"/>
        <v>71.310100000000006</v>
      </c>
      <c r="AH77" s="20">
        <v>3.97098</v>
      </c>
      <c r="AI77" s="20">
        <v>1799.12</v>
      </c>
      <c r="AJ77" s="20">
        <v>1046.56</v>
      </c>
      <c r="AK77" s="20">
        <v>749.45899999999995</v>
      </c>
      <c r="AL77" s="20">
        <v>749.45899999999995</v>
      </c>
      <c r="AM77" s="20">
        <v>41.656976744186046</v>
      </c>
      <c r="AN77" s="20">
        <v>1046.56</v>
      </c>
      <c r="AO77" s="20">
        <f t="shared" si="26"/>
        <v>58.170661212148168</v>
      </c>
      <c r="AP77" s="20">
        <v>749.45899999999995</v>
      </c>
      <c r="AQ77" s="20">
        <f t="shared" si="27"/>
        <v>41.656976744186046</v>
      </c>
      <c r="AR77" s="20">
        <v>1046.56</v>
      </c>
      <c r="AS77" s="20">
        <v>58.170661212148168</v>
      </c>
      <c r="AT77" s="18">
        <f t="shared" si="28"/>
        <v>0.82139334344559101</v>
      </c>
      <c r="AU77" s="22">
        <f t="shared" si="29"/>
        <v>-162.96500000000003</v>
      </c>
      <c r="AV77" s="24">
        <f t="shared" si="30"/>
        <v>-297.101</v>
      </c>
      <c r="AW77" s="17">
        <f t="shared" si="31"/>
        <v>4</v>
      </c>
      <c r="AX77" s="19">
        <f t="shared" si="32"/>
        <v>-3.6714999999999947</v>
      </c>
    </row>
    <row r="78" spans="1:50" x14ac:dyDescent="0.25">
      <c r="A78" s="20">
        <v>0</v>
      </c>
      <c r="B78" s="20" t="s">
        <v>50</v>
      </c>
      <c r="C78" s="20">
        <v>1</v>
      </c>
      <c r="D78" s="21">
        <v>43489</v>
      </c>
      <c r="E78" s="15">
        <v>4</v>
      </c>
      <c r="F78" s="15">
        <v>1</v>
      </c>
      <c r="G78" s="20" t="s">
        <v>51</v>
      </c>
      <c r="H78" s="20">
        <v>32</v>
      </c>
      <c r="I78" s="15">
        <f t="shared" si="23"/>
        <v>39</v>
      </c>
      <c r="J78" s="20">
        <v>13.2</v>
      </c>
      <c r="K78" s="15">
        <v>14.9</v>
      </c>
      <c r="L78" s="20" t="s">
        <v>52</v>
      </c>
      <c r="M78" s="20" t="s">
        <v>53</v>
      </c>
      <c r="N78" s="20">
        <v>1</v>
      </c>
      <c r="O78" s="20">
        <v>1</v>
      </c>
      <c r="P78" s="20">
        <v>2</v>
      </c>
      <c r="Q78" s="20">
        <v>2</v>
      </c>
      <c r="R78" s="24">
        <v>5388.97</v>
      </c>
      <c r="S78" s="22">
        <f t="shared" si="33"/>
        <v>53.889700000000005</v>
      </c>
      <c r="T78" s="22">
        <v>2.9967299999999999</v>
      </c>
      <c r="U78" s="20">
        <v>1799.78</v>
      </c>
      <c r="V78" s="20">
        <v>637.79399999999998</v>
      </c>
      <c r="W78" s="20">
        <v>1158.3900000000001</v>
      </c>
      <c r="X78" s="20">
        <v>637.79399999999998</v>
      </c>
      <c r="Y78" s="20">
        <v>35.437331229372475</v>
      </c>
      <c r="Z78" s="20">
        <v>1158.3900000000001</v>
      </c>
      <c r="AA78" s="20">
        <f t="shared" si="34"/>
        <v>64.362866572581098</v>
      </c>
      <c r="AB78" s="20">
        <v>637.79399999999998</v>
      </c>
      <c r="AC78" s="20">
        <f t="shared" si="24"/>
        <v>35.437331229372475</v>
      </c>
      <c r="AD78" s="20">
        <v>1158.3900000000001</v>
      </c>
      <c r="AE78" s="20">
        <v>64.362866572581098</v>
      </c>
      <c r="AF78" s="24">
        <v>5374.49</v>
      </c>
      <c r="AG78" s="22">
        <f t="shared" si="25"/>
        <v>53.744900000000001</v>
      </c>
      <c r="AH78" s="20">
        <v>2.9880200000000001</v>
      </c>
      <c r="AI78" s="20">
        <v>1800.18</v>
      </c>
      <c r="AJ78" s="20">
        <v>975.59</v>
      </c>
      <c r="AK78" s="20">
        <v>820.19200000000001</v>
      </c>
      <c r="AL78" s="20">
        <v>975.59</v>
      </c>
      <c r="AM78" s="20">
        <v>54.19402504194025</v>
      </c>
      <c r="AN78" s="20">
        <v>820.19200000000001</v>
      </c>
      <c r="AO78" s="20">
        <f t="shared" si="26"/>
        <v>45.561666055616662</v>
      </c>
      <c r="AP78" s="20">
        <v>975.59</v>
      </c>
      <c r="AQ78" s="20">
        <f t="shared" si="27"/>
        <v>54.19402504194025</v>
      </c>
      <c r="AR78" s="20">
        <v>820.19200000000001</v>
      </c>
      <c r="AS78" s="20">
        <v>45.561666055616662</v>
      </c>
      <c r="AT78" s="18">
        <f t="shared" si="28"/>
        <v>1.5296318246957483</v>
      </c>
      <c r="AU78" s="22">
        <f t="shared" si="29"/>
        <v>337.79600000000005</v>
      </c>
      <c r="AV78" s="24">
        <f t="shared" si="30"/>
        <v>155.39800000000002</v>
      </c>
      <c r="AW78" s="17">
        <f t="shared" si="31"/>
        <v>1.7000000000000011</v>
      </c>
      <c r="AX78" s="19">
        <f t="shared" si="32"/>
        <v>-0.14480000000000359</v>
      </c>
    </row>
    <row r="79" spans="1:50" x14ac:dyDescent="0.25">
      <c r="A79" s="20">
        <v>0</v>
      </c>
      <c r="B79" s="20" t="s">
        <v>50</v>
      </c>
      <c r="C79" s="20">
        <v>4</v>
      </c>
      <c r="D79" s="21">
        <v>44153</v>
      </c>
      <c r="E79" s="20">
        <v>2</v>
      </c>
      <c r="F79" s="20">
        <v>1</v>
      </c>
      <c r="G79" s="20" t="s">
        <v>51</v>
      </c>
      <c r="H79" s="20">
        <v>32</v>
      </c>
      <c r="I79" s="15">
        <f t="shared" si="23"/>
        <v>39</v>
      </c>
      <c r="J79" s="20">
        <v>17.5</v>
      </c>
      <c r="K79" s="20">
        <v>19.2</v>
      </c>
      <c r="L79" s="20" t="s">
        <v>52</v>
      </c>
      <c r="M79" s="20" t="s">
        <v>53</v>
      </c>
      <c r="N79" s="20">
        <v>1</v>
      </c>
      <c r="O79" s="20">
        <v>1</v>
      </c>
      <c r="P79" s="20">
        <v>2</v>
      </c>
      <c r="Q79" s="20">
        <v>2</v>
      </c>
      <c r="R79" s="20">
        <v>6646.32</v>
      </c>
      <c r="S79" s="22">
        <f t="shared" si="33"/>
        <v>66.463200000000001</v>
      </c>
      <c r="T79" s="20">
        <v>3.70444</v>
      </c>
      <c r="U79" s="20">
        <v>1797.02</v>
      </c>
      <c r="V79" s="20">
        <v>831.19200000000001</v>
      </c>
      <c r="W79" s="20">
        <v>963.72400000000005</v>
      </c>
      <c r="X79" s="20">
        <v>831.19200000000001</v>
      </c>
      <c r="Y79" s="20">
        <v>46.253909249757932</v>
      </c>
      <c r="Z79" s="20">
        <v>963.72400000000005</v>
      </c>
      <c r="AA79" s="20">
        <f t="shared" si="34"/>
        <v>53.629008024395951</v>
      </c>
      <c r="AB79" s="20">
        <v>831.19200000000001</v>
      </c>
      <c r="AC79" s="20">
        <f t="shared" si="24"/>
        <v>46.253909249757932</v>
      </c>
      <c r="AD79" s="20">
        <v>963.72400000000005</v>
      </c>
      <c r="AE79" s="20">
        <v>53.629008024395951</v>
      </c>
      <c r="AF79" s="20">
        <v>6040.07</v>
      </c>
      <c r="AG79" s="22">
        <f t="shared" si="25"/>
        <v>60.400700000000001</v>
      </c>
      <c r="AH79" s="20">
        <v>3.35867</v>
      </c>
      <c r="AI79" s="20">
        <v>1800.05</v>
      </c>
      <c r="AJ79" s="20">
        <v>862.39099999999996</v>
      </c>
      <c r="AK79" s="20">
        <v>935.29100000000005</v>
      </c>
      <c r="AL79" s="20">
        <v>862.39099999999996</v>
      </c>
      <c r="AM79" s="20">
        <v>47.909280297769506</v>
      </c>
      <c r="AN79" s="20">
        <v>935.29100000000005</v>
      </c>
      <c r="AO79" s="20">
        <f t="shared" si="26"/>
        <v>51.95916780089442</v>
      </c>
      <c r="AP79" s="20">
        <v>862.39099999999996</v>
      </c>
      <c r="AQ79" s="20">
        <f t="shared" si="27"/>
        <v>47.909280297769506</v>
      </c>
      <c r="AR79" s="20">
        <v>935.29100000000005</v>
      </c>
      <c r="AS79" s="20">
        <v>51.95916780089442</v>
      </c>
      <c r="AT79" s="18">
        <f t="shared" si="28"/>
        <v>1.03753525057989</v>
      </c>
      <c r="AU79" s="22">
        <f t="shared" si="29"/>
        <v>31.198999999999955</v>
      </c>
      <c r="AV79" s="24">
        <f t="shared" si="30"/>
        <v>-72.900000000000091</v>
      </c>
      <c r="AW79" s="17">
        <f t="shared" si="31"/>
        <v>1.6999999999999993</v>
      </c>
      <c r="AX79" s="19">
        <f t="shared" si="32"/>
        <v>-6.0625</v>
      </c>
    </row>
    <row r="80" spans="1:50" x14ac:dyDescent="0.25">
      <c r="A80" s="20">
        <v>0</v>
      </c>
      <c r="B80" s="20" t="s">
        <v>60</v>
      </c>
      <c r="C80" s="20">
        <v>6</v>
      </c>
      <c r="D80" s="21">
        <v>43956</v>
      </c>
      <c r="E80" s="20">
        <v>2</v>
      </c>
      <c r="F80" s="20">
        <v>1</v>
      </c>
      <c r="G80" s="20" t="s">
        <v>61</v>
      </c>
      <c r="H80" s="20">
        <v>32</v>
      </c>
      <c r="I80" s="15">
        <f t="shared" si="23"/>
        <v>39</v>
      </c>
      <c r="J80" s="20">
        <v>14.8</v>
      </c>
      <c r="K80" s="20">
        <v>18.8</v>
      </c>
      <c r="L80" s="20" t="s">
        <v>52</v>
      </c>
      <c r="M80" s="20" t="s">
        <v>53</v>
      </c>
      <c r="N80" s="20">
        <v>2</v>
      </c>
      <c r="O80" s="20">
        <v>2</v>
      </c>
      <c r="P80" s="20">
        <v>1</v>
      </c>
      <c r="Q80" s="20">
        <v>1</v>
      </c>
      <c r="R80" s="20">
        <v>6839.46</v>
      </c>
      <c r="S80" s="20">
        <f t="shared" si="33"/>
        <v>68.394599999999997</v>
      </c>
      <c r="T80" s="20">
        <v>3.8065000000000002</v>
      </c>
      <c r="U80" s="20">
        <v>1800.08</v>
      </c>
      <c r="V80" s="20">
        <v>725.59299999999996</v>
      </c>
      <c r="W80" s="20">
        <v>1069.29</v>
      </c>
      <c r="X80" s="20">
        <v>1069.29</v>
      </c>
      <c r="Y80" s="20">
        <v>59.402359895115772</v>
      </c>
      <c r="Z80" s="20">
        <v>725.59299999999996</v>
      </c>
      <c r="AA80" s="22">
        <f t="shared" si="34"/>
        <v>40.308930714190474</v>
      </c>
      <c r="AB80" s="20">
        <v>1069.29</v>
      </c>
      <c r="AC80" s="22">
        <f t="shared" si="24"/>
        <v>59.402359895115772</v>
      </c>
      <c r="AD80" s="20">
        <v>725.59299999999996</v>
      </c>
      <c r="AE80" s="20">
        <v>40.308930714190474</v>
      </c>
      <c r="AF80" s="20">
        <v>5799.99</v>
      </c>
      <c r="AG80" s="20">
        <f t="shared" si="25"/>
        <v>57.999899999999997</v>
      </c>
      <c r="AH80" s="20">
        <v>3.2278099999999998</v>
      </c>
      <c r="AI80" s="20">
        <v>1799.98</v>
      </c>
      <c r="AJ80" s="20">
        <v>772.89200000000005</v>
      </c>
      <c r="AK80" s="20">
        <v>1021.69</v>
      </c>
      <c r="AL80" s="20">
        <v>1021.69</v>
      </c>
      <c r="AM80" s="20">
        <v>56.761186235402619</v>
      </c>
      <c r="AN80" s="20">
        <v>772.89200000000005</v>
      </c>
      <c r="AO80" s="22">
        <f t="shared" si="26"/>
        <v>42.938921543572711</v>
      </c>
      <c r="AP80" s="20">
        <v>1021.69</v>
      </c>
      <c r="AQ80" s="22">
        <f t="shared" si="27"/>
        <v>56.761186235402619</v>
      </c>
      <c r="AR80" s="24">
        <v>772.89200000000005</v>
      </c>
      <c r="AS80" s="24">
        <v>42.938921543572711</v>
      </c>
      <c r="AT80" s="18">
        <f t="shared" si="28"/>
        <v>0.95548448035612421</v>
      </c>
      <c r="AU80" s="22">
        <f t="shared" si="29"/>
        <v>-47.599999999999909</v>
      </c>
      <c r="AV80" s="20">
        <f t="shared" si="30"/>
        <v>248.798</v>
      </c>
      <c r="AW80" s="17">
        <f t="shared" si="31"/>
        <v>4</v>
      </c>
      <c r="AX80" s="19">
        <f t="shared" si="32"/>
        <v>-10.3947</v>
      </c>
    </row>
    <row r="81" spans="1:50" x14ac:dyDescent="0.25">
      <c r="A81" s="20">
        <v>0</v>
      </c>
      <c r="B81" s="20" t="s">
        <v>60</v>
      </c>
      <c r="C81" s="20">
        <v>6</v>
      </c>
      <c r="D81" s="21">
        <v>43956</v>
      </c>
      <c r="E81" s="20">
        <v>2</v>
      </c>
      <c r="F81" s="20">
        <v>4</v>
      </c>
      <c r="G81" s="20" t="s">
        <v>61</v>
      </c>
      <c r="H81" s="20">
        <v>32</v>
      </c>
      <c r="I81" s="15">
        <f t="shared" si="23"/>
        <v>39</v>
      </c>
      <c r="J81" s="20">
        <v>15.3</v>
      </c>
      <c r="K81" s="20">
        <v>18.399999999999999</v>
      </c>
      <c r="L81" s="20" t="s">
        <v>52</v>
      </c>
      <c r="M81" s="20" t="s">
        <v>53</v>
      </c>
      <c r="N81" s="20">
        <v>1</v>
      </c>
      <c r="O81" s="20">
        <v>1</v>
      </c>
      <c r="P81" s="20">
        <v>2</v>
      </c>
      <c r="Q81" s="20">
        <v>2</v>
      </c>
      <c r="R81" s="20">
        <v>5474.61</v>
      </c>
      <c r="S81" s="20">
        <f t="shared" si="33"/>
        <v>54.746099999999998</v>
      </c>
      <c r="T81" s="20">
        <v>3.0460500000000001</v>
      </c>
      <c r="U81" s="20">
        <v>1799.38</v>
      </c>
      <c r="V81" s="20">
        <v>761.79200000000003</v>
      </c>
      <c r="W81" s="20">
        <v>1034.29</v>
      </c>
      <c r="X81" s="20">
        <v>761.79200000000003</v>
      </c>
      <c r="Y81" s="20">
        <v>42.336360301881761</v>
      </c>
      <c r="Z81" s="20">
        <v>1034.29</v>
      </c>
      <c r="AA81" s="22">
        <f t="shared" si="34"/>
        <v>57.480354344274133</v>
      </c>
      <c r="AB81" s="20">
        <v>761.79200000000003</v>
      </c>
      <c r="AC81" s="22">
        <f t="shared" si="24"/>
        <v>42.336360301881761</v>
      </c>
      <c r="AD81" s="20">
        <v>1034.29</v>
      </c>
      <c r="AE81" s="20">
        <v>57.480354344274133</v>
      </c>
      <c r="AF81" s="20">
        <v>7482.13</v>
      </c>
      <c r="AG81" s="20">
        <f t="shared" si="25"/>
        <v>74.821300000000008</v>
      </c>
      <c r="AH81" s="20">
        <v>4.1614100000000001</v>
      </c>
      <c r="AI81" s="20">
        <v>1800.18</v>
      </c>
      <c r="AJ81" s="20">
        <v>928.09100000000001</v>
      </c>
      <c r="AK81" s="20">
        <v>868.19100000000003</v>
      </c>
      <c r="AL81" s="20">
        <v>928.09100000000001</v>
      </c>
      <c r="AM81" s="20">
        <v>51.555455565554553</v>
      </c>
      <c r="AN81" s="20">
        <v>868.19100000000003</v>
      </c>
      <c r="AO81" s="22">
        <f t="shared" si="26"/>
        <v>48.228010532280109</v>
      </c>
      <c r="AP81" s="20">
        <v>928.09100000000001</v>
      </c>
      <c r="AQ81" s="22">
        <f t="shared" si="27"/>
        <v>51.555455565554553</v>
      </c>
      <c r="AR81" s="24">
        <v>868.19100000000003</v>
      </c>
      <c r="AS81" s="24">
        <v>48.228010532280109</v>
      </c>
      <c r="AT81" s="18">
        <f t="shared" si="28"/>
        <v>1.2182997458623877</v>
      </c>
      <c r="AU81" s="22">
        <f t="shared" si="29"/>
        <v>166.29899999999998</v>
      </c>
      <c r="AV81" s="20">
        <f t="shared" si="30"/>
        <v>59.899999999999977</v>
      </c>
      <c r="AW81" s="17">
        <f t="shared" si="31"/>
        <v>3.0999999999999979</v>
      </c>
      <c r="AX81" s="19">
        <f t="shared" si="32"/>
        <v>20.075200000000009</v>
      </c>
    </row>
    <row r="82" spans="1:50" x14ac:dyDescent="0.25">
      <c r="A82" s="20">
        <v>0</v>
      </c>
      <c r="B82" s="20" t="s">
        <v>54</v>
      </c>
      <c r="C82" s="20">
        <v>4</v>
      </c>
      <c r="D82" s="21">
        <v>43972</v>
      </c>
      <c r="E82" s="20">
        <v>1</v>
      </c>
      <c r="F82" s="20">
        <v>1</v>
      </c>
      <c r="G82" s="20" t="s">
        <v>55</v>
      </c>
      <c r="H82" s="20">
        <v>32</v>
      </c>
      <c r="I82" s="15">
        <f t="shared" si="23"/>
        <v>39</v>
      </c>
      <c r="J82" s="20">
        <v>13.6</v>
      </c>
      <c r="K82" s="20">
        <v>18</v>
      </c>
      <c r="L82" s="20" t="s">
        <v>52</v>
      </c>
      <c r="M82" s="20" t="s">
        <v>53</v>
      </c>
      <c r="N82" s="20">
        <v>2</v>
      </c>
      <c r="O82" s="20">
        <v>2</v>
      </c>
      <c r="P82" s="20">
        <v>1</v>
      </c>
      <c r="Q82" s="20">
        <v>1</v>
      </c>
      <c r="R82" s="20">
        <v>7233.06</v>
      </c>
      <c r="S82" s="20">
        <f t="shared" si="33"/>
        <v>72.330600000000004</v>
      </c>
      <c r="T82" s="20">
        <v>4.0248900000000001</v>
      </c>
      <c r="U82" s="20">
        <v>1799.18</v>
      </c>
      <c r="V82" s="20">
        <v>738.95899999999995</v>
      </c>
      <c r="W82" s="20">
        <v>1057.6199999999999</v>
      </c>
      <c r="X82" s="20">
        <v>1057.6199999999999</v>
      </c>
      <c r="Y82" s="20">
        <v>58.783445791971886</v>
      </c>
      <c r="Z82" s="20">
        <v>738.95899999999995</v>
      </c>
      <c r="AA82" s="20">
        <f t="shared" si="34"/>
        <v>41.071988350248439</v>
      </c>
      <c r="AB82" s="20">
        <v>1057.6199999999999</v>
      </c>
      <c r="AC82" s="20">
        <f t="shared" si="24"/>
        <v>58.783445791971886</v>
      </c>
      <c r="AD82" s="20">
        <v>738.95899999999995</v>
      </c>
      <c r="AE82" s="20">
        <v>41.071988350248439</v>
      </c>
      <c r="AF82" s="20">
        <v>7935.72</v>
      </c>
      <c r="AG82" s="20">
        <f t="shared" si="25"/>
        <v>79.357200000000006</v>
      </c>
      <c r="AH82" s="20">
        <v>4.4172900000000004</v>
      </c>
      <c r="AI82" s="20">
        <v>1798.45</v>
      </c>
      <c r="AJ82" s="20">
        <v>923.62400000000002</v>
      </c>
      <c r="AK82" s="20">
        <v>873.05799999999999</v>
      </c>
      <c r="AL82" s="20">
        <v>873.05799999999999</v>
      </c>
      <c r="AM82" s="20">
        <v>48.545024882537739</v>
      </c>
      <c r="AN82" s="20">
        <v>923.62400000000002</v>
      </c>
      <c r="AO82" s="20">
        <f t="shared" si="26"/>
        <v>51.356668242097356</v>
      </c>
      <c r="AP82" s="20">
        <v>873.05799999999999</v>
      </c>
      <c r="AQ82" s="20">
        <f t="shared" si="27"/>
        <v>48.545024882537739</v>
      </c>
      <c r="AR82" s="20">
        <v>923.62400000000002</v>
      </c>
      <c r="AS82" s="20">
        <v>51.356668242097356</v>
      </c>
      <c r="AT82" s="18">
        <f t="shared" si="28"/>
        <v>0.82549308825476075</v>
      </c>
      <c r="AU82" s="22">
        <f t="shared" si="29"/>
        <v>-184.5619999999999</v>
      </c>
      <c r="AV82" s="20">
        <f t="shared" si="30"/>
        <v>-50.566000000000031</v>
      </c>
      <c r="AW82" s="17">
        <f t="shared" si="31"/>
        <v>4.4000000000000004</v>
      </c>
      <c r="AX82" s="19">
        <f t="shared" si="32"/>
        <v>7.026600000000002</v>
      </c>
    </row>
    <row r="83" spans="1:50" x14ac:dyDescent="0.25">
      <c r="A83" s="20">
        <v>0</v>
      </c>
      <c r="B83" s="20" t="s">
        <v>54</v>
      </c>
      <c r="C83" s="20">
        <v>4</v>
      </c>
      <c r="D83" s="21">
        <v>43972</v>
      </c>
      <c r="E83" s="20">
        <v>4</v>
      </c>
      <c r="F83" s="20">
        <v>1</v>
      </c>
      <c r="G83" s="20" t="s">
        <v>55</v>
      </c>
      <c r="H83" s="20">
        <v>32</v>
      </c>
      <c r="I83" s="15">
        <f t="shared" si="23"/>
        <v>39</v>
      </c>
      <c r="J83" s="20">
        <v>17.2</v>
      </c>
      <c r="K83" s="20">
        <v>20.3</v>
      </c>
      <c r="L83" s="20" t="s">
        <v>52</v>
      </c>
      <c r="M83" s="20" t="s">
        <v>53</v>
      </c>
      <c r="N83" s="20">
        <v>2</v>
      </c>
      <c r="O83" s="20">
        <v>2</v>
      </c>
      <c r="P83" s="20">
        <v>1</v>
      </c>
      <c r="Q83" s="20">
        <v>1</v>
      </c>
      <c r="R83" s="20">
        <v>6907.67</v>
      </c>
      <c r="S83" s="20">
        <f t="shared" si="33"/>
        <v>69.076700000000002</v>
      </c>
      <c r="T83" s="20">
        <v>3.8430399999999998</v>
      </c>
      <c r="U83" s="20">
        <v>1799.25</v>
      </c>
      <c r="V83" s="20">
        <v>1017.99</v>
      </c>
      <c r="W83" s="20">
        <v>778.52599999999995</v>
      </c>
      <c r="X83" s="20">
        <v>778.52599999999995</v>
      </c>
      <c r="Y83" s="20">
        <v>43.26947339169098</v>
      </c>
      <c r="Z83" s="20">
        <v>1017.99</v>
      </c>
      <c r="AA83" s="20">
        <f t="shared" si="34"/>
        <v>56.578574406002502</v>
      </c>
      <c r="AB83" s="20">
        <v>778.52599999999995</v>
      </c>
      <c r="AC83" s="20">
        <f t="shared" si="24"/>
        <v>43.26947339169098</v>
      </c>
      <c r="AD83" s="20">
        <v>1017.99</v>
      </c>
      <c r="AE83" s="20">
        <v>56.578574406002502</v>
      </c>
      <c r="AF83" s="20">
        <v>8229.73</v>
      </c>
      <c r="AG83" s="20">
        <f t="shared" si="25"/>
        <v>82.297299999999993</v>
      </c>
      <c r="AH83" s="20">
        <v>4.5813699999999997</v>
      </c>
      <c r="AI83" s="20">
        <v>1799.38</v>
      </c>
      <c r="AJ83" s="20">
        <v>927.25699999999995</v>
      </c>
      <c r="AK83" s="20">
        <v>866.25800000000004</v>
      </c>
      <c r="AL83" s="20">
        <v>866.25800000000004</v>
      </c>
      <c r="AM83" s="20">
        <v>48.142026698084891</v>
      </c>
      <c r="AN83" s="20">
        <v>927.25699999999995</v>
      </c>
      <c r="AO83" s="20">
        <f t="shared" si="26"/>
        <v>51.532027698429452</v>
      </c>
      <c r="AP83" s="20">
        <v>866.25800000000004</v>
      </c>
      <c r="AQ83" s="20">
        <f t="shared" si="27"/>
        <v>48.142026698084891</v>
      </c>
      <c r="AR83" s="20">
        <v>927.25699999999995</v>
      </c>
      <c r="AS83" s="20">
        <v>51.532027698429452</v>
      </c>
      <c r="AT83" s="18">
        <f t="shared" si="28"/>
        <v>1.1126898780516001</v>
      </c>
      <c r="AU83" s="22">
        <f t="shared" si="29"/>
        <v>87.732000000000085</v>
      </c>
      <c r="AV83" s="20">
        <f t="shared" si="30"/>
        <v>-60.99899999999991</v>
      </c>
      <c r="AW83" s="17">
        <f t="shared" si="31"/>
        <v>3.1000000000000014</v>
      </c>
      <c r="AX83" s="19">
        <f t="shared" si="32"/>
        <v>13.22059999999999</v>
      </c>
    </row>
    <row r="84" spans="1:50" x14ac:dyDescent="0.25">
      <c r="A84" s="20">
        <v>0</v>
      </c>
      <c r="B84" s="20" t="s">
        <v>54</v>
      </c>
      <c r="C84" s="20">
        <v>4</v>
      </c>
      <c r="D84" s="21">
        <v>43972</v>
      </c>
      <c r="E84" s="20">
        <v>4</v>
      </c>
      <c r="F84" s="20">
        <v>3</v>
      </c>
      <c r="G84" s="20" t="s">
        <v>55</v>
      </c>
      <c r="H84" s="20">
        <v>32</v>
      </c>
      <c r="I84" s="15">
        <f t="shared" si="23"/>
        <v>39</v>
      </c>
      <c r="J84" s="20">
        <v>14.9</v>
      </c>
      <c r="K84" s="20">
        <v>18.7</v>
      </c>
      <c r="L84" s="20" t="s">
        <v>52</v>
      </c>
      <c r="M84" s="20" t="s">
        <v>53</v>
      </c>
      <c r="N84" s="20">
        <v>1</v>
      </c>
      <c r="O84" s="20">
        <v>1</v>
      </c>
      <c r="P84" s="20">
        <v>2</v>
      </c>
      <c r="Q84" s="20">
        <v>2</v>
      </c>
      <c r="R84" s="20">
        <v>5908</v>
      </c>
      <c r="S84" s="20">
        <f t="shared" si="33"/>
        <v>59.08</v>
      </c>
      <c r="T84" s="20">
        <v>3.2856000000000001</v>
      </c>
      <c r="U84" s="20">
        <v>1799.98</v>
      </c>
      <c r="V84" s="20">
        <v>901.49099999999999</v>
      </c>
      <c r="W84" s="20">
        <v>896.99099999999999</v>
      </c>
      <c r="X84" s="20">
        <v>901.49099999999999</v>
      </c>
      <c r="Y84" s="20">
        <v>50.083389815442395</v>
      </c>
      <c r="Z84" s="20">
        <v>896.99099999999999</v>
      </c>
      <c r="AA84" s="20">
        <f t="shared" si="34"/>
        <v>49.833387037633756</v>
      </c>
      <c r="AB84" s="20">
        <v>901.49099999999999</v>
      </c>
      <c r="AC84" s="20">
        <f t="shared" si="24"/>
        <v>50.083389815442395</v>
      </c>
      <c r="AD84" s="20">
        <v>896.99099999999999</v>
      </c>
      <c r="AE84" s="20">
        <v>49.833387037633756</v>
      </c>
      <c r="AF84" s="20">
        <v>6748.34</v>
      </c>
      <c r="AG84" s="20">
        <f t="shared" si="25"/>
        <v>67.483400000000003</v>
      </c>
      <c r="AH84" s="20">
        <v>3.7566299999999999</v>
      </c>
      <c r="AI84" s="20">
        <v>1799.78</v>
      </c>
      <c r="AJ84" s="20">
        <v>776.95899999999995</v>
      </c>
      <c r="AK84" s="20">
        <v>1020.26</v>
      </c>
      <c r="AL84" s="20">
        <v>776.95899999999995</v>
      </c>
      <c r="AM84" s="20">
        <v>43.169665181299933</v>
      </c>
      <c r="AN84" s="20">
        <v>1020.26</v>
      </c>
      <c r="AO84" s="20">
        <f t="shared" si="26"/>
        <v>56.688039649290467</v>
      </c>
      <c r="AP84" s="20">
        <v>776.95899999999995</v>
      </c>
      <c r="AQ84" s="20">
        <f t="shared" si="27"/>
        <v>43.169665181299933</v>
      </c>
      <c r="AR84" s="20">
        <v>1020.26</v>
      </c>
      <c r="AS84" s="20">
        <v>56.688039649290467</v>
      </c>
      <c r="AT84" s="18">
        <f t="shared" si="28"/>
        <v>0.86185996310556623</v>
      </c>
      <c r="AU84" s="22">
        <f t="shared" si="29"/>
        <v>-124.53200000000004</v>
      </c>
      <c r="AV84" s="20">
        <f t="shared" si="30"/>
        <v>-243.30100000000004</v>
      </c>
      <c r="AW84" s="17">
        <f t="shared" si="31"/>
        <v>3.7999999999999989</v>
      </c>
      <c r="AX84" s="19">
        <f t="shared" si="32"/>
        <v>8.4034000000000049</v>
      </c>
    </row>
    <row r="85" spans="1:50" x14ac:dyDescent="0.25">
      <c r="A85" s="20">
        <v>0</v>
      </c>
      <c r="B85" s="20" t="s">
        <v>64</v>
      </c>
      <c r="C85" s="20">
        <v>3</v>
      </c>
      <c r="D85" s="21">
        <v>43838</v>
      </c>
      <c r="E85" s="20">
        <v>5</v>
      </c>
      <c r="F85" s="20">
        <v>1</v>
      </c>
      <c r="G85" s="20" t="s">
        <v>65</v>
      </c>
      <c r="H85" s="20">
        <v>32</v>
      </c>
      <c r="I85" s="15">
        <f t="shared" si="23"/>
        <v>39</v>
      </c>
      <c r="J85" s="20">
        <v>16.3</v>
      </c>
      <c r="K85" s="20">
        <v>19.2</v>
      </c>
      <c r="L85" s="20" t="s">
        <v>53</v>
      </c>
      <c r="M85" s="20" t="s">
        <v>52</v>
      </c>
      <c r="N85" s="20">
        <v>1</v>
      </c>
      <c r="O85" s="20">
        <v>1</v>
      </c>
      <c r="P85" s="20">
        <v>2</v>
      </c>
      <c r="Q85" s="20">
        <v>2</v>
      </c>
      <c r="R85" s="20">
        <v>5164.87</v>
      </c>
      <c r="S85" s="20">
        <v>51.648699999999998</v>
      </c>
      <c r="T85" s="20">
        <v>2.8841399999999999</v>
      </c>
      <c r="U85" s="20">
        <v>1798.48</v>
      </c>
      <c r="V85" s="20">
        <v>921.59100000000001</v>
      </c>
      <c r="W85" s="20">
        <v>875.09100000000001</v>
      </c>
      <c r="X85" s="20">
        <v>921.59100000000001</v>
      </c>
      <c r="Y85" s="20">
        <v>51.242771673857924</v>
      </c>
      <c r="Z85" s="20">
        <v>875.09100000000001</v>
      </c>
      <c r="AA85" s="20">
        <v>48.657255015346287</v>
      </c>
      <c r="AB85" s="20">
        <v>875.09100000000001</v>
      </c>
      <c r="AC85" s="20">
        <v>48.657255015346287</v>
      </c>
      <c r="AD85" s="20">
        <v>921.59100000000001</v>
      </c>
      <c r="AE85" s="20">
        <v>51.242771673857924</v>
      </c>
      <c r="AF85" s="20">
        <v>4902.33</v>
      </c>
      <c r="AG85" s="20">
        <v>49.023299999999999</v>
      </c>
      <c r="AH85" s="20">
        <v>2.7317399999999998</v>
      </c>
      <c r="AI85" s="20">
        <v>1799.48</v>
      </c>
      <c r="AJ85" s="20">
        <v>868.49099999999999</v>
      </c>
      <c r="AK85" s="20">
        <v>928.69100000000003</v>
      </c>
      <c r="AL85" s="20">
        <v>868.49099999999999</v>
      </c>
      <c r="AM85" s="20">
        <v>48.263442772356456</v>
      </c>
      <c r="AN85" s="20">
        <v>928.69100000000003</v>
      </c>
      <c r="AO85" s="20">
        <v>51.608853668837661</v>
      </c>
      <c r="AP85" s="20">
        <v>928.69100000000003</v>
      </c>
      <c r="AQ85" s="20">
        <v>51.608853668837661</v>
      </c>
      <c r="AR85" s="20">
        <v>868.49099999999999</v>
      </c>
      <c r="AS85" s="20">
        <v>48.263442772356456</v>
      </c>
      <c r="AT85" s="23">
        <v>1.0612507727767742</v>
      </c>
      <c r="AU85" s="20">
        <v>53.600000000000023</v>
      </c>
      <c r="AV85" s="20">
        <v>60.200000000000045</v>
      </c>
      <c r="AW85" s="12">
        <v>2.8999999999999986</v>
      </c>
      <c r="AX85" s="12">
        <v>-2.6253999999999991</v>
      </c>
    </row>
    <row r="86" spans="1:50" x14ac:dyDescent="0.25">
      <c r="A86" s="20">
        <v>0</v>
      </c>
      <c r="B86" s="20" t="s">
        <v>50</v>
      </c>
      <c r="C86" s="20">
        <v>3</v>
      </c>
      <c r="D86" s="21">
        <v>43838</v>
      </c>
      <c r="E86" s="20">
        <v>5</v>
      </c>
      <c r="F86" s="20">
        <v>3</v>
      </c>
      <c r="G86" s="20" t="s">
        <v>51</v>
      </c>
      <c r="H86" s="20">
        <v>32</v>
      </c>
      <c r="I86" s="15">
        <f t="shared" si="23"/>
        <v>39</v>
      </c>
      <c r="J86" s="20">
        <v>16.8</v>
      </c>
      <c r="K86" s="20">
        <v>19.399999999999999</v>
      </c>
      <c r="L86" s="20" t="s">
        <v>53</v>
      </c>
      <c r="M86" s="20" t="s">
        <v>52</v>
      </c>
      <c r="N86" s="20">
        <v>2</v>
      </c>
      <c r="O86" s="20">
        <v>2</v>
      </c>
      <c r="P86" s="20">
        <v>1</v>
      </c>
      <c r="Q86" s="20">
        <v>1</v>
      </c>
      <c r="R86" s="20">
        <v>6013.99</v>
      </c>
      <c r="S86" s="22">
        <f t="shared" ref="S86:S92" si="35">R86/100</f>
        <v>60.139899999999997</v>
      </c>
      <c r="T86" s="20">
        <v>3.3483900000000002</v>
      </c>
      <c r="U86" s="20">
        <v>1799.98</v>
      </c>
      <c r="V86" s="20">
        <v>991.69</v>
      </c>
      <c r="W86" s="20">
        <v>806.29200000000003</v>
      </c>
      <c r="X86" s="20">
        <v>806.29200000000003</v>
      </c>
      <c r="Y86" s="20">
        <v>44.794497716641295</v>
      </c>
      <c r="Z86" s="20">
        <v>991.69</v>
      </c>
      <c r="AA86" s="20">
        <f t="shared" ref="AA86:AA92" si="36">Z86/U86*100</f>
        <v>55.094501050011665</v>
      </c>
      <c r="AB86" s="20">
        <v>991.69</v>
      </c>
      <c r="AC86" s="20">
        <f t="shared" ref="AC86:AC92" si="37">AB86/U86*100</f>
        <v>55.094501050011665</v>
      </c>
      <c r="AD86" s="20">
        <v>806.29200000000003</v>
      </c>
      <c r="AE86" s="20">
        <v>44.794497716641295</v>
      </c>
      <c r="AF86" s="20">
        <v>7089.51</v>
      </c>
      <c r="AG86" s="22">
        <f t="shared" ref="AG86:AG92" si="38">AF86/100</f>
        <v>70.895099999999999</v>
      </c>
      <c r="AH86" s="20">
        <v>3.95756</v>
      </c>
      <c r="AI86" s="20">
        <v>1797.28</v>
      </c>
      <c r="AJ86" s="20">
        <v>1020.89</v>
      </c>
      <c r="AK86" s="20">
        <v>773.89200000000005</v>
      </c>
      <c r="AL86" s="20">
        <v>773.89200000000005</v>
      </c>
      <c r="AM86" s="20">
        <v>43.059067034630111</v>
      </c>
      <c r="AN86" s="20">
        <v>1020.89</v>
      </c>
      <c r="AO86" s="20">
        <f t="shared" ref="AO86:AO92" si="39">AN86/AI86*100</f>
        <v>56.801945161577493</v>
      </c>
      <c r="AP86" s="20">
        <v>1020.89</v>
      </c>
      <c r="AQ86" s="20">
        <f t="shared" ref="AQ86:AQ92" si="40">AP86/AI86*100</f>
        <v>56.801945161577493</v>
      </c>
      <c r="AR86" s="20">
        <v>773.89200000000005</v>
      </c>
      <c r="AS86" s="20">
        <v>43.059067034630111</v>
      </c>
      <c r="AT86" s="18">
        <f t="shared" ref="AT86:AT93" si="41">AP86/AB86</f>
        <v>1.0294446853351349</v>
      </c>
      <c r="AU86" s="22">
        <f t="shared" ref="AU86:AU93" si="42">AP86-AB86</f>
        <v>29.199999999999932</v>
      </c>
      <c r="AV86" s="24">
        <f t="shared" ref="AV86:AV93" si="43">AP86-AR86</f>
        <v>246.99799999999993</v>
      </c>
      <c r="AW86" s="17">
        <f t="shared" ref="AW86:AW93" si="44">K86-J86</f>
        <v>2.5999999999999979</v>
      </c>
      <c r="AX86" s="19">
        <f t="shared" ref="AX86:AX93" si="45">AG86-S86</f>
        <v>10.755200000000002</v>
      </c>
    </row>
    <row r="87" spans="1:50" x14ac:dyDescent="0.25">
      <c r="A87" s="20">
        <v>0</v>
      </c>
      <c r="B87" s="20" t="s">
        <v>50</v>
      </c>
      <c r="C87" s="20">
        <v>4</v>
      </c>
      <c r="D87" s="21">
        <v>44153</v>
      </c>
      <c r="E87" s="20">
        <v>1</v>
      </c>
      <c r="F87" s="20">
        <v>1</v>
      </c>
      <c r="G87" s="20" t="s">
        <v>51</v>
      </c>
      <c r="H87" s="20">
        <v>32</v>
      </c>
      <c r="I87" s="15">
        <f t="shared" si="23"/>
        <v>39</v>
      </c>
      <c r="J87" s="20">
        <v>19.100000000000001</v>
      </c>
      <c r="K87" s="20">
        <v>20.100000000000001</v>
      </c>
      <c r="L87" s="20" t="s">
        <v>53</v>
      </c>
      <c r="M87" s="20" t="s">
        <v>52</v>
      </c>
      <c r="N87" s="20">
        <v>2</v>
      </c>
      <c r="O87" s="20">
        <v>2</v>
      </c>
      <c r="P87" s="20">
        <v>1</v>
      </c>
      <c r="Q87" s="20">
        <v>1</v>
      </c>
      <c r="R87" s="20">
        <v>6662.05</v>
      </c>
      <c r="S87" s="22">
        <f t="shared" si="35"/>
        <v>66.620500000000007</v>
      </c>
      <c r="T87" s="20">
        <v>3.7066699999999999</v>
      </c>
      <c r="U87" s="20">
        <v>1799.92</v>
      </c>
      <c r="V87" s="20">
        <v>656.06</v>
      </c>
      <c r="W87" s="20">
        <v>1139.52</v>
      </c>
      <c r="X87" s="20">
        <v>1139.52</v>
      </c>
      <c r="Y87" s="20">
        <v>63.309480421352063</v>
      </c>
      <c r="Z87" s="20">
        <v>656.06</v>
      </c>
      <c r="AA87" s="20">
        <f t="shared" si="36"/>
        <v>36.449397751011155</v>
      </c>
      <c r="AB87" s="20">
        <v>656.06</v>
      </c>
      <c r="AC87" s="20">
        <f t="shared" si="37"/>
        <v>36.449397751011155</v>
      </c>
      <c r="AD87" s="20">
        <v>1139.52</v>
      </c>
      <c r="AE87" s="20">
        <v>63.309480421352063</v>
      </c>
      <c r="AF87" s="20">
        <v>6706.12</v>
      </c>
      <c r="AG87" s="22">
        <f t="shared" si="38"/>
        <v>67.061199999999999</v>
      </c>
      <c r="AH87" s="20">
        <v>3.7359</v>
      </c>
      <c r="AI87" s="20">
        <v>1798.42</v>
      </c>
      <c r="AJ87" s="20">
        <v>1095.8900000000001</v>
      </c>
      <c r="AK87" s="20">
        <v>696.726</v>
      </c>
      <c r="AL87" s="20">
        <v>696.726</v>
      </c>
      <c r="AM87" s="20">
        <v>38.74100599415042</v>
      </c>
      <c r="AN87" s="20">
        <v>1095.8900000000001</v>
      </c>
      <c r="AO87" s="20">
        <f t="shared" si="39"/>
        <v>60.93626627817752</v>
      </c>
      <c r="AP87" s="20">
        <v>1095.8900000000001</v>
      </c>
      <c r="AQ87" s="20">
        <f t="shared" si="40"/>
        <v>60.93626627817752</v>
      </c>
      <c r="AR87" s="20">
        <v>696.726</v>
      </c>
      <c r="AS87" s="20">
        <v>38.74100599415042</v>
      </c>
      <c r="AT87" s="18">
        <f t="shared" si="41"/>
        <v>1.6704112428741276</v>
      </c>
      <c r="AU87" s="22">
        <f t="shared" si="42"/>
        <v>439.83000000000015</v>
      </c>
      <c r="AV87" s="24">
        <f t="shared" si="43"/>
        <v>399.1640000000001</v>
      </c>
      <c r="AW87" s="17">
        <f t="shared" si="44"/>
        <v>1</v>
      </c>
      <c r="AX87" s="19">
        <f t="shared" si="45"/>
        <v>0.44069999999999254</v>
      </c>
    </row>
    <row r="88" spans="1:50" x14ac:dyDescent="0.25">
      <c r="A88" s="20">
        <v>0</v>
      </c>
      <c r="B88" s="20" t="s">
        <v>50</v>
      </c>
      <c r="C88" s="20">
        <v>5</v>
      </c>
      <c r="D88" s="21">
        <v>44162</v>
      </c>
      <c r="E88" s="20">
        <v>2</v>
      </c>
      <c r="F88" s="20">
        <v>3</v>
      </c>
      <c r="G88" s="20" t="s">
        <v>51</v>
      </c>
      <c r="H88" s="20">
        <v>32</v>
      </c>
      <c r="I88" s="15">
        <f t="shared" si="23"/>
        <v>39</v>
      </c>
      <c r="J88" s="20">
        <v>12</v>
      </c>
      <c r="K88" s="20">
        <v>16.8</v>
      </c>
      <c r="L88" s="20" t="s">
        <v>53</v>
      </c>
      <c r="M88" s="20" t="s">
        <v>52</v>
      </c>
      <c r="N88" s="20">
        <v>1</v>
      </c>
      <c r="O88" s="20">
        <v>1</v>
      </c>
      <c r="P88" s="20">
        <v>2</v>
      </c>
      <c r="Q88" s="20">
        <v>2</v>
      </c>
      <c r="R88" s="20">
        <v>5059.82</v>
      </c>
      <c r="S88" s="22">
        <f t="shared" si="35"/>
        <v>50.598199999999999</v>
      </c>
      <c r="T88" s="20">
        <v>2.8146300000000002</v>
      </c>
      <c r="U88" s="20">
        <v>1800.18</v>
      </c>
      <c r="V88" s="20">
        <v>928.59100000000001</v>
      </c>
      <c r="W88" s="20">
        <v>868.79100000000005</v>
      </c>
      <c r="X88" s="20">
        <v>928.59100000000001</v>
      </c>
      <c r="Y88" s="20">
        <v>51.583230565832302</v>
      </c>
      <c r="Z88" s="20">
        <v>868.79100000000005</v>
      </c>
      <c r="AA88" s="20">
        <f t="shared" si="36"/>
        <v>48.261340532613403</v>
      </c>
      <c r="AB88" s="20">
        <v>868.79100000000005</v>
      </c>
      <c r="AC88" s="20">
        <f t="shared" si="37"/>
        <v>48.261340532613403</v>
      </c>
      <c r="AD88" s="20">
        <v>928.59100000000001</v>
      </c>
      <c r="AE88" s="20">
        <v>51.583230565832302</v>
      </c>
      <c r="AF88" s="20">
        <v>7378.95</v>
      </c>
      <c r="AG88" s="22">
        <f t="shared" si="38"/>
        <v>73.789500000000004</v>
      </c>
      <c r="AH88" s="20">
        <v>4.1026499999999997</v>
      </c>
      <c r="AI88" s="20">
        <v>1800.18</v>
      </c>
      <c r="AJ88" s="20">
        <v>729.99300000000005</v>
      </c>
      <c r="AK88" s="20">
        <v>1066.3900000000001</v>
      </c>
      <c r="AL88" s="20">
        <v>729.99300000000005</v>
      </c>
      <c r="AM88" s="20">
        <v>40.551111555511113</v>
      </c>
      <c r="AN88" s="20">
        <v>1066.3900000000001</v>
      </c>
      <c r="AO88" s="20">
        <f t="shared" si="39"/>
        <v>59.237965092379653</v>
      </c>
      <c r="AP88" s="20">
        <v>1066.3900000000001</v>
      </c>
      <c r="AQ88" s="20">
        <f t="shared" si="40"/>
        <v>59.237965092379653</v>
      </c>
      <c r="AR88" s="20">
        <v>729.99300000000005</v>
      </c>
      <c r="AS88" s="20">
        <v>40.551111555511113</v>
      </c>
      <c r="AT88" s="18">
        <f t="shared" si="41"/>
        <v>1.2274413524081167</v>
      </c>
      <c r="AU88" s="22">
        <f t="shared" si="42"/>
        <v>197.59900000000005</v>
      </c>
      <c r="AV88" s="24">
        <f t="shared" si="43"/>
        <v>336.39700000000005</v>
      </c>
      <c r="AW88" s="17">
        <f t="shared" si="44"/>
        <v>4.8000000000000007</v>
      </c>
      <c r="AX88" s="19">
        <f t="shared" si="45"/>
        <v>23.191300000000005</v>
      </c>
    </row>
    <row r="89" spans="1:50" x14ac:dyDescent="0.25">
      <c r="A89" s="20">
        <v>0</v>
      </c>
      <c r="B89" s="20" t="s">
        <v>50</v>
      </c>
      <c r="C89" s="20">
        <v>5</v>
      </c>
      <c r="D89" s="21">
        <v>44162</v>
      </c>
      <c r="E89" s="20">
        <v>2</v>
      </c>
      <c r="F89" s="20">
        <v>4</v>
      </c>
      <c r="G89" s="20" t="s">
        <v>51</v>
      </c>
      <c r="H89" s="20">
        <v>32</v>
      </c>
      <c r="I89" s="15">
        <f t="shared" si="23"/>
        <v>39</v>
      </c>
      <c r="J89" s="20">
        <v>17.5</v>
      </c>
      <c r="K89" s="20">
        <v>20.100000000000001</v>
      </c>
      <c r="L89" s="20" t="s">
        <v>53</v>
      </c>
      <c r="M89" s="20" t="s">
        <v>52</v>
      </c>
      <c r="N89" s="20">
        <v>1</v>
      </c>
      <c r="O89" s="20">
        <v>1</v>
      </c>
      <c r="P89" s="20">
        <v>2</v>
      </c>
      <c r="Q89" s="20">
        <v>2</v>
      </c>
      <c r="R89" s="20">
        <v>6282.1</v>
      </c>
      <c r="S89" s="22">
        <f t="shared" si="35"/>
        <v>62.821000000000005</v>
      </c>
      <c r="T89" s="20">
        <v>3.4984500000000001</v>
      </c>
      <c r="U89" s="20">
        <v>1800.08</v>
      </c>
      <c r="V89" s="20">
        <v>922.69100000000003</v>
      </c>
      <c r="W89" s="20">
        <v>875.09100000000001</v>
      </c>
      <c r="X89" s="20">
        <v>922.69100000000003</v>
      </c>
      <c r="Y89" s="20">
        <v>51.258332962979424</v>
      </c>
      <c r="Z89" s="20">
        <v>875.09100000000001</v>
      </c>
      <c r="AA89" s="20">
        <f t="shared" si="36"/>
        <v>48.614006044175817</v>
      </c>
      <c r="AB89" s="20">
        <v>875.09100000000001</v>
      </c>
      <c r="AC89" s="20">
        <f t="shared" si="37"/>
        <v>48.614006044175817</v>
      </c>
      <c r="AD89" s="20">
        <v>922.69100000000003</v>
      </c>
      <c r="AE89" s="20">
        <v>51.258332962979424</v>
      </c>
      <c r="AF89" s="20">
        <v>8336.7000000000007</v>
      </c>
      <c r="AG89" s="22">
        <f t="shared" si="38"/>
        <v>83.367000000000004</v>
      </c>
      <c r="AH89" s="20">
        <v>4.6452299999999997</v>
      </c>
      <c r="AI89" s="20">
        <v>1799.88</v>
      </c>
      <c r="AJ89" s="20">
        <v>814.29200000000003</v>
      </c>
      <c r="AK89" s="20">
        <v>977.89</v>
      </c>
      <c r="AL89" s="20">
        <v>814.29200000000003</v>
      </c>
      <c r="AM89" s="20">
        <v>45.2414605418139</v>
      </c>
      <c r="AN89" s="20">
        <v>977.89</v>
      </c>
      <c r="AO89" s="20">
        <f t="shared" si="39"/>
        <v>54.330844278507449</v>
      </c>
      <c r="AP89" s="20">
        <v>977.89</v>
      </c>
      <c r="AQ89" s="20">
        <f t="shared" si="40"/>
        <v>54.330844278507449</v>
      </c>
      <c r="AR89" s="20">
        <v>814.29200000000003</v>
      </c>
      <c r="AS89" s="20">
        <v>45.2414605418139</v>
      </c>
      <c r="AT89" s="18">
        <f t="shared" si="41"/>
        <v>1.1174723543037237</v>
      </c>
      <c r="AU89" s="22">
        <f t="shared" si="42"/>
        <v>102.79899999999998</v>
      </c>
      <c r="AV89" s="24">
        <f t="shared" si="43"/>
        <v>163.59799999999996</v>
      </c>
      <c r="AW89" s="17">
        <f t="shared" si="44"/>
        <v>2.6000000000000014</v>
      </c>
      <c r="AX89" s="19">
        <f t="shared" si="45"/>
        <v>20.545999999999999</v>
      </c>
    </row>
    <row r="90" spans="1:50" x14ac:dyDescent="0.25">
      <c r="A90" s="20">
        <v>0</v>
      </c>
      <c r="B90" s="20" t="s">
        <v>54</v>
      </c>
      <c r="C90" s="20">
        <v>4</v>
      </c>
      <c r="D90" s="21">
        <v>43972</v>
      </c>
      <c r="E90" s="20">
        <v>2</v>
      </c>
      <c r="F90" s="20">
        <v>2</v>
      </c>
      <c r="G90" s="20" t="s">
        <v>55</v>
      </c>
      <c r="H90" s="20">
        <v>32</v>
      </c>
      <c r="I90" s="15">
        <f t="shared" si="23"/>
        <v>39</v>
      </c>
      <c r="J90" s="20">
        <v>13.4</v>
      </c>
      <c r="K90" s="20">
        <v>18.899999999999999</v>
      </c>
      <c r="L90" s="20" t="s">
        <v>53</v>
      </c>
      <c r="M90" s="20" t="s">
        <v>52</v>
      </c>
      <c r="N90" s="20">
        <v>2</v>
      </c>
      <c r="O90" s="20">
        <v>2</v>
      </c>
      <c r="P90" s="20">
        <v>1</v>
      </c>
      <c r="Q90" s="20">
        <v>1</v>
      </c>
      <c r="R90" s="20">
        <v>7077.94</v>
      </c>
      <c r="S90" s="20">
        <f t="shared" si="35"/>
        <v>70.779399999999995</v>
      </c>
      <c r="T90" s="20">
        <v>4.15238</v>
      </c>
      <c r="U90" s="20">
        <v>1708.35</v>
      </c>
      <c r="V90" s="20">
        <v>613.42700000000002</v>
      </c>
      <c r="W90" s="20">
        <v>1092.0899999999999</v>
      </c>
      <c r="X90" s="20">
        <v>1092.0899999999999</v>
      </c>
      <c r="Y90" s="20">
        <v>63.926595838089384</v>
      </c>
      <c r="Z90" s="20">
        <v>613.42700000000002</v>
      </c>
      <c r="AA90" s="20">
        <f t="shared" si="36"/>
        <v>35.907571633447482</v>
      </c>
      <c r="AB90" s="20">
        <v>613.42700000000002</v>
      </c>
      <c r="AC90" s="20">
        <f t="shared" si="37"/>
        <v>35.907571633447482</v>
      </c>
      <c r="AD90" s="20">
        <v>1092.0899999999999</v>
      </c>
      <c r="AE90" s="20">
        <v>63.926595838089384</v>
      </c>
      <c r="AF90" s="20">
        <v>7661.19</v>
      </c>
      <c r="AG90" s="20">
        <f t="shared" si="38"/>
        <v>76.611899999999991</v>
      </c>
      <c r="AH90" s="20">
        <v>4.2978800000000001</v>
      </c>
      <c r="AI90" s="20">
        <v>1794.62</v>
      </c>
      <c r="AJ90" s="20">
        <v>883.39099999999996</v>
      </c>
      <c r="AK90" s="20">
        <v>903.15800000000002</v>
      </c>
      <c r="AL90" s="20">
        <v>903.15800000000002</v>
      </c>
      <c r="AM90" s="20">
        <v>50.325862856760764</v>
      </c>
      <c r="AN90" s="20">
        <v>883.39099999999996</v>
      </c>
      <c r="AO90" s="20">
        <f t="shared" si="39"/>
        <v>49.224404052111311</v>
      </c>
      <c r="AP90" s="20">
        <v>883.39099999999996</v>
      </c>
      <c r="AQ90" s="20">
        <f t="shared" si="40"/>
        <v>49.224404052111311</v>
      </c>
      <c r="AR90" s="20">
        <v>903.15800000000002</v>
      </c>
      <c r="AS90" s="20">
        <v>50.325862856760764</v>
      </c>
      <c r="AT90" s="18">
        <f t="shared" si="41"/>
        <v>1.4400914860284924</v>
      </c>
      <c r="AU90" s="22">
        <f t="shared" si="42"/>
        <v>269.96399999999994</v>
      </c>
      <c r="AV90" s="20">
        <f t="shared" si="43"/>
        <v>-19.767000000000053</v>
      </c>
      <c r="AW90" s="17">
        <f t="shared" si="44"/>
        <v>5.4999999999999982</v>
      </c>
      <c r="AX90" s="19">
        <f t="shared" si="45"/>
        <v>5.832499999999996</v>
      </c>
    </row>
    <row r="91" spans="1:50" x14ac:dyDescent="0.25">
      <c r="A91" s="20">
        <v>0</v>
      </c>
      <c r="B91" s="20" t="s">
        <v>54</v>
      </c>
      <c r="C91" s="20">
        <v>4</v>
      </c>
      <c r="D91" s="21">
        <v>43972</v>
      </c>
      <c r="E91" s="20">
        <v>3</v>
      </c>
      <c r="F91" s="20">
        <v>1</v>
      </c>
      <c r="G91" s="20" t="s">
        <v>55</v>
      </c>
      <c r="H91" s="20">
        <v>32</v>
      </c>
      <c r="I91" s="15">
        <f t="shared" si="23"/>
        <v>39</v>
      </c>
      <c r="J91" s="20">
        <v>11.1</v>
      </c>
      <c r="K91" s="20">
        <v>18.399999999999999</v>
      </c>
      <c r="L91" s="20" t="s">
        <v>53</v>
      </c>
      <c r="M91" s="20" t="s">
        <v>52</v>
      </c>
      <c r="N91" s="20">
        <v>2</v>
      </c>
      <c r="O91" s="20">
        <v>2</v>
      </c>
      <c r="P91" s="20">
        <v>1</v>
      </c>
      <c r="Q91" s="20">
        <v>1</v>
      </c>
      <c r="R91" s="20">
        <v>5720.38</v>
      </c>
      <c r="S91" s="20">
        <f t="shared" si="35"/>
        <v>57.203800000000001</v>
      </c>
      <c r="T91" s="20">
        <v>3.1838600000000001</v>
      </c>
      <c r="U91" s="20">
        <v>1798.78</v>
      </c>
      <c r="V91" s="20">
        <v>1028.6199999999999</v>
      </c>
      <c r="W91" s="20">
        <v>767.89200000000005</v>
      </c>
      <c r="X91" s="20">
        <v>767.89200000000005</v>
      </c>
      <c r="Y91" s="20">
        <v>42.689600729383251</v>
      </c>
      <c r="Z91" s="20">
        <v>1028.6199999999999</v>
      </c>
      <c r="AA91" s="20">
        <f t="shared" si="36"/>
        <v>57.184313812695265</v>
      </c>
      <c r="AB91" s="20">
        <v>1028.6199999999999</v>
      </c>
      <c r="AC91" s="20">
        <f t="shared" si="37"/>
        <v>57.184313812695265</v>
      </c>
      <c r="AD91" s="20">
        <v>767.89200000000005</v>
      </c>
      <c r="AE91" s="20">
        <v>42.689600729383251</v>
      </c>
      <c r="AF91" s="20">
        <v>7451.32</v>
      </c>
      <c r="AG91" s="20">
        <f t="shared" si="38"/>
        <v>74.513199999999998</v>
      </c>
      <c r="AH91" s="20">
        <v>4.1772600000000004</v>
      </c>
      <c r="AI91" s="20">
        <v>1794.62</v>
      </c>
      <c r="AJ91" s="20">
        <v>1027.1199999999999</v>
      </c>
      <c r="AK91" s="20">
        <v>761.42600000000004</v>
      </c>
      <c r="AL91" s="20">
        <v>761.42600000000004</v>
      </c>
      <c r="AM91" s="20">
        <v>42.428257792736076</v>
      </c>
      <c r="AN91" s="20">
        <v>1027.1199999999999</v>
      </c>
      <c r="AO91" s="20">
        <f t="shared" si="39"/>
        <v>57.233286155286358</v>
      </c>
      <c r="AP91" s="20">
        <v>1027.1199999999999</v>
      </c>
      <c r="AQ91" s="20">
        <f t="shared" si="40"/>
        <v>57.233286155286358</v>
      </c>
      <c r="AR91" s="20">
        <v>761.42600000000004</v>
      </c>
      <c r="AS91" s="20">
        <v>42.428257792736076</v>
      </c>
      <c r="AT91" s="18">
        <f t="shared" si="41"/>
        <v>0.99854173552915559</v>
      </c>
      <c r="AU91" s="22">
        <f t="shared" si="42"/>
        <v>-1.5</v>
      </c>
      <c r="AV91" s="20">
        <f t="shared" si="43"/>
        <v>265.69399999999985</v>
      </c>
      <c r="AW91" s="17">
        <f t="shared" si="44"/>
        <v>7.2999999999999989</v>
      </c>
      <c r="AX91" s="19">
        <f t="shared" si="45"/>
        <v>17.309399999999997</v>
      </c>
    </row>
    <row r="92" spans="1:50" x14ac:dyDescent="0.25">
      <c r="A92" s="20">
        <v>0</v>
      </c>
      <c r="B92" s="20" t="s">
        <v>54</v>
      </c>
      <c r="C92" s="20">
        <v>4</v>
      </c>
      <c r="D92" s="21">
        <v>43972</v>
      </c>
      <c r="E92" s="20">
        <v>3</v>
      </c>
      <c r="F92" s="20">
        <v>2</v>
      </c>
      <c r="G92" s="20" t="s">
        <v>55</v>
      </c>
      <c r="H92" s="20">
        <v>32</v>
      </c>
      <c r="I92" s="15">
        <f t="shared" si="23"/>
        <v>39</v>
      </c>
      <c r="J92" s="20">
        <v>14.2</v>
      </c>
      <c r="K92" s="20">
        <v>19.7</v>
      </c>
      <c r="L92" s="20" t="s">
        <v>53</v>
      </c>
      <c r="M92" s="20" t="s">
        <v>52</v>
      </c>
      <c r="N92" s="20">
        <v>2</v>
      </c>
      <c r="O92" s="20">
        <v>2</v>
      </c>
      <c r="P92" s="20">
        <v>1</v>
      </c>
      <c r="Q92" s="20">
        <v>1</v>
      </c>
      <c r="R92" s="20">
        <v>5922.39</v>
      </c>
      <c r="S92" s="20">
        <f t="shared" si="35"/>
        <v>59.2239</v>
      </c>
      <c r="T92" s="20">
        <v>3.2933599999999998</v>
      </c>
      <c r="U92" s="20">
        <v>1800.02</v>
      </c>
      <c r="V92" s="20">
        <v>1137.1199999999999</v>
      </c>
      <c r="W92" s="20">
        <v>656.99300000000005</v>
      </c>
      <c r="X92" s="20">
        <v>656.99300000000005</v>
      </c>
      <c r="Y92" s="20">
        <v>36.499205564382621</v>
      </c>
      <c r="Z92" s="20">
        <v>1137.1199999999999</v>
      </c>
      <c r="AA92" s="20">
        <f t="shared" si="36"/>
        <v>63.172631415206496</v>
      </c>
      <c r="AB92" s="20">
        <v>1137.1199999999999</v>
      </c>
      <c r="AC92" s="20">
        <f t="shared" si="37"/>
        <v>63.172631415206496</v>
      </c>
      <c r="AD92" s="20">
        <v>656.99300000000005</v>
      </c>
      <c r="AE92" s="20">
        <v>36.499205564382621</v>
      </c>
      <c r="AF92" s="20">
        <v>5199.0200000000004</v>
      </c>
      <c r="AG92" s="20">
        <f t="shared" si="38"/>
        <v>51.990200000000002</v>
      </c>
      <c r="AH92" s="20">
        <v>2.8908299999999998</v>
      </c>
      <c r="AI92" s="20">
        <v>1800.05</v>
      </c>
      <c r="AJ92" s="20">
        <v>717.02599999999995</v>
      </c>
      <c r="AK92" s="20">
        <v>1079.82</v>
      </c>
      <c r="AL92" s="20">
        <v>1079.82</v>
      </c>
      <c r="AM92" s="20">
        <v>59.988333657398407</v>
      </c>
      <c r="AN92" s="20">
        <v>717.02599999999995</v>
      </c>
      <c r="AO92" s="20">
        <f t="shared" si="39"/>
        <v>39.833671286908697</v>
      </c>
      <c r="AP92" s="20">
        <v>717.02599999999995</v>
      </c>
      <c r="AQ92" s="20">
        <f t="shared" si="40"/>
        <v>39.833671286908697</v>
      </c>
      <c r="AR92" s="20">
        <v>1079.82</v>
      </c>
      <c r="AS92" s="20">
        <v>59.988333657398407</v>
      </c>
      <c r="AT92" s="18">
        <f t="shared" si="41"/>
        <v>0.63056317714928944</v>
      </c>
      <c r="AU92" s="22">
        <f t="shared" si="42"/>
        <v>-420.09399999999994</v>
      </c>
      <c r="AV92" s="20">
        <f t="shared" si="43"/>
        <v>-362.79399999999998</v>
      </c>
      <c r="AW92" s="17">
        <f t="shared" si="44"/>
        <v>5.5</v>
      </c>
      <c r="AX92" s="19">
        <f t="shared" si="45"/>
        <v>-7.2336999999999989</v>
      </c>
    </row>
    <row r="93" spans="1:50" x14ac:dyDescent="0.25">
      <c r="A93" s="20">
        <v>0</v>
      </c>
      <c r="B93" s="20" t="s">
        <v>62</v>
      </c>
      <c r="C93" s="20">
        <v>1</v>
      </c>
      <c r="D93" s="21">
        <v>44091</v>
      </c>
      <c r="E93" s="20">
        <v>1</v>
      </c>
      <c r="F93" s="20">
        <v>2</v>
      </c>
      <c r="G93" s="20" t="s">
        <v>63</v>
      </c>
      <c r="H93" s="20">
        <v>32</v>
      </c>
      <c r="I93" s="15">
        <f t="shared" si="23"/>
        <v>39</v>
      </c>
      <c r="J93" s="20">
        <v>21.4</v>
      </c>
      <c r="K93" s="20">
        <v>22.5</v>
      </c>
      <c r="L93" s="20" t="s">
        <v>53</v>
      </c>
      <c r="M93" s="20" t="s">
        <v>52</v>
      </c>
      <c r="N93" s="20">
        <v>2</v>
      </c>
      <c r="O93" s="20">
        <v>2</v>
      </c>
      <c r="P93" s="20">
        <v>1</v>
      </c>
      <c r="Q93" s="20">
        <v>1</v>
      </c>
      <c r="R93" s="20">
        <v>5627.79</v>
      </c>
      <c r="S93" s="20">
        <v>56.277900000000002</v>
      </c>
      <c r="T93" s="20">
        <v>3.1298900000000001</v>
      </c>
      <c r="U93" s="20">
        <v>1800.18</v>
      </c>
      <c r="V93" s="20">
        <v>755.59199999999998</v>
      </c>
      <c r="W93" s="20">
        <v>1040.49</v>
      </c>
      <c r="X93" s="20">
        <v>1040.49</v>
      </c>
      <c r="Y93" s="20">
        <v>57.799220077992196</v>
      </c>
      <c r="Z93" s="20">
        <v>755.59199999999998</v>
      </c>
      <c r="AA93" s="20">
        <v>41.973136019731356</v>
      </c>
      <c r="AB93" s="20">
        <v>755.59199999999998</v>
      </c>
      <c r="AC93" s="20">
        <v>41.973136019731356</v>
      </c>
      <c r="AD93" s="20">
        <v>1040.49</v>
      </c>
      <c r="AE93" s="20">
        <v>57.799220077992196</v>
      </c>
      <c r="AF93" s="20">
        <v>7746</v>
      </c>
      <c r="AG93" s="20">
        <v>77.459999999999994</v>
      </c>
      <c r="AH93" s="20">
        <v>4.4187599999999998</v>
      </c>
      <c r="AI93" s="20">
        <v>1795.28</v>
      </c>
      <c r="AJ93" s="20">
        <v>765.59199999999998</v>
      </c>
      <c r="AK93" s="20">
        <v>1024.49</v>
      </c>
      <c r="AL93" s="20">
        <v>1024.49</v>
      </c>
      <c r="AM93" s="20">
        <v>57.065750189385497</v>
      </c>
      <c r="AN93" s="20">
        <v>765.59199999999998</v>
      </c>
      <c r="AO93" s="20">
        <v>42.644712802459786</v>
      </c>
      <c r="AP93" s="20">
        <v>765.59199999999998</v>
      </c>
      <c r="AQ93" s="20">
        <v>42.644712802459786</v>
      </c>
      <c r="AR93" s="20">
        <v>1024.49</v>
      </c>
      <c r="AS93" s="20">
        <v>57.065750189385497</v>
      </c>
      <c r="AT93" s="18">
        <f t="shared" si="41"/>
        <v>1.0132346557401348</v>
      </c>
      <c r="AU93" s="22">
        <f t="shared" si="42"/>
        <v>10</v>
      </c>
      <c r="AV93" s="20">
        <f t="shared" si="43"/>
        <v>-258.89800000000002</v>
      </c>
      <c r="AW93" s="17">
        <f t="shared" si="44"/>
        <v>1.1000000000000014</v>
      </c>
      <c r="AX93" s="19">
        <f t="shared" si="45"/>
        <v>21.182099999999991</v>
      </c>
    </row>
    <row r="94" spans="1:50" x14ac:dyDescent="0.25">
      <c r="A94" s="20">
        <v>0</v>
      </c>
      <c r="B94" s="20" t="s">
        <v>50</v>
      </c>
      <c r="C94" s="20">
        <v>6</v>
      </c>
      <c r="D94" s="21">
        <v>44180</v>
      </c>
      <c r="E94" s="20">
        <v>3</v>
      </c>
      <c r="F94" s="20">
        <v>2</v>
      </c>
      <c r="G94" s="22" t="s">
        <v>51</v>
      </c>
      <c r="H94" s="20">
        <v>32</v>
      </c>
      <c r="I94" s="15">
        <f t="shared" si="23"/>
        <v>39</v>
      </c>
      <c r="J94" s="20">
        <v>17</v>
      </c>
      <c r="K94" s="20">
        <v>18.899999999999999</v>
      </c>
      <c r="L94" s="20" t="s">
        <v>53</v>
      </c>
      <c r="M94" s="20" t="s">
        <v>52</v>
      </c>
      <c r="N94" s="20">
        <v>1</v>
      </c>
      <c r="O94" s="20">
        <v>1</v>
      </c>
      <c r="P94" s="20">
        <v>2</v>
      </c>
      <c r="Q94" s="20">
        <v>2</v>
      </c>
      <c r="R94" s="20">
        <v>5641.99</v>
      </c>
      <c r="S94" s="20">
        <v>56.419899999999998</v>
      </c>
      <c r="T94" s="20">
        <v>3.1370900000000002</v>
      </c>
      <c r="U94" s="20">
        <v>1800.18</v>
      </c>
      <c r="V94" s="20">
        <v>966.29</v>
      </c>
      <c r="W94" s="20">
        <v>830.39200000000005</v>
      </c>
      <c r="X94" s="20">
        <v>966.29</v>
      </c>
      <c r="Y94" s="20">
        <v>53.677410036774099</v>
      </c>
      <c r="Z94" s="20">
        <v>830.39200000000005</v>
      </c>
      <c r="AA94" s="20">
        <v>46.128276061282762</v>
      </c>
      <c r="AB94" s="20">
        <v>830.39200000000005</v>
      </c>
      <c r="AC94" s="20">
        <v>46.128276061282762</v>
      </c>
      <c r="AD94" s="20">
        <v>966.29</v>
      </c>
      <c r="AE94" s="20">
        <v>53.677410036774099</v>
      </c>
      <c r="AF94" s="20">
        <v>5465.96</v>
      </c>
      <c r="AG94" s="20">
        <v>54.659599999999998</v>
      </c>
      <c r="AH94" s="20">
        <v>3.0413999999999999</v>
      </c>
      <c r="AI94" s="20">
        <v>1798.78</v>
      </c>
      <c r="AJ94" s="20">
        <v>756.89200000000005</v>
      </c>
      <c r="AK94" s="20">
        <v>1038.8900000000001</v>
      </c>
      <c r="AL94" s="20">
        <v>756.89200000000005</v>
      </c>
      <c r="AM94" s="20">
        <v>42.078075139816988</v>
      </c>
      <c r="AN94" s="20">
        <v>1038.8900000000001</v>
      </c>
      <c r="AO94" s="20">
        <v>57.755256340408501</v>
      </c>
      <c r="AP94" s="20">
        <v>1038.8900000000001</v>
      </c>
      <c r="AQ94" s="20">
        <v>57.755256340408501</v>
      </c>
      <c r="AR94" s="20">
        <v>756.89200000000005</v>
      </c>
      <c r="AS94" s="20">
        <v>42.078075139816988</v>
      </c>
      <c r="AT94" s="18">
        <v>1.2510838254703802</v>
      </c>
      <c r="AU94" s="22">
        <v>208.49800000000005</v>
      </c>
      <c r="AV94" s="20">
        <v>281.99800000000005</v>
      </c>
      <c r="AW94" s="17">
        <v>1.8999999999999986</v>
      </c>
      <c r="AX94" s="19">
        <v>-1.7603000000000009</v>
      </c>
    </row>
    <row r="95" spans="1:50" x14ac:dyDescent="0.25">
      <c r="A95" s="12">
        <v>0</v>
      </c>
      <c r="B95" s="12" t="s">
        <v>64</v>
      </c>
      <c r="C95" s="12">
        <v>4</v>
      </c>
      <c r="D95" s="13">
        <v>43847</v>
      </c>
      <c r="E95" s="12">
        <v>2</v>
      </c>
      <c r="F95" s="12">
        <v>1</v>
      </c>
      <c r="G95" s="12" t="s">
        <v>65</v>
      </c>
      <c r="H95" s="12">
        <v>33</v>
      </c>
      <c r="I95" s="15">
        <f t="shared" si="23"/>
        <v>40</v>
      </c>
      <c r="J95" s="12">
        <v>18.899999999999999</v>
      </c>
      <c r="K95" s="12">
        <v>20</v>
      </c>
      <c r="L95" s="12" t="s">
        <v>52</v>
      </c>
      <c r="M95" s="12" t="s">
        <v>53</v>
      </c>
      <c r="N95" s="12">
        <v>1</v>
      </c>
      <c r="O95" s="12">
        <v>1</v>
      </c>
      <c r="P95" s="12">
        <v>2</v>
      </c>
      <c r="Q95" s="12">
        <v>2</v>
      </c>
      <c r="R95" s="12">
        <v>5048.3500000000004</v>
      </c>
      <c r="S95" s="12">
        <v>50.483500000000006</v>
      </c>
      <c r="T95" s="12">
        <v>2.8060700000000001</v>
      </c>
      <c r="U95" s="12">
        <v>1800.18</v>
      </c>
      <c r="V95" s="12">
        <v>1005.19</v>
      </c>
      <c r="W95" s="12">
        <v>792.09199999999998</v>
      </c>
      <c r="X95" s="12">
        <v>1005.19</v>
      </c>
      <c r="Y95" s="12">
        <v>55.838305058383057</v>
      </c>
      <c r="Z95" s="12">
        <v>792.09199999999998</v>
      </c>
      <c r="AA95" s="12">
        <v>44.000711040007104</v>
      </c>
      <c r="AB95" s="12">
        <v>1005.19</v>
      </c>
      <c r="AC95" s="12">
        <v>55.838305058383057</v>
      </c>
      <c r="AD95" s="12">
        <v>792.09199999999998</v>
      </c>
      <c r="AE95" s="12">
        <v>44.000711040007104</v>
      </c>
      <c r="AF95" s="12">
        <v>5701.45</v>
      </c>
      <c r="AG95" s="12">
        <v>57.014499999999998</v>
      </c>
      <c r="AH95" s="12">
        <v>3.1712099999999999</v>
      </c>
      <c r="AI95" s="12">
        <v>1799.18</v>
      </c>
      <c r="AJ95" s="12">
        <v>932.59100000000001</v>
      </c>
      <c r="AK95" s="12">
        <v>864.89099999999996</v>
      </c>
      <c r="AL95" s="12">
        <v>932.59100000000001</v>
      </c>
      <c r="AM95" s="12">
        <v>51.834224480040902</v>
      </c>
      <c r="AN95" s="12">
        <v>864.89099999999996</v>
      </c>
      <c r="AO95" s="12">
        <v>48.071399192965679</v>
      </c>
      <c r="AP95" s="12">
        <v>932.59100000000001</v>
      </c>
      <c r="AQ95" s="12">
        <v>51.834224480040902</v>
      </c>
      <c r="AR95" s="12">
        <v>864.89099999999996</v>
      </c>
      <c r="AS95" s="12">
        <v>48.071399192965679</v>
      </c>
      <c r="AT95" s="18">
        <v>0.92777584337289465</v>
      </c>
      <c r="AU95" s="17">
        <v>-72.599000000000046</v>
      </c>
      <c r="AV95" s="12">
        <v>67.700000000000045</v>
      </c>
      <c r="AW95" s="17">
        <v>1.1000000000000014</v>
      </c>
      <c r="AX95" s="19">
        <v>6.5309999999999917</v>
      </c>
    </row>
    <row r="96" spans="1:50" x14ac:dyDescent="0.25">
      <c r="A96" s="12">
        <v>0</v>
      </c>
      <c r="B96" s="12" t="s">
        <v>64</v>
      </c>
      <c r="C96" s="12">
        <v>4</v>
      </c>
      <c r="D96" s="13">
        <v>43847</v>
      </c>
      <c r="E96" s="12">
        <v>2</v>
      </c>
      <c r="F96" s="12">
        <v>5</v>
      </c>
      <c r="G96" s="12" t="s">
        <v>65</v>
      </c>
      <c r="H96" s="12">
        <v>33</v>
      </c>
      <c r="I96" s="15">
        <f t="shared" si="23"/>
        <v>40</v>
      </c>
      <c r="J96" s="12">
        <v>17.2</v>
      </c>
      <c r="K96" s="12">
        <v>18.600000000000001</v>
      </c>
      <c r="L96" s="12" t="s">
        <v>52</v>
      </c>
      <c r="M96" s="12" t="s">
        <v>53</v>
      </c>
      <c r="N96" s="12">
        <v>1</v>
      </c>
      <c r="O96" s="12">
        <v>1</v>
      </c>
      <c r="P96" s="12">
        <v>2</v>
      </c>
      <c r="Q96" s="12">
        <v>2</v>
      </c>
      <c r="R96" s="12">
        <v>4323.6099999999997</v>
      </c>
      <c r="S96" s="12">
        <v>43.236099999999993</v>
      </c>
      <c r="T96" s="12">
        <v>2.4032300000000002</v>
      </c>
      <c r="U96" s="12">
        <v>1800.18</v>
      </c>
      <c r="V96" s="12">
        <v>1073.0899999999999</v>
      </c>
      <c r="W96" s="12">
        <v>724.79300000000001</v>
      </c>
      <c r="X96" s="12">
        <v>1073.0899999999999</v>
      </c>
      <c r="Y96" s="12">
        <v>59.610150096101499</v>
      </c>
      <c r="Z96" s="12">
        <v>724.79300000000001</v>
      </c>
      <c r="AA96" s="12">
        <v>40.262251552622516</v>
      </c>
      <c r="AB96" s="12">
        <v>1073.0899999999999</v>
      </c>
      <c r="AC96" s="12">
        <v>59.610150096101499</v>
      </c>
      <c r="AD96" s="12">
        <v>724.79300000000001</v>
      </c>
      <c r="AE96" s="12">
        <v>40.262251552622516</v>
      </c>
      <c r="AF96" s="12">
        <v>5131.84</v>
      </c>
      <c r="AG96" s="12">
        <v>51.318400000000004</v>
      </c>
      <c r="AH96" s="12">
        <v>2.8534299999999999</v>
      </c>
      <c r="AI96" s="12">
        <v>1800.18</v>
      </c>
      <c r="AJ96" s="12">
        <v>1099.0899999999999</v>
      </c>
      <c r="AK96" s="12">
        <v>697.89300000000003</v>
      </c>
      <c r="AL96" s="12">
        <v>1099.0899999999999</v>
      </c>
      <c r="AM96" s="12">
        <v>61.054450110544487</v>
      </c>
      <c r="AN96" s="12">
        <v>697.89300000000003</v>
      </c>
      <c r="AO96" s="12">
        <v>38.767956537679567</v>
      </c>
      <c r="AP96" s="12">
        <v>1099.0899999999999</v>
      </c>
      <c r="AQ96" s="12">
        <v>61.054450110544487</v>
      </c>
      <c r="AR96" s="12">
        <v>697.89300000000003</v>
      </c>
      <c r="AS96" s="12">
        <v>38.767956537679567</v>
      </c>
      <c r="AT96" s="18">
        <v>1.0242290954160416</v>
      </c>
      <c r="AU96" s="17">
        <v>26</v>
      </c>
      <c r="AV96" s="12">
        <v>401.19699999999989</v>
      </c>
      <c r="AW96" s="17">
        <v>1.4000000000000021</v>
      </c>
      <c r="AX96" s="19">
        <v>8.0823000000000107</v>
      </c>
    </row>
    <row r="97" spans="1:50" x14ac:dyDescent="0.25">
      <c r="A97" s="12">
        <v>0</v>
      </c>
      <c r="B97" s="12" t="s">
        <v>64</v>
      </c>
      <c r="C97" s="12">
        <v>4</v>
      </c>
      <c r="D97" s="13">
        <v>43847</v>
      </c>
      <c r="E97" s="12">
        <v>3</v>
      </c>
      <c r="F97" s="12">
        <v>1</v>
      </c>
      <c r="G97" s="12" t="s">
        <v>65</v>
      </c>
      <c r="H97" s="12">
        <v>33</v>
      </c>
      <c r="I97" s="15">
        <f t="shared" si="23"/>
        <v>40</v>
      </c>
      <c r="J97" s="12">
        <v>18</v>
      </c>
      <c r="K97" s="12">
        <v>19.2</v>
      </c>
      <c r="L97" s="12" t="s">
        <v>52</v>
      </c>
      <c r="M97" s="12" t="s">
        <v>53</v>
      </c>
      <c r="N97" s="12">
        <v>1</v>
      </c>
      <c r="O97" s="12">
        <v>1</v>
      </c>
      <c r="P97" s="12">
        <v>2</v>
      </c>
      <c r="Q97" s="12">
        <v>2</v>
      </c>
      <c r="R97" s="12">
        <v>6568.55</v>
      </c>
      <c r="S97" s="12">
        <v>65.685500000000005</v>
      </c>
      <c r="T97" s="12">
        <v>3.6510600000000002</v>
      </c>
      <c r="U97" s="12">
        <v>1800.18</v>
      </c>
      <c r="V97" s="12">
        <v>762.29200000000003</v>
      </c>
      <c r="W97" s="12">
        <v>1035.5899999999999</v>
      </c>
      <c r="X97" s="12">
        <v>762.29200000000003</v>
      </c>
      <c r="Y97" s="12">
        <v>42.345321023453209</v>
      </c>
      <c r="Z97" s="12">
        <v>1035.5899999999999</v>
      </c>
      <c r="AA97" s="12">
        <v>57.527025075270245</v>
      </c>
      <c r="AB97" s="12">
        <v>762.29200000000003</v>
      </c>
      <c r="AC97" s="12">
        <v>42.345321023453209</v>
      </c>
      <c r="AD97" s="12">
        <v>1035.5899999999999</v>
      </c>
      <c r="AE97" s="12">
        <v>57.527025075270245</v>
      </c>
      <c r="AF97" s="12">
        <v>6318.73</v>
      </c>
      <c r="AG97" s="12">
        <v>63.187299999999993</v>
      </c>
      <c r="AH97" s="12">
        <v>3.5133700000000001</v>
      </c>
      <c r="AI97" s="12">
        <v>1800.18</v>
      </c>
      <c r="AJ97" s="12">
        <v>928.69100000000003</v>
      </c>
      <c r="AK97" s="12">
        <v>869.59100000000001</v>
      </c>
      <c r="AL97" s="12">
        <v>928.69100000000003</v>
      </c>
      <c r="AM97" s="12">
        <v>51.588785565887854</v>
      </c>
      <c r="AN97" s="12">
        <v>869.59100000000001</v>
      </c>
      <c r="AO97" s="12">
        <v>48.305780533057799</v>
      </c>
      <c r="AP97" s="12">
        <v>928.69100000000003</v>
      </c>
      <c r="AQ97" s="12">
        <v>51.588785565887854</v>
      </c>
      <c r="AR97" s="12">
        <v>869.59100000000001</v>
      </c>
      <c r="AS97" s="12">
        <v>48.305780533057799</v>
      </c>
      <c r="AT97" s="18">
        <v>1.2182877427547449</v>
      </c>
      <c r="AU97" s="17">
        <v>166.399</v>
      </c>
      <c r="AV97" s="12">
        <v>59.100000000000023</v>
      </c>
      <c r="AW97" s="17">
        <v>1.1999999999999993</v>
      </c>
      <c r="AX97" s="19">
        <v>-2.4982000000000113</v>
      </c>
    </row>
    <row r="98" spans="1:50" x14ac:dyDescent="0.25">
      <c r="A98" s="12">
        <v>0</v>
      </c>
      <c r="B98" s="12" t="s">
        <v>64</v>
      </c>
      <c r="C98" s="12">
        <v>4</v>
      </c>
      <c r="D98" s="13">
        <v>43847</v>
      </c>
      <c r="E98" s="12">
        <v>2</v>
      </c>
      <c r="F98" s="12">
        <v>3</v>
      </c>
      <c r="G98" s="12" t="s">
        <v>65</v>
      </c>
      <c r="H98" s="12">
        <v>33</v>
      </c>
      <c r="I98" s="15">
        <f t="shared" si="23"/>
        <v>40</v>
      </c>
      <c r="J98" s="12">
        <v>10.7</v>
      </c>
      <c r="K98" s="12">
        <v>15</v>
      </c>
      <c r="L98" s="12" t="s">
        <v>52</v>
      </c>
      <c r="M98" s="12" t="s">
        <v>53</v>
      </c>
      <c r="N98" s="12">
        <v>2</v>
      </c>
      <c r="O98" s="12">
        <v>2</v>
      </c>
      <c r="P98" s="16">
        <v>1</v>
      </c>
      <c r="Q98" s="16">
        <v>1</v>
      </c>
      <c r="R98" s="12">
        <v>4755.01</v>
      </c>
      <c r="S98" s="12">
        <v>47.5501</v>
      </c>
      <c r="T98" s="12">
        <v>2.6447799999999999</v>
      </c>
      <c r="U98" s="12">
        <v>1800.18</v>
      </c>
      <c r="V98" s="12">
        <v>862.19100000000003</v>
      </c>
      <c r="W98" s="12">
        <v>935.79100000000005</v>
      </c>
      <c r="X98" s="12">
        <v>935.79100000000005</v>
      </c>
      <c r="Y98" s="12">
        <v>51.983190569831905</v>
      </c>
      <c r="Z98" s="12">
        <v>862.19100000000003</v>
      </c>
      <c r="AA98" s="12">
        <v>47.894710528947101</v>
      </c>
      <c r="AB98" s="12">
        <v>935.79100000000005</v>
      </c>
      <c r="AC98" s="12">
        <v>51.983190569831905</v>
      </c>
      <c r="AD98" s="12">
        <v>862.19100000000003</v>
      </c>
      <c r="AE98" s="12">
        <v>47.894710528947101</v>
      </c>
      <c r="AF98" s="12">
        <v>4929.82</v>
      </c>
      <c r="AG98" s="12">
        <v>49.298199999999994</v>
      </c>
      <c r="AH98" s="12">
        <v>2.7432400000000001</v>
      </c>
      <c r="AI98" s="12">
        <v>1799.18</v>
      </c>
      <c r="AJ98" s="12">
        <v>769.19200000000001</v>
      </c>
      <c r="AK98" s="12">
        <v>1027.79</v>
      </c>
      <c r="AL98" s="12">
        <v>1027.79</v>
      </c>
      <c r="AM98" s="12">
        <v>57.125468268878045</v>
      </c>
      <c r="AN98" s="12">
        <v>769.19200000000001</v>
      </c>
      <c r="AO98" s="12">
        <v>42.752364966262405</v>
      </c>
      <c r="AP98" s="12">
        <v>1027.79</v>
      </c>
      <c r="AQ98" s="12">
        <v>57.125468268878045</v>
      </c>
      <c r="AR98" s="12">
        <v>769.19200000000001</v>
      </c>
      <c r="AS98" s="12">
        <v>42.752364966262405</v>
      </c>
      <c r="AT98" s="18">
        <v>1.098311481944152</v>
      </c>
      <c r="AU98" s="17">
        <v>91.99899999999991</v>
      </c>
      <c r="AV98" s="12">
        <v>258.59799999999996</v>
      </c>
      <c r="AW98" s="17">
        <v>4.3000000000000007</v>
      </c>
      <c r="AX98" s="19">
        <v>1.7480999999999938</v>
      </c>
    </row>
    <row r="99" spans="1:50" x14ac:dyDescent="0.25">
      <c r="A99" s="12">
        <v>0</v>
      </c>
      <c r="B99" s="12" t="s">
        <v>64</v>
      </c>
      <c r="C99" s="12">
        <v>5</v>
      </c>
      <c r="D99" s="13">
        <v>43999</v>
      </c>
      <c r="E99" s="12">
        <v>4</v>
      </c>
      <c r="F99" s="12">
        <v>3</v>
      </c>
      <c r="G99" s="12" t="s">
        <v>65</v>
      </c>
      <c r="H99" s="12">
        <v>33</v>
      </c>
      <c r="I99" s="15">
        <f t="shared" si="23"/>
        <v>40</v>
      </c>
      <c r="J99" s="12">
        <v>7.8</v>
      </c>
      <c r="K99" s="12">
        <v>11</v>
      </c>
      <c r="L99" s="12" t="s">
        <v>52</v>
      </c>
      <c r="M99" s="12" t="s">
        <v>53</v>
      </c>
      <c r="N99" s="12">
        <v>1</v>
      </c>
      <c r="O99" s="12">
        <v>1</v>
      </c>
      <c r="P99" s="12">
        <v>2</v>
      </c>
      <c r="Q99" s="12">
        <v>2</v>
      </c>
      <c r="R99" s="12">
        <v>5824.8</v>
      </c>
      <c r="S99" s="12">
        <v>58.248000000000005</v>
      </c>
      <c r="T99" s="12">
        <v>3.2451699999999999</v>
      </c>
      <c r="U99" s="12">
        <v>1799.18</v>
      </c>
      <c r="V99" s="12">
        <v>908.65800000000002</v>
      </c>
      <c r="W99" s="12">
        <v>890.524</v>
      </c>
      <c r="X99" s="12">
        <v>908.65800000000002</v>
      </c>
      <c r="Y99" s="12">
        <v>50.504007381140291</v>
      </c>
      <c r="Z99" s="12">
        <v>890.524</v>
      </c>
      <c r="AA99" s="12">
        <v>49.496103780611165</v>
      </c>
      <c r="AB99" s="12">
        <v>908.65800000000002</v>
      </c>
      <c r="AC99" s="12">
        <v>50.504007381140291</v>
      </c>
      <c r="AD99" s="12">
        <v>890.524</v>
      </c>
      <c r="AE99" s="12">
        <v>49.496103780611165</v>
      </c>
      <c r="AF99" s="12">
        <v>7828.25</v>
      </c>
      <c r="AG99" s="12">
        <v>78.282499999999999</v>
      </c>
      <c r="AH99" s="12">
        <v>4.37418</v>
      </c>
      <c r="AI99" s="12">
        <v>1798.55</v>
      </c>
      <c r="AJ99" s="12">
        <v>872.32500000000005</v>
      </c>
      <c r="AK99" s="12">
        <v>923.95699999999999</v>
      </c>
      <c r="AL99" s="12">
        <v>872.32500000000005</v>
      </c>
      <c r="AM99" s="12">
        <v>48.501570709738409</v>
      </c>
      <c r="AN99" s="12">
        <v>923.95699999999999</v>
      </c>
      <c r="AO99" s="12">
        <v>51.372327708431797</v>
      </c>
      <c r="AP99" s="12">
        <v>872.32500000000005</v>
      </c>
      <c r="AQ99" s="12">
        <v>48.501570709738409</v>
      </c>
      <c r="AR99" s="12">
        <v>923.95699999999999</v>
      </c>
      <c r="AS99" s="12">
        <v>51.372327708431797</v>
      </c>
      <c r="AT99" s="18">
        <v>0.96001465898060656</v>
      </c>
      <c r="AU99" s="17">
        <v>-36.33299999999997</v>
      </c>
      <c r="AV99" s="12">
        <v>-51.631999999999948</v>
      </c>
      <c r="AW99" s="17">
        <v>3.2</v>
      </c>
      <c r="AX99" s="19">
        <v>20.034499999999994</v>
      </c>
    </row>
    <row r="100" spans="1:50" x14ac:dyDescent="0.25">
      <c r="A100" s="12">
        <v>0</v>
      </c>
      <c r="B100" s="12" t="s">
        <v>64</v>
      </c>
      <c r="C100" s="12">
        <v>5</v>
      </c>
      <c r="D100" s="13">
        <v>43999</v>
      </c>
      <c r="E100" s="12">
        <v>1</v>
      </c>
      <c r="F100" s="12">
        <v>2</v>
      </c>
      <c r="G100" s="12" t="s">
        <v>65</v>
      </c>
      <c r="H100" s="12">
        <v>33</v>
      </c>
      <c r="I100" s="15">
        <f t="shared" si="23"/>
        <v>40</v>
      </c>
      <c r="J100" s="12">
        <v>17.600000000000001</v>
      </c>
      <c r="K100" s="12">
        <v>18</v>
      </c>
      <c r="L100" s="12" t="s">
        <v>52</v>
      </c>
      <c r="M100" s="12" t="s">
        <v>53</v>
      </c>
      <c r="N100" s="12">
        <v>2</v>
      </c>
      <c r="O100" s="12">
        <v>2</v>
      </c>
      <c r="P100" s="16">
        <v>1</v>
      </c>
      <c r="Q100" s="16">
        <v>1</v>
      </c>
      <c r="R100" s="12">
        <v>7306.48</v>
      </c>
      <c r="S100" s="12">
        <v>73.064799999999991</v>
      </c>
      <c r="T100" s="12">
        <v>4.06318</v>
      </c>
      <c r="U100" s="12">
        <v>1800.05</v>
      </c>
      <c r="V100" s="12">
        <v>1034.1199999999999</v>
      </c>
      <c r="W100" s="12">
        <v>764.09199999999998</v>
      </c>
      <c r="X100" s="12">
        <v>764.09199999999998</v>
      </c>
      <c r="Y100" s="12">
        <v>42.448376433987946</v>
      </c>
      <c r="Z100" s="12">
        <v>1034.1199999999999</v>
      </c>
      <c r="AA100" s="12">
        <v>57.449515291241902</v>
      </c>
      <c r="AB100" s="12">
        <v>764.09199999999998</v>
      </c>
      <c r="AC100" s="12">
        <v>42.448376433987946</v>
      </c>
      <c r="AD100" s="12">
        <v>1034.1199999999999</v>
      </c>
      <c r="AE100" s="12">
        <v>57.449515291241902</v>
      </c>
      <c r="AF100" s="12">
        <v>6608.37</v>
      </c>
      <c r="AG100" s="12">
        <v>66.083699999999993</v>
      </c>
      <c r="AH100" s="12">
        <v>3.6764600000000001</v>
      </c>
      <c r="AI100" s="12">
        <v>1799.15</v>
      </c>
      <c r="AJ100" s="12">
        <v>793.55899999999997</v>
      </c>
      <c r="AK100" s="12">
        <v>1003.56</v>
      </c>
      <c r="AL100" s="12">
        <v>1003.56</v>
      </c>
      <c r="AM100" s="12">
        <v>55.779673734819212</v>
      </c>
      <c r="AN100" s="12">
        <v>793.55899999999997</v>
      </c>
      <c r="AO100" s="12">
        <v>44.107439624267009</v>
      </c>
      <c r="AP100" s="12">
        <v>1003.56</v>
      </c>
      <c r="AQ100" s="12">
        <v>55.779673734819212</v>
      </c>
      <c r="AR100" s="12">
        <v>793.55899999999997</v>
      </c>
      <c r="AS100" s="12">
        <v>44.107439624267009</v>
      </c>
      <c r="AT100" s="18">
        <v>1.313402051061914</v>
      </c>
      <c r="AU100" s="17">
        <v>239.46799999999996</v>
      </c>
      <c r="AV100" s="12">
        <v>210.00099999999998</v>
      </c>
      <c r="AW100" s="17">
        <v>0.39999999999999858</v>
      </c>
      <c r="AX100" s="19">
        <v>-6.9810999999999979</v>
      </c>
    </row>
    <row r="101" spans="1:50" x14ac:dyDescent="0.25">
      <c r="A101" s="12">
        <v>0</v>
      </c>
      <c r="B101" s="12" t="s">
        <v>50</v>
      </c>
      <c r="C101" s="12">
        <v>5</v>
      </c>
      <c r="D101" s="13">
        <v>44162</v>
      </c>
      <c r="E101" s="12">
        <v>1</v>
      </c>
      <c r="F101" s="12">
        <v>4</v>
      </c>
      <c r="G101" s="12" t="s">
        <v>51</v>
      </c>
      <c r="H101" s="12">
        <v>33</v>
      </c>
      <c r="I101" s="15">
        <f t="shared" si="23"/>
        <v>40</v>
      </c>
      <c r="J101" s="12">
        <v>15.7</v>
      </c>
      <c r="K101" s="12">
        <v>18.100000000000001</v>
      </c>
      <c r="L101" s="12" t="s">
        <v>52</v>
      </c>
      <c r="M101" s="12" t="s">
        <v>53</v>
      </c>
      <c r="N101" s="12">
        <v>1</v>
      </c>
      <c r="O101" s="12">
        <v>2</v>
      </c>
      <c r="P101" s="12">
        <v>2</v>
      </c>
      <c r="Q101" s="12">
        <v>1</v>
      </c>
      <c r="R101" s="12">
        <v>5138.6099999999997</v>
      </c>
      <c r="S101" s="17">
        <f>R101/100</f>
        <v>51.386099999999999</v>
      </c>
      <c r="T101" s="12">
        <v>2.8567200000000001</v>
      </c>
      <c r="U101" s="12">
        <v>1800.18</v>
      </c>
      <c r="V101" s="12">
        <v>961.79</v>
      </c>
      <c r="W101" s="12">
        <v>836.99199999999996</v>
      </c>
      <c r="X101" s="12">
        <v>961.79</v>
      </c>
      <c r="Y101" s="12">
        <v>53.427435034274353</v>
      </c>
      <c r="Z101" s="12">
        <v>836.99199999999996</v>
      </c>
      <c r="AA101" s="12">
        <f>Z101/U101*100</f>
        <v>46.494906064949056</v>
      </c>
      <c r="AB101" s="12">
        <v>961.79</v>
      </c>
      <c r="AC101" s="12">
        <f>AB101/U101*100</f>
        <v>53.427435034274353</v>
      </c>
      <c r="AD101" s="12">
        <v>836.99199999999996</v>
      </c>
      <c r="AE101" s="12">
        <v>46.494906064949056</v>
      </c>
      <c r="AF101" s="12">
        <v>5743.04</v>
      </c>
      <c r="AG101" s="17">
        <f>AF101/100</f>
        <v>57.430399999999999</v>
      </c>
      <c r="AH101" s="12">
        <v>3.2055699999999998</v>
      </c>
      <c r="AI101" s="12">
        <v>1798.08</v>
      </c>
      <c r="AJ101" s="12">
        <v>807.99199999999996</v>
      </c>
      <c r="AK101" s="12">
        <v>987.09</v>
      </c>
      <c r="AL101" s="12">
        <v>987.09</v>
      </c>
      <c r="AM101" s="12">
        <v>54.896890016017089</v>
      </c>
      <c r="AN101" s="12">
        <v>807.99199999999996</v>
      </c>
      <c r="AO101" s="12">
        <f>AN101/AI101*100</f>
        <v>44.936376579462539</v>
      </c>
      <c r="AP101" s="12">
        <v>987.09</v>
      </c>
      <c r="AQ101" s="12">
        <f>AP101/AI101*100</f>
        <v>54.896890016017089</v>
      </c>
      <c r="AR101" s="12">
        <v>807.99199999999996</v>
      </c>
      <c r="AS101" s="12">
        <v>44.936376579462539</v>
      </c>
      <c r="AT101" s="18">
        <f>AP101/AB101</f>
        <v>1.0263051185809793</v>
      </c>
      <c r="AU101" s="17">
        <f>AP101-AB101</f>
        <v>25.300000000000068</v>
      </c>
      <c r="AV101" s="16">
        <f>AP101-AR101</f>
        <v>179.09800000000007</v>
      </c>
      <c r="AW101" s="17">
        <f>K101-J101</f>
        <v>2.4000000000000021</v>
      </c>
      <c r="AX101" s="19">
        <f>AG101-S101</f>
        <v>6.0442999999999998</v>
      </c>
    </row>
    <row r="102" spans="1:50" x14ac:dyDescent="0.25">
      <c r="A102" s="12">
        <v>0</v>
      </c>
      <c r="B102" s="12" t="s">
        <v>64</v>
      </c>
      <c r="C102" s="12">
        <v>2</v>
      </c>
      <c r="D102" s="13">
        <v>43594</v>
      </c>
      <c r="E102" s="12">
        <v>3</v>
      </c>
      <c r="F102" s="12">
        <v>1</v>
      </c>
      <c r="G102" s="12" t="s">
        <v>65</v>
      </c>
      <c r="H102" s="12">
        <v>33</v>
      </c>
      <c r="I102" s="15">
        <f t="shared" si="23"/>
        <v>40</v>
      </c>
      <c r="J102" s="12">
        <v>15.8</v>
      </c>
      <c r="K102" s="12">
        <v>17.7</v>
      </c>
      <c r="L102" s="12" t="s">
        <v>53</v>
      </c>
      <c r="M102" s="12" t="s">
        <v>52</v>
      </c>
      <c r="N102" s="12">
        <v>2</v>
      </c>
      <c r="O102" s="12">
        <v>2</v>
      </c>
      <c r="P102" s="12">
        <v>1</v>
      </c>
      <c r="Q102" s="12">
        <v>1</v>
      </c>
      <c r="R102" s="12">
        <v>5122.46</v>
      </c>
      <c r="S102" s="12">
        <f>R102/100</f>
        <v>51.224600000000002</v>
      </c>
      <c r="T102" s="12">
        <v>2.85615</v>
      </c>
      <c r="U102" s="12">
        <v>1798.28</v>
      </c>
      <c r="V102" s="12">
        <v>617.79399999999998</v>
      </c>
      <c r="W102" s="12">
        <v>1177.8900000000001</v>
      </c>
      <c r="X102" s="12">
        <v>1177.8900000000001</v>
      </c>
      <c r="Y102" s="17">
        <f>X102/U102*100</f>
        <v>65.500923104299673</v>
      </c>
      <c r="Z102" s="12">
        <v>617.79399999999998</v>
      </c>
      <c r="AA102" s="17">
        <f>Z102/U102*100</f>
        <v>34.354716729319129</v>
      </c>
      <c r="AB102" s="12">
        <v>617.79399999999998</v>
      </c>
      <c r="AC102" s="12">
        <v>34.354716729319129</v>
      </c>
      <c r="AD102" s="12">
        <v>1177.8900000000001</v>
      </c>
      <c r="AE102" s="12">
        <v>65.500923104299673</v>
      </c>
      <c r="AF102" s="12">
        <v>6425.02</v>
      </c>
      <c r="AG102" s="12">
        <f>AF102/100</f>
        <v>64.250200000000007</v>
      </c>
      <c r="AH102" s="12">
        <v>3.5812300000000001</v>
      </c>
      <c r="AI102" s="12">
        <v>1799.08</v>
      </c>
      <c r="AJ102" s="12">
        <v>1070.3900000000001</v>
      </c>
      <c r="AK102" s="12">
        <v>727.89300000000003</v>
      </c>
      <c r="AL102" s="12">
        <v>727.89300000000003</v>
      </c>
      <c r="AM102" s="12">
        <f>AL102/AI102*100</f>
        <v>40.459179136002845</v>
      </c>
      <c r="AN102" s="12">
        <v>1070.3900000000001</v>
      </c>
      <c r="AO102" s="12">
        <f>AN102/AI102*100</f>
        <v>59.496520443782387</v>
      </c>
      <c r="AP102" s="12">
        <v>1070.3900000000001</v>
      </c>
      <c r="AQ102" s="17">
        <f>AP102/AI102*100</f>
        <v>59.496520443782387</v>
      </c>
      <c r="AR102" s="12">
        <v>727.89300000000003</v>
      </c>
      <c r="AS102" s="12">
        <v>40.459179136002845</v>
      </c>
      <c r="AT102" s="18">
        <f>AP102/AB102</f>
        <v>1.7326001871173888</v>
      </c>
      <c r="AU102" s="17">
        <f>AP102-AB102</f>
        <v>452.59600000000012</v>
      </c>
      <c r="AV102" s="12">
        <f>AP102-AR102</f>
        <v>342.49700000000007</v>
      </c>
      <c r="AW102" s="17">
        <f>K102-J102</f>
        <v>1.8999999999999986</v>
      </c>
      <c r="AX102" s="19">
        <f>AG102-S102</f>
        <v>13.025600000000004</v>
      </c>
    </row>
    <row r="103" spans="1:50" x14ac:dyDescent="0.25">
      <c r="A103" s="12">
        <v>0</v>
      </c>
      <c r="B103" s="12" t="s">
        <v>64</v>
      </c>
      <c r="C103" s="12">
        <v>2</v>
      </c>
      <c r="D103" s="13">
        <v>43594</v>
      </c>
      <c r="E103" s="12">
        <v>3</v>
      </c>
      <c r="F103" s="12">
        <v>2</v>
      </c>
      <c r="G103" s="12" t="s">
        <v>65</v>
      </c>
      <c r="H103" s="12">
        <v>33</v>
      </c>
      <c r="I103" s="15">
        <f t="shared" si="23"/>
        <v>40</v>
      </c>
      <c r="J103" s="12">
        <v>16</v>
      </c>
      <c r="K103" s="12">
        <v>17.600000000000001</v>
      </c>
      <c r="L103" s="12" t="s">
        <v>53</v>
      </c>
      <c r="M103" s="12" t="s">
        <v>52</v>
      </c>
      <c r="N103" s="12">
        <v>2</v>
      </c>
      <c r="O103" s="12">
        <v>2</v>
      </c>
      <c r="P103" s="12">
        <v>1</v>
      </c>
      <c r="Q103" s="12">
        <v>1</v>
      </c>
      <c r="R103" s="12">
        <v>5411.51</v>
      </c>
      <c r="S103" s="12">
        <f>R103/100</f>
        <v>54.115100000000005</v>
      </c>
      <c r="T103" s="12">
        <v>3.0097700000000001</v>
      </c>
      <c r="U103" s="12">
        <v>1800.08</v>
      </c>
      <c r="V103" s="12">
        <v>839.59199999999998</v>
      </c>
      <c r="W103" s="12">
        <v>958.79</v>
      </c>
      <c r="X103" s="12">
        <v>958.79</v>
      </c>
      <c r="Y103" s="17">
        <f>X103/U103*100</f>
        <v>53.263743833607393</v>
      </c>
      <c r="Z103" s="12">
        <v>839.59199999999998</v>
      </c>
      <c r="AA103" s="17">
        <f>Z103/U103*100</f>
        <v>46.641927025465534</v>
      </c>
      <c r="AB103" s="12">
        <v>839.59199999999998</v>
      </c>
      <c r="AC103" s="12">
        <v>46.641927025465534</v>
      </c>
      <c r="AD103" s="12">
        <v>958.79</v>
      </c>
      <c r="AE103" s="12">
        <v>53.263743833607393</v>
      </c>
      <c r="AF103" s="12">
        <v>7161.58</v>
      </c>
      <c r="AG103" s="12">
        <f>AF103/100</f>
        <v>71.615799999999993</v>
      </c>
      <c r="AH103" s="12">
        <v>3.9820099999999998</v>
      </c>
      <c r="AI103" s="12">
        <v>1800.18</v>
      </c>
      <c r="AJ103" s="12">
        <v>803.69200000000001</v>
      </c>
      <c r="AK103" s="12">
        <v>989.79</v>
      </c>
      <c r="AL103" s="12">
        <v>989.79</v>
      </c>
      <c r="AM103" s="12">
        <f>AL103/AI103*100</f>
        <v>54.982835049828353</v>
      </c>
      <c r="AN103" s="12">
        <v>803.69200000000001</v>
      </c>
      <c r="AO103" s="12">
        <f>AN103/AI103*100</f>
        <v>44.645091046450908</v>
      </c>
      <c r="AP103" s="12">
        <v>803.69200000000001</v>
      </c>
      <c r="AQ103" s="17">
        <f>AP103/AI103*100</f>
        <v>44.645091046450908</v>
      </c>
      <c r="AR103" s="12">
        <v>989.79</v>
      </c>
      <c r="AS103" s="12">
        <v>54.982835049828353</v>
      </c>
      <c r="AT103" s="18">
        <f>AP103/AB103</f>
        <v>0.95724113617090212</v>
      </c>
      <c r="AU103" s="17">
        <f>AP103-AB103</f>
        <v>-35.899999999999977</v>
      </c>
      <c r="AV103" s="12">
        <f>AP103-AR103</f>
        <v>-186.09799999999996</v>
      </c>
      <c r="AW103" s="17">
        <f>K103-J103</f>
        <v>1.6000000000000014</v>
      </c>
      <c r="AX103" s="19">
        <f>AG103-S103</f>
        <v>17.500699999999988</v>
      </c>
    </row>
    <row r="104" spans="1:50" x14ac:dyDescent="0.25">
      <c r="A104" s="12">
        <v>0</v>
      </c>
      <c r="B104" s="12" t="s">
        <v>64</v>
      </c>
      <c r="C104" s="12">
        <v>2</v>
      </c>
      <c r="D104" s="13">
        <v>43594</v>
      </c>
      <c r="E104" s="12">
        <v>3</v>
      </c>
      <c r="F104" s="12">
        <v>5</v>
      </c>
      <c r="G104" s="12" t="s">
        <v>65</v>
      </c>
      <c r="H104" s="12">
        <v>33</v>
      </c>
      <c r="I104" s="15">
        <f t="shared" si="23"/>
        <v>40</v>
      </c>
      <c r="J104" s="12">
        <v>15.96</v>
      </c>
      <c r="K104" s="12">
        <v>15.8</v>
      </c>
      <c r="L104" s="12" t="s">
        <v>53</v>
      </c>
      <c r="M104" s="12" t="s">
        <v>52</v>
      </c>
      <c r="N104" s="12">
        <v>2</v>
      </c>
      <c r="O104" s="12">
        <v>2</v>
      </c>
      <c r="P104" s="12">
        <v>1</v>
      </c>
      <c r="Q104" s="12">
        <v>1</v>
      </c>
      <c r="R104" s="12">
        <v>4168.8999999999996</v>
      </c>
      <c r="S104" s="12">
        <f>R104/100</f>
        <v>41.688999999999993</v>
      </c>
      <c r="T104" s="12">
        <v>2.3214999999999999</v>
      </c>
      <c r="U104" s="12">
        <v>1799.58</v>
      </c>
      <c r="V104" s="12">
        <v>1074.99</v>
      </c>
      <c r="W104" s="12">
        <v>722.89300000000003</v>
      </c>
      <c r="X104" s="12">
        <v>722.89300000000003</v>
      </c>
      <c r="Y104" s="17">
        <f>X104/U104*100</f>
        <v>40.170095244445932</v>
      </c>
      <c r="Z104" s="12">
        <v>1074.99</v>
      </c>
      <c r="AA104" s="17">
        <f>Z104/U104*100</f>
        <v>59.735604974494052</v>
      </c>
      <c r="AB104" s="12">
        <v>1074.99</v>
      </c>
      <c r="AC104" s="12">
        <v>59.735604974494052</v>
      </c>
      <c r="AD104" s="12">
        <v>722.89300000000003</v>
      </c>
      <c r="AE104" s="12">
        <v>40.170095244445932</v>
      </c>
      <c r="AF104" s="12">
        <v>7019.89</v>
      </c>
      <c r="AG104" s="12">
        <f>AF104/100</f>
        <v>70.198900000000009</v>
      </c>
      <c r="AH104" s="12">
        <v>3.9097499999999998</v>
      </c>
      <c r="AI104" s="12">
        <v>1799.88</v>
      </c>
      <c r="AJ104" s="12">
        <v>835.09199999999998</v>
      </c>
      <c r="AK104" s="12">
        <v>963.89</v>
      </c>
      <c r="AL104" s="12">
        <v>963.89</v>
      </c>
      <c r="AM104" s="12">
        <f>AL104/AI104*100</f>
        <v>53.553014645420802</v>
      </c>
      <c r="AN104" s="12">
        <v>835.09199999999998</v>
      </c>
      <c r="AO104" s="12">
        <f>AN104/AI104*100</f>
        <v>46.397093139542633</v>
      </c>
      <c r="AP104" s="12">
        <v>835.09199999999998</v>
      </c>
      <c r="AQ104" s="17">
        <f>AP104/AI104*100</f>
        <v>46.397093139542633</v>
      </c>
      <c r="AR104" s="12">
        <v>963.89</v>
      </c>
      <c r="AS104" s="12">
        <v>53.553014645420802</v>
      </c>
      <c r="AT104" s="18">
        <f>AP104/AB104</f>
        <v>0.77683699383250071</v>
      </c>
      <c r="AU104" s="17">
        <f>AP104-AB104</f>
        <v>-239.89800000000002</v>
      </c>
      <c r="AV104" s="12">
        <f>AP104-AR104</f>
        <v>-128.798</v>
      </c>
      <c r="AW104" s="17">
        <f>K104-J104</f>
        <v>-0.16000000000000014</v>
      </c>
      <c r="AX104" s="19">
        <f>AG104-S104</f>
        <v>28.509900000000016</v>
      </c>
    </row>
    <row r="105" spans="1:50" x14ac:dyDescent="0.25">
      <c r="A105" s="12">
        <v>0</v>
      </c>
      <c r="B105" s="12" t="s">
        <v>64</v>
      </c>
      <c r="C105" s="12">
        <v>5</v>
      </c>
      <c r="D105" s="13">
        <v>43999</v>
      </c>
      <c r="E105" s="12">
        <v>3</v>
      </c>
      <c r="F105" s="12">
        <v>3</v>
      </c>
      <c r="G105" s="12" t="s">
        <v>65</v>
      </c>
      <c r="H105" s="12">
        <v>33</v>
      </c>
      <c r="I105" s="15">
        <f t="shared" si="23"/>
        <v>40</v>
      </c>
      <c r="J105" s="12">
        <v>10.199999999999999</v>
      </c>
      <c r="K105" s="12">
        <v>15</v>
      </c>
      <c r="L105" s="12" t="s">
        <v>53</v>
      </c>
      <c r="M105" s="12" t="s">
        <v>52</v>
      </c>
      <c r="N105" s="12">
        <v>1</v>
      </c>
      <c r="O105" s="12">
        <v>1</v>
      </c>
      <c r="P105" s="12">
        <v>2</v>
      </c>
      <c r="Q105" s="12">
        <v>2</v>
      </c>
      <c r="R105" s="12">
        <v>4869.13</v>
      </c>
      <c r="S105" s="12">
        <v>48.691299999999998</v>
      </c>
      <c r="T105" s="12">
        <v>2.75359</v>
      </c>
      <c r="U105" s="12">
        <v>1771.52</v>
      </c>
      <c r="V105" s="12">
        <v>783.72500000000002</v>
      </c>
      <c r="W105" s="12">
        <v>986.25699999999995</v>
      </c>
      <c r="X105" s="12">
        <v>783.72500000000002</v>
      </c>
      <c r="Y105" s="12">
        <v>44.240256954479776</v>
      </c>
      <c r="Z105" s="12">
        <v>986.25699999999995</v>
      </c>
      <c r="AA105" s="12">
        <v>55.672924945809243</v>
      </c>
      <c r="AB105" s="12">
        <v>986.25699999999995</v>
      </c>
      <c r="AC105" s="12">
        <v>55.672924945809243</v>
      </c>
      <c r="AD105" s="12">
        <v>783.72500000000002</v>
      </c>
      <c r="AE105" s="12">
        <v>44.240256954479776</v>
      </c>
      <c r="AF105" s="12">
        <v>6674.52</v>
      </c>
      <c r="AG105" s="12">
        <v>66.745200000000011</v>
      </c>
      <c r="AH105" s="12">
        <v>3.7116799999999999</v>
      </c>
      <c r="AI105" s="12">
        <v>1800.02</v>
      </c>
      <c r="AJ105" s="12">
        <v>741.25900000000001</v>
      </c>
      <c r="AK105" s="12">
        <v>1056.8900000000001</v>
      </c>
      <c r="AL105" s="12">
        <v>741.25900000000001</v>
      </c>
      <c r="AM105" s="12">
        <v>41.180597993355633</v>
      </c>
      <c r="AN105" s="12">
        <v>1056.8900000000001</v>
      </c>
      <c r="AO105" s="12">
        <v>58.715458717125365</v>
      </c>
      <c r="AP105" s="12">
        <v>1058.761</v>
      </c>
      <c r="AQ105" s="12">
        <v>58.819402006644374</v>
      </c>
      <c r="AR105" s="12">
        <v>741.25900000000001</v>
      </c>
      <c r="AS105" s="12">
        <v>41.180597993355633</v>
      </c>
      <c r="AT105" s="18">
        <v>1.0735143071227886</v>
      </c>
      <c r="AU105" s="17">
        <v>72.504000000000019</v>
      </c>
      <c r="AV105" s="12">
        <v>317.50199999999995</v>
      </c>
      <c r="AW105" s="17">
        <v>4.8000000000000007</v>
      </c>
      <c r="AX105" s="19">
        <v>18.053900000000013</v>
      </c>
    </row>
    <row r="106" spans="1:50" x14ac:dyDescent="0.25">
      <c r="A106" s="12">
        <v>0</v>
      </c>
      <c r="B106" s="12" t="s">
        <v>64</v>
      </c>
      <c r="C106" s="12">
        <v>5</v>
      </c>
      <c r="D106" s="13">
        <v>43999</v>
      </c>
      <c r="E106" s="12">
        <v>3</v>
      </c>
      <c r="F106" s="12">
        <v>1</v>
      </c>
      <c r="G106" s="12" t="s">
        <v>65</v>
      </c>
      <c r="H106" s="12">
        <v>33</v>
      </c>
      <c r="I106" s="15">
        <f t="shared" si="23"/>
        <v>40</v>
      </c>
      <c r="J106" s="12">
        <v>11</v>
      </c>
      <c r="K106" s="12">
        <v>14</v>
      </c>
      <c r="L106" s="12" t="s">
        <v>53</v>
      </c>
      <c r="M106" s="12" t="s">
        <v>52</v>
      </c>
      <c r="N106" s="12">
        <v>2</v>
      </c>
      <c r="O106" s="12">
        <v>2</v>
      </c>
      <c r="P106" s="16">
        <v>1</v>
      </c>
      <c r="Q106" s="16">
        <v>1</v>
      </c>
      <c r="R106" s="12">
        <v>5112.58</v>
      </c>
      <c r="S106" s="12">
        <v>51.125799999999998</v>
      </c>
      <c r="T106" s="12">
        <v>2.86808</v>
      </c>
      <c r="U106" s="12">
        <v>1786.45</v>
      </c>
      <c r="V106" s="12">
        <v>860.65800000000002</v>
      </c>
      <c r="W106" s="12">
        <v>924.79100000000005</v>
      </c>
      <c r="X106" s="12">
        <v>924.79100000000005</v>
      </c>
      <c r="Y106" s="12">
        <v>51.766968009180218</v>
      </c>
      <c r="Z106" s="12">
        <v>860.65800000000002</v>
      </c>
      <c r="AA106" s="12">
        <v>48.176999076380532</v>
      </c>
      <c r="AB106" s="12">
        <v>860.65800000000002</v>
      </c>
      <c r="AC106" s="12">
        <v>48.176999076380532</v>
      </c>
      <c r="AD106" s="12">
        <v>924.79100000000005</v>
      </c>
      <c r="AE106" s="12">
        <v>51.766968009180218</v>
      </c>
      <c r="AF106" s="12">
        <v>7689.19</v>
      </c>
      <c r="AG106" s="12">
        <v>76.891899999999993</v>
      </c>
      <c r="AH106" s="12">
        <v>4.2758500000000002</v>
      </c>
      <c r="AI106" s="12">
        <v>1799.98</v>
      </c>
      <c r="AJ106" s="12">
        <v>1064.29</v>
      </c>
      <c r="AK106" s="12">
        <v>733.85900000000004</v>
      </c>
      <c r="AL106" s="12">
        <v>733.85900000000004</v>
      </c>
      <c r="AM106" s="12">
        <v>40.770397448860543</v>
      </c>
      <c r="AN106" s="12">
        <v>1064.29</v>
      </c>
      <c r="AO106" s="12">
        <v>59.127879198657766</v>
      </c>
      <c r="AP106" s="12">
        <v>1066.1210000000001</v>
      </c>
      <c r="AQ106" s="12">
        <v>59.229602551139457</v>
      </c>
      <c r="AR106" s="12">
        <v>733.85900000000004</v>
      </c>
      <c r="AS106" s="12">
        <v>40.770397448860543</v>
      </c>
      <c r="AT106" s="18">
        <v>1.238727810582136</v>
      </c>
      <c r="AU106" s="17">
        <v>205.46300000000008</v>
      </c>
      <c r="AV106" s="12">
        <v>332.26200000000006</v>
      </c>
      <c r="AW106" s="17">
        <v>3</v>
      </c>
      <c r="AX106" s="19">
        <v>25.766099999999994</v>
      </c>
    </row>
    <row r="107" spans="1:50" x14ac:dyDescent="0.25">
      <c r="A107" s="12">
        <v>0</v>
      </c>
      <c r="B107" s="12" t="s">
        <v>54</v>
      </c>
      <c r="C107" s="12">
        <v>2</v>
      </c>
      <c r="D107" s="13">
        <v>43805</v>
      </c>
      <c r="E107" s="12">
        <v>2</v>
      </c>
      <c r="F107" s="12">
        <v>3</v>
      </c>
      <c r="G107" s="12" t="s">
        <v>55</v>
      </c>
      <c r="H107" s="12">
        <v>33</v>
      </c>
      <c r="I107" s="15">
        <f t="shared" si="23"/>
        <v>40</v>
      </c>
      <c r="J107" s="12">
        <v>16.7</v>
      </c>
      <c r="K107" s="12">
        <v>17.399999999999999</v>
      </c>
      <c r="L107" s="12" t="s">
        <v>53</v>
      </c>
      <c r="M107" s="12" t="s">
        <v>52</v>
      </c>
      <c r="N107" s="12">
        <v>2</v>
      </c>
      <c r="O107" s="12">
        <v>2</v>
      </c>
      <c r="P107" s="12">
        <v>1</v>
      </c>
      <c r="Q107" s="12">
        <v>1</v>
      </c>
      <c r="R107" s="12">
        <v>5234.34</v>
      </c>
      <c r="S107" s="12">
        <f>R107/100</f>
        <v>52.343400000000003</v>
      </c>
      <c r="T107" s="12">
        <v>2.9159299999999999</v>
      </c>
      <c r="U107" s="12">
        <v>1799.08</v>
      </c>
      <c r="V107" s="12">
        <v>1065.69</v>
      </c>
      <c r="W107" s="12">
        <v>731.29300000000001</v>
      </c>
      <c r="X107" s="12">
        <v>731.29300000000001</v>
      </c>
      <c r="Y107" s="12">
        <v>40.648164617471153</v>
      </c>
      <c r="Z107" s="12">
        <v>1065.69</v>
      </c>
      <c r="AA107" s="12">
        <f>Z107/U107*100</f>
        <v>59.235275807635027</v>
      </c>
      <c r="AB107" s="12">
        <v>1065.69</v>
      </c>
      <c r="AC107" s="12">
        <f>AB107/U107*100</f>
        <v>59.235275807635027</v>
      </c>
      <c r="AD107" s="12">
        <v>731.29300000000001</v>
      </c>
      <c r="AE107" s="12">
        <v>40.648164617471153</v>
      </c>
      <c r="AF107" s="12">
        <v>6125.36</v>
      </c>
      <c r="AG107" s="12">
        <f>AF107/100</f>
        <v>61.253599999999999</v>
      </c>
      <c r="AH107" s="12">
        <v>3.4142100000000002</v>
      </c>
      <c r="AI107" s="12">
        <v>1800.08</v>
      </c>
      <c r="AJ107" s="12">
        <v>1196.79</v>
      </c>
      <c r="AK107" s="12">
        <v>599.59400000000005</v>
      </c>
      <c r="AL107" s="12">
        <v>599.59400000000005</v>
      </c>
      <c r="AM107" s="12">
        <v>33.30929736456158</v>
      </c>
      <c r="AN107" s="12">
        <v>1196.79</v>
      </c>
      <c r="AO107" s="12">
        <f>AN107/AI107*100</f>
        <v>66.485378427625434</v>
      </c>
      <c r="AP107" s="12">
        <v>1196.79</v>
      </c>
      <c r="AQ107" s="12">
        <f>AP107/AI107*100</f>
        <v>66.485378427625434</v>
      </c>
      <c r="AR107" s="12">
        <v>599.59400000000005</v>
      </c>
      <c r="AS107" s="12">
        <v>33.30929736456158</v>
      </c>
      <c r="AT107" s="18">
        <f>AP107/AB107</f>
        <v>1.1230188891703965</v>
      </c>
      <c r="AU107" s="17">
        <f>AP107-AB107</f>
        <v>131.09999999999991</v>
      </c>
      <c r="AV107" s="12">
        <f>AP107-AR107</f>
        <v>597.19599999999991</v>
      </c>
      <c r="AW107" s="17">
        <f>K107-J107</f>
        <v>0.69999999999999929</v>
      </c>
      <c r="AX107" s="19">
        <f>AG107-S107</f>
        <v>8.9101999999999961</v>
      </c>
    </row>
    <row r="108" spans="1:50" x14ac:dyDescent="0.25">
      <c r="A108" s="12">
        <v>0</v>
      </c>
      <c r="B108" s="12" t="s">
        <v>54</v>
      </c>
      <c r="C108" s="12">
        <v>2</v>
      </c>
      <c r="D108" s="13">
        <v>43805</v>
      </c>
      <c r="E108" s="12">
        <v>2</v>
      </c>
      <c r="F108" s="12">
        <v>5</v>
      </c>
      <c r="G108" s="12" t="s">
        <v>55</v>
      </c>
      <c r="H108" s="12">
        <v>33</v>
      </c>
      <c r="I108" s="15">
        <f t="shared" si="23"/>
        <v>40</v>
      </c>
      <c r="J108" s="12">
        <v>19.3</v>
      </c>
      <c r="K108" s="12">
        <v>20.7</v>
      </c>
      <c r="L108" s="12" t="s">
        <v>53</v>
      </c>
      <c r="M108" s="12" t="s">
        <v>52</v>
      </c>
      <c r="N108" s="12">
        <v>1</v>
      </c>
      <c r="O108" s="12">
        <v>1</v>
      </c>
      <c r="P108" s="12">
        <v>2</v>
      </c>
      <c r="Q108" s="12">
        <v>2</v>
      </c>
      <c r="R108" s="12">
        <v>6183.58</v>
      </c>
      <c r="S108" s="12">
        <f>R108/100</f>
        <v>61.835799999999999</v>
      </c>
      <c r="T108" s="12">
        <v>3.44339</v>
      </c>
      <c r="U108" s="12">
        <v>1800.18</v>
      </c>
      <c r="V108" s="12">
        <v>1071.5899999999999</v>
      </c>
      <c r="W108" s="12">
        <v>726.09299999999996</v>
      </c>
      <c r="X108" s="12">
        <v>1071.5899999999999</v>
      </c>
      <c r="Y108" s="12">
        <v>59.526825095268244</v>
      </c>
      <c r="Z108" s="12">
        <v>726.09299999999996</v>
      </c>
      <c r="AA108" s="12">
        <f>Z108/U108*100</f>
        <v>40.334466553344662</v>
      </c>
      <c r="AB108" s="12">
        <v>726.09299999999996</v>
      </c>
      <c r="AC108" s="12">
        <f>AB108/U108*100</f>
        <v>40.334466553344662</v>
      </c>
      <c r="AD108" s="12">
        <v>1071.5899999999999</v>
      </c>
      <c r="AE108" s="12">
        <v>59.526825095268244</v>
      </c>
      <c r="AF108" s="12">
        <v>6744.95</v>
      </c>
      <c r="AG108" s="12">
        <f>AF108/100</f>
        <v>67.4495</v>
      </c>
      <c r="AH108" s="12">
        <v>3.7631199999999998</v>
      </c>
      <c r="AI108" s="12">
        <v>1798.28</v>
      </c>
      <c r="AJ108" s="12">
        <v>823.39200000000005</v>
      </c>
      <c r="AK108" s="12">
        <v>970.69</v>
      </c>
      <c r="AL108" s="12">
        <v>823.39200000000005</v>
      </c>
      <c r="AM108" s="12">
        <v>45.787752741508555</v>
      </c>
      <c r="AN108" s="12">
        <v>970.69</v>
      </c>
      <c r="AO108" s="12">
        <f>AN108/AI108*100</f>
        <v>53.978801966323374</v>
      </c>
      <c r="AP108" s="12">
        <v>970.69</v>
      </c>
      <c r="AQ108" s="12">
        <f>AP108/AI108*100</f>
        <v>53.978801966323374</v>
      </c>
      <c r="AR108" s="12">
        <v>823.39200000000005</v>
      </c>
      <c r="AS108" s="12">
        <v>45.787752741508555</v>
      </c>
      <c r="AT108" s="18">
        <f>AP108/AB108</f>
        <v>1.3368673158947959</v>
      </c>
      <c r="AU108" s="17">
        <f>AP108-AB108</f>
        <v>244.59700000000009</v>
      </c>
      <c r="AV108" s="12">
        <f>AP108-AR108</f>
        <v>147.298</v>
      </c>
      <c r="AW108" s="17">
        <f>K108-J108</f>
        <v>1.3999999999999986</v>
      </c>
      <c r="AX108" s="19">
        <f>AG108-S108</f>
        <v>5.6137000000000015</v>
      </c>
    </row>
    <row r="109" spans="1:50" x14ac:dyDescent="0.25">
      <c r="A109" s="12">
        <v>0</v>
      </c>
      <c r="B109" s="12" t="s">
        <v>56</v>
      </c>
      <c r="C109" s="12">
        <v>4</v>
      </c>
      <c r="D109" s="13">
        <v>43964</v>
      </c>
      <c r="E109" s="12">
        <v>3</v>
      </c>
      <c r="F109" s="12">
        <v>4</v>
      </c>
      <c r="G109" s="12" t="s">
        <v>57</v>
      </c>
      <c r="H109" s="12">
        <v>33</v>
      </c>
      <c r="I109" s="15">
        <f t="shared" si="23"/>
        <v>40</v>
      </c>
      <c r="J109" s="12">
        <v>16.5</v>
      </c>
      <c r="K109" s="12">
        <v>18.3</v>
      </c>
      <c r="L109" s="12" t="s">
        <v>53</v>
      </c>
      <c r="M109" s="12" t="s">
        <v>52</v>
      </c>
      <c r="N109" s="12">
        <v>1</v>
      </c>
      <c r="O109" s="12">
        <v>1</v>
      </c>
      <c r="P109" s="12">
        <v>2</v>
      </c>
      <c r="Q109" s="12">
        <v>2</v>
      </c>
      <c r="R109" s="12">
        <v>5563.79</v>
      </c>
      <c r="S109" s="12">
        <v>55.637900000000002</v>
      </c>
      <c r="T109" s="12">
        <v>3.1194500000000001</v>
      </c>
      <c r="U109" s="12">
        <v>1798.98</v>
      </c>
      <c r="V109" s="12">
        <v>1152.49</v>
      </c>
      <c r="W109" s="12">
        <v>640.59400000000005</v>
      </c>
      <c r="X109" s="12">
        <v>1152.49</v>
      </c>
      <c r="Y109" s="12">
        <v>64.063524886324473</v>
      </c>
      <c r="Z109" s="12">
        <v>640.59400000000005</v>
      </c>
      <c r="AA109" s="12">
        <v>35.608733838063792</v>
      </c>
      <c r="AB109" s="12">
        <v>640.59400000000005</v>
      </c>
      <c r="AC109" s="12">
        <v>35.608733838063792</v>
      </c>
      <c r="AD109" s="12">
        <v>1152.49</v>
      </c>
      <c r="AE109" s="12">
        <v>64.063524886324473</v>
      </c>
      <c r="AF109" s="12">
        <v>5118</v>
      </c>
      <c r="AG109" s="12">
        <v>51.18</v>
      </c>
      <c r="AH109" s="12">
        <v>2.8451</v>
      </c>
      <c r="AI109" s="12">
        <v>1800.18</v>
      </c>
      <c r="AJ109" s="12">
        <v>928.49099999999999</v>
      </c>
      <c r="AK109" s="12">
        <v>866.59100000000001</v>
      </c>
      <c r="AL109" s="12">
        <v>928.49099999999999</v>
      </c>
      <c r="AM109" s="12">
        <v>51.577675565776751</v>
      </c>
      <c r="AN109" s="12">
        <v>866.59100000000001</v>
      </c>
      <c r="AO109" s="12">
        <v>48.139130531391302</v>
      </c>
      <c r="AP109" s="12">
        <v>866.59100000000001</v>
      </c>
      <c r="AQ109" s="12">
        <v>48.139130531391302</v>
      </c>
      <c r="AR109" s="12">
        <v>928.49099999999999</v>
      </c>
      <c r="AS109" s="12">
        <v>51.577675565776751</v>
      </c>
      <c r="AT109" s="23">
        <v>1.352792876611395</v>
      </c>
      <c r="AU109" s="12">
        <v>225.99699999999996</v>
      </c>
      <c r="AV109" s="12">
        <v>-61.899999999999977</v>
      </c>
      <c r="AW109" s="12">
        <v>1.8000000000000007</v>
      </c>
      <c r="AX109" s="12">
        <v>-4.4579000000000022</v>
      </c>
    </row>
    <row r="110" spans="1:50" x14ac:dyDescent="0.25">
      <c r="A110" s="20">
        <v>0</v>
      </c>
      <c r="B110" s="20" t="s">
        <v>64</v>
      </c>
      <c r="C110" s="20">
        <v>2</v>
      </c>
      <c r="D110" s="21">
        <v>43594</v>
      </c>
      <c r="E110" s="20">
        <v>2</v>
      </c>
      <c r="F110" s="20">
        <v>1</v>
      </c>
      <c r="G110" s="20" t="s">
        <v>65</v>
      </c>
      <c r="H110" s="20">
        <v>34</v>
      </c>
      <c r="I110" s="15">
        <f t="shared" si="23"/>
        <v>41</v>
      </c>
      <c r="J110" s="20">
        <v>17.399999999999999</v>
      </c>
      <c r="K110" s="20">
        <v>18.3</v>
      </c>
      <c r="L110" s="20" t="s">
        <v>52</v>
      </c>
      <c r="M110" s="20" t="s">
        <v>53</v>
      </c>
      <c r="N110" s="20">
        <v>2</v>
      </c>
      <c r="O110" s="20">
        <v>2</v>
      </c>
      <c r="P110" s="20">
        <v>1</v>
      </c>
      <c r="Q110" s="20">
        <v>1</v>
      </c>
      <c r="R110" s="20">
        <v>4283.68</v>
      </c>
      <c r="S110" s="20">
        <f>R110/100</f>
        <v>42.836800000000004</v>
      </c>
      <c r="T110" s="20">
        <v>2.3827600000000002</v>
      </c>
      <c r="U110" s="20">
        <v>1800.18</v>
      </c>
      <c r="V110" s="20">
        <v>831.39200000000005</v>
      </c>
      <c r="W110" s="20">
        <v>967.69</v>
      </c>
      <c r="X110" s="20">
        <v>967.69</v>
      </c>
      <c r="Y110" s="22">
        <f>X110/U110*100</f>
        <v>53.755180037551796</v>
      </c>
      <c r="Z110" s="20">
        <v>831.39200000000005</v>
      </c>
      <c r="AA110" s="22">
        <f>Z110/U110*100</f>
        <v>46.183826061838261</v>
      </c>
      <c r="AB110" s="20">
        <v>967.69</v>
      </c>
      <c r="AC110" s="20">
        <v>53.755180037551796</v>
      </c>
      <c r="AD110" s="20">
        <v>831.39200000000005</v>
      </c>
      <c r="AE110" s="20">
        <v>46.183826061838261</v>
      </c>
      <c r="AF110" s="20">
        <v>3846.02</v>
      </c>
      <c r="AG110" s="20">
        <f>AF110/100</f>
        <v>38.4602</v>
      </c>
      <c r="AH110" s="20">
        <v>2.13896</v>
      </c>
      <c r="AI110" s="20">
        <v>1800.18</v>
      </c>
      <c r="AJ110" s="20">
        <v>399.69600000000003</v>
      </c>
      <c r="AK110" s="20">
        <v>1397.79</v>
      </c>
      <c r="AL110" s="20">
        <v>1397.79</v>
      </c>
      <c r="AM110" s="20">
        <f>AL110/AI110*100</f>
        <v>77.647235276472344</v>
      </c>
      <c r="AN110" s="20">
        <v>399.69600000000003</v>
      </c>
      <c r="AO110" s="20">
        <f>AN110/AI110*100</f>
        <v>22.203113022031133</v>
      </c>
      <c r="AP110" s="20">
        <v>1397.79</v>
      </c>
      <c r="AQ110" s="22">
        <f>AP110/AI110*100</f>
        <v>77.647235276472344</v>
      </c>
      <c r="AR110" s="20">
        <v>399.69600000000003</v>
      </c>
      <c r="AS110" s="20">
        <v>22.203113022031133</v>
      </c>
      <c r="AT110" s="18">
        <f>AP110/AB110</f>
        <v>1.4444605193812066</v>
      </c>
      <c r="AU110" s="22">
        <f>AP110-AB110</f>
        <v>430.09999999999991</v>
      </c>
      <c r="AV110" s="20">
        <f>AP110-AR110</f>
        <v>998.09399999999994</v>
      </c>
      <c r="AW110" s="17">
        <f>K110-J110</f>
        <v>0.90000000000000213</v>
      </c>
      <c r="AX110" s="19">
        <f>AG110-S110</f>
        <v>-4.3766000000000034</v>
      </c>
    </row>
    <row r="111" spans="1:50" x14ac:dyDescent="0.25">
      <c r="A111" s="20">
        <v>0</v>
      </c>
      <c r="B111" s="20" t="s">
        <v>54</v>
      </c>
      <c r="C111" s="20">
        <v>5</v>
      </c>
      <c r="D111" s="21">
        <v>44064</v>
      </c>
      <c r="E111" s="20">
        <v>5</v>
      </c>
      <c r="F111" s="20">
        <v>2</v>
      </c>
      <c r="G111" s="20" t="s">
        <v>55</v>
      </c>
      <c r="H111" s="20">
        <v>34</v>
      </c>
      <c r="I111" s="15">
        <f t="shared" si="23"/>
        <v>41</v>
      </c>
      <c r="J111" s="20">
        <v>19.3</v>
      </c>
      <c r="K111" s="20">
        <v>20.6</v>
      </c>
      <c r="L111" s="20" t="s">
        <v>52</v>
      </c>
      <c r="M111" s="20" t="s">
        <v>53</v>
      </c>
      <c r="N111" s="20">
        <v>2</v>
      </c>
      <c r="O111" s="20">
        <v>2</v>
      </c>
      <c r="P111" s="20">
        <v>1</v>
      </c>
      <c r="Q111" s="20">
        <v>1</v>
      </c>
      <c r="R111" s="20">
        <v>5630.49</v>
      </c>
      <c r="S111" s="20">
        <f>R111/100</f>
        <v>56.304899999999996</v>
      </c>
      <c r="T111" s="20">
        <v>3.1313900000000001</v>
      </c>
      <c r="U111" s="20">
        <v>1800.18</v>
      </c>
      <c r="V111" s="20">
        <v>1044.99</v>
      </c>
      <c r="W111" s="20">
        <v>751.29200000000003</v>
      </c>
      <c r="X111" s="20">
        <v>751.29200000000003</v>
      </c>
      <c r="Y111" s="20">
        <v>41.734271017342714</v>
      </c>
      <c r="Z111" s="20">
        <v>1044.99</v>
      </c>
      <c r="AA111" s="20">
        <f>Z111/U111*100</f>
        <v>58.049195080491941</v>
      </c>
      <c r="AB111" s="20">
        <v>751.29200000000003</v>
      </c>
      <c r="AC111" s="20">
        <f>AB111/U111*100</f>
        <v>41.734271017342714</v>
      </c>
      <c r="AD111" s="20">
        <v>1044.99</v>
      </c>
      <c r="AE111" s="20">
        <v>58.049195080491941</v>
      </c>
      <c r="AF111" s="20">
        <v>7059.64</v>
      </c>
      <c r="AG111" s="20">
        <f>AF111/100</f>
        <v>70.596400000000003</v>
      </c>
      <c r="AH111" s="20">
        <v>3.9314499999999999</v>
      </c>
      <c r="AI111" s="20">
        <v>1799.78</v>
      </c>
      <c r="AJ111" s="20">
        <v>682.29300000000001</v>
      </c>
      <c r="AK111" s="20">
        <v>1112.0899999999999</v>
      </c>
      <c r="AL111" s="20">
        <v>1112.0899999999999</v>
      </c>
      <c r="AM111" s="20">
        <v>61.79032992921357</v>
      </c>
      <c r="AN111" s="20">
        <v>682.29300000000001</v>
      </c>
      <c r="AO111" s="20">
        <f>AN111/AI111*100</f>
        <v>37.909800086677258</v>
      </c>
      <c r="AP111" s="20">
        <v>1112.0899999999999</v>
      </c>
      <c r="AQ111" s="20">
        <f>AP111/AI111*100</f>
        <v>61.79032992921357</v>
      </c>
      <c r="AR111" s="20">
        <v>682.29300000000001</v>
      </c>
      <c r="AS111" s="20">
        <v>37.909800086677258</v>
      </c>
      <c r="AT111" s="18">
        <f>AP111/AB111</f>
        <v>1.4802367122237423</v>
      </c>
      <c r="AU111" s="22">
        <f>AP111-AB111</f>
        <v>360.79799999999989</v>
      </c>
      <c r="AV111" s="20">
        <f>AP111-AR111</f>
        <v>429.79699999999991</v>
      </c>
      <c r="AW111" s="17">
        <f>K111-J111</f>
        <v>1.3000000000000007</v>
      </c>
      <c r="AX111" s="19">
        <f>AG111-S111</f>
        <v>14.291500000000006</v>
      </c>
    </row>
    <row r="112" spans="1:50" x14ac:dyDescent="0.25">
      <c r="A112" s="20">
        <v>0</v>
      </c>
      <c r="B112" s="20" t="s">
        <v>64</v>
      </c>
      <c r="C112" s="20">
        <v>5</v>
      </c>
      <c r="D112" s="21">
        <v>43999</v>
      </c>
      <c r="E112" s="20">
        <v>2</v>
      </c>
      <c r="F112" s="20">
        <v>2</v>
      </c>
      <c r="G112" s="20" t="s">
        <v>65</v>
      </c>
      <c r="H112" s="20">
        <v>34</v>
      </c>
      <c r="I112" s="15">
        <f t="shared" si="23"/>
        <v>41</v>
      </c>
      <c r="J112" s="20">
        <v>13</v>
      </c>
      <c r="K112" s="20">
        <v>17</v>
      </c>
      <c r="L112" s="20" t="s">
        <v>53</v>
      </c>
      <c r="M112" s="20" t="s">
        <v>52</v>
      </c>
      <c r="N112" s="20">
        <v>1</v>
      </c>
      <c r="O112" s="20">
        <v>1</v>
      </c>
      <c r="P112" s="20">
        <v>2</v>
      </c>
      <c r="Q112" s="20">
        <v>2</v>
      </c>
      <c r="R112" s="20">
        <v>6335.45</v>
      </c>
      <c r="S112" s="20">
        <v>63.354500000000002</v>
      </c>
      <c r="T112" s="20">
        <v>3.5225300000000002</v>
      </c>
      <c r="U112" s="20">
        <v>1800.05</v>
      </c>
      <c r="V112" s="20">
        <v>980.85699999999997</v>
      </c>
      <c r="W112" s="20">
        <v>817.52499999999998</v>
      </c>
      <c r="X112" s="20">
        <v>980.85699999999997</v>
      </c>
      <c r="Y112" s="20">
        <v>54.490541929390844</v>
      </c>
      <c r="Z112" s="20">
        <v>817.52499999999998</v>
      </c>
      <c r="AA112" s="20">
        <v>45.416793977945055</v>
      </c>
      <c r="AB112" s="20">
        <v>817.52499999999998</v>
      </c>
      <c r="AC112" s="20">
        <v>45.416793977945055</v>
      </c>
      <c r="AD112" s="20">
        <v>980.85699999999997</v>
      </c>
      <c r="AE112" s="20">
        <v>54.490541929390844</v>
      </c>
      <c r="AF112" s="20">
        <v>6667.95</v>
      </c>
      <c r="AG112" s="20">
        <v>66.679500000000004</v>
      </c>
      <c r="AH112" s="20">
        <v>3.7079499999999999</v>
      </c>
      <c r="AI112" s="20">
        <v>1800.05</v>
      </c>
      <c r="AJ112" s="20">
        <v>755.89200000000005</v>
      </c>
      <c r="AK112" s="20">
        <v>1042.22</v>
      </c>
      <c r="AL112" s="20">
        <v>755.89200000000005</v>
      </c>
      <c r="AM112" s="20">
        <v>41.992833532401882</v>
      </c>
      <c r="AN112" s="20">
        <v>1042.22</v>
      </c>
      <c r="AO112" s="20">
        <v>57.899502791589128</v>
      </c>
      <c r="AP112" s="20">
        <v>1044.1579999999999</v>
      </c>
      <c r="AQ112" s="20">
        <v>58.007166467598111</v>
      </c>
      <c r="AR112" s="20">
        <v>755.89200000000005</v>
      </c>
      <c r="AS112" s="20">
        <v>41.992833532401882</v>
      </c>
      <c r="AT112" s="18">
        <v>1.2772184336870431</v>
      </c>
      <c r="AU112" s="22">
        <v>226.63299999999992</v>
      </c>
      <c r="AV112" s="20">
        <v>288.26599999999985</v>
      </c>
      <c r="AW112" s="17">
        <v>4</v>
      </c>
      <c r="AX112" s="19">
        <v>3.3250000000000028</v>
      </c>
    </row>
    <row r="113" spans="1:50" x14ac:dyDescent="0.25">
      <c r="A113" s="20">
        <v>0</v>
      </c>
      <c r="B113" s="20" t="s">
        <v>56</v>
      </c>
      <c r="C113" s="20">
        <v>1</v>
      </c>
      <c r="D113" s="21">
        <v>43699</v>
      </c>
      <c r="E113" s="20">
        <v>2</v>
      </c>
      <c r="F113" s="20">
        <v>2</v>
      </c>
      <c r="G113" s="20" t="s">
        <v>57</v>
      </c>
      <c r="H113" s="20">
        <v>34</v>
      </c>
      <c r="I113" s="15">
        <f t="shared" si="23"/>
        <v>41</v>
      </c>
      <c r="J113" s="20">
        <v>21.7</v>
      </c>
      <c r="K113" s="20">
        <v>22.6</v>
      </c>
      <c r="L113" s="26" t="s">
        <v>52</v>
      </c>
      <c r="M113" s="26" t="s">
        <v>53</v>
      </c>
      <c r="N113" s="20">
        <v>1</v>
      </c>
      <c r="O113" s="20">
        <v>1</v>
      </c>
      <c r="P113" s="20">
        <v>2</v>
      </c>
      <c r="Q113" s="20">
        <v>2</v>
      </c>
      <c r="R113" s="20">
        <v>5786.41</v>
      </c>
      <c r="S113" s="22">
        <f>R113/100</f>
        <v>57.864100000000001</v>
      </c>
      <c r="T113" s="20">
        <v>3.2166700000000001</v>
      </c>
      <c r="U113" s="20">
        <v>1800.18</v>
      </c>
      <c r="V113" s="20">
        <v>861.39099999999996</v>
      </c>
      <c r="W113" s="20">
        <v>932.19100000000003</v>
      </c>
      <c r="X113" s="20">
        <v>861.39099999999996</v>
      </c>
      <c r="Y113" s="22">
        <f>X113/U113*100</f>
        <v>47.850270528502705</v>
      </c>
      <c r="Z113" s="20">
        <v>932.19100000000003</v>
      </c>
      <c r="AA113" s="22">
        <f>Z113/U113*100</f>
        <v>51.783210567832107</v>
      </c>
      <c r="AB113" s="20">
        <v>861.39099999999996</v>
      </c>
      <c r="AC113" s="20">
        <f>AB113/U113*100</f>
        <v>47.850270528502705</v>
      </c>
      <c r="AD113" s="20">
        <v>932.19100000000003</v>
      </c>
      <c r="AE113" s="20">
        <v>51.783210567832107</v>
      </c>
      <c r="AF113" s="20">
        <v>7973.18</v>
      </c>
      <c r="AG113" s="22">
        <f>AF113/100</f>
        <v>79.731800000000007</v>
      </c>
      <c r="AH113" s="20">
        <v>4.4327899999999998</v>
      </c>
      <c r="AI113" s="20">
        <v>1800.18</v>
      </c>
      <c r="AJ113" s="20">
        <v>889.29100000000005</v>
      </c>
      <c r="AK113" s="20">
        <v>901.89099999999996</v>
      </c>
      <c r="AL113" s="20">
        <v>889.29100000000005</v>
      </c>
      <c r="AM113" s="22">
        <f>AL113/AI113*100</f>
        <v>49.400115544001153</v>
      </c>
      <c r="AN113" s="20">
        <v>901.89099999999996</v>
      </c>
      <c r="AO113" s="22">
        <f>AN113/AI113*100</f>
        <v>50.100045551000449</v>
      </c>
      <c r="AP113" s="20">
        <v>889.29100000000005</v>
      </c>
      <c r="AQ113" s="20">
        <f>AP113/AI113*100</f>
        <v>49.400115544001153</v>
      </c>
      <c r="AR113" s="20">
        <v>901.89099999999996</v>
      </c>
      <c r="AS113" s="20">
        <v>50.100045551000449</v>
      </c>
      <c r="AT113" s="18">
        <f>AP113/AB113</f>
        <v>1.032389472376656</v>
      </c>
      <c r="AU113" s="22">
        <f>AP113-AB113</f>
        <v>27.900000000000091</v>
      </c>
      <c r="AV113" s="24">
        <f>AP113-AR113</f>
        <v>-12.599999999999909</v>
      </c>
      <c r="AW113" s="17">
        <f>K113-J113</f>
        <v>0.90000000000000213</v>
      </c>
      <c r="AX113" s="19">
        <f>AG113-S113</f>
        <v>21.867700000000006</v>
      </c>
    </row>
    <row r="114" spans="1:50" x14ac:dyDescent="0.25">
      <c r="A114" s="20">
        <v>0</v>
      </c>
      <c r="B114" s="20" t="s">
        <v>50</v>
      </c>
      <c r="C114" s="20">
        <v>6</v>
      </c>
      <c r="D114" s="21">
        <v>44180</v>
      </c>
      <c r="E114" s="20">
        <v>2</v>
      </c>
      <c r="F114" s="20">
        <v>1</v>
      </c>
      <c r="G114" s="22" t="s">
        <v>51</v>
      </c>
      <c r="H114" s="20">
        <v>34</v>
      </c>
      <c r="I114" s="15">
        <f t="shared" si="23"/>
        <v>41</v>
      </c>
      <c r="J114" s="20">
        <v>16.5</v>
      </c>
      <c r="K114" s="20">
        <v>19.5</v>
      </c>
      <c r="L114" s="20" t="s">
        <v>53</v>
      </c>
      <c r="M114" s="20" t="s">
        <v>52</v>
      </c>
      <c r="N114" s="20">
        <v>1</v>
      </c>
      <c r="O114" s="20">
        <v>1</v>
      </c>
      <c r="P114" s="20">
        <v>2</v>
      </c>
      <c r="Q114" s="20">
        <v>2</v>
      </c>
      <c r="R114" s="20">
        <v>5202.8500000000004</v>
      </c>
      <c r="S114" s="20">
        <v>52.028500000000001</v>
      </c>
      <c r="T114" s="20">
        <v>2.8925900000000002</v>
      </c>
      <c r="U114" s="20">
        <v>1800.18</v>
      </c>
      <c r="V114" s="20">
        <v>1036.19</v>
      </c>
      <c r="W114" s="20">
        <v>761.59199999999998</v>
      </c>
      <c r="X114" s="20">
        <v>1036.19</v>
      </c>
      <c r="Y114" s="20">
        <v>57.560355075603553</v>
      </c>
      <c r="Z114" s="20">
        <v>761.59199999999998</v>
      </c>
      <c r="AA114" s="20">
        <v>42.306436023064357</v>
      </c>
      <c r="AB114" s="20">
        <v>761.59199999999998</v>
      </c>
      <c r="AC114" s="20">
        <v>42.306436023064357</v>
      </c>
      <c r="AD114" s="20">
        <v>1036.19</v>
      </c>
      <c r="AE114" s="20">
        <v>57.560355075603553</v>
      </c>
      <c r="AF114" s="20">
        <v>5769.98</v>
      </c>
      <c r="AG114" s="20">
        <v>57.699799999999996</v>
      </c>
      <c r="AH114" s="20">
        <v>3.2760099999999999</v>
      </c>
      <c r="AI114" s="20">
        <v>1790.48</v>
      </c>
      <c r="AJ114" s="20">
        <v>777.79200000000003</v>
      </c>
      <c r="AK114" s="20">
        <v>1010.49</v>
      </c>
      <c r="AL114" s="20">
        <v>777.79200000000003</v>
      </c>
      <c r="AM114" s="20">
        <v>43.44041821187615</v>
      </c>
      <c r="AN114" s="20">
        <v>1010.49</v>
      </c>
      <c r="AO114" s="20">
        <v>56.436821411018279</v>
      </c>
      <c r="AP114" s="20">
        <v>1010.49</v>
      </c>
      <c r="AQ114" s="20">
        <v>56.436821411018279</v>
      </c>
      <c r="AR114" s="20">
        <v>777.79200000000003</v>
      </c>
      <c r="AS114" s="20">
        <v>43.44041821187615</v>
      </c>
      <c r="AT114" s="18">
        <v>1.326812781646866</v>
      </c>
      <c r="AU114" s="22">
        <v>248.89800000000002</v>
      </c>
      <c r="AV114" s="20">
        <v>232.69799999999998</v>
      </c>
      <c r="AW114" s="17">
        <v>3</v>
      </c>
      <c r="AX114" s="19">
        <v>5.6712999999999951</v>
      </c>
    </row>
    <row r="115" spans="1:50" x14ac:dyDescent="0.25">
      <c r="A115" s="12">
        <v>0</v>
      </c>
      <c r="B115" s="12" t="s">
        <v>64</v>
      </c>
      <c r="C115" s="12">
        <v>2</v>
      </c>
      <c r="D115" s="13">
        <v>43594</v>
      </c>
      <c r="E115" s="12">
        <v>1</v>
      </c>
      <c r="F115" s="12">
        <v>2</v>
      </c>
      <c r="G115" s="12" t="s">
        <v>65</v>
      </c>
      <c r="H115" s="12">
        <v>35</v>
      </c>
      <c r="I115" s="15">
        <f t="shared" si="23"/>
        <v>42</v>
      </c>
      <c r="J115" s="12">
        <v>19.600000000000001</v>
      </c>
      <c r="K115" s="12">
        <v>19.899999999999999</v>
      </c>
      <c r="L115" s="12" t="s">
        <v>52</v>
      </c>
      <c r="M115" s="12" t="s">
        <v>53</v>
      </c>
      <c r="N115" s="12">
        <v>2</v>
      </c>
      <c r="O115" s="12">
        <v>2</v>
      </c>
      <c r="P115" s="12">
        <v>1</v>
      </c>
      <c r="Q115" s="12">
        <v>1</v>
      </c>
      <c r="R115" s="12">
        <v>5275.91</v>
      </c>
      <c r="S115" s="12">
        <f>R115/100</f>
        <v>52.759099999999997</v>
      </c>
      <c r="T115" s="12">
        <v>2.9351699999999998</v>
      </c>
      <c r="U115" s="12">
        <v>1800.18</v>
      </c>
      <c r="V115" s="12">
        <v>1134.29</v>
      </c>
      <c r="W115" s="12">
        <v>663.49300000000005</v>
      </c>
      <c r="X115" s="12">
        <v>663.49300000000005</v>
      </c>
      <c r="Y115" s="17">
        <f>X115/U115*100</f>
        <v>36.857036518570368</v>
      </c>
      <c r="Z115" s="12">
        <v>1134.29</v>
      </c>
      <c r="AA115" s="17">
        <f>Z115/U115*100</f>
        <v>63.009810130098096</v>
      </c>
      <c r="AB115" s="12">
        <v>663.49300000000005</v>
      </c>
      <c r="AC115" s="12">
        <v>36.857036518570368</v>
      </c>
      <c r="AD115" s="12">
        <v>1134.29</v>
      </c>
      <c r="AE115" s="12">
        <v>63.009810130098096</v>
      </c>
      <c r="AF115" s="12">
        <v>7499.75</v>
      </c>
      <c r="AG115" s="12">
        <f>AF115/100</f>
        <v>74.997500000000002</v>
      </c>
      <c r="AH115" s="12">
        <v>4.1735300000000004</v>
      </c>
      <c r="AI115" s="12">
        <v>1800.18</v>
      </c>
      <c r="AJ115" s="12">
        <v>680.69299999999998</v>
      </c>
      <c r="AK115" s="12">
        <v>1115.19</v>
      </c>
      <c r="AL115" s="12">
        <v>1115.19</v>
      </c>
      <c r="AM115" s="12">
        <f>AL115/AI115*100</f>
        <v>61.94880511948805</v>
      </c>
      <c r="AN115" s="12">
        <v>680.69299999999998</v>
      </c>
      <c r="AO115" s="12">
        <f>AN115/AI115*100</f>
        <v>37.81249652812496</v>
      </c>
      <c r="AP115" s="12">
        <v>1115.19</v>
      </c>
      <c r="AQ115" s="17">
        <f>AP115/AI115*100</f>
        <v>61.94880511948805</v>
      </c>
      <c r="AR115" s="12">
        <v>680.69299999999998</v>
      </c>
      <c r="AS115" s="12">
        <v>37.81249652812496</v>
      </c>
      <c r="AT115" s="18">
        <f>AP115/AB115</f>
        <v>1.680786383579028</v>
      </c>
      <c r="AU115" s="17">
        <f>AP115-AB115</f>
        <v>451.697</v>
      </c>
      <c r="AV115" s="12">
        <f>AP115-AR115</f>
        <v>434.49700000000007</v>
      </c>
      <c r="AW115" s="17">
        <f>K115-J115</f>
        <v>0.29999999999999716</v>
      </c>
      <c r="AX115" s="19">
        <f>AG115-S115</f>
        <v>22.238400000000006</v>
      </c>
    </row>
    <row r="116" spans="1:50" x14ac:dyDescent="0.25">
      <c r="A116" s="12">
        <v>0</v>
      </c>
      <c r="B116" s="12" t="s">
        <v>64</v>
      </c>
      <c r="C116" s="12">
        <v>2</v>
      </c>
      <c r="D116" s="13">
        <v>43594</v>
      </c>
      <c r="E116" s="12">
        <v>1</v>
      </c>
      <c r="F116" s="12">
        <v>5</v>
      </c>
      <c r="G116" s="12" t="s">
        <v>65</v>
      </c>
      <c r="H116" s="12">
        <v>35</v>
      </c>
      <c r="I116" s="15">
        <f t="shared" si="23"/>
        <v>42</v>
      </c>
      <c r="J116" s="12">
        <v>17</v>
      </c>
      <c r="K116" s="12">
        <v>17.7</v>
      </c>
      <c r="L116" s="12" t="s">
        <v>52</v>
      </c>
      <c r="M116" s="12" t="s">
        <v>53</v>
      </c>
      <c r="N116" s="12">
        <v>2</v>
      </c>
      <c r="O116" s="12">
        <v>2</v>
      </c>
      <c r="P116" s="12">
        <v>1</v>
      </c>
      <c r="Q116" s="12">
        <v>1</v>
      </c>
      <c r="R116" s="12">
        <v>4740.1499999999996</v>
      </c>
      <c r="S116" s="12">
        <f>R116/100</f>
        <v>47.401499999999999</v>
      </c>
      <c r="T116" s="12">
        <v>2.6368100000000001</v>
      </c>
      <c r="U116" s="12">
        <v>1799.98</v>
      </c>
      <c r="V116" s="12">
        <v>695.49300000000005</v>
      </c>
      <c r="W116" s="12">
        <v>1102.49</v>
      </c>
      <c r="X116" s="12">
        <v>1102.49</v>
      </c>
      <c r="Y116" s="17">
        <f>X116/U116*100</f>
        <v>61.250125001388902</v>
      </c>
      <c r="Z116" s="12">
        <v>695.49300000000005</v>
      </c>
      <c r="AA116" s="17">
        <f>Z116/U116*100</f>
        <v>38.638929321436912</v>
      </c>
      <c r="AB116" s="12">
        <v>1102.49</v>
      </c>
      <c r="AC116" s="12">
        <v>61.250125001388902</v>
      </c>
      <c r="AD116" s="12">
        <v>695.49300000000005</v>
      </c>
      <c r="AE116" s="12">
        <v>38.638929321436912</v>
      </c>
      <c r="AF116" s="12">
        <v>6796.5</v>
      </c>
      <c r="AG116" s="12">
        <f>AF116/100</f>
        <v>67.965000000000003</v>
      </c>
      <c r="AH116" s="12">
        <v>3.794</v>
      </c>
      <c r="AI116" s="12">
        <v>1799.18</v>
      </c>
      <c r="AJ116" s="12">
        <v>833.79200000000003</v>
      </c>
      <c r="AK116" s="12">
        <v>964.19</v>
      </c>
      <c r="AL116" s="12">
        <v>964.19</v>
      </c>
      <c r="AM116" s="12">
        <f>AL116/AI116*100</f>
        <v>53.590524572305164</v>
      </c>
      <c r="AN116" s="12">
        <v>833.79200000000003</v>
      </c>
      <c r="AO116" s="12">
        <f>AN116/AI116*100</f>
        <v>46.342889538567569</v>
      </c>
      <c r="AP116" s="12">
        <v>964.19</v>
      </c>
      <c r="AQ116" s="17">
        <f>AP116/AI116*100</f>
        <v>53.590524572305164</v>
      </c>
      <c r="AR116" s="12">
        <v>833.79200000000003</v>
      </c>
      <c r="AS116" s="12">
        <v>46.342889538567569</v>
      </c>
      <c r="AT116" s="18">
        <f>AP116/AB116</f>
        <v>0.87455668532140884</v>
      </c>
      <c r="AU116" s="17">
        <f>AP116-AB116</f>
        <v>-138.29999999999995</v>
      </c>
      <c r="AV116" s="12">
        <f>AP116-AR116</f>
        <v>130.39800000000002</v>
      </c>
      <c r="AW116" s="17">
        <f>K116-J116</f>
        <v>0.69999999999999929</v>
      </c>
      <c r="AX116" s="19">
        <f>AG116-S116</f>
        <v>20.563500000000005</v>
      </c>
    </row>
    <row r="117" spans="1:50" x14ac:dyDescent="0.25">
      <c r="A117" s="12">
        <v>0</v>
      </c>
      <c r="B117" s="12" t="s">
        <v>64</v>
      </c>
      <c r="C117" s="12">
        <v>2</v>
      </c>
      <c r="D117" s="13">
        <v>43594</v>
      </c>
      <c r="E117" s="12">
        <v>1</v>
      </c>
      <c r="F117" s="12">
        <v>3</v>
      </c>
      <c r="G117" s="12" t="s">
        <v>65</v>
      </c>
      <c r="H117" s="12">
        <v>35</v>
      </c>
      <c r="I117" s="15">
        <f t="shared" si="23"/>
        <v>42</v>
      </c>
      <c r="J117" s="12">
        <v>18.600000000000001</v>
      </c>
      <c r="K117" s="12">
        <v>18.899999999999999</v>
      </c>
      <c r="L117" s="12" t="s">
        <v>52</v>
      </c>
      <c r="M117" s="12" t="s">
        <v>53</v>
      </c>
      <c r="N117" s="12">
        <v>1</v>
      </c>
      <c r="O117" s="12">
        <v>1</v>
      </c>
      <c r="P117" s="12">
        <v>2</v>
      </c>
      <c r="Q117" s="12">
        <v>2</v>
      </c>
      <c r="R117" s="12">
        <v>5180.24</v>
      </c>
      <c r="S117" s="12">
        <f>R117/100</f>
        <v>51.802399999999999</v>
      </c>
      <c r="T117" s="12">
        <v>2.8805000000000001</v>
      </c>
      <c r="U117" s="12">
        <v>1800.18</v>
      </c>
      <c r="V117" s="12">
        <v>817.09199999999998</v>
      </c>
      <c r="W117" s="12">
        <v>981.79</v>
      </c>
      <c r="X117" s="12">
        <v>817.09199999999998</v>
      </c>
      <c r="Y117" s="17">
        <f>X117/U117*100</f>
        <v>45.389461053894607</v>
      </c>
      <c r="Z117" s="12">
        <v>981.79</v>
      </c>
      <c r="AA117" s="17">
        <f>Z117/U117*100</f>
        <v>54.538435045384347</v>
      </c>
      <c r="AB117" s="12">
        <v>817.09199999999998</v>
      </c>
      <c r="AC117" s="12">
        <v>45.389461053894607</v>
      </c>
      <c r="AD117" s="12">
        <v>981.79</v>
      </c>
      <c r="AE117" s="12">
        <v>54.538435045384347</v>
      </c>
      <c r="AF117" s="12">
        <v>6344.58</v>
      </c>
      <c r="AG117" s="12">
        <f>AF117/100</f>
        <v>63.445799999999998</v>
      </c>
      <c r="AH117" s="12">
        <v>3.52813</v>
      </c>
      <c r="AI117" s="12">
        <v>1800.18</v>
      </c>
      <c r="AJ117" s="12">
        <v>1211.79</v>
      </c>
      <c r="AK117" s="12">
        <v>587.79399999999998</v>
      </c>
      <c r="AL117" s="12">
        <v>1211.79</v>
      </c>
      <c r="AM117" s="12">
        <f>AL117/AI117*100</f>
        <v>67.314935173149351</v>
      </c>
      <c r="AN117" s="12">
        <v>587.79399999999998</v>
      </c>
      <c r="AO117" s="12">
        <f>AN117/AI117*100</f>
        <v>32.651957026519568</v>
      </c>
      <c r="AP117" s="12">
        <v>1211.79</v>
      </c>
      <c r="AQ117" s="17">
        <f>AP117/AI117*100</f>
        <v>67.314935173149351</v>
      </c>
      <c r="AR117" s="12">
        <v>587.79399999999998</v>
      </c>
      <c r="AS117" s="12">
        <v>32.651957026519568</v>
      </c>
      <c r="AT117" s="18">
        <f>AP117/AB117</f>
        <v>1.4830520920532817</v>
      </c>
      <c r="AU117" s="17">
        <f>AP117-AB117</f>
        <v>394.69799999999998</v>
      </c>
      <c r="AV117" s="12">
        <f>AP117-AR117</f>
        <v>623.99599999999998</v>
      </c>
      <c r="AW117" s="17">
        <f>K117-J117</f>
        <v>0.29999999999999716</v>
      </c>
      <c r="AX117" s="19">
        <f>AG117-S117</f>
        <v>11.6434</v>
      </c>
    </row>
    <row r="118" spans="1:50" x14ac:dyDescent="0.25">
      <c r="A118" s="12">
        <v>0</v>
      </c>
      <c r="B118" s="12" t="s">
        <v>64</v>
      </c>
      <c r="C118" s="12">
        <v>3</v>
      </c>
      <c r="D118" s="13">
        <v>43838</v>
      </c>
      <c r="E118" s="12">
        <v>1</v>
      </c>
      <c r="F118" s="12">
        <v>3</v>
      </c>
      <c r="G118" s="12" t="s">
        <v>65</v>
      </c>
      <c r="H118" s="12">
        <v>35</v>
      </c>
      <c r="I118" s="15">
        <f t="shared" si="23"/>
        <v>42</v>
      </c>
      <c r="J118" s="12">
        <v>15.8</v>
      </c>
      <c r="K118" s="12">
        <v>17.600000000000001</v>
      </c>
      <c r="L118" s="12" t="s">
        <v>52</v>
      </c>
      <c r="M118" s="12" t="s">
        <v>53</v>
      </c>
      <c r="N118" s="12">
        <v>1</v>
      </c>
      <c r="O118" s="12">
        <v>1</v>
      </c>
      <c r="P118" s="12">
        <v>2</v>
      </c>
      <c r="Q118" s="12">
        <v>2</v>
      </c>
      <c r="R118" s="12">
        <v>7601.72</v>
      </c>
      <c r="S118" s="12">
        <v>76.017200000000003</v>
      </c>
      <c r="T118" s="12">
        <v>4.2309700000000001</v>
      </c>
      <c r="U118" s="12">
        <v>1800.18</v>
      </c>
      <c r="V118" s="12">
        <v>1141.69</v>
      </c>
      <c r="W118" s="12">
        <v>656.09299999999996</v>
      </c>
      <c r="X118" s="12">
        <v>1141.69</v>
      </c>
      <c r="Y118" s="12">
        <v>63.420880134208801</v>
      </c>
      <c r="Z118" s="12">
        <v>656.09299999999996</v>
      </c>
      <c r="AA118" s="12">
        <v>36.445966514459663</v>
      </c>
      <c r="AB118" s="12">
        <v>1141.69</v>
      </c>
      <c r="AC118" s="12">
        <v>63.420880134208801</v>
      </c>
      <c r="AD118" s="12">
        <v>656.09299999999996</v>
      </c>
      <c r="AE118" s="12">
        <v>36.445966514459663</v>
      </c>
      <c r="AF118" s="12">
        <v>6190.4</v>
      </c>
      <c r="AG118" s="12">
        <v>61.903999999999996</v>
      </c>
      <c r="AH118" s="12">
        <v>3.4514200000000002</v>
      </c>
      <c r="AI118" s="12">
        <v>1799.98</v>
      </c>
      <c r="AJ118" s="12">
        <v>935.59100000000001</v>
      </c>
      <c r="AK118" s="12">
        <v>861.89099999999996</v>
      </c>
      <c r="AL118" s="12">
        <v>935.59100000000001</v>
      </c>
      <c r="AM118" s="12">
        <v>51.97785530950344</v>
      </c>
      <c r="AN118" s="12">
        <v>861.89099999999996</v>
      </c>
      <c r="AO118" s="12">
        <v>47.883365370726338</v>
      </c>
      <c r="AP118" s="12">
        <v>935.59100000000001</v>
      </c>
      <c r="AQ118" s="12">
        <v>51.97785530950344</v>
      </c>
      <c r="AR118" s="12">
        <v>861.89099999999996</v>
      </c>
      <c r="AS118" s="12">
        <v>47.883365370726338</v>
      </c>
      <c r="AT118" s="23">
        <v>0.81947901794707845</v>
      </c>
      <c r="AU118" s="12">
        <v>-206.09900000000005</v>
      </c>
      <c r="AV118" s="12">
        <v>73.700000000000045</v>
      </c>
      <c r="AW118" s="12">
        <v>1.8000000000000007</v>
      </c>
      <c r="AX118" s="12">
        <v>-14.113200000000006</v>
      </c>
    </row>
    <row r="119" spans="1:50" x14ac:dyDescent="0.25">
      <c r="A119" s="12">
        <v>0</v>
      </c>
      <c r="B119" s="12" t="s">
        <v>64</v>
      </c>
      <c r="C119" s="12">
        <v>3</v>
      </c>
      <c r="D119" s="13">
        <v>43838</v>
      </c>
      <c r="E119" s="12">
        <v>1</v>
      </c>
      <c r="F119" s="12">
        <v>1</v>
      </c>
      <c r="G119" s="12" t="s">
        <v>65</v>
      </c>
      <c r="H119" s="12">
        <v>35</v>
      </c>
      <c r="I119" s="15">
        <f t="shared" si="23"/>
        <v>42</v>
      </c>
      <c r="J119" s="12">
        <v>14</v>
      </c>
      <c r="K119" s="12">
        <v>16.100000000000001</v>
      </c>
      <c r="L119" s="12" t="s">
        <v>52</v>
      </c>
      <c r="M119" s="12" t="s">
        <v>53</v>
      </c>
      <c r="N119" s="12">
        <v>2</v>
      </c>
      <c r="O119" s="12">
        <v>2</v>
      </c>
      <c r="P119" s="12">
        <v>1</v>
      </c>
      <c r="Q119" s="12">
        <v>1</v>
      </c>
      <c r="R119" s="12">
        <v>6161.72</v>
      </c>
      <c r="S119" s="12">
        <v>61.617200000000004</v>
      </c>
      <c r="T119" s="12">
        <v>3.4281600000000001</v>
      </c>
      <c r="U119" s="12">
        <v>1800.08</v>
      </c>
      <c r="V119" s="12">
        <v>768.59199999999998</v>
      </c>
      <c r="W119" s="12">
        <v>1028.49</v>
      </c>
      <c r="X119" s="12">
        <v>1028.49</v>
      </c>
      <c r="Y119" s="12">
        <v>57.135793964712676</v>
      </c>
      <c r="Z119" s="12">
        <v>768.59199999999998</v>
      </c>
      <c r="AA119" s="12">
        <v>42.697657881871919</v>
      </c>
      <c r="AB119" s="12">
        <v>1028.49</v>
      </c>
      <c r="AC119" s="12">
        <v>57.135793964712676</v>
      </c>
      <c r="AD119" s="12">
        <v>768.59199999999998</v>
      </c>
      <c r="AE119" s="12">
        <v>42.697657881871919</v>
      </c>
      <c r="AF119" s="12">
        <v>7204.9</v>
      </c>
      <c r="AG119" s="12">
        <v>72.048999999999992</v>
      </c>
      <c r="AH119" s="12">
        <v>4.01884</v>
      </c>
      <c r="AI119" s="12">
        <v>1800.18</v>
      </c>
      <c r="AJ119" s="12">
        <v>596.79399999999998</v>
      </c>
      <c r="AK119" s="12">
        <v>1200.0899999999999</v>
      </c>
      <c r="AL119" s="12">
        <v>1200.0899999999999</v>
      </c>
      <c r="AM119" s="12">
        <v>66.665000166649989</v>
      </c>
      <c r="AN119" s="12">
        <v>596.79399999999998</v>
      </c>
      <c r="AO119" s="12">
        <v>33.151907031519066</v>
      </c>
      <c r="AP119" s="12">
        <v>1200.0899999999999</v>
      </c>
      <c r="AQ119" s="12">
        <v>66.665000166649989</v>
      </c>
      <c r="AR119" s="12">
        <v>596.79399999999998</v>
      </c>
      <c r="AS119" s="12">
        <v>33.151907031519066</v>
      </c>
      <c r="AT119" s="23">
        <v>1.1668465420179097</v>
      </c>
      <c r="AU119" s="12">
        <v>171.59999999999991</v>
      </c>
      <c r="AV119" s="12">
        <v>603.29599999999994</v>
      </c>
      <c r="AW119" s="12">
        <v>2.1000000000000014</v>
      </c>
      <c r="AX119" s="12">
        <v>10.431799999999988</v>
      </c>
    </row>
    <row r="120" spans="1:50" x14ac:dyDescent="0.25">
      <c r="A120" s="12">
        <v>0</v>
      </c>
      <c r="B120" s="12" t="s">
        <v>50</v>
      </c>
      <c r="C120" s="12">
        <v>3</v>
      </c>
      <c r="D120" s="13">
        <v>43838</v>
      </c>
      <c r="E120" s="12">
        <v>1</v>
      </c>
      <c r="F120" s="12">
        <v>2</v>
      </c>
      <c r="G120" s="12" t="s">
        <v>51</v>
      </c>
      <c r="H120" s="12">
        <v>35</v>
      </c>
      <c r="I120" s="15">
        <f t="shared" si="23"/>
        <v>42</v>
      </c>
      <c r="J120" s="12">
        <v>16.3</v>
      </c>
      <c r="K120" s="12">
        <v>17.2</v>
      </c>
      <c r="L120" s="12" t="s">
        <v>52</v>
      </c>
      <c r="M120" s="12" t="s">
        <v>53</v>
      </c>
      <c r="N120" s="12">
        <v>2</v>
      </c>
      <c r="O120" s="12">
        <v>2</v>
      </c>
      <c r="P120" s="12">
        <v>1</v>
      </c>
      <c r="Q120" s="12">
        <v>1</v>
      </c>
      <c r="R120" s="12">
        <v>6736.9</v>
      </c>
      <c r="S120" s="17">
        <f>R120/100</f>
        <v>67.369</v>
      </c>
      <c r="T120" s="12">
        <v>3.7454700000000001</v>
      </c>
      <c r="U120" s="12">
        <v>1800.18</v>
      </c>
      <c r="V120" s="12">
        <v>725.19299999999998</v>
      </c>
      <c r="W120" s="12">
        <v>1074.99</v>
      </c>
      <c r="X120" s="12">
        <v>1074.99</v>
      </c>
      <c r="Y120" s="12">
        <v>59.715695097156953</v>
      </c>
      <c r="Z120" s="12">
        <v>725.19299999999998</v>
      </c>
      <c r="AA120" s="12">
        <f>Z120/U120*100</f>
        <v>40.284471552844714</v>
      </c>
      <c r="AB120" s="12">
        <v>1074.99</v>
      </c>
      <c r="AC120" s="12">
        <f>AB120/U120*100</f>
        <v>59.715695097156953</v>
      </c>
      <c r="AD120" s="12">
        <v>725.19299999999998</v>
      </c>
      <c r="AE120" s="12">
        <v>40.284471552844714</v>
      </c>
      <c r="AF120" s="12">
        <v>7233.13</v>
      </c>
      <c r="AG120" s="17">
        <f>AF120/100</f>
        <v>72.331299999999999</v>
      </c>
      <c r="AH120" s="12">
        <v>4.0226899999999999</v>
      </c>
      <c r="AI120" s="12">
        <v>1800.18</v>
      </c>
      <c r="AJ120" s="12">
        <v>682.39300000000003</v>
      </c>
      <c r="AK120" s="12">
        <v>1117.79</v>
      </c>
      <c r="AL120" s="12">
        <v>1117.79</v>
      </c>
      <c r="AM120" s="12">
        <v>62.093235120932341</v>
      </c>
      <c r="AN120" s="12">
        <v>682.39300000000003</v>
      </c>
      <c r="AO120" s="12">
        <f>AN120/AI120*100</f>
        <v>37.906931529069318</v>
      </c>
      <c r="AP120" s="12">
        <v>1117.79</v>
      </c>
      <c r="AQ120" s="12">
        <f>AP120/AI120*100</f>
        <v>62.093235120932341</v>
      </c>
      <c r="AR120" s="12">
        <v>682.39300000000003</v>
      </c>
      <c r="AS120" s="12">
        <v>37.906931529069318</v>
      </c>
      <c r="AT120" s="18">
        <f>AP120/AB120</f>
        <v>1.0398143238541753</v>
      </c>
      <c r="AU120" s="17">
        <f>AP120-AB120</f>
        <v>42.799999999999955</v>
      </c>
      <c r="AV120" s="16">
        <f>AP120-AR120</f>
        <v>435.39699999999993</v>
      </c>
      <c r="AW120" s="17">
        <f>K120-J120</f>
        <v>0.89999999999999858</v>
      </c>
      <c r="AX120" s="19">
        <f>AG120-S120</f>
        <v>4.962299999999999</v>
      </c>
    </row>
    <row r="121" spans="1:50" x14ac:dyDescent="0.25">
      <c r="A121" s="12">
        <v>0</v>
      </c>
      <c r="B121" s="12" t="s">
        <v>60</v>
      </c>
      <c r="C121" s="12">
        <v>4</v>
      </c>
      <c r="D121" s="13">
        <v>43864</v>
      </c>
      <c r="E121" s="12">
        <v>1</v>
      </c>
      <c r="F121" s="12">
        <v>1</v>
      </c>
      <c r="G121" s="12" t="s">
        <v>61</v>
      </c>
      <c r="H121" s="12">
        <v>35</v>
      </c>
      <c r="I121" s="15">
        <f t="shared" si="23"/>
        <v>42</v>
      </c>
      <c r="J121" s="12">
        <v>16.2</v>
      </c>
      <c r="K121" s="12">
        <v>19.100000000000001</v>
      </c>
      <c r="L121" s="12" t="s">
        <v>52</v>
      </c>
      <c r="M121" s="12" t="s">
        <v>53</v>
      </c>
      <c r="N121" s="12">
        <v>2</v>
      </c>
      <c r="O121" s="12">
        <v>2</v>
      </c>
      <c r="P121" s="12">
        <v>1</v>
      </c>
      <c r="Q121" s="12">
        <v>1</v>
      </c>
      <c r="R121" s="12">
        <v>5545.54</v>
      </c>
      <c r="S121" s="12">
        <f>R121/100</f>
        <v>55.455399999999997</v>
      </c>
      <c r="T121" s="12">
        <v>3.0839699999999999</v>
      </c>
      <c r="U121" s="12">
        <v>1800.18</v>
      </c>
      <c r="V121" s="12">
        <v>607.99400000000003</v>
      </c>
      <c r="W121" s="12">
        <v>1190.3900000000001</v>
      </c>
      <c r="X121" s="12">
        <v>1190.3900000000001</v>
      </c>
      <c r="Y121" s="12">
        <v>66.126165161261653</v>
      </c>
      <c r="Z121" s="12">
        <v>607.99400000000003</v>
      </c>
      <c r="AA121" s="17">
        <f>Z121/U121*100</f>
        <v>33.774067037740672</v>
      </c>
      <c r="AB121" s="12">
        <v>1190.3900000000001</v>
      </c>
      <c r="AC121" s="17">
        <f>AB121/U121*100</f>
        <v>66.126165161261653</v>
      </c>
      <c r="AD121" s="12">
        <v>607.99400000000003</v>
      </c>
      <c r="AE121" s="12">
        <v>33.774067037740672</v>
      </c>
      <c r="AF121" s="12">
        <v>6160.17</v>
      </c>
      <c r="AG121" s="12">
        <f>AF121/100</f>
        <v>61.601700000000001</v>
      </c>
      <c r="AH121" s="12">
        <v>3.4252099999999999</v>
      </c>
      <c r="AI121" s="12">
        <v>1800.18</v>
      </c>
      <c r="AJ121" s="12">
        <v>679.99300000000005</v>
      </c>
      <c r="AK121" s="12">
        <v>1115.69</v>
      </c>
      <c r="AL121" s="12">
        <v>1115.69</v>
      </c>
      <c r="AM121" s="12">
        <v>61.976580119765799</v>
      </c>
      <c r="AN121" s="12">
        <v>679.99300000000005</v>
      </c>
      <c r="AO121" s="17">
        <f>AN121/AI121*100</f>
        <v>37.773611527736115</v>
      </c>
      <c r="AP121" s="12">
        <v>1115.69</v>
      </c>
      <c r="AQ121" s="17">
        <f>AP121/AI121*100</f>
        <v>61.976580119765799</v>
      </c>
      <c r="AR121" s="12">
        <v>679.99300000000005</v>
      </c>
      <c r="AS121" s="12">
        <v>37.773611527736115</v>
      </c>
      <c r="AT121" s="18">
        <f>AP121/AB121</f>
        <v>0.93724745671586618</v>
      </c>
      <c r="AU121" s="17">
        <f>AP121-AB121</f>
        <v>-74.700000000000045</v>
      </c>
      <c r="AV121" s="12">
        <f>AP121-AR121</f>
        <v>435.697</v>
      </c>
      <c r="AW121" s="17">
        <f>K121-J121</f>
        <v>2.9000000000000021</v>
      </c>
      <c r="AX121" s="19">
        <f>AG121-S121</f>
        <v>6.1463000000000036</v>
      </c>
    </row>
    <row r="122" spans="1:50" x14ac:dyDescent="0.25">
      <c r="A122" s="12">
        <v>0</v>
      </c>
      <c r="B122" s="12" t="s">
        <v>60</v>
      </c>
      <c r="C122" s="12">
        <v>4</v>
      </c>
      <c r="D122" s="13">
        <v>43864</v>
      </c>
      <c r="E122" s="12">
        <v>1</v>
      </c>
      <c r="F122" s="12">
        <v>3</v>
      </c>
      <c r="G122" s="12" t="s">
        <v>61</v>
      </c>
      <c r="H122" s="12">
        <v>35</v>
      </c>
      <c r="I122" s="15">
        <f t="shared" si="23"/>
        <v>42</v>
      </c>
      <c r="J122" s="12">
        <v>17.7</v>
      </c>
      <c r="K122" s="12">
        <v>19.600000000000001</v>
      </c>
      <c r="L122" s="12" t="s">
        <v>52</v>
      </c>
      <c r="M122" s="12" t="s">
        <v>53</v>
      </c>
      <c r="N122" s="12">
        <v>1</v>
      </c>
      <c r="O122" s="12">
        <v>1</v>
      </c>
      <c r="P122" s="12">
        <v>2</v>
      </c>
      <c r="Q122" s="12">
        <v>2</v>
      </c>
      <c r="R122" s="12">
        <v>5342.14</v>
      </c>
      <c r="S122" s="12">
        <f>R122/100</f>
        <v>53.421400000000006</v>
      </c>
      <c r="T122" s="12">
        <v>2.9703599999999999</v>
      </c>
      <c r="U122" s="12">
        <v>1800.18</v>
      </c>
      <c r="V122" s="12">
        <v>1252.99</v>
      </c>
      <c r="W122" s="12">
        <v>545.29499999999996</v>
      </c>
      <c r="X122" s="12">
        <v>1252.99</v>
      </c>
      <c r="Y122" s="12">
        <v>69.603595196035954</v>
      </c>
      <c r="Z122" s="12">
        <v>545.29499999999996</v>
      </c>
      <c r="AA122" s="17">
        <f>Z122/U122*100</f>
        <v>30.291137552911373</v>
      </c>
      <c r="AB122" s="12">
        <v>1252.99</v>
      </c>
      <c r="AC122" s="17">
        <f>AB122/U122*100</f>
        <v>69.603595196035954</v>
      </c>
      <c r="AD122" s="12">
        <v>545.29499999999996</v>
      </c>
      <c r="AE122" s="12">
        <v>30.291137552911373</v>
      </c>
      <c r="AF122" s="12">
        <v>6426.06</v>
      </c>
      <c r="AG122" s="12">
        <f>AF122/100</f>
        <v>64.260600000000011</v>
      </c>
      <c r="AH122" s="12">
        <v>3.5706699999999998</v>
      </c>
      <c r="AI122" s="12">
        <v>1800.18</v>
      </c>
      <c r="AJ122" s="12">
        <v>934.49099999999999</v>
      </c>
      <c r="AK122" s="12">
        <v>862.69100000000003</v>
      </c>
      <c r="AL122" s="12">
        <v>934.49099999999999</v>
      </c>
      <c r="AM122" s="12">
        <v>51.910975569109752</v>
      </c>
      <c r="AN122" s="12">
        <v>862.69100000000003</v>
      </c>
      <c r="AO122" s="17">
        <f>AN122/AI122*100</f>
        <v>47.922485529224858</v>
      </c>
      <c r="AP122" s="12">
        <v>934.49099999999999</v>
      </c>
      <c r="AQ122" s="17">
        <f>AP122/AI122*100</f>
        <v>51.910975569109752</v>
      </c>
      <c r="AR122" s="12">
        <v>862.69100000000003</v>
      </c>
      <c r="AS122" s="12">
        <v>47.922485529224858</v>
      </c>
      <c r="AT122" s="18">
        <f>AP122/AB122</f>
        <v>0.74580882528990655</v>
      </c>
      <c r="AU122" s="17">
        <f>AP122-AB122</f>
        <v>-318.49900000000002</v>
      </c>
      <c r="AV122" s="12">
        <f>AP122-AR122</f>
        <v>71.799999999999955</v>
      </c>
      <c r="AW122" s="17">
        <f>K122-J122</f>
        <v>1.9000000000000021</v>
      </c>
      <c r="AX122" s="19">
        <f>AG122-S122</f>
        <v>10.839200000000005</v>
      </c>
    </row>
    <row r="123" spans="1:50" x14ac:dyDescent="0.25">
      <c r="A123" s="12">
        <v>0</v>
      </c>
      <c r="B123" s="12" t="s">
        <v>64</v>
      </c>
      <c r="C123" s="12">
        <v>3</v>
      </c>
      <c r="D123" s="13">
        <v>43838</v>
      </c>
      <c r="E123" s="12">
        <v>4</v>
      </c>
      <c r="F123" s="12">
        <v>2</v>
      </c>
      <c r="G123" s="12" t="s">
        <v>65</v>
      </c>
      <c r="H123" s="12">
        <v>35</v>
      </c>
      <c r="I123" s="15">
        <f t="shared" si="23"/>
        <v>42</v>
      </c>
      <c r="J123" s="12">
        <v>18.399999999999999</v>
      </c>
      <c r="K123" s="12">
        <v>20</v>
      </c>
      <c r="L123" s="12" t="s">
        <v>53</v>
      </c>
      <c r="M123" s="12" t="s">
        <v>52</v>
      </c>
      <c r="N123" s="12">
        <v>2</v>
      </c>
      <c r="O123" s="12">
        <v>2</v>
      </c>
      <c r="P123" s="12">
        <v>1</v>
      </c>
      <c r="Q123" s="12">
        <v>1</v>
      </c>
      <c r="R123" s="12">
        <v>6872.9</v>
      </c>
      <c r="S123" s="12">
        <v>68.728999999999999</v>
      </c>
      <c r="T123" s="12">
        <v>3.8300200000000002</v>
      </c>
      <c r="U123" s="12">
        <v>1799.48</v>
      </c>
      <c r="V123" s="12">
        <v>870.19100000000003</v>
      </c>
      <c r="W123" s="12">
        <v>927.79100000000005</v>
      </c>
      <c r="X123" s="12">
        <v>927.79100000000005</v>
      </c>
      <c r="Y123" s="12">
        <v>51.558839220219177</v>
      </c>
      <c r="Z123" s="12">
        <v>870.19100000000003</v>
      </c>
      <c r="AA123" s="12">
        <v>48.35791450863583</v>
      </c>
      <c r="AB123" s="12">
        <v>870.19100000000003</v>
      </c>
      <c r="AC123" s="12">
        <v>48.35791450863583</v>
      </c>
      <c r="AD123" s="12">
        <v>927.79100000000005</v>
      </c>
      <c r="AE123" s="12">
        <v>51.558839220219177</v>
      </c>
      <c r="AF123" s="12">
        <v>5644.71</v>
      </c>
      <c r="AG123" s="12">
        <v>56.447099999999999</v>
      </c>
      <c r="AH123" s="12">
        <v>3.1443599999999998</v>
      </c>
      <c r="AI123" s="12">
        <v>1799.58</v>
      </c>
      <c r="AJ123" s="12">
        <v>911.09100000000001</v>
      </c>
      <c r="AK123" s="12">
        <v>886.59100000000001</v>
      </c>
      <c r="AL123" s="12">
        <v>886.59100000000001</v>
      </c>
      <c r="AM123" s="12">
        <v>49.266551084141859</v>
      </c>
      <c r="AN123" s="12">
        <v>911.09100000000001</v>
      </c>
      <c r="AO123" s="12">
        <v>50.627979861967795</v>
      </c>
      <c r="AP123" s="12">
        <v>911.09100000000001</v>
      </c>
      <c r="AQ123" s="12">
        <v>50.627979861967795</v>
      </c>
      <c r="AR123" s="12">
        <v>886.59100000000001</v>
      </c>
      <c r="AS123" s="12">
        <v>49.266551084141859</v>
      </c>
      <c r="AT123" s="23">
        <v>1.0470011756039765</v>
      </c>
      <c r="AU123" s="12">
        <v>40.899999999999977</v>
      </c>
      <c r="AV123" s="12">
        <v>24.5</v>
      </c>
      <c r="AW123" s="12">
        <v>1.6000000000000014</v>
      </c>
      <c r="AX123" s="12">
        <v>-12.2819</v>
      </c>
    </row>
    <row r="124" spans="1:50" x14ac:dyDescent="0.25">
      <c r="A124" s="12">
        <v>0</v>
      </c>
      <c r="B124" s="12" t="s">
        <v>64</v>
      </c>
      <c r="C124" s="12">
        <v>3</v>
      </c>
      <c r="D124" s="13">
        <v>43838</v>
      </c>
      <c r="E124" s="12">
        <v>4</v>
      </c>
      <c r="F124" s="12">
        <v>3</v>
      </c>
      <c r="G124" s="12" t="s">
        <v>65</v>
      </c>
      <c r="H124" s="12">
        <v>35</v>
      </c>
      <c r="I124" s="15">
        <f t="shared" si="23"/>
        <v>42</v>
      </c>
      <c r="J124" s="12">
        <v>17.7</v>
      </c>
      <c r="K124" s="12">
        <v>18.399999999999999</v>
      </c>
      <c r="L124" s="12" t="s">
        <v>53</v>
      </c>
      <c r="M124" s="12" t="s">
        <v>52</v>
      </c>
      <c r="N124" s="12">
        <v>2</v>
      </c>
      <c r="O124" s="12">
        <v>2</v>
      </c>
      <c r="P124" s="12">
        <v>1</v>
      </c>
      <c r="Q124" s="12">
        <v>1</v>
      </c>
      <c r="R124" s="12">
        <v>6277.25</v>
      </c>
      <c r="S124" s="12">
        <v>62.772500000000001</v>
      </c>
      <c r="T124" s="12">
        <v>3.4920499999999999</v>
      </c>
      <c r="U124" s="12">
        <v>1800.18</v>
      </c>
      <c r="V124" s="12">
        <v>695.09299999999996</v>
      </c>
      <c r="W124" s="12">
        <v>1105.0899999999999</v>
      </c>
      <c r="X124" s="12">
        <v>1105.0899999999999</v>
      </c>
      <c r="Y124" s="12">
        <v>61.387750113877495</v>
      </c>
      <c r="Z124" s="12">
        <v>695.09299999999996</v>
      </c>
      <c r="AA124" s="12">
        <v>38.612416536124158</v>
      </c>
      <c r="AB124" s="12">
        <v>695.09299999999996</v>
      </c>
      <c r="AC124" s="12">
        <v>38.612416536124158</v>
      </c>
      <c r="AD124" s="12">
        <v>1105.0899999999999</v>
      </c>
      <c r="AE124" s="12">
        <v>61.387750113877495</v>
      </c>
      <c r="AF124" s="12">
        <v>6230.95</v>
      </c>
      <c r="AG124" s="12">
        <v>62.3095</v>
      </c>
      <c r="AH124" s="12">
        <v>3.4682200000000001</v>
      </c>
      <c r="AI124" s="12">
        <v>1799.38</v>
      </c>
      <c r="AJ124" s="12">
        <v>766.69200000000001</v>
      </c>
      <c r="AK124" s="12">
        <v>1032.69</v>
      </c>
      <c r="AL124" s="12">
        <v>1032.69</v>
      </c>
      <c r="AM124" s="12">
        <v>57.391434827551713</v>
      </c>
      <c r="AN124" s="12">
        <v>766.69200000000001</v>
      </c>
      <c r="AO124" s="12">
        <v>42.608676321844193</v>
      </c>
      <c r="AP124" s="12">
        <v>766.69200000000001</v>
      </c>
      <c r="AQ124" s="12">
        <v>42.608676321844193</v>
      </c>
      <c r="AR124" s="12">
        <v>1032.69</v>
      </c>
      <c r="AS124" s="12">
        <v>57.391434827551713</v>
      </c>
      <c r="AT124" s="23">
        <v>1.1030063602999887</v>
      </c>
      <c r="AU124" s="12">
        <v>71.599000000000046</v>
      </c>
      <c r="AV124" s="12">
        <v>-265.99800000000005</v>
      </c>
      <c r="AW124" s="12">
        <v>0.69999999999999929</v>
      </c>
      <c r="AX124" s="12">
        <v>-0.46300000000000097</v>
      </c>
    </row>
    <row r="125" spans="1:50" x14ac:dyDescent="0.25">
      <c r="A125" s="12">
        <v>0</v>
      </c>
      <c r="B125" s="12" t="s">
        <v>54</v>
      </c>
      <c r="C125" s="12">
        <v>5</v>
      </c>
      <c r="D125" s="13">
        <v>44064</v>
      </c>
      <c r="E125" s="12">
        <v>4</v>
      </c>
      <c r="F125" s="12">
        <v>3</v>
      </c>
      <c r="G125" s="12" t="s">
        <v>55</v>
      </c>
      <c r="H125" s="12">
        <v>35</v>
      </c>
      <c r="I125" s="15">
        <f t="shared" si="23"/>
        <v>42</v>
      </c>
      <c r="J125" s="12">
        <v>18</v>
      </c>
      <c r="K125" s="12">
        <v>18.7</v>
      </c>
      <c r="L125" s="12" t="s">
        <v>53</v>
      </c>
      <c r="M125" s="12" t="s">
        <v>52</v>
      </c>
      <c r="N125" s="12">
        <v>1</v>
      </c>
      <c r="O125" s="12">
        <v>1</v>
      </c>
      <c r="P125" s="12">
        <v>2</v>
      </c>
      <c r="Q125" s="12">
        <v>2</v>
      </c>
      <c r="R125" s="12">
        <v>5984.44</v>
      </c>
      <c r="S125" s="12">
        <f>R125/100</f>
        <v>59.844399999999993</v>
      </c>
      <c r="T125" s="12">
        <v>3.32639</v>
      </c>
      <c r="U125" s="12">
        <v>1800.18</v>
      </c>
      <c r="V125" s="12">
        <v>984.59</v>
      </c>
      <c r="W125" s="12">
        <v>811.19200000000001</v>
      </c>
      <c r="X125" s="12">
        <v>984.59</v>
      </c>
      <c r="Y125" s="12">
        <v>54.693975046939748</v>
      </c>
      <c r="Z125" s="12">
        <v>811.19200000000001</v>
      </c>
      <c r="AA125" s="12">
        <f>Z125/U125*100</f>
        <v>45.061716050617157</v>
      </c>
      <c r="AB125" s="12">
        <v>811.19200000000001</v>
      </c>
      <c r="AC125" s="12">
        <f>AB125/U125*100</f>
        <v>45.061716050617157</v>
      </c>
      <c r="AD125" s="12">
        <v>984.59</v>
      </c>
      <c r="AE125" s="12">
        <v>54.693975046939748</v>
      </c>
      <c r="AF125" s="12">
        <v>6213.08</v>
      </c>
      <c r="AG125" s="12">
        <f>AF125/100</f>
        <v>62.130800000000001</v>
      </c>
      <c r="AH125" s="12">
        <v>3.4573200000000002</v>
      </c>
      <c r="AI125" s="12">
        <v>1800.18</v>
      </c>
      <c r="AJ125" s="12">
        <v>629.89400000000001</v>
      </c>
      <c r="AK125" s="12">
        <v>1165.8900000000001</v>
      </c>
      <c r="AL125" s="12">
        <v>629.89400000000001</v>
      </c>
      <c r="AM125" s="12">
        <v>34.990612049906119</v>
      </c>
      <c r="AN125" s="12">
        <v>1165.8900000000001</v>
      </c>
      <c r="AO125" s="12">
        <f>AN125/AI125*100</f>
        <v>64.765190147651907</v>
      </c>
      <c r="AP125" s="12">
        <v>1165.8900000000001</v>
      </c>
      <c r="AQ125" s="12">
        <f>AP125/AI125*100</f>
        <v>64.765190147651907</v>
      </c>
      <c r="AR125" s="12">
        <v>629.89400000000001</v>
      </c>
      <c r="AS125" s="12">
        <v>34.990612049906119</v>
      </c>
      <c r="AT125" s="18">
        <f>AP125/AB125</f>
        <v>1.4372552983757236</v>
      </c>
      <c r="AU125" s="17">
        <f>AP125-AB125</f>
        <v>354.69800000000009</v>
      </c>
      <c r="AV125" s="12">
        <f>AP125-AR125</f>
        <v>535.99600000000009</v>
      </c>
      <c r="AW125" s="17">
        <f>K125-J125</f>
        <v>0.69999999999999929</v>
      </c>
      <c r="AX125" s="19">
        <f>AG125-S125</f>
        <v>2.2864000000000075</v>
      </c>
    </row>
    <row r="126" spans="1:50" x14ac:dyDescent="0.25">
      <c r="A126" s="12">
        <v>0</v>
      </c>
      <c r="B126" s="12" t="s">
        <v>50</v>
      </c>
      <c r="C126" s="12">
        <v>6</v>
      </c>
      <c r="D126" s="13">
        <v>44180</v>
      </c>
      <c r="E126" s="12">
        <v>1</v>
      </c>
      <c r="F126" s="12">
        <v>3</v>
      </c>
      <c r="G126" s="17" t="s">
        <v>51</v>
      </c>
      <c r="H126" s="12">
        <v>35</v>
      </c>
      <c r="I126" s="15">
        <f t="shared" si="23"/>
        <v>42</v>
      </c>
      <c r="J126" s="12">
        <v>18.100000000000001</v>
      </c>
      <c r="K126" s="12">
        <v>19.2</v>
      </c>
      <c r="L126" s="12" t="s">
        <v>52</v>
      </c>
      <c r="M126" s="12" t="s">
        <v>53</v>
      </c>
      <c r="N126" s="12">
        <v>1</v>
      </c>
      <c r="O126" s="12">
        <v>1</v>
      </c>
      <c r="P126" s="12">
        <v>2</v>
      </c>
      <c r="Q126" s="12">
        <v>2</v>
      </c>
      <c r="R126" s="12">
        <v>4402.49</v>
      </c>
      <c r="S126" s="12">
        <v>44.024899999999995</v>
      </c>
      <c r="T126" s="12">
        <v>2.4481700000000002</v>
      </c>
      <c r="U126" s="12">
        <v>1800.18</v>
      </c>
      <c r="V126" s="12">
        <v>1110.0899999999999</v>
      </c>
      <c r="W126" s="12">
        <v>689.29300000000001</v>
      </c>
      <c r="X126" s="12">
        <v>1110.0899999999999</v>
      </c>
      <c r="Y126" s="12">
        <v>61.665500116654989</v>
      </c>
      <c r="Z126" s="12">
        <v>689.29300000000001</v>
      </c>
      <c r="AA126" s="12">
        <v>38.290226532902267</v>
      </c>
      <c r="AB126" s="12">
        <v>1110.0899999999999</v>
      </c>
      <c r="AC126" s="12">
        <v>61.665500116654989</v>
      </c>
      <c r="AD126" s="12">
        <v>689.29300000000001</v>
      </c>
      <c r="AE126" s="12">
        <v>38.290226532902267</v>
      </c>
      <c r="AF126" s="12">
        <v>5196.6000000000004</v>
      </c>
      <c r="AG126" s="12">
        <v>51.966000000000001</v>
      </c>
      <c r="AH126" s="12">
        <v>2.8916900000000001</v>
      </c>
      <c r="AI126" s="12">
        <v>1799.88</v>
      </c>
      <c r="AJ126" s="12">
        <v>1221.8900000000001</v>
      </c>
      <c r="AK126" s="12">
        <v>576.79399999999998</v>
      </c>
      <c r="AL126" s="12">
        <v>1221.8900000000001</v>
      </c>
      <c r="AM126" s="12">
        <v>67.887303598017638</v>
      </c>
      <c r="AN126" s="12">
        <v>576.79399999999998</v>
      </c>
      <c r="AO126" s="12">
        <v>32.046247527612948</v>
      </c>
      <c r="AP126" s="12">
        <v>1221.8900000000001</v>
      </c>
      <c r="AQ126" s="12">
        <v>67.887303598017638</v>
      </c>
      <c r="AR126" s="12">
        <v>576.79399999999998</v>
      </c>
      <c r="AS126" s="12">
        <v>32.046247527612948</v>
      </c>
      <c r="AT126" s="18">
        <v>1.1007125548378962</v>
      </c>
      <c r="AU126" s="17">
        <v>111.80000000000018</v>
      </c>
      <c r="AV126" s="12">
        <v>645.09600000000012</v>
      </c>
      <c r="AW126" s="17">
        <v>1.0999999999999979</v>
      </c>
      <c r="AX126" s="19">
        <v>7.9411000000000058</v>
      </c>
    </row>
    <row r="127" spans="1:50" x14ac:dyDescent="0.25">
      <c r="A127" s="12">
        <v>0</v>
      </c>
      <c r="B127" s="12" t="s">
        <v>50</v>
      </c>
      <c r="C127" s="12">
        <v>6</v>
      </c>
      <c r="D127" s="13">
        <v>44180</v>
      </c>
      <c r="E127" s="12">
        <v>1</v>
      </c>
      <c r="F127" s="12">
        <v>4</v>
      </c>
      <c r="G127" s="17" t="s">
        <v>51</v>
      </c>
      <c r="H127" s="12">
        <v>35</v>
      </c>
      <c r="I127" s="15">
        <f t="shared" si="23"/>
        <v>42</v>
      </c>
      <c r="J127" s="12">
        <v>18.399999999999999</v>
      </c>
      <c r="K127" s="12">
        <v>18.2</v>
      </c>
      <c r="L127" s="12" t="s">
        <v>52</v>
      </c>
      <c r="M127" s="12" t="s">
        <v>53</v>
      </c>
      <c r="N127" s="12">
        <v>1</v>
      </c>
      <c r="O127" s="12">
        <v>1</v>
      </c>
      <c r="P127" s="12">
        <v>2</v>
      </c>
      <c r="Q127" s="12">
        <v>2</v>
      </c>
      <c r="R127" s="12">
        <v>5158.93</v>
      </c>
      <c r="S127" s="12">
        <v>51.589300000000001</v>
      </c>
      <c r="T127" s="12">
        <v>2.8675299999999999</v>
      </c>
      <c r="U127" s="12">
        <v>1800.18</v>
      </c>
      <c r="V127" s="12">
        <v>1096.79</v>
      </c>
      <c r="W127" s="12">
        <v>701.39300000000003</v>
      </c>
      <c r="X127" s="12">
        <v>1096.79</v>
      </c>
      <c r="Y127" s="12">
        <v>60.926685109266842</v>
      </c>
      <c r="Z127" s="12">
        <v>701.39300000000003</v>
      </c>
      <c r="AA127" s="12">
        <v>38.962381539623813</v>
      </c>
      <c r="AB127" s="12">
        <v>1096.79</v>
      </c>
      <c r="AC127" s="12">
        <v>60.926685109266842</v>
      </c>
      <c r="AD127" s="12">
        <v>701.39300000000003</v>
      </c>
      <c r="AE127" s="12">
        <v>38.962381539623813</v>
      </c>
      <c r="AF127" s="12">
        <v>5557.75</v>
      </c>
      <c r="AG127" s="12">
        <v>55.577500000000001</v>
      </c>
      <c r="AH127" s="12">
        <v>3.0904199999999999</v>
      </c>
      <c r="AI127" s="12">
        <v>1800.18</v>
      </c>
      <c r="AJ127" s="12">
        <v>1067.99</v>
      </c>
      <c r="AK127" s="12">
        <v>727.59299999999996</v>
      </c>
      <c r="AL127" s="12">
        <v>1067.99</v>
      </c>
      <c r="AM127" s="12">
        <v>59.326845093268453</v>
      </c>
      <c r="AN127" s="12">
        <v>727.59299999999996</v>
      </c>
      <c r="AO127" s="12">
        <v>40.41779155417791</v>
      </c>
      <c r="AP127" s="12">
        <v>1067.99</v>
      </c>
      <c r="AQ127" s="12">
        <v>59.326845093268453</v>
      </c>
      <c r="AR127" s="12">
        <v>727.59299999999996</v>
      </c>
      <c r="AS127" s="12">
        <v>40.41779155417791</v>
      </c>
      <c r="AT127" s="18">
        <v>0.97374155490112058</v>
      </c>
      <c r="AU127" s="17">
        <v>-28.799999999999955</v>
      </c>
      <c r="AV127" s="12">
        <v>340.39700000000005</v>
      </c>
      <c r="AW127" s="17">
        <v>-0.19999999999999929</v>
      </c>
      <c r="AX127" s="19">
        <v>3.9881999999999991</v>
      </c>
    </row>
    <row r="128" spans="1:50" x14ac:dyDescent="0.25">
      <c r="A128" s="12">
        <v>0</v>
      </c>
      <c r="B128" s="12" t="s">
        <v>50</v>
      </c>
      <c r="C128" s="12">
        <v>6</v>
      </c>
      <c r="D128" s="13">
        <v>44180</v>
      </c>
      <c r="E128" s="12">
        <v>1</v>
      </c>
      <c r="F128" s="12">
        <v>5</v>
      </c>
      <c r="G128" s="17" t="s">
        <v>51</v>
      </c>
      <c r="H128" s="12">
        <v>35</v>
      </c>
      <c r="I128" s="15">
        <f t="shared" si="23"/>
        <v>42</v>
      </c>
      <c r="J128" s="12">
        <v>16.600000000000001</v>
      </c>
      <c r="K128" s="12">
        <v>19.2</v>
      </c>
      <c r="L128" s="12" t="s">
        <v>52</v>
      </c>
      <c r="M128" s="12" t="s">
        <v>53</v>
      </c>
      <c r="N128" s="12">
        <v>2</v>
      </c>
      <c r="O128" s="12">
        <v>2</v>
      </c>
      <c r="P128" s="12">
        <v>1</v>
      </c>
      <c r="Q128" s="12">
        <v>1</v>
      </c>
      <c r="R128" s="12">
        <v>4653.2299999999996</v>
      </c>
      <c r="S128" s="12">
        <v>46.532299999999992</v>
      </c>
      <c r="T128" s="12">
        <v>2.58731</v>
      </c>
      <c r="U128" s="12">
        <v>1800.18</v>
      </c>
      <c r="V128" s="12">
        <v>800.79200000000003</v>
      </c>
      <c r="W128" s="12">
        <v>997.89</v>
      </c>
      <c r="X128" s="12">
        <v>997.89</v>
      </c>
      <c r="Y128" s="12">
        <v>55.432790054327896</v>
      </c>
      <c r="Z128" s="12">
        <v>800.79200000000003</v>
      </c>
      <c r="AA128" s="12">
        <v>44.483996044839962</v>
      </c>
      <c r="AB128" s="12">
        <v>997.89</v>
      </c>
      <c r="AC128" s="12">
        <v>55.432790054327896</v>
      </c>
      <c r="AD128" s="12">
        <v>800.79200000000003</v>
      </c>
      <c r="AE128" s="12">
        <v>44.483996044839962</v>
      </c>
      <c r="AF128" s="12">
        <v>4463.09</v>
      </c>
      <c r="AG128" s="12">
        <v>44.630900000000004</v>
      </c>
      <c r="AH128" s="12">
        <v>2.4824199999999998</v>
      </c>
      <c r="AI128" s="12">
        <v>1800.18</v>
      </c>
      <c r="AJ128" s="12">
        <v>424.79599999999999</v>
      </c>
      <c r="AK128" s="12">
        <v>1374.19</v>
      </c>
      <c r="AL128" s="12">
        <v>1374.19</v>
      </c>
      <c r="AM128" s="12">
        <v>76.336255263362546</v>
      </c>
      <c r="AN128" s="12">
        <v>424.79599999999999</v>
      </c>
      <c r="AO128" s="12">
        <v>23.597418035974179</v>
      </c>
      <c r="AP128" s="12">
        <v>1374.19</v>
      </c>
      <c r="AQ128" s="12">
        <v>76.336255263362546</v>
      </c>
      <c r="AR128" s="12">
        <v>424.79599999999999</v>
      </c>
      <c r="AS128" s="12">
        <v>23.597418035974179</v>
      </c>
      <c r="AT128" s="18">
        <v>1.3770956718676408</v>
      </c>
      <c r="AU128" s="17">
        <v>376.30000000000007</v>
      </c>
      <c r="AV128" s="12">
        <v>949.39400000000001</v>
      </c>
      <c r="AW128" s="17">
        <v>2.5999999999999979</v>
      </c>
      <c r="AX128" s="19">
        <v>-1.9013999999999882</v>
      </c>
    </row>
    <row r="129" spans="1:54" x14ac:dyDescent="0.25">
      <c r="A129" s="20">
        <v>0</v>
      </c>
      <c r="B129" s="20" t="s">
        <v>56</v>
      </c>
      <c r="C129" s="20">
        <v>1</v>
      </c>
      <c r="D129" s="21">
        <v>43699</v>
      </c>
      <c r="E129" s="20">
        <v>1</v>
      </c>
      <c r="F129" s="20">
        <v>2</v>
      </c>
      <c r="G129" s="20" t="s">
        <v>57</v>
      </c>
      <c r="H129" s="20">
        <v>36</v>
      </c>
      <c r="I129" s="15">
        <f t="shared" si="23"/>
        <v>43</v>
      </c>
      <c r="J129" s="20">
        <v>19.399999999999999</v>
      </c>
      <c r="K129" s="20">
        <v>20.2</v>
      </c>
      <c r="L129" s="26" t="s">
        <v>53</v>
      </c>
      <c r="M129" s="26" t="s">
        <v>52</v>
      </c>
      <c r="N129" s="20">
        <v>2</v>
      </c>
      <c r="O129" s="20">
        <v>2</v>
      </c>
      <c r="P129" s="20">
        <v>1</v>
      </c>
      <c r="Q129" s="20">
        <v>1</v>
      </c>
      <c r="R129" s="20">
        <v>5557.69</v>
      </c>
      <c r="S129" s="22">
        <f>R129/100</f>
        <v>55.576899999999995</v>
      </c>
      <c r="T129" s="20">
        <v>3.0895299999999999</v>
      </c>
      <c r="U129" s="20">
        <v>1800.18</v>
      </c>
      <c r="V129" s="20">
        <v>797.49199999999996</v>
      </c>
      <c r="W129" s="20">
        <v>996.09</v>
      </c>
      <c r="X129" s="20">
        <v>996.09</v>
      </c>
      <c r="Y129" s="22">
        <f>X129/U129*100</f>
        <v>55.332800053328</v>
      </c>
      <c r="Z129" s="20">
        <v>797.49199999999996</v>
      </c>
      <c r="AA129" s="22">
        <f t="shared" ref="AA129:AA136" si="46">Z129/U129*100</f>
        <v>44.300681043006804</v>
      </c>
      <c r="AB129" s="20">
        <v>797.49199999999996</v>
      </c>
      <c r="AC129" s="20">
        <f t="shared" ref="AC129:AC136" si="47">AB129/U129*100</f>
        <v>44.300681043006804</v>
      </c>
      <c r="AD129" s="20">
        <v>996.09</v>
      </c>
      <c r="AE129" s="20">
        <v>55.332800053328</v>
      </c>
      <c r="AF129" s="20">
        <v>6344.69</v>
      </c>
      <c r="AG129" s="22">
        <f>AF129/100</f>
        <v>63.446899999999999</v>
      </c>
      <c r="AH129" s="20">
        <v>3.5321199999999999</v>
      </c>
      <c r="AI129" s="20">
        <v>1799.88</v>
      </c>
      <c r="AJ129" s="20">
        <v>886.29100000000005</v>
      </c>
      <c r="AK129" s="20">
        <v>905.19100000000003</v>
      </c>
      <c r="AL129" s="20">
        <v>905.19100000000003</v>
      </c>
      <c r="AM129" s="22">
        <f>AL129/AI129*100</f>
        <v>50.291741671666998</v>
      </c>
      <c r="AN129" s="20">
        <v>886.29100000000005</v>
      </c>
      <c r="AO129" s="22">
        <f>AN129/AI129*100</f>
        <v>49.24167166700002</v>
      </c>
      <c r="AP129" s="20">
        <v>886.29100000000005</v>
      </c>
      <c r="AQ129" s="20">
        <f>AP129/AI129*100</f>
        <v>49.24167166700002</v>
      </c>
      <c r="AR129" s="20">
        <v>905.19100000000003</v>
      </c>
      <c r="AS129" s="20">
        <v>50.291741671666998</v>
      </c>
      <c r="AT129" s="32">
        <f>AP129/AB129</f>
        <v>1.1113478254327318</v>
      </c>
      <c r="AU129" s="22">
        <f>AP129-AB129</f>
        <v>88.799000000000092</v>
      </c>
      <c r="AV129" s="24">
        <f>AP129-AR129</f>
        <v>-18.899999999999977</v>
      </c>
      <c r="AW129" s="17">
        <f>K129-J129</f>
        <v>0.80000000000000071</v>
      </c>
      <c r="AX129" s="19">
        <f>AG129-S129</f>
        <v>7.8700000000000045</v>
      </c>
    </row>
    <row r="130" spans="1:54" x14ac:dyDescent="0.25">
      <c r="A130" s="12">
        <v>0</v>
      </c>
      <c r="B130" s="12" t="s">
        <v>54</v>
      </c>
      <c r="C130" s="12">
        <v>5</v>
      </c>
      <c r="D130" s="13">
        <v>44064</v>
      </c>
      <c r="E130" s="12">
        <v>1</v>
      </c>
      <c r="F130" s="12">
        <v>1</v>
      </c>
      <c r="G130" s="12" t="s">
        <v>55</v>
      </c>
      <c r="H130" s="12">
        <v>37</v>
      </c>
      <c r="I130" s="15">
        <f t="shared" si="23"/>
        <v>44</v>
      </c>
      <c r="J130" s="12">
        <v>18.3</v>
      </c>
      <c r="K130" s="12">
        <v>19</v>
      </c>
      <c r="L130" s="12" t="s">
        <v>52</v>
      </c>
      <c r="M130" s="12" t="s">
        <v>53</v>
      </c>
      <c r="N130" s="12">
        <v>2</v>
      </c>
      <c r="O130" s="12">
        <v>2</v>
      </c>
      <c r="P130" s="12">
        <v>1</v>
      </c>
      <c r="Q130" s="12">
        <v>1</v>
      </c>
      <c r="R130" s="12">
        <v>6519.45</v>
      </c>
      <c r="S130" s="12">
        <f>R130/100</f>
        <v>65.194500000000005</v>
      </c>
      <c r="T130" s="12">
        <v>3.6686299999999998</v>
      </c>
      <c r="U130" s="12">
        <v>1797.18</v>
      </c>
      <c r="V130" s="12">
        <v>762.69200000000001</v>
      </c>
      <c r="W130" s="12">
        <v>1032.19</v>
      </c>
      <c r="X130" s="12">
        <v>1032.19</v>
      </c>
      <c r="Y130" s="12">
        <v>57.433868616387898</v>
      </c>
      <c r="Z130" s="12">
        <v>762.69200000000001</v>
      </c>
      <c r="AA130" s="12">
        <f t="shared" si="46"/>
        <v>42.4382643919919</v>
      </c>
      <c r="AB130" s="12">
        <v>1032.19</v>
      </c>
      <c r="AC130" s="12">
        <f t="shared" si="47"/>
        <v>57.433868616387898</v>
      </c>
      <c r="AD130" s="12">
        <v>762.69200000000001</v>
      </c>
      <c r="AE130" s="12">
        <v>42.4382643919919</v>
      </c>
      <c r="AF130" s="12">
        <v>7281.72</v>
      </c>
      <c r="AG130" s="12">
        <f>AF130/100</f>
        <v>72.8172</v>
      </c>
      <c r="AH130" s="12">
        <v>4.0512899999999998</v>
      </c>
      <c r="AI130" s="12">
        <v>1799.38</v>
      </c>
      <c r="AJ130" s="12">
        <v>779.69200000000001</v>
      </c>
      <c r="AK130" s="12">
        <v>1016.59</v>
      </c>
      <c r="AL130" s="12">
        <v>1016.59</v>
      </c>
      <c r="AM130" s="12">
        <v>56.49668219053229</v>
      </c>
      <c r="AN130" s="12">
        <v>779.69200000000001</v>
      </c>
      <c r="AO130" s="12">
        <f>AN130/AI130*100</f>
        <v>43.331147395213904</v>
      </c>
      <c r="AP130" s="12">
        <v>1016.59</v>
      </c>
      <c r="AQ130" s="12">
        <f>AP130/AI130*100</f>
        <v>56.49668219053229</v>
      </c>
      <c r="AR130" s="12">
        <v>779.69200000000001</v>
      </c>
      <c r="AS130" s="12">
        <v>43.331147395213904</v>
      </c>
      <c r="AT130" s="19">
        <f>AP130/AB130</f>
        <v>0.98488650345382145</v>
      </c>
      <c r="AU130" s="17">
        <f>AP130-AB130</f>
        <v>-15.600000000000023</v>
      </c>
      <c r="AV130" s="12">
        <f>AP130-AR130</f>
        <v>236.89800000000002</v>
      </c>
      <c r="AW130" s="17">
        <f>K130-J130</f>
        <v>0.69999999999999929</v>
      </c>
      <c r="AX130" s="19">
        <f>AG130-S130</f>
        <v>7.6226999999999947</v>
      </c>
    </row>
    <row r="131" spans="1:54" x14ac:dyDescent="0.25">
      <c r="A131" s="12">
        <v>0</v>
      </c>
      <c r="B131" s="12" t="s">
        <v>54</v>
      </c>
      <c r="C131" s="12">
        <v>5</v>
      </c>
      <c r="D131" s="13">
        <v>44064</v>
      </c>
      <c r="E131" s="12">
        <v>3</v>
      </c>
      <c r="F131" s="12">
        <v>1</v>
      </c>
      <c r="G131" s="12" t="s">
        <v>55</v>
      </c>
      <c r="H131" s="12">
        <v>37</v>
      </c>
      <c r="I131" s="15">
        <f t="shared" ref="I131:I132" si="48">H131+7</f>
        <v>44</v>
      </c>
      <c r="J131" s="12">
        <v>21.3</v>
      </c>
      <c r="K131" s="12">
        <v>22.6</v>
      </c>
      <c r="L131" s="12" t="s">
        <v>52</v>
      </c>
      <c r="M131" s="12" t="s">
        <v>53</v>
      </c>
      <c r="N131" s="12">
        <v>2</v>
      </c>
      <c r="O131" s="12">
        <v>2</v>
      </c>
      <c r="P131" s="12">
        <v>1</v>
      </c>
      <c r="Q131" s="12">
        <v>1</v>
      </c>
      <c r="R131" s="12">
        <v>5647.3</v>
      </c>
      <c r="S131" s="12">
        <f>R131/100</f>
        <v>56.472999999999999</v>
      </c>
      <c r="T131" s="12">
        <v>3.1409099999999999</v>
      </c>
      <c r="U131" s="12">
        <v>1800.18</v>
      </c>
      <c r="V131" s="12">
        <v>685.49300000000005</v>
      </c>
      <c r="W131" s="12">
        <v>1111.79</v>
      </c>
      <c r="X131" s="12">
        <v>1111.79</v>
      </c>
      <c r="Y131" s="12">
        <v>61.759935117599355</v>
      </c>
      <c r="Z131" s="12">
        <v>685.49300000000005</v>
      </c>
      <c r="AA131" s="12">
        <f t="shared" si="46"/>
        <v>38.079136530791367</v>
      </c>
      <c r="AB131" s="12">
        <v>1111.79</v>
      </c>
      <c r="AC131" s="12">
        <f t="shared" si="47"/>
        <v>61.759935117599355</v>
      </c>
      <c r="AD131" s="12">
        <v>685.49300000000005</v>
      </c>
      <c r="AE131" s="12">
        <v>38.079136530791367</v>
      </c>
      <c r="AF131" s="12">
        <v>6607.18</v>
      </c>
      <c r="AG131" s="12">
        <f>AF131/100</f>
        <v>66.071799999999996</v>
      </c>
      <c r="AH131" s="12">
        <v>3.68729</v>
      </c>
      <c r="AI131" s="12">
        <v>1799.58</v>
      </c>
      <c r="AJ131" s="12">
        <v>618.89400000000001</v>
      </c>
      <c r="AK131" s="12">
        <v>1177.29</v>
      </c>
      <c r="AL131" s="12">
        <v>1177.29</v>
      </c>
      <c r="AM131" s="12">
        <v>65.420264728436635</v>
      </c>
      <c r="AN131" s="12">
        <v>618.89400000000001</v>
      </c>
      <c r="AO131" s="12">
        <f>AN131/AI131*100</f>
        <v>34.391024572400234</v>
      </c>
      <c r="AP131" s="12">
        <v>1177.29</v>
      </c>
      <c r="AQ131" s="12">
        <f>AP131/AI131*100</f>
        <v>65.420264728436635</v>
      </c>
      <c r="AR131" s="12">
        <v>618.89400000000001</v>
      </c>
      <c r="AS131" s="12">
        <v>34.391024572400234</v>
      </c>
      <c r="AT131" s="19">
        <f>AP131/AB131</f>
        <v>1.0589140035438347</v>
      </c>
      <c r="AU131" s="17">
        <f>AP131-AB131</f>
        <v>65.5</v>
      </c>
      <c r="AV131" s="12">
        <f>AP131-AR131</f>
        <v>558.39599999999996</v>
      </c>
      <c r="AW131" s="17">
        <f>K131-J131</f>
        <v>1.3000000000000007</v>
      </c>
      <c r="AX131" s="19">
        <f>AG131-S131</f>
        <v>9.5987999999999971</v>
      </c>
    </row>
    <row r="132" spans="1:54" x14ac:dyDescent="0.25">
      <c r="A132" s="12">
        <v>0</v>
      </c>
      <c r="B132" s="12" t="s">
        <v>54</v>
      </c>
      <c r="C132" s="12">
        <v>5</v>
      </c>
      <c r="D132" s="13">
        <v>44064</v>
      </c>
      <c r="E132" s="12">
        <v>3</v>
      </c>
      <c r="F132" s="12">
        <v>3</v>
      </c>
      <c r="G132" s="12" t="s">
        <v>55</v>
      </c>
      <c r="H132" s="12">
        <v>37</v>
      </c>
      <c r="I132" s="15">
        <f t="shared" si="48"/>
        <v>44</v>
      </c>
      <c r="J132" s="12">
        <v>21.2</v>
      </c>
      <c r="K132" s="12">
        <v>21.5</v>
      </c>
      <c r="L132" s="12" t="s">
        <v>52</v>
      </c>
      <c r="M132" s="12" t="s">
        <v>53</v>
      </c>
      <c r="N132" s="12">
        <v>1</v>
      </c>
      <c r="O132" s="12">
        <v>1</v>
      </c>
      <c r="P132" s="12">
        <v>2</v>
      </c>
      <c r="Q132" s="12">
        <v>2</v>
      </c>
      <c r="R132" s="12">
        <v>5367.59</v>
      </c>
      <c r="S132" s="12">
        <f>R132/100</f>
        <v>53.675899999999999</v>
      </c>
      <c r="T132" s="12">
        <v>2.9855100000000001</v>
      </c>
      <c r="U132" s="12">
        <v>1800.18</v>
      </c>
      <c r="V132" s="12">
        <v>1065.49</v>
      </c>
      <c r="W132" s="12">
        <v>731.09299999999996</v>
      </c>
      <c r="X132" s="12">
        <v>1065.49</v>
      </c>
      <c r="Y132" s="12">
        <v>59.187970091879706</v>
      </c>
      <c r="Z132" s="12">
        <v>731.09299999999996</v>
      </c>
      <c r="AA132" s="12">
        <f t="shared" si="46"/>
        <v>40.612216556122164</v>
      </c>
      <c r="AB132" s="12">
        <v>1065.49</v>
      </c>
      <c r="AC132" s="12">
        <f t="shared" si="47"/>
        <v>59.187970091879706</v>
      </c>
      <c r="AD132" s="12">
        <v>731.09299999999996</v>
      </c>
      <c r="AE132" s="12">
        <v>40.612216556122164</v>
      </c>
      <c r="AF132" s="12">
        <v>6735.8</v>
      </c>
      <c r="AG132" s="12">
        <f>AF132/100</f>
        <v>67.358000000000004</v>
      </c>
      <c r="AH132" s="12">
        <v>3.74735</v>
      </c>
      <c r="AI132" s="12">
        <v>1800.08</v>
      </c>
      <c r="AJ132" s="12">
        <v>979.29</v>
      </c>
      <c r="AK132" s="12">
        <v>815.49199999999996</v>
      </c>
      <c r="AL132" s="12">
        <v>979.29</v>
      </c>
      <c r="AM132" s="12">
        <v>54.402582107461896</v>
      </c>
      <c r="AN132" s="12">
        <v>815.49199999999996</v>
      </c>
      <c r="AO132" s="12">
        <f>AN132/AI132*100</f>
        <v>45.30309764010488</v>
      </c>
      <c r="AP132" s="12">
        <v>979.29</v>
      </c>
      <c r="AQ132" s="12">
        <f>AP132/AI132*100</f>
        <v>54.402582107461896</v>
      </c>
      <c r="AR132" s="12">
        <v>815.49199999999996</v>
      </c>
      <c r="AS132" s="12">
        <v>45.30309764010488</v>
      </c>
      <c r="AT132" s="19">
        <f>AP132/AB132</f>
        <v>0.91909825526283673</v>
      </c>
      <c r="AU132" s="17">
        <f>AP132-AB132</f>
        <v>-86.200000000000045</v>
      </c>
      <c r="AV132" s="12">
        <f>AP132-AR132</f>
        <v>163.798</v>
      </c>
      <c r="AW132" s="17">
        <f>K132-J132</f>
        <v>0.30000000000000071</v>
      </c>
      <c r="AX132" s="19">
        <f>AG132-S132</f>
        <v>13.682100000000005</v>
      </c>
    </row>
    <row r="133" spans="1:54" x14ac:dyDescent="0.25">
      <c r="A133" s="12">
        <v>0</v>
      </c>
      <c r="B133" s="12" t="s">
        <v>66</v>
      </c>
      <c r="C133" s="12">
        <v>1</v>
      </c>
      <c r="D133" s="13">
        <v>44202</v>
      </c>
      <c r="E133" s="12">
        <v>1</v>
      </c>
      <c r="F133" s="12">
        <v>1</v>
      </c>
      <c r="G133" s="12" t="s">
        <v>67</v>
      </c>
      <c r="H133" s="12">
        <v>34</v>
      </c>
      <c r="I133" s="12">
        <v>41</v>
      </c>
      <c r="J133" s="12">
        <v>15.5</v>
      </c>
      <c r="K133" s="12">
        <v>19.3</v>
      </c>
      <c r="L133" s="12" t="s">
        <v>52</v>
      </c>
      <c r="M133" s="12" t="s">
        <v>53</v>
      </c>
      <c r="N133" s="12">
        <v>2</v>
      </c>
      <c r="O133" s="29">
        <v>2</v>
      </c>
      <c r="P133" s="12">
        <v>1</v>
      </c>
      <c r="Q133" s="12">
        <v>1</v>
      </c>
      <c r="R133" s="12">
        <v>6137.79</v>
      </c>
      <c r="S133" s="12">
        <f>R133/100</f>
        <v>61.377899999999997</v>
      </c>
      <c r="T133" s="12">
        <v>3.41011</v>
      </c>
      <c r="U133" s="12">
        <v>1799.98</v>
      </c>
      <c r="V133" s="12">
        <v>806.39200000000005</v>
      </c>
      <c r="W133" s="12">
        <v>991.69</v>
      </c>
      <c r="X133" s="12">
        <v>991.69</v>
      </c>
      <c r="Y133" s="19">
        <f>X133/U133*100</f>
        <v>55.094501050011665</v>
      </c>
      <c r="Z133" s="12">
        <v>806.39200000000005</v>
      </c>
      <c r="AA133" s="17">
        <f t="shared" si="46"/>
        <v>44.800053333925938</v>
      </c>
      <c r="AB133" s="12">
        <f>X133</f>
        <v>991.69</v>
      </c>
      <c r="AC133" s="33">
        <f t="shared" si="47"/>
        <v>55.094501050011665</v>
      </c>
      <c r="AD133" s="12">
        <f>Z133</f>
        <v>806.39200000000005</v>
      </c>
      <c r="AE133" s="12">
        <f>AD133/U133*100</f>
        <v>44.800053333925938</v>
      </c>
      <c r="AF133" s="34">
        <v>7568.74</v>
      </c>
      <c r="AG133" s="12">
        <f>AF133/100</f>
        <v>75.687399999999997</v>
      </c>
      <c r="AH133" s="34">
        <v>4.21732</v>
      </c>
      <c r="AI133" s="34">
        <v>1798.72</v>
      </c>
      <c r="AJ133" s="34">
        <v>999.59</v>
      </c>
      <c r="AK133" s="34">
        <v>791.35900000000004</v>
      </c>
      <c r="AL133" s="35">
        <f>AK133</f>
        <v>791.35900000000004</v>
      </c>
      <c r="AM133" s="35">
        <f>AL133/AI133*100</f>
        <v>43.995674702010319</v>
      </c>
      <c r="AN133" s="35">
        <f>AJ133</f>
        <v>999.59</v>
      </c>
      <c r="AO133" s="35">
        <f>AN133/AI133*100</f>
        <v>55.572295854830102</v>
      </c>
      <c r="AP133" s="35">
        <f>AL133</f>
        <v>791.35900000000004</v>
      </c>
      <c r="AQ133" s="36">
        <f>AP133/AI133*100</f>
        <v>43.995674702010319</v>
      </c>
      <c r="AR133" s="35">
        <f>AN133</f>
        <v>999.59</v>
      </c>
      <c r="AS133" s="35">
        <f>AR133/AI133*100</f>
        <v>55.572295854830102</v>
      </c>
      <c r="AT133" s="37">
        <f>AP133/AB133</f>
        <v>0.79799029938791355</v>
      </c>
      <c r="AU133" s="12">
        <f>AP133-AB133</f>
        <v>-200.33100000000002</v>
      </c>
      <c r="AV133" s="12">
        <f>AP133-AR133</f>
        <v>-208.23099999999999</v>
      </c>
      <c r="AW133" s="12">
        <f>K133-J133</f>
        <v>3.8000000000000007</v>
      </c>
      <c r="AX133" s="12">
        <f>AG133-S133</f>
        <v>14.3095</v>
      </c>
    </row>
    <row r="134" spans="1:54" x14ac:dyDescent="0.25">
      <c r="A134" s="12">
        <v>0</v>
      </c>
      <c r="B134" s="12" t="s">
        <v>66</v>
      </c>
      <c r="C134" s="12">
        <v>1</v>
      </c>
      <c r="D134" s="13">
        <v>44202</v>
      </c>
      <c r="E134" s="12">
        <v>1</v>
      </c>
      <c r="F134" s="12">
        <v>2</v>
      </c>
      <c r="G134" s="12" t="s">
        <v>67</v>
      </c>
      <c r="H134" s="12">
        <v>34</v>
      </c>
      <c r="I134" s="12">
        <v>41</v>
      </c>
      <c r="J134" s="12">
        <v>14.2</v>
      </c>
      <c r="K134" s="12">
        <v>18.899999999999999</v>
      </c>
      <c r="L134" s="12" t="s">
        <v>52</v>
      </c>
      <c r="M134" s="12" t="s">
        <v>53</v>
      </c>
      <c r="N134" s="12">
        <v>2</v>
      </c>
      <c r="O134" s="29">
        <v>2</v>
      </c>
      <c r="P134" s="12">
        <v>1</v>
      </c>
      <c r="Q134" s="12">
        <v>1</v>
      </c>
      <c r="R134" s="12">
        <v>6919.44</v>
      </c>
      <c r="S134" s="12">
        <f t="shared" ref="S134:S136" si="49">R134/100</f>
        <v>69.194400000000002</v>
      </c>
      <c r="T134" s="12">
        <v>3.84396</v>
      </c>
      <c r="U134" s="12">
        <v>1800.18</v>
      </c>
      <c r="V134" s="12">
        <v>820.29200000000003</v>
      </c>
      <c r="W134" s="12">
        <v>976.59</v>
      </c>
      <c r="X134" s="12">
        <v>976.59</v>
      </c>
      <c r="Y134" s="19">
        <f>X134/U134*100</f>
        <v>54.249575042495749</v>
      </c>
      <c r="Z134" s="12">
        <v>820.29200000000003</v>
      </c>
      <c r="AA134" s="17">
        <f t="shared" si="46"/>
        <v>45.567221055672206</v>
      </c>
      <c r="AB134" s="12">
        <f t="shared" ref="AB134:AB135" si="50">X134</f>
        <v>976.59</v>
      </c>
      <c r="AC134" s="33">
        <f t="shared" si="47"/>
        <v>54.249575042495749</v>
      </c>
      <c r="AD134" s="12">
        <f t="shared" ref="AD134:AD135" si="51">Z134</f>
        <v>820.29200000000003</v>
      </c>
      <c r="AE134" s="12">
        <f t="shared" ref="AE134:AE136" si="52">AD134/U134*100</f>
        <v>45.567221055672206</v>
      </c>
      <c r="AF134" s="34">
        <v>8266.92</v>
      </c>
      <c r="AG134" s="12">
        <f t="shared" ref="AG134:AG136" si="53">AF134/100</f>
        <v>82.669200000000004</v>
      </c>
      <c r="AH134" s="34">
        <v>4.6014699999999999</v>
      </c>
      <c r="AI134" s="34">
        <v>1798.92</v>
      </c>
      <c r="AJ134" s="34">
        <v>985.55700000000002</v>
      </c>
      <c r="AK134" s="34">
        <v>807.125</v>
      </c>
      <c r="AL134" s="35">
        <f>AK134</f>
        <v>807.125</v>
      </c>
      <c r="AM134" s="35">
        <f t="shared" ref="AM134:AM136" si="54">AL134/AI134*100</f>
        <v>44.867198096635761</v>
      </c>
      <c r="AN134" s="35">
        <f>AJ134</f>
        <v>985.55700000000002</v>
      </c>
      <c r="AO134" s="35">
        <f t="shared" ref="AO134:AO136" si="55">AN134/AI134*100</f>
        <v>54.786038289640452</v>
      </c>
      <c r="AP134" s="35">
        <f t="shared" ref="AP134:AP135" si="56">AL134</f>
        <v>807.125</v>
      </c>
      <c r="AQ134" s="36">
        <f t="shared" ref="AQ134:AQ135" si="57">AP134/AI134*100</f>
        <v>44.867198096635761</v>
      </c>
      <c r="AR134" s="35">
        <f t="shared" ref="AR134:AR135" si="58">AN134</f>
        <v>985.55700000000002</v>
      </c>
      <c r="AS134" s="35">
        <f t="shared" ref="AS134:AS136" si="59">AR134/AI134*100</f>
        <v>54.786038289640452</v>
      </c>
      <c r="AT134" s="37">
        <f t="shared" ref="AT134:AT136" si="60">AP134/AB134</f>
        <v>0.82647272652802095</v>
      </c>
      <c r="AU134" s="12">
        <f t="shared" ref="AU134:AU136" si="61">AP134-AB134</f>
        <v>-169.46500000000003</v>
      </c>
      <c r="AV134" s="12">
        <f t="shared" ref="AV134:AV136" si="62">AP134-AR134</f>
        <v>-178.43200000000002</v>
      </c>
      <c r="AW134" s="12">
        <f t="shared" ref="AW134:AW136" si="63">K134-J134</f>
        <v>4.6999999999999993</v>
      </c>
      <c r="AX134" s="12">
        <f t="shared" ref="AX134:AX136" si="64">AG134-S134</f>
        <v>13.474800000000002</v>
      </c>
    </row>
    <row r="135" spans="1:54" x14ac:dyDescent="0.25">
      <c r="A135" s="12">
        <v>0</v>
      </c>
      <c r="B135" s="12" t="s">
        <v>66</v>
      </c>
      <c r="C135" s="12">
        <v>1</v>
      </c>
      <c r="D135" s="13">
        <v>44202</v>
      </c>
      <c r="E135" s="12">
        <v>1</v>
      </c>
      <c r="F135" s="12">
        <v>3</v>
      </c>
      <c r="G135" s="12" t="s">
        <v>67</v>
      </c>
      <c r="H135" s="12">
        <v>34</v>
      </c>
      <c r="I135" s="12">
        <v>41</v>
      </c>
      <c r="J135" s="12">
        <v>19.100000000000001</v>
      </c>
      <c r="K135" s="12">
        <v>20.7</v>
      </c>
      <c r="L135" s="12" t="s">
        <v>52</v>
      </c>
      <c r="M135" s="12" t="s">
        <v>53</v>
      </c>
      <c r="N135" s="12">
        <v>1</v>
      </c>
      <c r="O135" s="29">
        <v>1</v>
      </c>
      <c r="P135" s="12">
        <v>2</v>
      </c>
      <c r="Q135" s="12">
        <v>2</v>
      </c>
      <c r="R135" s="12">
        <v>5887.6</v>
      </c>
      <c r="S135" s="12">
        <f t="shared" si="49"/>
        <v>58.876000000000005</v>
      </c>
      <c r="T135" s="12">
        <v>3.27074</v>
      </c>
      <c r="U135" s="12">
        <v>1800.18</v>
      </c>
      <c r="V135" s="12">
        <v>1040.0899999999999</v>
      </c>
      <c r="W135" s="12">
        <v>757.59199999999998</v>
      </c>
      <c r="X135" s="12">
        <v>1040.0899999999999</v>
      </c>
      <c r="Y135" s="19">
        <f>X135/U135*100</f>
        <v>57.777000077769991</v>
      </c>
      <c r="Z135" s="12">
        <v>757.59199999999998</v>
      </c>
      <c r="AA135" s="17">
        <f t="shared" si="46"/>
        <v>42.084236020842361</v>
      </c>
      <c r="AB135" s="12">
        <f t="shared" si="50"/>
        <v>1040.0899999999999</v>
      </c>
      <c r="AC135" s="33">
        <f t="shared" si="47"/>
        <v>57.777000077769991</v>
      </c>
      <c r="AD135" s="12">
        <f t="shared" si="51"/>
        <v>757.59199999999998</v>
      </c>
      <c r="AE135" s="12">
        <f t="shared" si="52"/>
        <v>42.084236020842361</v>
      </c>
      <c r="AF135" s="34">
        <v>7097.81</v>
      </c>
      <c r="AG135" s="12">
        <f t="shared" si="53"/>
        <v>70.978099999999998</v>
      </c>
      <c r="AH135" s="34">
        <v>3.97329</v>
      </c>
      <c r="AI135" s="34">
        <v>1795.92</v>
      </c>
      <c r="AJ135" s="34">
        <v>1128.22</v>
      </c>
      <c r="AK135" s="34">
        <v>650.92700000000002</v>
      </c>
      <c r="AL135" s="35">
        <f>AJ135</f>
        <v>1128.22</v>
      </c>
      <c r="AM135" s="35">
        <f t="shared" si="54"/>
        <v>62.821283798832908</v>
      </c>
      <c r="AN135" s="35">
        <f>AK135</f>
        <v>650.92700000000002</v>
      </c>
      <c r="AO135" s="35">
        <f t="shared" si="55"/>
        <v>36.244765913849172</v>
      </c>
      <c r="AP135" s="35">
        <f t="shared" si="56"/>
        <v>1128.22</v>
      </c>
      <c r="AQ135" s="36">
        <f t="shared" si="57"/>
        <v>62.821283798832908</v>
      </c>
      <c r="AR135" s="35">
        <f t="shared" si="58"/>
        <v>650.92700000000002</v>
      </c>
      <c r="AS135" s="35">
        <f t="shared" si="59"/>
        <v>36.244765913849172</v>
      </c>
      <c r="AT135" s="37">
        <f t="shared" si="60"/>
        <v>1.0847330519474276</v>
      </c>
      <c r="AU135" s="12">
        <f t="shared" si="61"/>
        <v>88.130000000000109</v>
      </c>
      <c r="AV135" s="12">
        <f t="shared" si="62"/>
        <v>477.29300000000001</v>
      </c>
      <c r="AW135" s="12">
        <f t="shared" si="63"/>
        <v>1.5999999999999979</v>
      </c>
      <c r="AX135" s="12">
        <f t="shared" si="64"/>
        <v>12.102099999999993</v>
      </c>
    </row>
    <row r="136" spans="1:54" x14ac:dyDescent="0.25">
      <c r="A136" s="12">
        <v>0</v>
      </c>
      <c r="B136" s="12" t="s">
        <v>66</v>
      </c>
      <c r="C136" s="12">
        <v>1</v>
      </c>
      <c r="D136" s="13">
        <v>44202</v>
      </c>
      <c r="E136" s="12">
        <v>2</v>
      </c>
      <c r="F136" s="12">
        <v>2</v>
      </c>
      <c r="G136" s="12" t="s">
        <v>67</v>
      </c>
      <c r="H136" s="12">
        <v>31</v>
      </c>
      <c r="I136" s="12">
        <v>38</v>
      </c>
      <c r="J136" s="12">
        <v>16.100000000000001</v>
      </c>
      <c r="K136" s="12">
        <v>19.899999999999999</v>
      </c>
      <c r="L136" s="12" t="s">
        <v>53</v>
      </c>
      <c r="M136" s="12" t="s">
        <v>52</v>
      </c>
      <c r="N136" s="12">
        <v>2</v>
      </c>
      <c r="O136" s="29">
        <v>2</v>
      </c>
      <c r="P136" s="12">
        <v>1</v>
      </c>
      <c r="Q136" s="12">
        <v>1</v>
      </c>
      <c r="R136" s="12">
        <v>4420.1000000000004</v>
      </c>
      <c r="S136" s="12">
        <f t="shared" si="49"/>
        <v>44.201000000000001</v>
      </c>
      <c r="T136" s="12">
        <v>2.4556300000000002</v>
      </c>
      <c r="U136" s="12">
        <v>1800.08</v>
      </c>
      <c r="V136" s="12">
        <v>948.09100000000001</v>
      </c>
      <c r="W136" s="12">
        <v>847.29200000000003</v>
      </c>
      <c r="X136" s="12">
        <v>847.29200000000003</v>
      </c>
      <c r="Y136" s="19">
        <f>X136/U136*100</f>
        <v>47.069685791742593</v>
      </c>
      <c r="Z136" s="12">
        <v>948.09100000000001</v>
      </c>
      <c r="AA136" s="17">
        <f t="shared" si="46"/>
        <v>52.669381360828417</v>
      </c>
      <c r="AB136" s="12">
        <f>Z136</f>
        <v>948.09100000000001</v>
      </c>
      <c r="AC136" s="33">
        <f t="shared" si="47"/>
        <v>52.669381360828417</v>
      </c>
      <c r="AD136" s="12">
        <f>X136</f>
        <v>847.29200000000003</v>
      </c>
      <c r="AE136" s="12">
        <f t="shared" si="52"/>
        <v>47.069685791742593</v>
      </c>
      <c r="AF136" s="34">
        <v>8878.06</v>
      </c>
      <c r="AG136" s="12">
        <f t="shared" si="53"/>
        <v>88.780599999999993</v>
      </c>
      <c r="AH136" s="34">
        <v>4.9833400000000001</v>
      </c>
      <c r="AI136" s="34">
        <v>1791.72</v>
      </c>
      <c r="AJ136" s="34">
        <v>864.65800000000002</v>
      </c>
      <c r="AK136" s="34">
        <v>918.59100000000001</v>
      </c>
      <c r="AL136" s="35">
        <f>AK136</f>
        <v>918.59100000000001</v>
      </c>
      <c r="AM136" s="35">
        <f t="shared" si="54"/>
        <v>51.268669211707184</v>
      </c>
      <c r="AN136" s="35">
        <f>AJ136</f>
        <v>864.65800000000002</v>
      </c>
      <c r="AO136" s="35">
        <f t="shared" si="55"/>
        <v>48.258544861920392</v>
      </c>
      <c r="AP136" s="35">
        <f>AN136</f>
        <v>864.65800000000002</v>
      </c>
      <c r="AQ136" s="36">
        <f>AP136/AI136*100</f>
        <v>48.258544861920392</v>
      </c>
      <c r="AR136" s="35">
        <f>AL136</f>
        <v>918.59100000000001</v>
      </c>
      <c r="AS136" s="35">
        <f t="shared" si="59"/>
        <v>51.268669211707184</v>
      </c>
      <c r="AT136" s="38">
        <f t="shared" si="60"/>
        <v>0.91199895368693518</v>
      </c>
      <c r="AU136" s="39">
        <f t="shared" si="61"/>
        <v>-83.432999999999993</v>
      </c>
      <c r="AV136" s="39">
        <f t="shared" si="62"/>
        <v>-53.932999999999993</v>
      </c>
      <c r="AW136" s="39">
        <f t="shared" si="63"/>
        <v>3.7999999999999972</v>
      </c>
      <c r="AX136" s="39">
        <f t="shared" si="64"/>
        <v>44.579599999999992</v>
      </c>
    </row>
    <row r="137" spans="1:54" x14ac:dyDescent="0.25">
      <c r="A137" s="12">
        <v>0</v>
      </c>
      <c r="B137" s="12" t="s">
        <v>66</v>
      </c>
      <c r="C137" s="12">
        <v>2</v>
      </c>
      <c r="D137" s="13">
        <v>44204</v>
      </c>
      <c r="E137" s="12">
        <v>2</v>
      </c>
      <c r="F137" s="12">
        <v>1</v>
      </c>
      <c r="G137" s="12" t="s">
        <v>67</v>
      </c>
      <c r="H137" s="12">
        <v>31</v>
      </c>
      <c r="I137" s="20">
        <v>38</v>
      </c>
      <c r="J137" s="12">
        <v>9.9</v>
      </c>
      <c r="K137" s="12">
        <v>15.6</v>
      </c>
      <c r="L137" s="12" t="s">
        <v>52</v>
      </c>
      <c r="M137" s="12" t="s">
        <v>53</v>
      </c>
      <c r="N137" s="12">
        <v>1</v>
      </c>
      <c r="O137" s="29">
        <v>1</v>
      </c>
      <c r="P137" s="12">
        <v>2</v>
      </c>
      <c r="Q137" s="12">
        <v>2</v>
      </c>
      <c r="R137" s="12">
        <v>7339.52</v>
      </c>
      <c r="S137" s="12">
        <v>73.395200000000003</v>
      </c>
      <c r="T137" s="12">
        <v>4.0959099999999999</v>
      </c>
      <c r="U137" s="12">
        <v>1799.45</v>
      </c>
      <c r="V137" s="12">
        <v>1161.1199999999999</v>
      </c>
      <c r="W137" s="12">
        <v>636.96</v>
      </c>
      <c r="X137" s="12">
        <v>1161.1199999999999</v>
      </c>
      <c r="Y137" s="19">
        <v>64.526383061491003</v>
      </c>
      <c r="Z137" s="12">
        <v>636.96</v>
      </c>
      <c r="AA137" s="17">
        <v>35.397482564116814</v>
      </c>
      <c r="AB137" s="12">
        <v>1161.1199999999999</v>
      </c>
      <c r="AC137" s="33">
        <v>64.526383061491003</v>
      </c>
      <c r="AD137" s="12">
        <v>636.96</v>
      </c>
      <c r="AE137" s="12">
        <v>35.397482564116814</v>
      </c>
      <c r="AF137" s="34">
        <v>8436.6200000000008</v>
      </c>
      <c r="AG137" s="12">
        <v>84.366200000000006</v>
      </c>
      <c r="AH137" s="34">
        <v>4.7010699999999996</v>
      </c>
      <c r="AI137" s="34">
        <v>1798.72</v>
      </c>
      <c r="AJ137" s="34">
        <v>800.39200000000005</v>
      </c>
      <c r="AK137" s="34">
        <v>995.59</v>
      </c>
      <c r="AL137" s="35">
        <v>800.39200000000005</v>
      </c>
      <c r="AM137" s="35">
        <v>44.497865148550083</v>
      </c>
      <c r="AN137" s="35">
        <v>995.59</v>
      </c>
      <c r="AO137" s="35">
        <v>55.349915495463442</v>
      </c>
      <c r="AP137" s="35">
        <v>800.39200000000005</v>
      </c>
      <c r="AQ137" s="36">
        <v>44.497865148550083</v>
      </c>
      <c r="AR137" s="35">
        <v>800.39200000000005</v>
      </c>
      <c r="AS137" s="35">
        <v>44.497865148550083</v>
      </c>
      <c r="AT137" s="38">
        <v>0.68932754581783118</v>
      </c>
      <c r="AU137" s="39">
        <v>-360.72799999999984</v>
      </c>
      <c r="AV137" s="39">
        <v>0</v>
      </c>
      <c r="AW137" s="39">
        <v>5.6999999999999993</v>
      </c>
      <c r="AX137" s="39">
        <v>10.971000000000004</v>
      </c>
    </row>
    <row r="138" spans="1:54" x14ac:dyDescent="0.25">
      <c r="A138" s="12">
        <v>0</v>
      </c>
      <c r="B138" s="12" t="s">
        <v>66</v>
      </c>
      <c r="C138" s="16">
        <v>5</v>
      </c>
      <c r="D138" s="13">
        <v>44208</v>
      </c>
      <c r="E138" s="12">
        <v>1</v>
      </c>
      <c r="F138" s="12">
        <v>1</v>
      </c>
      <c r="G138" s="12" t="s">
        <v>67</v>
      </c>
      <c r="H138" s="12">
        <v>31</v>
      </c>
      <c r="I138" s="12">
        <v>38</v>
      </c>
      <c r="J138" s="12">
        <v>12.7</v>
      </c>
      <c r="K138" s="12">
        <v>17.600000000000001</v>
      </c>
      <c r="L138" s="12" t="s">
        <v>52</v>
      </c>
      <c r="M138" s="12" t="s">
        <v>53</v>
      </c>
      <c r="N138" s="12">
        <v>2</v>
      </c>
      <c r="O138" s="12">
        <v>2</v>
      </c>
      <c r="P138" s="12">
        <v>1</v>
      </c>
      <c r="Q138" s="12">
        <v>1</v>
      </c>
      <c r="R138" s="29">
        <v>7536.67</v>
      </c>
      <c r="S138" s="12">
        <f>R138/100</f>
        <v>75.366699999999994</v>
      </c>
      <c r="T138" s="29">
        <v>4.18933</v>
      </c>
      <c r="U138" s="29">
        <v>1799.75</v>
      </c>
      <c r="V138" s="29">
        <v>803.05899999999997</v>
      </c>
      <c r="W138" s="29">
        <v>994.12300000000005</v>
      </c>
      <c r="X138" s="12">
        <f>W138</f>
        <v>994.12300000000005</v>
      </c>
      <c r="Y138" s="12">
        <f>X138/U138*100</f>
        <v>55.236727323239343</v>
      </c>
      <c r="Z138" s="12">
        <f>V138</f>
        <v>803.05899999999997</v>
      </c>
      <c r="AA138" s="12">
        <f>Z138/U138*100</f>
        <v>44.620586192526737</v>
      </c>
      <c r="AB138" s="12">
        <f>X138</f>
        <v>994.12300000000005</v>
      </c>
      <c r="AC138" s="12">
        <f>Y138</f>
        <v>55.236727323239343</v>
      </c>
      <c r="AD138" s="12">
        <f>Z138</f>
        <v>803.05899999999997</v>
      </c>
      <c r="AE138" s="12">
        <f>AA138</f>
        <v>44.620586192526737</v>
      </c>
      <c r="AF138" s="12">
        <v>7752.36</v>
      </c>
      <c r="AG138" s="12">
        <f>AF138/100</f>
        <v>77.523600000000002</v>
      </c>
      <c r="AH138" s="12">
        <v>4.3314500000000002</v>
      </c>
      <c r="AI138" s="12">
        <v>1797.65</v>
      </c>
      <c r="AJ138" s="12">
        <v>708.76</v>
      </c>
      <c r="AK138" s="12">
        <v>1082.56</v>
      </c>
      <c r="AL138" s="12">
        <f>AK138</f>
        <v>1082.56</v>
      </c>
      <c r="AM138" s="12">
        <f>AL138/AI138*100</f>
        <v>60.220843879509353</v>
      </c>
      <c r="AN138" s="12">
        <f>AJ138</f>
        <v>708.76</v>
      </c>
      <c r="AO138" s="12">
        <f>AN138/AI138*100</f>
        <v>39.42702973326287</v>
      </c>
      <c r="AP138" s="12">
        <f>AL138</f>
        <v>1082.56</v>
      </c>
      <c r="AQ138" s="12">
        <f>AM138</f>
        <v>60.220843879509353</v>
      </c>
      <c r="AR138" s="12">
        <f>AN138</f>
        <v>708.76</v>
      </c>
      <c r="AS138" s="12">
        <f>AO138</f>
        <v>39.42702973326287</v>
      </c>
      <c r="AT138" s="12">
        <f>AP138/AB138</f>
        <v>1.0889598168435897</v>
      </c>
      <c r="AU138" s="12">
        <f>AP138-AB138</f>
        <v>88.436999999999898</v>
      </c>
      <c r="AV138" s="12">
        <f>AP138-AR138</f>
        <v>373.79999999999995</v>
      </c>
      <c r="AW138" s="12">
        <f>K138-J138</f>
        <v>4.9000000000000021</v>
      </c>
      <c r="AX138" s="12">
        <f>AG138-S138</f>
        <v>2.1569000000000074</v>
      </c>
      <c r="AY138" s="12"/>
      <c r="AZ138" s="12"/>
      <c r="BA138" s="12"/>
      <c r="BB138" s="12"/>
    </row>
    <row r="139" spans="1:54" x14ac:dyDescent="0.25">
      <c r="A139" s="12">
        <v>0</v>
      </c>
      <c r="B139" s="12" t="s">
        <v>66</v>
      </c>
      <c r="C139" s="16">
        <v>5</v>
      </c>
      <c r="D139" s="13">
        <v>44208</v>
      </c>
      <c r="E139" s="12">
        <v>1</v>
      </c>
      <c r="F139" s="12">
        <v>2</v>
      </c>
      <c r="G139" s="12" t="s">
        <v>67</v>
      </c>
      <c r="H139" s="12">
        <v>31</v>
      </c>
      <c r="I139" s="12">
        <v>38</v>
      </c>
      <c r="J139" s="12">
        <v>12.8</v>
      </c>
      <c r="K139" s="12">
        <v>17.5</v>
      </c>
      <c r="L139" s="12" t="s">
        <v>52</v>
      </c>
      <c r="M139" s="12" t="s">
        <v>53</v>
      </c>
      <c r="N139" s="12">
        <v>2</v>
      </c>
      <c r="O139" s="12">
        <v>2</v>
      </c>
      <c r="P139" s="12">
        <v>1</v>
      </c>
      <c r="Q139" s="12">
        <v>1</v>
      </c>
      <c r="R139" s="29">
        <v>5572.51</v>
      </c>
      <c r="S139" s="12">
        <f t="shared" ref="S139:S142" si="65">R139/100</f>
        <v>55.725100000000005</v>
      </c>
      <c r="T139" s="29">
        <v>3.0970200000000001</v>
      </c>
      <c r="U139" s="29">
        <v>1799.62</v>
      </c>
      <c r="V139" s="29">
        <v>960.72400000000005</v>
      </c>
      <c r="W139" s="29">
        <v>836.25800000000004</v>
      </c>
      <c r="X139" s="12">
        <f>W139</f>
        <v>836.25800000000004</v>
      </c>
      <c r="Y139" s="12">
        <f t="shared" ref="Y139:Y142" si="66">X139/U139*100</f>
        <v>46.468587812982747</v>
      </c>
      <c r="Z139" s="12">
        <f>V139</f>
        <v>960.72400000000005</v>
      </c>
      <c r="AA139" s="12">
        <f t="shared" ref="AA139:AA142" si="67">Z139/U139*100</f>
        <v>53.384825685422484</v>
      </c>
      <c r="AB139" s="12">
        <f t="shared" ref="AB139:AE142" si="68">X139</f>
        <v>836.25800000000004</v>
      </c>
      <c r="AC139" s="12">
        <f t="shared" si="68"/>
        <v>46.468587812982747</v>
      </c>
      <c r="AD139" s="12">
        <f t="shared" si="68"/>
        <v>960.72400000000005</v>
      </c>
      <c r="AE139" s="12">
        <f t="shared" si="68"/>
        <v>53.384825685422484</v>
      </c>
      <c r="AF139" s="12">
        <v>6777.59</v>
      </c>
      <c r="AG139" s="12">
        <f t="shared" ref="AG139:AG142" si="69">AF139/100</f>
        <v>67.775900000000007</v>
      </c>
      <c r="AH139" s="12">
        <v>3.77081</v>
      </c>
      <c r="AI139" s="12">
        <v>1799.75</v>
      </c>
      <c r="AJ139" s="12">
        <v>530.39499999999998</v>
      </c>
      <c r="AK139" s="12">
        <v>1265.02</v>
      </c>
      <c r="AL139" s="12">
        <f>AK139</f>
        <v>1265.02</v>
      </c>
      <c r="AM139" s="12">
        <f t="shared" ref="AM139:AM142" si="70">AL139/AI139*100</f>
        <v>70.28865120155578</v>
      </c>
      <c r="AN139" s="12">
        <f>AJ139</f>
        <v>530.39499999999998</v>
      </c>
      <c r="AO139" s="12">
        <f t="shared" ref="AO139:AO142" si="71">AN139/AI139*100</f>
        <v>29.47048201139047</v>
      </c>
      <c r="AP139" s="12">
        <f t="shared" ref="AP139:AS142" si="72">AL139</f>
        <v>1265.02</v>
      </c>
      <c r="AQ139" s="12">
        <f t="shared" si="72"/>
        <v>70.28865120155578</v>
      </c>
      <c r="AR139" s="12">
        <f t="shared" si="72"/>
        <v>530.39499999999998</v>
      </c>
      <c r="AS139" s="12">
        <f t="shared" si="72"/>
        <v>29.47048201139047</v>
      </c>
      <c r="AT139" s="12">
        <f t="shared" ref="AT139:AT142" si="73">AP139/AB139</f>
        <v>1.5127149755219083</v>
      </c>
      <c r="AU139" s="12">
        <f t="shared" ref="AU139:AU142" si="74">AP139-AB139</f>
        <v>428.76199999999994</v>
      </c>
      <c r="AV139" s="12">
        <f t="shared" ref="AV139:AV142" si="75">AP139-AR139</f>
        <v>734.625</v>
      </c>
      <c r="AW139" s="12">
        <f t="shared" ref="AW139:AW142" si="76">K139-J139</f>
        <v>4.6999999999999993</v>
      </c>
      <c r="AX139" s="12">
        <f t="shared" ref="AX139:AX142" si="77">AG139-S139</f>
        <v>12.050800000000002</v>
      </c>
      <c r="AY139" s="12"/>
      <c r="AZ139" s="12"/>
      <c r="BA139" s="12"/>
      <c r="BB139" s="12"/>
    </row>
    <row r="140" spans="1:54" x14ac:dyDescent="0.25">
      <c r="A140" s="12">
        <v>0</v>
      </c>
      <c r="B140" s="12" t="s">
        <v>66</v>
      </c>
      <c r="C140" s="16">
        <v>5</v>
      </c>
      <c r="D140" s="13">
        <v>44208</v>
      </c>
      <c r="E140" s="12">
        <v>1</v>
      </c>
      <c r="F140" s="12">
        <v>3</v>
      </c>
      <c r="G140" s="12" t="s">
        <v>67</v>
      </c>
      <c r="H140" s="12">
        <v>31</v>
      </c>
      <c r="I140" s="12">
        <v>38</v>
      </c>
      <c r="J140" s="12">
        <v>15.3</v>
      </c>
      <c r="K140" s="12">
        <v>17.8</v>
      </c>
      <c r="L140" s="12" t="s">
        <v>52</v>
      </c>
      <c r="M140" s="12" t="s">
        <v>53</v>
      </c>
      <c r="N140" s="12">
        <v>1</v>
      </c>
      <c r="O140" s="12">
        <v>1</v>
      </c>
      <c r="P140" s="12">
        <v>2</v>
      </c>
      <c r="Q140" s="12">
        <v>2</v>
      </c>
      <c r="R140" s="29">
        <v>7132.29</v>
      </c>
      <c r="S140" s="12">
        <f t="shared" si="65"/>
        <v>71.322900000000004</v>
      </c>
      <c r="T140" s="29">
        <v>3.9634499999999999</v>
      </c>
      <c r="U140" s="29">
        <v>1799.88</v>
      </c>
      <c r="V140" s="29">
        <v>742.85900000000004</v>
      </c>
      <c r="W140" s="29">
        <v>1054.02</v>
      </c>
      <c r="X140" s="12">
        <f>V140</f>
        <v>742.85900000000004</v>
      </c>
      <c r="Y140" s="12">
        <f t="shared" si="66"/>
        <v>41.272695957508276</v>
      </c>
      <c r="Z140" s="12">
        <f>W140</f>
        <v>1054.02</v>
      </c>
      <c r="AA140" s="12">
        <f t="shared" si="67"/>
        <v>58.560570704713641</v>
      </c>
      <c r="AB140" s="12">
        <f t="shared" si="68"/>
        <v>742.85900000000004</v>
      </c>
      <c r="AC140" s="12">
        <f t="shared" si="68"/>
        <v>41.272695957508276</v>
      </c>
      <c r="AD140" s="12">
        <f t="shared" si="68"/>
        <v>1054.02</v>
      </c>
      <c r="AE140" s="12">
        <f t="shared" si="68"/>
        <v>58.560570704713641</v>
      </c>
      <c r="AF140" s="12">
        <v>8930.77</v>
      </c>
      <c r="AG140" s="12">
        <f t="shared" si="69"/>
        <v>89.307700000000011</v>
      </c>
      <c r="AH140" s="12">
        <v>5.0345899999999997</v>
      </c>
      <c r="AI140" s="12">
        <v>1790.15</v>
      </c>
      <c r="AJ140" s="12">
        <v>1071.79</v>
      </c>
      <c r="AK140" s="12">
        <v>713.32600000000002</v>
      </c>
      <c r="AL140" s="12">
        <f>AJ140</f>
        <v>1071.79</v>
      </c>
      <c r="AM140" s="12">
        <f t="shared" si="70"/>
        <v>59.871519146440235</v>
      </c>
      <c r="AN140" s="12">
        <f>AK140</f>
        <v>713.32600000000002</v>
      </c>
      <c r="AO140" s="12">
        <f t="shared" si="71"/>
        <v>39.847275367985922</v>
      </c>
      <c r="AP140" s="12">
        <f t="shared" si="72"/>
        <v>1071.79</v>
      </c>
      <c r="AQ140" s="12">
        <f t="shared" si="72"/>
        <v>59.871519146440235</v>
      </c>
      <c r="AR140" s="12">
        <f t="shared" si="72"/>
        <v>713.32600000000002</v>
      </c>
      <c r="AS140" s="12">
        <f t="shared" si="72"/>
        <v>39.847275367985922</v>
      </c>
      <c r="AT140" s="12">
        <f t="shared" si="73"/>
        <v>1.4427906237926711</v>
      </c>
      <c r="AU140" s="12">
        <f t="shared" si="74"/>
        <v>328.93099999999993</v>
      </c>
      <c r="AV140" s="12">
        <f t="shared" si="75"/>
        <v>358.46399999999994</v>
      </c>
      <c r="AW140" s="12">
        <f t="shared" si="76"/>
        <v>2.5</v>
      </c>
      <c r="AX140" s="12">
        <f t="shared" si="77"/>
        <v>17.984800000000007</v>
      </c>
      <c r="AY140" s="12"/>
      <c r="AZ140" s="12"/>
      <c r="BA140" s="12"/>
      <c r="BB140" s="12"/>
    </row>
    <row r="141" spans="1:54" x14ac:dyDescent="0.25">
      <c r="A141" s="12">
        <v>0</v>
      </c>
      <c r="B141" s="12" t="s">
        <v>66</v>
      </c>
      <c r="C141" s="16">
        <v>5</v>
      </c>
      <c r="D141" s="13">
        <v>44208</v>
      </c>
      <c r="E141" s="12">
        <v>1</v>
      </c>
      <c r="F141" s="40">
        <v>4</v>
      </c>
      <c r="G141" s="12" t="s">
        <v>67</v>
      </c>
      <c r="H141" s="12">
        <v>31</v>
      </c>
      <c r="I141" s="12">
        <v>38</v>
      </c>
      <c r="J141" s="12">
        <v>15.8</v>
      </c>
      <c r="K141" s="12">
        <v>18.399999999999999</v>
      </c>
      <c r="L141" s="12" t="s">
        <v>52</v>
      </c>
      <c r="M141" s="12" t="s">
        <v>53</v>
      </c>
      <c r="N141" s="12">
        <v>1</v>
      </c>
      <c r="O141" s="12">
        <v>1</v>
      </c>
      <c r="P141" s="12">
        <v>2</v>
      </c>
      <c r="Q141" s="12">
        <v>2</v>
      </c>
      <c r="R141" s="29">
        <v>8170.39</v>
      </c>
      <c r="S141" s="12">
        <f t="shared" si="65"/>
        <v>81.703900000000004</v>
      </c>
      <c r="T141" s="29">
        <v>4.5456300000000001</v>
      </c>
      <c r="U141" s="29">
        <v>1799.52</v>
      </c>
      <c r="V141" s="29">
        <v>916.95699999999999</v>
      </c>
      <c r="W141" s="29">
        <v>878.125</v>
      </c>
      <c r="X141" s="12">
        <f>V141</f>
        <v>916.95699999999999</v>
      </c>
      <c r="Y141" s="12">
        <f t="shared" si="66"/>
        <v>50.955643727216149</v>
      </c>
      <c r="Z141" s="12">
        <f>W141</f>
        <v>878.125</v>
      </c>
      <c r="AA141" s="12">
        <f t="shared" si="67"/>
        <v>48.79773495154263</v>
      </c>
      <c r="AB141" s="12">
        <f t="shared" si="68"/>
        <v>916.95699999999999</v>
      </c>
      <c r="AC141" s="12">
        <f t="shared" si="68"/>
        <v>50.955643727216149</v>
      </c>
      <c r="AD141" s="12">
        <f t="shared" si="68"/>
        <v>878.125</v>
      </c>
      <c r="AE141" s="12">
        <f t="shared" si="68"/>
        <v>48.79773495154263</v>
      </c>
      <c r="AF141" s="12">
        <v>8705.26</v>
      </c>
      <c r="AG141" s="12">
        <f t="shared" si="69"/>
        <v>87.052599999999998</v>
      </c>
      <c r="AH141" s="12">
        <v>4.8495999999999997</v>
      </c>
      <c r="AI141" s="12">
        <v>1798.98</v>
      </c>
      <c r="AJ141" s="12">
        <v>888.62400000000002</v>
      </c>
      <c r="AK141" s="12">
        <v>901.024</v>
      </c>
      <c r="AL141" s="12">
        <f>AJ141</f>
        <v>888.62400000000002</v>
      </c>
      <c r="AM141" s="12">
        <f t="shared" si="70"/>
        <v>49.395991061601578</v>
      </c>
      <c r="AN141" s="12">
        <f>AK141</f>
        <v>901.024</v>
      </c>
      <c r="AO141" s="12">
        <f t="shared" si="71"/>
        <v>50.085270542196135</v>
      </c>
      <c r="AP141" s="12">
        <f t="shared" si="72"/>
        <v>888.62400000000002</v>
      </c>
      <c r="AQ141" s="12">
        <f t="shared" si="72"/>
        <v>49.395991061601578</v>
      </c>
      <c r="AR141" s="12">
        <f t="shared" si="72"/>
        <v>901.024</v>
      </c>
      <c r="AS141" s="12">
        <f t="shared" si="72"/>
        <v>50.085270542196135</v>
      </c>
      <c r="AT141" s="12">
        <f t="shared" si="73"/>
        <v>0.96910105926450207</v>
      </c>
      <c r="AU141" s="12">
        <f t="shared" si="74"/>
        <v>-28.33299999999997</v>
      </c>
      <c r="AV141" s="12">
        <f t="shared" si="75"/>
        <v>-12.399999999999977</v>
      </c>
      <c r="AW141" s="12">
        <f t="shared" si="76"/>
        <v>2.5999999999999979</v>
      </c>
      <c r="AX141" s="12">
        <f t="shared" si="77"/>
        <v>5.3486999999999938</v>
      </c>
      <c r="AY141" s="12"/>
      <c r="AZ141" s="12"/>
      <c r="BA141" s="12"/>
      <c r="BB141" s="12"/>
    </row>
    <row r="142" spans="1:54" x14ac:dyDescent="0.25">
      <c r="A142" s="12">
        <v>0</v>
      </c>
      <c r="B142" s="12" t="s">
        <v>66</v>
      </c>
      <c r="C142" s="16">
        <v>5</v>
      </c>
      <c r="D142" s="13">
        <v>44208</v>
      </c>
      <c r="E142" s="12">
        <v>1</v>
      </c>
      <c r="F142" s="12">
        <v>5</v>
      </c>
      <c r="G142" s="12" t="s">
        <v>67</v>
      </c>
      <c r="H142" s="12">
        <v>31</v>
      </c>
      <c r="I142" s="12">
        <v>38</v>
      </c>
      <c r="J142" s="12">
        <v>13.9</v>
      </c>
      <c r="K142" s="12" t="s">
        <v>68</v>
      </c>
      <c r="L142" s="12" t="s">
        <v>52</v>
      </c>
      <c r="M142" s="12" t="s">
        <v>53</v>
      </c>
      <c r="N142" s="12">
        <v>2</v>
      </c>
      <c r="O142" s="12">
        <v>2</v>
      </c>
      <c r="P142" s="12">
        <v>1</v>
      </c>
      <c r="Q142" s="12">
        <v>1</v>
      </c>
      <c r="R142" s="29">
        <v>8995.68</v>
      </c>
      <c r="S142" s="12">
        <f t="shared" si="65"/>
        <v>89.956800000000001</v>
      </c>
      <c r="T142" s="29">
        <v>4.9996900000000002</v>
      </c>
      <c r="U142" s="29">
        <v>1799.98</v>
      </c>
      <c r="V142" s="29">
        <v>769.99199999999996</v>
      </c>
      <c r="W142" s="29">
        <v>1026.3900000000001</v>
      </c>
      <c r="X142" s="12">
        <f>W142</f>
        <v>1026.3900000000001</v>
      </c>
      <c r="Y142" s="12">
        <f t="shared" si="66"/>
        <v>57.022300247780535</v>
      </c>
      <c r="Z142" s="12">
        <f>V142</f>
        <v>769.99199999999996</v>
      </c>
      <c r="AA142" s="12">
        <f t="shared" si="67"/>
        <v>42.777808642318242</v>
      </c>
      <c r="AB142" s="12">
        <f t="shared" si="68"/>
        <v>1026.3900000000001</v>
      </c>
      <c r="AC142" s="12">
        <f t="shared" si="68"/>
        <v>57.022300247780535</v>
      </c>
      <c r="AD142" s="12">
        <f t="shared" si="68"/>
        <v>769.99199999999996</v>
      </c>
      <c r="AE142" s="12">
        <f t="shared" si="68"/>
        <v>42.777808642318242</v>
      </c>
      <c r="AF142" s="12">
        <v>9885.5</v>
      </c>
      <c r="AG142" s="12">
        <f t="shared" si="69"/>
        <v>98.855000000000004</v>
      </c>
      <c r="AH142" s="12">
        <v>5.5026999999999999</v>
      </c>
      <c r="AI142" s="12">
        <v>1799.65</v>
      </c>
      <c r="AJ142" s="12">
        <v>788.75900000000001</v>
      </c>
      <c r="AK142" s="12">
        <v>1002.69</v>
      </c>
      <c r="AL142" s="12">
        <f>AK142</f>
        <v>1002.69</v>
      </c>
      <c r="AM142" s="12">
        <f t="shared" si="70"/>
        <v>55.715833634317782</v>
      </c>
      <c r="AN142" s="12">
        <f>AJ142</f>
        <v>788.75900000000001</v>
      </c>
      <c r="AO142" s="12">
        <f t="shared" si="71"/>
        <v>43.828466646292334</v>
      </c>
      <c r="AP142" s="12">
        <f t="shared" si="72"/>
        <v>1002.69</v>
      </c>
      <c r="AQ142" s="12">
        <f t="shared" si="72"/>
        <v>55.715833634317782</v>
      </c>
      <c r="AR142" s="12">
        <f t="shared" si="72"/>
        <v>788.75900000000001</v>
      </c>
      <c r="AS142" s="12">
        <f t="shared" si="72"/>
        <v>43.828466646292334</v>
      </c>
      <c r="AT142" s="12">
        <f t="shared" si="73"/>
        <v>0.97690936193844435</v>
      </c>
      <c r="AU142" s="12">
        <f t="shared" si="74"/>
        <v>-23.700000000000045</v>
      </c>
      <c r="AV142" s="12">
        <f t="shared" si="75"/>
        <v>213.93100000000004</v>
      </c>
      <c r="AW142" s="12">
        <f t="shared" si="76"/>
        <v>3.9999999999999982</v>
      </c>
      <c r="AX142" s="12">
        <f t="shared" si="77"/>
        <v>8.8982000000000028</v>
      </c>
      <c r="AY142" s="12"/>
      <c r="AZ142" s="12"/>
      <c r="BA142" s="12"/>
      <c r="BB142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klmis</dc:creator>
  <cp:lastModifiedBy>klmis</cp:lastModifiedBy>
  <dcterms:created xsi:type="dcterms:W3CDTF">2021-01-20T15:33:41Z</dcterms:created>
  <dcterms:modified xsi:type="dcterms:W3CDTF">2021-01-20T15:33:53Z</dcterms:modified>
</cp:coreProperties>
</file>