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2.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tables/table3.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drawings/drawing8.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defaultThemeVersion="166925"/>
  <mc:AlternateContent xmlns:mc="http://schemas.openxmlformats.org/markup-compatibility/2006">
    <mc:Choice Requires="x15">
      <x15ac:absPath xmlns:x15ac="http://schemas.microsoft.com/office/spreadsheetml/2010/11/ac" url="D:\Klaus\data analytics and visualization\EXCEL\"/>
    </mc:Choice>
  </mc:AlternateContent>
  <xr:revisionPtr revIDLastSave="0" documentId="13_ncr:1_{FAD67053-2702-48E5-9E16-280CD9920B33}" xr6:coauthVersionLast="36" xr6:coauthVersionMax="40" xr10:uidLastSave="{00000000-0000-0000-0000-000000000000}"/>
  <bookViews>
    <workbookView xWindow="0" yWindow="0" windowWidth="14385" windowHeight="3990" tabRatio="808" firstSheet="7" activeTab="7" xr2:uid="{00000000-000D-0000-FFFF-FFFF00000000}"/>
  </bookViews>
  <sheets>
    <sheet name="Creating Tables" sheetId="2" r:id="rId1"/>
    <sheet name="VLOOKUP" sheetId="23" r:id="rId2"/>
    <sheet name="Custom Sorting" sheetId="3" r:id="rId3"/>
    <sheet name="Subtotals" sheetId="4" r:id="rId4"/>
    <sheet name="Chart1" sheetId="21" r:id="rId5"/>
    <sheet name="sales figures" sheetId="5" r:id="rId6"/>
    <sheet name="Charting 2" sheetId="6" r:id="rId7"/>
    <sheet name="SparkLines" sheetId="18" r:id="rId8"/>
    <sheet name="Pivot Table Diagram" sheetId="7" state="hidden" r:id="rId9"/>
    <sheet name="pivotal charts" sheetId="24" r:id="rId10"/>
    <sheet name="Sheet1" sheetId="22" r:id="rId11"/>
    <sheet name="Pivot Table" sheetId="8" r:id="rId12"/>
    <sheet name="Data" sheetId="9" state="hidden" r:id="rId13"/>
    <sheet name="Data Validation" sheetId="10" r:id="rId14"/>
    <sheet name="Conditional Format" sheetId="11" r:id="rId15"/>
    <sheet name="Custom Conditional Format" sheetId="25" r:id="rId16"/>
    <sheet name="Sheet2-Conditional Fromat" sheetId="12" state="hidden" r:id="rId17"/>
    <sheet name="Linking Data" sheetId="13" r:id="rId18"/>
    <sheet name="Linkfromhere" sheetId="14" r:id="rId19"/>
    <sheet name="Protection" sheetId="15" r:id="rId20"/>
    <sheet name=" Complete Data" sheetId="20" state="hidden" r:id="rId21"/>
  </sheets>
  <externalReferences>
    <externalReference r:id="rId22"/>
    <externalReference r:id="rId23"/>
  </externalReferences>
  <definedNames>
    <definedName name="_xlnm._FilterDatabase" localSheetId="20" hidden="1">' Complete Data'!$A$3:$Z$372</definedName>
    <definedName name="_xlnm._FilterDatabase" localSheetId="2" hidden="1">'Custom Sorting'!$A$3:$J$52</definedName>
    <definedName name="_xlnm._FilterDatabase" localSheetId="12" hidden="1">Data!$A$3:$Z$68</definedName>
    <definedName name="Category">'[1]Database Functions'!$C$5:$C$62</definedName>
    <definedName name="Division">'[1]Database Functions'!$B$5:$B$62</definedName>
    <definedName name="Gross_Margin" localSheetId="14">#REF!</definedName>
    <definedName name="Gross_Margin" localSheetId="12">#REF!</definedName>
    <definedName name="Gross_Margin" localSheetId="13">#REF!</definedName>
    <definedName name="Gross_Margin" localSheetId="18">#REF!</definedName>
    <definedName name="Gross_Margin" localSheetId="17">#REF!</definedName>
    <definedName name="Gross_Margin" localSheetId="8">#REF!</definedName>
    <definedName name="Gross_Margin" localSheetId="19">#REF!</definedName>
    <definedName name="Gross_Margin" localSheetId="16">#REF!</definedName>
    <definedName name="Gross_Margin">#REF!</definedName>
    <definedName name="link">Linkfromhere!$E$1:$E$14</definedName>
    <definedName name="List" localSheetId="14">#REF!</definedName>
    <definedName name="List" localSheetId="12">#REF!</definedName>
    <definedName name="List" localSheetId="13">#REF!</definedName>
    <definedName name="List" localSheetId="18">#REF!</definedName>
    <definedName name="List" localSheetId="17">#REF!</definedName>
    <definedName name="List" localSheetId="8">#REF!</definedName>
    <definedName name="List" localSheetId="19">#REF!</definedName>
    <definedName name="List" localSheetId="16">#REF!</definedName>
    <definedName name="List">#REF!</definedName>
    <definedName name="Q1soft" localSheetId="14">#REF!</definedName>
    <definedName name="Q1soft" localSheetId="13">#REF!</definedName>
    <definedName name="Q1soft" localSheetId="18">#REF!</definedName>
    <definedName name="Q1soft" localSheetId="17">#REF!</definedName>
    <definedName name="Q1soft" localSheetId="19">#REF!</definedName>
    <definedName name="Q1soft" localSheetId="16">#REF!</definedName>
    <definedName name="Q1soft">#REF!</definedName>
    <definedName name="Slicer_Dept">#N/A</definedName>
    <definedName name="Slicer_Location">#N/A</definedName>
    <definedName name="Slicer_Region">#N/A</definedName>
    <definedName name="Total_Expenses">'[1]Database Functions'!$G$5:$G$62</definedName>
    <definedName name="vlookup_table" localSheetId="14">#REF!</definedName>
    <definedName name="vlookup_table" localSheetId="12">#REF!</definedName>
    <definedName name="vlookup_table" localSheetId="13">#REF!</definedName>
    <definedName name="vlookup_table" localSheetId="18">#REF!</definedName>
    <definedName name="vlookup_table" localSheetId="17">#REF!</definedName>
    <definedName name="vlookup_table" localSheetId="8">#REF!</definedName>
    <definedName name="vlookup_table" localSheetId="19">#REF!</definedName>
    <definedName name="vlookup_table" localSheetId="16">#REF!</definedName>
    <definedName name="vlookup_table">#REF!</definedName>
  </definedNames>
  <calcPr calcId="181029"/>
  <pivotCaches>
    <pivotCache cacheId="64" r:id="rId24"/>
  </pivotCaches>
  <extLst>
    <ext xmlns:x14="http://schemas.microsoft.com/office/spreadsheetml/2009/9/main" uri="{BBE1A952-AA13-448e-AADC-164F8A28A991}">
      <x14:slicerCaches>
        <x14:slicerCache r:id="rId2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6"/>
        <x14:slicerCache r:id="rId2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3" l="1"/>
  <c r="G16" i="13" l="1"/>
  <c r="G11" i="13"/>
  <c r="G7" i="13"/>
  <c r="D4" i="25"/>
  <c r="D3" i="25"/>
  <c r="D2" i="25"/>
  <c r="J311" i="4"/>
  <c r="I311" i="4"/>
  <c r="H311" i="4"/>
  <c r="J181" i="4"/>
  <c r="J312" i="4" s="1"/>
  <c r="I181" i="4"/>
  <c r="I312" i="4" s="1"/>
  <c r="H181" i="4"/>
  <c r="H312" i="4" s="1"/>
  <c r="B9" i="12" l="1"/>
  <c r="B8" i="12"/>
  <c r="B7" i="12"/>
  <c r="B6" i="12"/>
  <c r="B5" i="12"/>
  <c r="B4" i="12"/>
  <c r="B3" i="12"/>
  <c r="B2" i="12"/>
  <c r="L66" i="9"/>
  <c r="L65" i="9"/>
  <c r="L64" i="9"/>
  <c r="L63" i="9"/>
  <c r="L62" i="9"/>
  <c r="L61" i="9"/>
  <c r="L60" i="9"/>
  <c r="L59" i="9"/>
  <c r="L58" i="9"/>
  <c r="L53" i="9"/>
  <c r="L52" i="9"/>
  <c r="L51" i="9"/>
  <c r="L50" i="9"/>
  <c r="L49" i="9"/>
  <c r="L48" i="9"/>
  <c r="L47" i="9"/>
  <c r="L46" i="9"/>
  <c r="L45" i="9"/>
  <c r="L44" i="9"/>
  <c r="L43" i="9"/>
  <c r="L42" i="9"/>
  <c r="L41" i="9"/>
  <c r="L40" i="9"/>
  <c r="L39" i="9"/>
  <c r="L38" i="9"/>
  <c r="L37" i="9"/>
  <c r="L36" i="9"/>
  <c r="L35" i="9"/>
  <c r="L34" i="9"/>
  <c r="L33" i="9"/>
  <c r="L32" i="9"/>
  <c r="L31" i="9"/>
  <c r="L30" i="9"/>
  <c r="L29" i="9"/>
  <c r="L28" i="9"/>
  <c r="L22" i="9"/>
  <c r="L21" i="9"/>
  <c r="L20" i="9"/>
  <c r="L18" i="9"/>
  <c r="L17" i="9"/>
  <c r="L16" i="9"/>
  <c r="L15" i="9"/>
  <c r="L14" i="9"/>
  <c r="L13" i="9"/>
  <c r="L12" i="9"/>
  <c r="L11" i="9"/>
  <c r="L10" i="9"/>
  <c r="L9" i="9"/>
  <c r="L8" i="9"/>
  <c r="L7" i="9"/>
  <c r="L6" i="9"/>
  <c r="L5" i="9"/>
  <c r="L4" i="9"/>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Karim Abdul</author>
  </authors>
  <commentList>
    <comment ref="A3" authorId="0" shapeId="0" xr:uid="{00000000-0006-0000-0F00-000001000000}">
      <text>
        <r>
          <rPr>
            <b/>
            <sz val="9"/>
            <color indexed="81"/>
            <rFont val="Tahoma"/>
            <family val="2"/>
          </rPr>
          <t>Karim Faz:</t>
        </r>
        <r>
          <rPr>
            <sz val="9"/>
            <color indexed="81"/>
            <rFont val="Tahoma"/>
            <family val="2"/>
          </rPr>
          <t xml:space="preserve">
Lets Unlock These Cells 
(yellow cells), then protect this sheet. Like a knight in shining Armor.</t>
        </r>
      </text>
    </comment>
  </commentList>
</comments>
</file>

<file path=xl/sharedStrings.xml><?xml version="1.0" encoding="utf-8"?>
<sst xmlns="http://schemas.openxmlformats.org/spreadsheetml/2006/main" count="10163" uniqueCount="704">
  <si>
    <t xml:space="preserve">Creating Tables </t>
  </si>
  <si>
    <t>Emp ID</t>
  </si>
  <si>
    <t>Last Name</t>
  </si>
  <si>
    <t>First Name</t>
  </si>
  <si>
    <t>Dept</t>
  </si>
  <si>
    <t>E-mail</t>
  </si>
  <si>
    <t>Phone Ext</t>
  </si>
  <si>
    <t>Location</t>
  </si>
  <si>
    <t>Hire Date</t>
  </si>
  <si>
    <t>Pay Rate</t>
  </si>
  <si>
    <t>Smith</t>
  </si>
  <si>
    <t>Howard</t>
  </si>
  <si>
    <t>AT</t>
  </si>
  <si>
    <t>howards</t>
  </si>
  <si>
    <t>Building 1</t>
  </si>
  <si>
    <t>Gonzales</t>
  </si>
  <si>
    <t>Joe</t>
  </si>
  <si>
    <t>joeg</t>
  </si>
  <si>
    <t>Scote</t>
  </si>
  <si>
    <t>Gail</t>
  </si>
  <si>
    <t>gails</t>
  </si>
  <si>
    <t>Kane</t>
  </si>
  <si>
    <t>Sheryl</t>
  </si>
  <si>
    <t>AD</t>
  </si>
  <si>
    <t>sherylk</t>
  </si>
  <si>
    <t>Building 2</t>
  </si>
  <si>
    <t>Hapsbuch</t>
  </si>
  <si>
    <t>Kendrick</t>
  </si>
  <si>
    <t>AC</t>
  </si>
  <si>
    <t>kendrickh</t>
  </si>
  <si>
    <t>Henders</t>
  </si>
  <si>
    <t>Mark</t>
  </si>
  <si>
    <t>markh</t>
  </si>
  <si>
    <t>Atherton</t>
  </si>
  <si>
    <t>Katie</t>
  </si>
  <si>
    <t>HR</t>
  </si>
  <si>
    <t>katiea</t>
  </si>
  <si>
    <t>Building 3</t>
  </si>
  <si>
    <t>Bellwood</t>
  </si>
  <si>
    <t>Frank</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</si>
  <si>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</si>
  <si>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</si>
  <si>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</si>
  <si>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</si>
  <si>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</si>
  <si>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</si>
  <si>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</si>
  <si>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</si>
  <si>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</si>
  <si>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</si>
  <si>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</si>
  <si>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</si>
  <si>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</si>
  <si>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</si>
  <si>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</si>
  <si>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</si>
  <si>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</si>
  <si>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</si>
  <si>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</si>
  <si>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</si>
  <si>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</si>
  <si>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</si>
  <si>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</si>
  <si>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Wu</t>
  </si>
  <si>
    <t>Tammy</t>
  </si>
  <si>
    <t>tammyw</t>
  </si>
  <si>
    <t>Kegler</t>
  </si>
  <si>
    <t>Pam</t>
  </si>
  <si>
    <t>pamk</t>
  </si>
  <si>
    <t>Bell</t>
  </si>
  <si>
    <t>Tom</t>
  </si>
  <si>
    <t>tomb</t>
  </si>
  <si>
    <t>Kellerman</t>
  </si>
  <si>
    <t>Tommie</t>
  </si>
  <si>
    <t>tomk</t>
  </si>
  <si>
    <t>Kourios</t>
  </si>
  <si>
    <t>Theo</t>
  </si>
  <si>
    <t>theok</t>
  </si>
  <si>
    <t>Dixon-Waite</t>
  </si>
  <si>
    <t>Sherrie</t>
  </si>
  <si>
    <t>sherried</t>
  </si>
  <si>
    <t>Boughton</t>
  </si>
  <si>
    <t>fboughton</t>
  </si>
  <si>
    <t>Miller</t>
  </si>
  <si>
    <t>Janet</t>
  </si>
  <si>
    <t>janetm</t>
  </si>
  <si>
    <t>Alstain</t>
  </si>
  <si>
    <t>Isolde</t>
  </si>
  <si>
    <t>isoldea</t>
  </si>
  <si>
    <t>Sammler</t>
  </si>
  <si>
    <t>marks</t>
  </si>
  <si>
    <t>Brwyne</t>
  </si>
  <si>
    <t>Melia</t>
  </si>
  <si>
    <t>meliab</t>
  </si>
  <si>
    <t>Barton</t>
  </si>
  <si>
    <t>Eileen</t>
  </si>
  <si>
    <t>eileenb</t>
  </si>
  <si>
    <t>Al-Sabah</t>
  </si>
  <si>
    <t>Daoud</t>
  </si>
  <si>
    <t>daouda</t>
  </si>
  <si>
    <t>Zostoc</t>
  </si>
  <si>
    <t>Melissa</t>
  </si>
  <si>
    <t>melissaz</t>
  </si>
  <si>
    <t>Mueller</t>
  </si>
  <si>
    <t>Ursula</t>
  </si>
  <si>
    <t>ursulam</t>
  </si>
  <si>
    <t>Fontaine</t>
  </si>
  <si>
    <t>Jean</t>
  </si>
  <si>
    <t>jeanf</t>
  </si>
  <si>
    <t>Corwick</t>
  </si>
  <si>
    <t>Rob</t>
  </si>
  <si>
    <t>robertc</t>
  </si>
  <si>
    <t>Franklin</t>
  </si>
  <si>
    <t>Larry</t>
  </si>
  <si>
    <t>larryf</t>
  </si>
  <si>
    <t>Judy</t>
  </si>
  <si>
    <t>judyc</t>
  </si>
  <si>
    <t>Chang</t>
  </si>
  <si>
    <t>Jessica</t>
  </si>
  <si>
    <t>jessc</t>
  </si>
  <si>
    <t>Mivelli</t>
  </si>
  <si>
    <t>Maria</t>
  </si>
  <si>
    <t>mariam</t>
  </si>
  <si>
    <t>Atherly</t>
  </si>
  <si>
    <t>Katherine</t>
  </si>
  <si>
    <t>kathya</t>
  </si>
  <si>
    <t>Pear Company Employee Master List</t>
  </si>
  <si>
    <t>Full Name</t>
  </si>
  <si>
    <t>Zone</t>
  </si>
  <si>
    <t>Day Off</t>
  </si>
  <si>
    <t>Gorton</t>
  </si>
  <si>
    <t>Hazel</t>
  </si>
  <si>
    <t>Central</t>
  </si>
  <si>
    <t>hazelg</t>
  </si>
  <si>
    <t>Wednesday</t>
  </si>
  <si>
    <t>Mountain</t>
  </si>
  <si>
    <t>Monday</t>
  </si>
  <si>
    <t>Saturday</t>
  </si>
  <si>
    <t>Thursday</t>
  </si>
  <si>
    <t>Friday</t>
  </si>
  <si>
    <t>Hawaii</t>
  </si>
  <si>
    <t>Tuesday</t>
  </si>
  <si>
    <t>Sunday</t>
  </si>
  <si>
    <t>Berwick</t>
  </si>
  <si>
    <t>Sam</t>
  </si>
  <si>
    <t>samb</t>
  </si>
  <si>
    <t>Pacific</t>
  </si>
  <si>
    <t>Alaska</t>
  </si>
  <si>
    <t>Ygarre</t>
  </si>
  <si>
    <t>Lisa</t>
  </si>
  <si>
    <t>lisay</t>
  </si>
  <si>
    <t>Morton</t>
  </si>
  <si>
    <t>Norman</t>
  </si>
  <si>
    <t>normanm</t>
  </si>
  <si>
    <t>Lampstone</t>
  </si>
  <si>
    <t>Pete</t>
  </si>
  <si>
    <t>petel</t>
  </si>
  <si>
    <t>Tuppman</t>
  </si>
  <si>
    <t>Lise-Anne</t>
  </si>
  <si>
    <t>lise-annt</t>
  </si>
  <si>
    <t>Bankler</t>
  </si>
  <si>
    <t>Rowena</t>
  </si>
  <si>
    <t>rowenab</t>
  </si>
  <si>
    <t>Barbara</t>
  </si>
  <si>
    <t>barbaras</t>
  </si>
  <si>
    <t>Sampson</t>
  </si>
  <si>
    <t>Carla</t>
  </si>
  <si>
    <t>carlas</t>
  </si>
  <si>
    <t>Cortlandt</t>
  </si>
  <si>
    <t>Charles</t>
  </si>
  <si>
    <t>charlesc</t>
  </si>
  <si>
    <t>Elaine</t>
  </si>
  <si>
    <t>eberwick</t>
  </si>
  <si>
    <t>MacDonald</t>
  </si>
  <si>
    <t>Bronwyn</t>
  </si>
  <si>
    <t>bronm</t>
  </si>
  <si>
    <t>Pear Wine Distribution</t>
  </si>
  <si>
    <t>Trans. #</t>
  </si>
  <si>
    <t>Rep</t>
  </si>
  <si>
    <t>State</t>
  </si>
  <si>
    <t>Month</t>
  </si>
  <si>
    <t>Type</t>
  </si>
  <si>
    <t>Group</t>
  </si>
  <si>
    <t>Part</t>
  </si>
  <si>
    <t>Sales</t>
  </si>
  <si>
    <t>Margin</t>
  </si>
  <si>
    <t>Quantity</t>
  </si>
  <si>
    <t>John Wade</t>
  </si>
  <si>
    <t>WA</t>
  </si>
  <si>
    <t>Red</t>
  </si>
  <si>
    <t>Pinot Noir</t>
  </si>
  <si>
    <t>Smithbrook Pinot Noir</t>
  </si>
  <si>
    <t>Blend</t>
  </si>
  <si>
    <t>Stonyfell Metala</t>
  </si>
  <si>
    <t>Mike Davies</t>
  </si>
  <si>
    <t>Shiraz</t>
  </si>
  <si>
    <t>Rymill Shiraz</t>
  </si>
  <si>
    <t>Roland Wahlquist</t>
  </si>
  <si>
    <t>Vic</t>
  </si>
  <si>
    <t>Merlot</t>
  </si>
  <si>
    <t>Cassegrain Merlot</t>
  </si>
  <si>
    <t>Mark Shield</t>
  </si>
  <si>
    <t>Mountadam Pinot Noir</t>
  </si>
  <si>
    <t>White</t>
  </si>
  <si>
    <t>Riesling</t>
  </si>
  <si>
    <t>Grant Burge Riesling</t>
  </si>
  <si>
    <t>Heggies Riesling</t>
  </si>
  <si>
    <t>Ian McKenzie</t>
  </si>
  <si>
    <t>Semillon</t>
  </si>
  <si>
    <t>Campbells Limited Release</t>
  </si>
  <si>
    <t>Blue Pyrenees Estate</t>
  </si>
  <si>
    <t>Heggies Pinot Noir</t>
  </si>
  <si>
    <t>Penfolds Bin 389</t>
  </si>
  <si>
    <t>Houghton Rhine Riesilng</t>
  </si>
  <si>
    <t>Peter Douglas</t>
  </si>
  <si>
    <t>SA</t>
  </si>
  <si>
    <t>Geg Clayfield</t>
  </si>
  <si>
    <t>Grosset Polish Hill</t>
  </si>
  <si>
    <t>Kym Tolley</t>
  </si>
  <si>
    <t>Shottesbrooke Merlot</t>
  </si>
  <si>
    <t>Mount Hurtle Shiraz</t>
  </si>
  <si>
    <t>Bob Oatley</t>
  </si>
  <si>
    <t>Frankand Estate Riesling</t>
  </si>
  <si>
    <t>Delatite Riesling</t>
  </si>
  <si>
    <t>Wynns Coonawarra Hermitage</t>
  </si>
  <si>
    <t>Maxwell Semillon</t>
  </si>
  <si>
    <t>Henshke Mt Edelstone</t>
  </si>
  <si>
    <t>Huon Hooke</t>
  </si>
  <si>
    <t>NSW</t>
  </si>
  <si>
    <t>Keith Tulloch</t>
  </si>
  <si>
    <t>Dave Robertson</t>
  </si>
  <si>
    <t>Tyrrel's Vat 1</t>
  </si>
  <si>
    <t>Henschke Julius</t>
  </si>
  <si>
    <t>Sales Figures</t>
  </si>
  <si>
    <t>Salesperson</t>
  </si>
  <si>
    <t>Week 1</t>
  </si>
  <si>
    <t>Week 2</t>
  </si>
  <si>
    <t>Week 3</t>
  </si>
  <si>
    <t>Week 4</t>
  </si>
  <si>
    <t>R.Smith</t>
  </si>
  <si>
    <t>H. James</t>
  </si>
  <si>
    <t>S.O'Brian</t>
  </si>
  <si>
    <t>L. Carrie</t>
  </si>
  <si>
    <t>K. Dunn</t>
  </si>
  <si>
    <t>Pear Records Sales</t>
  </si>
  <si>
    <t>FY 2014</t>
  </si>
  <si>
    <t>Genre</t>
  </si>
  <si>
    <t>1st Qtr</t>
  </si>
  <si>
    <t>2nd Qtr</t>
  </si>
  <si>
    <t>3rd Qtr</t>
  </si>
  <si>
    <t>4th Qtr</t>
  </si>
  <si>
    <t>Country</t>
  </si>
  <si>
    <t>Jazz</t>
  </si>
  <si>
    <t>Pop</t>
  </si>
  <si>
    <t>Rock</t>
  </si>
  <si>
    <t>Rap</t>
  </si>
  <si>
    <t xml:space="preserve">Pear Creamery Sales </t>
  </si>
  <si>
    <t>Year</t>
  </si>
  <si>
    <t>Region</t>
  </si>
  <si>
    <t>Units</t>
  </si>
  <si>
    <t>January</t>
  </si>
  <si>
    <t>Ice Cream</t>
  </si>
  <si>
    <t>Bishop</t>
  </si>
  <si>
    <t>North</t>
  </si>
  <si>
    <t>Frozen Yogurt</t>
  </si>
  <si>
    <t>Pullen</t>
  </si>
  <si>
    <t>Tasty Treats</t>
  </si>
  <si>
    <t>Watson</t>
  </si>
  <si>
    <t>Popsicles</t>
  </si>
  <si>
    <t>February</t>
  </si>
  <si>
    <t>West</t>
  </si>
  <si>
    <t>March</t>
  </si>
  <si>
    <t>April</t>
  </si>
  <si>
    <t>May</t>
  </si>
  <si>
    <t>June</t>
  </si>
  <si>
    <t>July</t>
  </si>
  <si>
    <t>August</t>
  </si>
  <si>
    <t>September</t>
  </si>
  <si>
    <t>October</t>
  </si>
  <si>
    <t>November</t>
  </si>
  <si>
    <t>December</t>
  </si>
  <si>
    <t>Order Details for December 2014</t>
  </si>
  <si>
    <t>Order ID</t>
  </si>
  <si>
    <t>Order Date</t>
  </si>
  <si>
    <t>Customer ID</t>
  </si>
  <si>
    <t>Customer Name</t>
  </si>
  <si>
    <t>Address</t>
  </si>
  <si>
    <t>City</t>
  </si>
  <si>
    <t>ZIP/Postal Code</t>
  </si>
  <si>
    <t>Country/Region</t>
  </si>
  <si>
    <t>Shipped Date</t>
  </si>
  <si>
    <t>Shipper Name</t>
  </si>
  <si>
    <t>Ship Name</t>
  </si>
  <si>
    <t>Ship Address</t>
  </si>
  <si>
    <t>Ship City</t>
  </si>
  <si>
    <t>Ship State</t>
  </si>
  <si>
    <t>Ship ZIP/Postal Code</t>
  </si>
  <si>
    <t>Ship Country/Region</t>
  </si>
  <si>
    <t>Payment Type</t>
  </si>
  <si>
    <t>Product Name</t>
  </si>
  <si>
    <t>Category</t>
  </si>
  <si>
    <t>Unit Price</t>
  </si>
  <si>
    <t>Revenue</t>
  </si>
  <si>
    <t>Shipping Fee</t>
  </si>
  <si>
    <t>Company AA</t>
  </si>
  <si>
    <t>789 27th Street</t>
  </si>
  <si>
    <t>Las Vegas</t>
  </si>
  <si>
    <t>NV</t>
  </si>
  <si>
    <t>USA</t>
  </si>
  <si>
    <t>Mariya Sergienko</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</si>
  <si>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</si>
  <si>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</si>
  <si>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</si>
  <si>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</si>
  <si>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</si>
  <si>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</si>
  <si>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</si>
  <si>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</si>
  <si>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</si>
  <si>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</si>
  <si>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</si>
  <si>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</si>
  <si>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</si>
  <si>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</si>
  <si>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</si>
  <si>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</si>
  <si>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</si>
  <si>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</si>
  <si>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</si>
  <si>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</si>
  <si>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</si>
  <si>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</si>
  <si>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</si>
  <si>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</si>
  <si>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</si>
  <si>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</si>
  <si>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</si>
  <si>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</si>
  <si>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</si>
  <si>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</si>
  <si>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</si>
  <si>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</si>
  <si>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</si>
  <si>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</si>
  <si>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</si>
  <si>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</si>
  <si>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</si>
  <si>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</si>
  <si>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</si>
  <si>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</si>
  <si>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</si>
  <si>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</si>
  <si>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</si>
  <si>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</si>
  <si>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</si>
  <si>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</si>
  <si>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</si>
  <si>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</si>
  <si>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</si>
  <si>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</si>
  <si>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</si>
  <si>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</si>
  <si>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</si>
  <si>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</si>
  <si>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</si>
  <si>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</si>
  <si>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</si>
  <si>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</si>
  <si>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</si>
  <si>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</si>
  <si>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</si>
  <si>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</si>
  <si>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</si>
  <si>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</si>
  <si>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</si>
  <si>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</si>
  <si>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</si>
  <si>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</si>
  <si>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</si>
  <si>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</si>
  <si>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</si>
  <si>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</si>
  <si>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</si>
  <si>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</si>
  <si>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</si>
  <si>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</si>
  <si>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</si>
  <si>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</si>
  <si>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</si>
  <si>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</si>
  <si>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</si>
  <si>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</si>
  <si>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</si>
  <si>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</si>
  <si>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</si>
  <si>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</si>
  <si>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</si>
  <si>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</si>
  <si>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</si>
  <si>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</si>
  <si>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</si>
  <si>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</si>
  <si>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</si>
  <si>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</si>
  <si>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</si>
  <si>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</si>
  <si>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</si>
  <si>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</si>
  <si>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</si>
  <si>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</si>
  <si>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</si>
  <si>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</si>
  <si>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</si>
  <si>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</si>
  <si>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</si>
  <si>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</si>
  <si>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</si>
  <si>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</si>
  <si>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</si>
  <si>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</si>
  <si>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</si>
  <si>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</si>
  <si>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</si>
  <si>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</si>
  <si>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</si>
  <si>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</si>
  <si>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</si>
  <si>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Customer Credit Information</t>
  </si>
  <si>
    <t>Customer #</t>
  </si>
  <si>
    <t>Contact Name</t>
  </si>
  <si>
    <t>Sales Rep</t>
  </si>
  <si>
    <t>Credit Limit</t>
  </si>
  <si>
    <t xml:space="preserve">Date </t>
  </si>
  <si>
    <t>Sales Person</t>
  </si>
  <si>
    <t>Peter Riley</t>
  </si>
  <si>
    <t>Jack Tate</t>
  </si>
  <si>
    <t>JT</t>
  </si>
  <si>
    <t>Joan Simmons</t>
  </si>
  <si>
    <t>Kyle Tucker</t>
  </si>
  <si>
    <t>KT</t>
  </si>
  <si>
    <t>Karen Jensen</t>
  </si>
  <si>
    <t>Michelle Simmons</t>
  </si>
  <si>
    <t>MS</t>
  </si>
  <si>
    <t>Bill Watts</t>
  </si>
  <si>
    <t>Wendy Su</t>
  </si>
  <si>
    <t>WS</t>
  </si>
  <si>
    <t>Sandra James</t>
  </si>
  <si>
    <t>Kevin Winslow</t>
  </si>
  <si>
    <t>Barbara Baker</t>
  </si>
  <si>
    <t>House</t>
  </si>
  <si>
    <t>Listing Price</t>
  </si>
  <si>
    <t>Town</t>
  </si>
  <si>
    <t>Square Feet</t>
  </si>
  <si>
    <t>Bedrooms</t>
  </si>
  <si>
    <t>Bathrooms</t>
  </si>
  <si>
    <t>House1</t>
  </si>
  <si>
    <t>Fayetteville</t>
  </si>
  <si>
    <t>House10</t>
  </si>
  <si>
    <t>Dewitt</t>
  </si>
  <si>
    <t>House100</t>
  </si>
  <si>
    <t>House101</t>
  </si>
  <si>
    <t>Jamesville</t>
  </si>
  <si>
    <t>House102</t>
  </si>
  <si>
    <t>Cicero</t>
  </si>
  <si>
    <t>House103</t>
  </si>
  <si>
    <t>House104</t>
  </si>
  <si>
    <t>Camillus</t>
  </si>
  <si>
    <t>House105</t>
  </si>
  <si>
    <t>Manlius</t>
  </si>
  <si>
    <t>House106</t>
  </si>
  <si>
    <t>House107</t>
  </si>
  <si>
    <t>House108</t>
  </si>
  <si>
    <t>House109</t>
  </si>
  <si>
    <t>House11</t>
  </si>
  <si>
    <t>House110</t>
  </si>
  <si>
    <t>House111</t>
  </si>
  <si>
    <t>House112</t>
  </si>
  <si>
    <t>House113</t>
  </si>
  <si>
    <t>House114</t>
  </si>
  <si>
    <t>House115</t>
  </si>
  <si>
    <t>House116</t>
  </si>
  <si>
    <t>House117</t>
  </si>
  <si>
    <t>House118</t>
  </si>
  <si>
    <t>House119</t>
  </si>
  <si>
    <t>House12</t>
  </si>
  <si>
    <t>House120</t>
  </si>
  <si>
    <t>House121</t>
  </si>
  <si>
    <t>House122</t>
  </si>
  <si>
    <t>House123</t>
  </si>
  <si>
    <t>House124</t>
  </si>
  <si>
    <t>House125</t>
  </si>
  <si>
    <t>House126</t>
  </si>
  <si>
    <t>House127</t>
  </si>
  <si>
    <t>House128</t>
  </si>
  <si>
    <t>House129</t>
  </si>
  <si>
    <t>House13</t>
  </si>
  <si>
    <t>House130</t>
  </si>
  <si>
    <t>House131</t>
  </si>
  <si>
    <t>House132</t>
  </si>
  <si>
    <t>House14</t>
  </si>
  <si>
    <t>House15</t>
  </si>
  <si>
    <t>House16</t>
  </si>
  <si>
    <t>House17</t>
  </si>
  <si>
    <t>House18</t>
  </si>
  <si>
    <t>House19</t>
  </si>
  <si>
    <t>House2</t>
  </si>
  <si>
    <t>House20</t>
  </si>
  <si>
    <t>House21</t>
  </si>
  <si>
    <t>House22</t>
  </si>
  <si>
    <t>House23</t>
  </si>
  <si>
    <t>House24</t>
  </si>
  <si>
    <t>House25</t>
  </si>
  <si>
    <t>House26</t>
  </si>
  <si>
    <t>House27</t>
  </si>
  <si>
    <t>House28</t>
  </si>
  <si>
    <t>House29</t>
  </si>
  <si>
    <t>House3</t>
  </si>
  <si>
    <t>House30</t>
  </si>
  <si>
    <t>House31</t>
  </si>
  <si>
    <t>House32</t>
  </si>
  <si>
    <t>House33</t>
  </si>
  <si>
    <t>House34</t>
  </si>
  <si>
    <t>House35</t>
  </si>
  <si>
    <t>House36</t>
  </si>
  <si>
    <t>House37</t>
  </si>
  <si>
    <t>House38</t>
  </si>
  <si>
    <t>House39</t>
  </si>
  <si>
    <t>House4</t>
  </si>
  <si>
    <t>House40</t>
  </si>
  <si>
    <t>House41</t>
  </si>
  <si>
    <t>House42</t>
  </si>
  <si>
    <t>House43</t>
  </si>
  <si>
    <t>House44</t>
  </si>
  <si>
    <t>House45</t>
  </si>
  <si>
    <t>House46</t>
  </si>
  <si>
    <t>House47</t>
  </si>
  <si>
    <t>House48</t>
  </si>
  <si>
    <t>House49</t>
  </si>
  <si>
    <t>House5</t>
  </si>
  <si>
    <t>House50</t>
  </si>
  <si>
    <t>House51</t>
  </si>
  <si>
    <t>House52</t>
  </si>
  <si>
    <t>House53</t>
  </si>
  <si>
    <t>House54</t>
  </si>
  <si>
    <t>House55</t>
  </si>
  <si>
    <t>House56</t>
  </si>
  <si>
    <t>House57</t>
  </si>
  <si>
    <t>House58</t>
  </si>
  <si>
    <t>House59</t>
  </si>
  <si>
    <t>House6</t>
  </si>
  <si>
    <t>House60</t>
  </si>
  <si>
    <t>House61</t>
  </si>
  <si>
    <t>House62</t>
  </si>
  <si>
    <t>House63</t>
  </si>
  <si>
    <t>House64</t>
  </si>
  <si>
    <t>House65</t>
  </si>
  <si>
    <t>House66</t>
  </si>
  <si>
    <t>House67</t>
  </si>
  <si>
    <t>House68</t>
  </si>
  <si>
    <t>House69</t>
  </si>
  <si>
    <t>House7</t>
  </si>
  <si>
    <t>House70</t>
  </si>
  <si>
    <t>House71</t>
  </si>
  <si>
    <t>House72</t>
  </si>
  <si>
    <t>House73</t>
  </si>
  <si>
    <t>House74</t>
  </si>
  <si>
    <t>House75</t>
  </si>
  <si>
    <t>House76</t>
  </si>
  <si>
    <t>House77</t>
  </si>
  <si>
    <t>House78</t>
  </si>
  <si>
    <t>House79</t>
  </si>
  <si>
    <t>House8</t>
  </si>
  <si>
    <t>House80</t>
  </si>
  <si>
    <t>House81</t>
  </si>
  <si>
    <t>House82</t>
  </si>
  <si>
    <t>House83</t>
  </si>
  <si>
    <t>House84</t>
  </si>
  <si>
    <t>House85</t>
  </si>
  <si>
    <t>House86</t>
  </si>
  <si>
    <t>House87</t>
  </si>
  <si>
    <t>House88</t>
  </si>
  <si>
    <t>House89</t>
  </si>
  <si>
    <t>House9</t>
  </si>
  <si>
    <t>House90</t>
  </si>
  <si>
    <t>House91</t>
  </si>
  <si>
    <t>House92</t>
  </si>
  <si>
    <t>House93</t>
  </si>
  <si>
    <t>House94</t>
  </si>
  <si>
    <t>House95</t>
  </si>
  <si>
    <t>House96</t>
  </si>
  <si>
    <t>House97</t>
  </si>
  <si>
    <t>House98</t>
  </si>
  <si>
    <t>House99</t>
  </si>
  <si>
    <t>ToDo</t>
  </si>
  <si>
    <t>Date Due</t>
  </si>
  <si>
    <t>Task 3</t>
  </si>
  <si>
    <t>Task 4</t>
  </si>
  <si>
    <t>Task 5</t>
  </si>
  <si>
    <t>Task 6</t>
  </si>
  <si>
    <t>Task 7</t>
  </si>
  <si>
    <t>Task 8</t>
  </si>
  <si>
    <t>Task 9</t>
  </si>
  <si>
    <t>Task 10</t>
  </si>
  <si>
    <t>Linking Data</t>
  </si>
  <si>
    <t xml:space="preserve">Faz will always Protect you, Unless you unlocked your cells. Those Faz wont Protect. </t>
  </si>
  <si>
    <t>Aug.</t>
  </si>
  <si>
    <t>Sept.</t>
  </si>
  <si>
    <t>Oct.</t>
  </si>
  <si>
    <t>Albertson, Kathy</t>
  </si>
  <si>
    <t>Allenson, Carol</t>
  </si>
  <si>
    <t>Altman, Zoey</t>
  </si>
  <si>
    <t>Bittiman, William</t>
  </si>
  <si>
    <t>Brennan, Michael</t>
  </si>
  <si>
    <t>Carlson, David</t>
  </si>
  <si>
    <t>Collman, Harry</t>
  </si>
  <si>
    <t>Counts, Elizabeth</t>
  </si>
  <si>
    <t>David, Chloe</t>
  </si>
  <si>
    <t>Davis, William</t>
  </si>
  <si>
    <t>Dumlao, Richard</t>
  </si>
  <si>
    <t>Farmer, Kim</t>
  </si>
  <si>
    <t>Ferguson, Elizabeth</t>
  </si>
  <si>
    <t>Flores, Tia</t>
  </si>
  <si>
    <t>Ford, Victor</t>
  </si>
  <si>
    <t>Hodges, Melissa</t>
  </si>
  <si>
    <t>Jameson, Robinson</t>
  </si>
  <si>
    <t>Kellerman, Frances</t>
  </si>
  <si>
    <t>Mark, Katharine</t>
  </si>
  <si>
    <t>Morrison, Thomas</t>
  </si>
  <si>
    <t>Moss, Pete</t>
  </si>
  <si>
    <t>Paul, Henry David</t>
  </si>
  <si>
    <t>Post, Melissa</t>
  </si>
  <si>
    <t>Robinson, Betty</t>
  </si>
  <si>
    <t>Shadow, Elizabeth</t>
  </si>
  <si>
    <t>Smith, Harold</t>
  </si>
  <si>
    <t>Thomas, Robert</t>
  </si>
  <si>
    <t>Thompson, Shannon</t>
  </si>
  <si>
    <t>Walters, Chris</t>
  </si>
  <si>
    <t>Zimmerman, Kate</t>
  </si>
  <si>
    <t>Order Details for 2014</t>
  </si>
  <si>
    <t>Total</t>
  </si>
  <si>
    <t>HAZEL Gorton</t>
  </si>
  <si>
    <t>HOWARD Smith</t>
  </si>
  <si>
    <t>JOE Gonzales</t>
  </si>
  <si>
    <t>GAIL Scote</t>
  </si>
  <si>
    <t>SHERYL Kane</t>
  </si>
  <si>
    <t>KENDRICK Hapsbuch</t>
  </si>
  <si>
    <t>MARK Henders</t>
  </si>
  <si>
    <t>SAM Berwick</t>
  </si>
  <si>
    <t>KATIE Atherton</t>
  </si>
  <si>
    <t>FRANK Bellwood</t>
  </si>
  <si>
    <t>LINDA Cooper</t>
  </si>
  <si>
    <t>BRENT Cronwith</t>
  </si>
  <si>
    <t>SANDRAE Simpson</t>
  </si>
  <si>
    <t>RANDY Sindole</t>
  </si>
  <si>
    <t>ELLEN Smith</t>
  </si>
  <si>
    <t>TUOME Vuanuo</t>
  </si>
  <si>
    <t>TADEUZ Szcznyck</t>
  </si>
  <si>
    <t>LISA Ygarre</t>
  </si>
  <si>
    <t>NORMAN Morton</t>
  </si>
  <si>
    <t>TAMMY Wu</t>
  </si>
  <si>
    <t>PETE Lampstone</t>
  </si>
  <si>
    <t>PAM Kegler</t>
  </si>
  <si>
    <t>TOM Bell</t>
  </si>
  <si>
    <t>TOMMIE Kellerman</t>
  </si>
  <si>
    <t>LISE-ANNE Tuppman</t>
  </si>
  <si>
    <t>THEO Kourios</t>
  </si>
  <si>
    <t>SHERRIE Dixon-Waite</t>
  </si>
  <si>
    <t>FRANK Boughton</t>
  </si>
  <si>
    <t>JANET Miller</t>
  </si>
  <si>
    <t>ISOLDE Alstain</t>
  </si>
  <si>
    <t>MARK Sammler</t>
  </si>
  <si>
    <t>MELIA Brwyne</t>
  </si>
  <si>
    <t>EILEEN Barton</t>
  </si>
  <si>
    <t>DAOUD Al-Sabah</t>
  </si>
  <si>
    <t>ROWENA Bankler</t>
  </si>
  <si>
    <t>MELISSA Zostoc</t>
  </si>
  <si>
    <t>BARBARA Smith</t>
  </si>
  <si>
    <t>URSULA Mueller</t>
  </si>
  <si>
    <t>CARLA Sampson</t>
  </si>
  <si>
    <t>JEAN Fontaine</t>
  </si>
  <si>
    <t>ROB Corwick</t>
  </si>
  <si>
    <t>CHARLES Cortlandt</t>
  </si>
  <si>
    <t>LARRY Franklin</t>
  </si>
  <si>
    <t>ELAINE Berwick</t>
  </si>
  <si>
    <t>JUDY Corwick</t>
  </si>
  <si>
    <t>BRONWYN MacDonald</t>
  </si>
  <si>
    <t>JESSICA Chang</t>
  </si>
  <si>
    <t>MARIA Mivelli</t>
  </si>
  <si>
    <t>KATHERINE Atherly</t>
  </si>
  <si>
    <t>Red Total</t>
  </si>
  <si>
    <t>White Total</t>
  </si>
  <si>
    <t>Grand Total</t>
  </si>
  <si>
    <t>Techno</t>
  </si>
  <si>
    <t>Sum of Sales</t>
  </si>
  <si>
    <t>Bishop Total</t>
  </si>
  <si>
    <t>Watson Total</t>
  </si>
  <si>
    <t>Pullen Total</t>
  </si>
  <si>
    <t xml:space="preserve">Faz </t>
  </si>
  <si>
    <t>Unit</t>
  </si>
  <si>
    <t>Cost</t>
  </si>
  <si>
    <t>Excel 2019 is even better than I expected!</t>
  </si>
  <si>
    <t xml:space="preserve">VLOOKUP </t>
  </si>
  <si>
    <t>Name</t>
  </si>
  <si>
    <t xml:space="preserve">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</si>
</sst>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_(* #,##0.00_);_(* \(#,##0.00\);_(* &quot;-&quot;??_);_(@_)"/>
    <numFmt numFmtId="166" formatCode="&quot;$&quot;#,##0.00"/>
    <numFmt numFmtId="167" formatCode="[$-409]mmm\-yy;@"/>
    <numFmt numFmtId="168" formatCode="[$-409]mmmm\ yyyy;@"/>
    <numFmt numFmtId="169" formatCode="&quot;$&quot;#,##0"/>
    <numFmt numFmtId="170" formatCode="mm/dd/yy;@"/>
    <numFmt numFmtId="171" formatCode="_(* #,##0_);_(* \(#,##0\);_(* &quot;-&quot;??_);_(@_)"/>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22"/>
      <color theme="3"/>
      <name val="Calibri Light"/>
      <family val="2"/>
      <scheme val="major"/>
    </font>
    <font>
      <sz val="10"/>
      <name val="Arial"/>
      <family val="2"/>
    </font>
    <font>
      <b/>
      <sz val="18"/>
      <color theme="3"/>
      <name val="Calibri"/>
      <family val="2"/>
      <scheme val="minor"/>
    </font>
    <font>
      <sz val="18"/>
      <name val="Calibri"/>
      <family val="2"/>
      <scheme val="minor"/>
    </font>
    <font>
      <b/>
      <sz val="18"/>
      <color theme="3"/>
      <name val="Calibri Light"/>
      <family val="2"/>
      <scheme val="major"/>
    </font>
    <font>
      <sz val="11"/>
      <name val="Calibri"/>
      <family val="2"/>
      <scheme val="minor"/>
    </font>
    <font>
      <b/>
      <sz val="10"/>
      <name val="Arial"/>
      <family val="2"/>
    </font>
    <font>
      <u/>
      <sz val="11"/>
      <color theme="10"/>
      <name val="Calibri"/>
      <family val="2"/>
      <scheme val="minor"/>
    </font>
    <font>
      <sz val="10"/>
      <name val="Arial"/>
      <family val="2"/>
    </font>
    <font>
      <sz val="10"/>
      <name val="MS Sans Serif"/>
      <family val="2"/>
    </font>
    <font>
      <b/>
      <u/>
      <sz val="12"/>
      <name val="MS Sans Serif"/>
      <family val="2"/>
    </font>
    <font>
      <b/>
      <sz val="14"/>
      <color theme="1"/>
      <name val="Calibri"/>
      <family val="2"/>
      <scheme val="minor"/>
    </font>
    <font>
      <b/>
      <sz val="18"/>
      <name val="Calibri Light"/>
      <family val="2"/>
      <scheme val="major"/>
    </font>
    <font>
      <b/>
      <sz val="11"/>
      <name val="Calibri"/>
      <family val="2"/>
      <scheme val="minor"/>
    </font>
    <font>
      <sz val="12"/>
      <name val="Calibri"/>
      <family val="2"/>
      <scheme val="minor"/>
    </font>
    <font>
      <b/>
      <sz val="12"/>
      <name val="Calibri"/>
      <family val="2"/>
      <scheme val="minor"/>
    </font>
    <font>
      <b/>
      <sz val="9"/>
      <color indexed="81"/>
      <name val="Tahoma"/>
      <family val="2"/>
    </font>
    <font>
      <sz val="9"/>
      <color indexed="81"/>
      <name val="Tahoma"/>
      <family val="2"/>
    </font>
    <font>
      <b/>
      <sz val="14"/>
      <color theme="3"/>
      <name val="Arial"/>
      <family val="2"/>
    </font>
  </fonts>
  <fills count="12">
    <fill>
      <patternFill patternType="none"/>
    </fill>
    <fill>
      <patternFill patternType="gray125"/>
    </fill>
    <fill>
      <patternFill patternType="solid">
        <fgColor rgb="FFFFCC99"/>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s>
  <borders count="18">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5" fillId="2" borderId="3" applyNumberFormat="0" applyAlignment="0" applyProtection="0"/>
    <xf numFmtId="0" fontId="1" fillId="5" borderId="0" applyNumberFormat="0" applyBorder="0" applyAlignment="0" applyProtection="0"/>
    <xf numFmtId="0" fontId="1" fillId="6" borderId="0" applyNumberFormat="0" applyBorder="0" applyAlignment="0" applyProtection="0"/>
    <xf numFmtId="0" fontId="9" fillId="0" borderId="0"/>
    <xf numFmtId="0" fontId="1" fillId="0" borderId="0"/>
    <xf numFmtId="0" fontId="15" fillId="0" borderId="0" applyNumberFormat="0" applyFill="0" applyBorder="0" applyAlignment="0" applyProtection="0"/>
    <xf numFmtId="0" fontId="16" fillId="0" borderId="0"/>
    <xf numFmtId="0" fontId="17" fillId="0" borderId="0"/>
    <xf numFmtId="164" fontId="1" fillId="0" borderId="0" applyFont="0" applyFill="0" applyBorder="0" applyAlignment="0" applyProtection="0"/>
    <xf numFmtId="0" fontId="16" fillId="0" borderId="0"/>
    <xf numFmtId="0" fontId="16" fillId="0" borderId="0"/>
    <xf numFmtId="0" fontId="1" fillId="4" borderId="0" applyNumberFormat="0" applyBorder="0" applyAlignment="0" applyProtection="0"/>
    <xf numFmtId="164" fontId="16" fillId="0" borderId="0" applyFont="0" applyFill="0" applyBorder="0" applyAlignment="0" applyProtection="0"/>
    <xf numFmtId="165" fontId="1" fillId="0" borderId="0" applyFont="0" applyFill="0" applyBorder="0" applyAlignment="0" applyProtection="0"/>
    <xf numFmtId="0" fontId="7" fillId="3" borderId="0" applyNumberFormat="0" applyBorder="0" applyAlignment="0" applyProtection="0"/>
    <xf numFmtId="164" fontId="1" fillId="0" borderId="0" applyFont="0" applyFill="0" applyBorder="0" applyAlignment="0" applyProtection="0"/>
  </cellStyleXfs>
  <cellXfs count="105">
    <xf numFmtId="0" fontId="0" fillId="0" borderId="0" xfId="0"/>
    <xf numFmtId="0" fontId="9" fillId="0" borderId="0" xfId="8"/>
    <xf numFmtId="0" fontId="10" fillId="0" borderId="1" xfId="2" applyFont="1"/>
    <xf numFmtId="14" fontId="10" fillId="0" borderId="1" xfId="2" applyNumberFormat="1" applyFont="1"/>
    <xf numFmtId="166" fontId="10" fillId="0" borderId="1" xfId="2" applyNumberFormat="1" applyFont="1"/>
    <xf numFmtId="0" fontId="11" fillId="0" borderId="0" xfId="8" applyFont="1"/>
    <xf numFmtId="14" fontId="11" fillId="0" borderId="0" xfId="8" applyNumberFormat="1" applyFont="1"/>
    <xf numFmtId="166" fontId="11" fillId="0" borderId="0" xfId="8" applyNumberFormat="1" applyFont="1"/>
    <xf numFmtId="0" fontId="12" fillId="0" borderId="0" xfId="1" applyFont="1"/>
    <xf numFmtId="0" fontId="3" fillId="0" borderId="1" xfId="2"/>
    <xf numFmtId="14" fontId="3" fillId="0" borderId="1" xfId="2" applyNumberFormat="1"/>
    <xf numFmtId="0" fontId="13" fillId="0" borderId="0" xfId="8" applyFont="1"/>
    <xf numFmtId="14" fontId="13" fillId="0" borderId="0" xfId="8" applyNumberFormat="1" applyFont="1"/>
    <xf numFmtId="0" fontId="12" fillId="0" borderId="0" xfId="1" applyFont="1" applyBorder="1"/>
    <xf numFmtId="0" fontId="9" fillId="0" borderId="0" xfId="8" applyBorder="1"/>
    <xf numFmtId="167" fontId="3" fillId="0" borderId="1" xfId="2" applyNumberFormat="1"/>
    <xf numFmtId="166" fontId="3" fillId="0" borderId="1" xfId="2" applyNumberFormat="1"/>
    <xf numFmtId="0" fontId="14" fillId="0" borderId="0" xfId="8" applyFont="1" applyBorder="1"/>
    <xf numFmtId="0" fontId="13" fillId="0" borderId="0" xfId="8" applyFont="1" applyBorder="1"/>
    <xf numFmtId="167" fontId="13" fillId="0" borderId="0" xfId="8" applyNumberFormat="1" applyFont="1" applyBorder="1"/>
    <xf numFmtId="166" fontId="13" fillId="0" borderId="0" xfId="8" applyNumberFormat="1" applyFont="1" applyBorder="1"/>
    <xf numFmtId="0" fontId="4" fillId="0" borderId="2" xfId="3"/>
    <xf numFmtId="169" fontId="13" fillId="0" borderId="0" xfId="8" applyNumberFormat="1" applyFont="1"/>
    <xf numFmtId="0" fontId="4" fillId="0" borderId="0" xfId="4"/>
    <xf numFmtId="0" fontId="6" fillId="0" borderId="0" xfId="9" applyFont="1"/>
    <xf numFmtId="0" fontId="1" fillId="0" borderId="0" xfId="9"/>
    <xf numFmtId="0" fontId="15" fillId="0" borderId="0" xfId="10"/>
    <xf numFmtId="0" fontId="13" fillId="0" borderId="0" xfId="11" applyFont="1"/>
    <xf numFmtId="0" fontId="17" fillId="0" borderId="0" xfId="12"/>
    <xf numFmtId="169" fontId="3" fillId="0" borderId="1" xfId="2" applyNumberFormat="1"/>
    <xf numFmtId="0" fontId="18" fillId="0" borderId="0" xfId="12" applyFont="1" applyAlignment="1">
      <alignment horizontal="center"/>
    </xf>
    <xf numFmtId="14" fontId="13" fillId="0" borderId="0" xfId="11" applyNumberFormat="1" applyFont="1"/>
    <xf numFmtId="169" fontId="13" fillId="0" borderId="0" xfId="11" applyNumberFormat="1" applyFont="1"/>
    <xf numFmtId="1" fontId="13" fillId="0" borderId="0" xfId="11" applyNumberFormat="1" applyFont="1"/>
    <xf numFmtId="0" fontId="19" fillId="0" borderId="0" xfId="9" applyFont="1"/>
    <xf numFmtId="0" fontId="6" fillId="10" borderId="0" xfId="9" applyFont="1" applyFill="1"/>
    <xf numFmtId="170" fontId="1" fillId="0" borderId="0" xfId="9" applyNumberFormat="1"/>
    <xf numFmtId="0" fontId="1" fillId="0" borderId="0" xfId="9" applyNumberFormat="1"/>
    <xf numFmtId="166" fontId="0" fillId="0" borderId="0" xfId="13" applyNumberFormat="1" applyFont="1"/>
    <xf numFmtId="166" fontId="1" fillId="0" borderId="0" xfId="9" applyNumberFormat="1"/>
    <xf numFmtId="0" fontId="13" fillId="0" borderId="0" xfId="14" applyFont="1"/>
    <xf numFmtId="0" fontId="13" fillId="0" borderId="0" xfId="15" applyFont="1"/>
    <xf numFmtId="0" fontId="1" fillId="6" borderId="4" xfId="7" applyBorder="1" applyAlignment="1">
      <alignment horizontal="center" vertical="center"/>
    </xf>
    <xf numFmtId="0" fontId="1" fillId="6" borderId="5" xfId="7" applyBorder="1" applyAlignment="1">
      <alignment horizontal="center" vertical="center"/>
    </xf>
    <xf numFmtId="0" fontId="1" fillId="6" borderId="6" xfId="7" applyBorder="1" applyAlignment="1">
      <alignment horizontal="center" vertical="center"/>
    </xf>
    <xf numFmtId="0" fontId="1" fillId="6" borderId="5" xfId="7" applyFont="1" applyBorder="1" applyAlignment="1">
      <alignment horizontal="center" vertical="center"/>
    </xf>
    <xf numFmtId="0" fontId="21" fillId="11" borderId="7" xfId="14" applyFont="1" applyFill="1" applyBorder="1" applyAlignment="1">
      <alignment horizontal="center" vertical="center"/>
    </xf>
    <xf numFmtId="0" fontId="21" fillId="0" borderId="8" xfId="14" applyFont="1" applyBorder="1" applyAlignment="1">
      <alignment horizontal="center"/>
    </xf>
    <xf numFmtId="0" fontId="13" fillId="0" borderId="9" xfId="14" applyFont="1" applyBorder="1"/>
    <xf numFmtId="0" fontId="13" fillId="0" borderId="9" xfId="14" applyFont="1" applyBorder="1" applyAlignment="1">
      <alignment horizontal="center"/>
    </xf>
    <xf numFmtId="14" fontId="13" fillId="0" borderId="9" xfId="14" applyNumberFormat="1" applyFont="1" applyBorder="1" applyAlignment="1">
      <alignment horizontal="center"/>
    </xf>
    <xf numFmtId="0" fontId="1" fillId="4" borderId="7" xfId="16" applyBorder="1" applyAlignment="1">
      <alignment horizontal="center"/>
    </xf>
    <xf numFmtId="0" fontId="1" fillId="5" borderId="7" xfId="6" applyBorder="1" applyAlignment="1">
      <alignment horizontal="center"/>
    </xf>
    <xf numFmtId="0" fontId="21" fillId="0" borderId="10" xfId="14" applyFont="1" applyBorder="1" applyAlignment="1">
      <alignment horizontal="center"/>
    </xf>
    <xf numFmtId="0" fontId="13" fillId="0" borderId="7" xfId="14" applyFont="1" applyBorder="1"/>
    <xf numFmtId="0" fontId="13" fillId="0" borderId="7" xfId="14" applyFont="1" applyBorder="1" applyAlignment="1">
      <alignment horizontal="center"/>
    </xf>
    <xf numFmtId="164" fontId="21" fillId="0" borderId="7" xfId="17" applyFont="1" applyBorder="1" applyAlignment="1">
      <alignment horizontal="center"/>
    </xf>
    <xf numFmtId="14" fontId="13" fillId="0" borderId="7" xfId="14" applyNumberFormat="1" applyFont="1" applyBorder="1" applyAlignment="1">
      <alignment horizontal="center"/>
    </xf>
    <xf numFmtId="0" fontId="21" fillId="0" borderId="11" xfId="14" applyFont="1" applyBorder="1" applyAlignment="1">
      <alignment horizontal="center"/>
    </xf>
    <xf numFmtId="0" fontId="13" fillId="0" borderId="12" xfId="14" applyFont="1" applyBorder="1"/>
    <xf numFmtId="0" fontId="13" fillId="0" borderId="12" xfId="14" applyFont="1" applyBorder="1" applyAlignment="1">
      <alignment horizontal="center"/>
    </xf>
    <xf numFmtId="164" fontId="21" fillId="0" borderId="12" xfId="17" applyFont="1" applyBorder="1" applyAlignment="1">
      <alignment horizontal="center"/>
    </xf>
    <xf numFmtId="14" fontId="13" fillId="0" borderId="12" xfId="14" applyNumberFormat="1" applyFont="1" applyBorder="1" applyAlignment="1">
      <alignment horizontal="center"/>
    </xf>
    <xf numFmtId="0" fontId="6" fillId="0" borderId="13" xfId="9" applyFont="1" applyBorder="1"/>
    <xf numFmtId="171" fontId="6" fillId="0" borderId="13" xfId="18" applyNumberFormat="1" applyFont="1" applyBorder="1"/>
    <xf numFmtId="171" fontId="0" fillId="0" borderId="0" xfId="18" applyNumberFormat="1" applyFont="1"/>
    <xf numFmtId="171" fontId="1" fillId="0" borderId="0" xfId="9" applyNumberFormat="1"/>
    <xf numFmtId="0" fontId="6" fillId="0" borderId="14" xfId="9" applyFont="1" applyBorder="1"/>
    <xf numFmtId="16" fontId="1" fillId="0" borderId="0" xfId="9" applyNumberFormat="1"/>
    <xf numFmtId="0" fontId="22" fillId="0" borderId="0" xfId="15" applyFont="1"/>
    <xf numFmtId="0" fontId="23" fillId="0" borderId="0" xfId="15" applyFont="1"/>
    <xf numFmtId="0" fontId="16" fillId="0" borderId="0" xfId="15"/>
    <xf numFmtId="0" fontId="5" fillId="2" borderId="3" xfId="5"/>
    <xf numFmtId="164" fontId="5" fillId="2" borderId="3" xfId="5" applyNumberFormat="1"/>
    <xf numFmtId="0" fontId="6" fillId="3" borderId="7" xfId="19" applyFont="1" applyBorder="1" applyAlignment="1">
      <alignment horizontal="center" vertical="center"/>
    </xf>
    <xf numFmtId="164" fontId="13" fillId="0" borderId="7" xfId="17" applyFont="1" applyBorder="1"/>
    <xf numFmtId="164" fontId="16" fillId="0" borderId="0" xfId="15" applyNumberFormat="1"/>
    <xf numFmtId="0" fontId="0" fillId="0" borderId="0" xfId="0" applyFont="1" applyBorder="1" applyAlignment="1">
      <alignment horizontal="left"/>
    </xf>
    <xf numFmtId="166" fontId="0" fillId="0" borderId="0" xfId="0" applyNumberFormat="1" applyFont="1" applyBorder="1" applyAlignment="1">
      <alignment horizontal="right"/>
    </xf>
    <xf numFmtId="0" fontId="0" fillId="0" borderId="0" xfId="0" applyFont="1" applyBorder="1"/>
    <xf numFmtId="166" fontId="0" fillId="0" borderId="0" xfId="0" applyNumberFormat="1" applyFont="1" applyBorder="1"/>
    <xf numFmtId="0" fontId="0" fillId="0" borderId="0" xfId="0" applyFont="1" applyAlignment="1">
      <alignment horizontal="left"/>
    </xf>
    <xf numFmtId="0" fontId="6" fillId="0" borderId="0" xfId="0" applyFont="1" applyBorder="1"/>
    <xf numFmtId="0" fontId="0" fillId="0" borderId="0" xfId="0" applyNumberFormat="1"/>
    <xf numFmtId="166" fontId="0" fillId="0" borderId="0" xfId="0" applyNumberFormat="1"/>
    <xf numFmtId="166" fontId="6" fillId="0" borderId="0" xfId="13" applyNumberFormat="1" applyFont="1"/>
    <xf numFmtId="166" fontId="0" fillId="0" borderId="0" xfId="20" applyNumberFormat="1" applyFont="1"/>
    <xf numFmtId="170" fontId="0" fillId="0" borderId="0" xfId="0" applyNumberFormat="1"/>
    <xf numFmtId="0" fontId="6" fillId="10" borderId="0" xfId="0" applyFont="1" applyFill="1"/>
    <xf numFmtId="0" fontId="19" fillId="0" borderId="0" xfId="0" applyFont="1"/>
    <xf numFmtId="0" fontId="21" fillId="0" borderId="0" xfId="8" applyFont="1" applyBorder="1"/>
    <xf numFmtId="0" fontId="0" fillId="0" borderId="0" xfId="0" pivotButton="1"/>
    <xf numFmtId="14" fontId="0" fillId="0" borderId="0" xfId="0" applyNumberFormat="1"/>
    <xf numFmtId="0" fontId="0" fillId="9" borderId="0" xfId="0" applyFill="1" applyProtection="1">
      <protection locked="0"/>
    </xf>
    <xf numFmtId="0" fontId="26" fillId="0" borderId="1" xfId="2" applyFont="1"/>
    <xf numFmtId="14" fontId="26" fillId="0" borderId="1" xfId="2" applyNumberFormat="1" applyFont="1"/>
    <xf numFmtId="166" fontId="26" fillId="0" borderId="1" xfId="2" applyNumberFormat="1" applyFont="1"/>
    <xf numFmtId="0" fontId="8" fillId="0" borderId="0" xfId="1" applyFont="1" applyAlignment="1">
      <alignment horizontal="center"/>
    </xf>
    <xf numFmtId="0" fontId="0" fillId="0" borderId="0" xfId="0" applyAlignment="1">
      <alignment horizontal="center"/>
    </xf>
    <xf numFmtId="0" fontId="12" fillId="0" borderId="0" xfId="1" applyFont="1" applyAlignment="1">
      <alignment horizontal="center"/>
    </xf>
    <xf numFmtId="168" fontId="12" fillId="0" borderId="0" xfId="1" applyNumberFormat="1" applyFont="1" applyAlignment="1">
      <alignment horizontal="center"/>
    </xf>
    <xf numFmtId="0" fontId="20" fillId="8" borderId="0" xfId="1" applyFont="1" applyFill="1" applyAlignment="1">
      <alignment horizontal="center"/>
    </xf>
    <xf numFmtId="0" fontId="12" fillId="7" borderId="15" xfId="1" applyFont="1" applyFill="1" applyBorder="1" applyAlignment="1">
      <alignment horizontal="center" vertical="center"/>
    </xf>
    <xf numFmtId="0" fontId="12" fillId="7" borderId="16" xfId="1" applyFont="1" applyFill="1" applyBorder="1" applyAlignment="1">
      <alignment horizontal="center" vertical="center"/>
    </xf>
    <xf numFmtId="0" fontId="12" fillId="7" borderId="17" xfId="1" applyFont="1" applyFill="1" applyBorder="1" applyAlignment="1">
      <alignment horizontal="center" vertical="center"/>
    </xf>
  </cellXfs>
  <cellStyles count="21">
    <cellStyle name="20% - Accent2 2" xfId="16" xr:uid="{00000000-0005-0000-0000-000000000000}"/>
    <cellStyle name="40% - Accent2" xfId="6" builtinId="35"/>
    <cellStyle name="40% - Accent4" xfId="7" builtinId="43"/>
    <cellStyle name="60% - Accent1 2" xfId="19" xr:uid="{00000000-0005-0000-0000-000003000000}"/>
    <cellStyle name="Comma 2" xfId="18" xr:uid="{00000000-0005-0000-0000-000004000000}"/>
    <cellStyle name="Currency" xfId="20" builtinId="4"/>
    <cellStyle name="Currency 2 2" xfId="13" xr:uid="{00000000-0005-0000-0000-000006000000}"/>
    <cellStyle name="Currency 2 2 2" xfId="17" xr:uid="{00000000-0005-0000-0000-000007000000}"/>
    <cellStyle name="Heading 2" xfId="2" builtinId="17"/>
    <cellStyle name="Heading 3" xfId="3" builtinId="18"/>
    <cellStyle name="Heading 4" xfId="4" builtinId="19"/>
    <cellStyle name="Hyperlink" xfId="10" builtinId="8"/>
    <cellStyle name="Input" xfId="5" builtinId="20"/>
    <cellStyle name="Normal" xfId="0" builtinId="0"/>
    <cellStyle name="Normal 2" xfId="8" xr:uid="{00000000-0005-0000-0000-00000E000000}"/>
    <cellStyle name="Normal 2 2" xfId="15" xr:uid="{00000000-0005-0000-0000-00000F000000}"/>
    <cellStyle name="Normal 3" xfId="9" xr:uid="{00000000-0005-0000-0000-000010000000}"/>
    <cellStyle name="Normal 3 2" xfId="14" xr:uid="{00000000-0005-0000-0000-000011000000}"/>
    <cellStyle name="Normal 4" xfId="11" xr:uid="{00000000-0005-0000-0000-000012000000}"/>
    <cellStyle name="Normal_EXCEL3-2" xfId="12" xr:uid="{00000000-0005-0000-0000-000013000000}"/>
    <cellStyle name="Title" xfId="1" builtinId="15"/>
  </cellStyles>
  <dxfs count="26">
    <dxf>
      <font>
        <color rgb="FFFF0000"/>
      </font>
      <fill>
        <patternFill patternType="none">
          <bgColor auto="1"/>
        </patternFill>
      </fill>
    </dxf>
    <dxf>
      <font>
        <color rgb="FF9C0006"/>
      </font>
      <fill>
        <patternFill>
          <bgColor rgb="FFFFC7CE"/>
        </patternFill>
      </fill>
    </dxf>
    <dxf>
      <font>
        <color rgb="FF006100"/>
      </font>
      <fill>
        <patternFill>
          <bgColor rgb="FFC6EFCE"/>
        </patternFill>
      </fill>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dxf>
    <dxf>
      <font>
        <strike val="0"/>
        <outline val="0"/>
        <shadow val="0"/>
        <u val="none"/>
        <vertAlign val="baseline"/>
        <sz val="11"/>
        <color theme="1"/>
        <name val="Calibri"/>
        <scheme val="minor"/>
      </font>
      <numFmt numFmtId="166" formatCode="&quot;$&quot;#,##0.00"/>
      <alignment horizontal="right" vertical="bottom" textRotation="0" wrapText="0" indent="0" justifyLastLine="0" shrinkToFit="0"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alignment horizontal="left" vertical="bottom" textRotation="0" wrapText="0" indent="0" justifyLastLine="0" shrinkToFit="0" readingOrder="0"/>
    </dxf>
    <dxf>
      <border outline="0">
        <bottom style="thick">
          <color theme="4" tint="0.499984740745262"/>
        </bottom>
      </border>
    </dxf>
    <dxf>
      <font>
        <b/>
        <i val="0"/>
        <strike val="0"/>
        <condense val="0"/>
        <extend val="0"/>
        <outline val="0"/>
        <shadow val="0"/>
        <u val="none"/>
        <vertAlign val="baseline"/>
        <sz val="14"/>
        <color theme="3"/>
        <name val="Arial"/>
        <family val="2"/>
        <scheme val="none"/>
      </font>
    </dxf>
    <dxf>
      <font>
        <b val="0"/>
        <i val="0"/>
        <strike val="0"/>
        <condense val="0"/>
        <extend val="0"/>
        <outline val="0"/>
        <shadow val="0"/>
        <u val="none"/>
        <vertAlign val="baseline"/>
        <sz val="18"/>
        <color auto="1"/>
        <name val="Calibri"/>
        <family val="2"/>
        <scheme val="minor"/>
      </font>
      <numFmt numFmtId="166" formatCode="&quot;$&quot;#,##0.00"/>
    </dxf>
    <dxf>
      <font>
        <b val="0"/>
        <i val="0"/>
        <strike val="0"/>
        <condense val="0"/>
        <extend val="0"/>
        <outline val="0"/>
        <shadow val="0"/>
        <u val="none"/>
        <vertAlign val="baseline"/>
        <sz val="18"/>
        <color auto="1"/>
        <name val="Calibri"/>
        <family val="2"/>
        <scheme val="minor"/>
      </font>
      <numFmt numFmtId="172" formatCode="m/d/yyyy"/>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font>
        <b val="0"/>
        <i val="0"/>
        <strike val="0"/>
        <condense val="0"/>
        <extend val="0"/>
        <outline val="0"/>
        <shadow val="0"/>
        <u val="none"/>
        <vertAlign val="baseline"/>
        <sz val="18"/>
        <color auto="1"/>
        <name val="Calibri"/>
        <family val="2"/>
        <scheme val="minor"/>
      </font>
    </dxf>
    <dxf>
      <border outline="0">
        <bottom style="thick">
          <color theme="4" tint="0.499984740745262"/>
        </bottom>
      </border>
    </dxf>
    <dxf>
      <font>
        <b/>
        <i val="0"/>
        <strike val="0"/>
        <condense val="0"/>
        <extend val="0"/>
        <outline val="0"/>
        <shadow val="0"/>
        <u val="none"/>
        <vertAlign val="baseline"/>
        <sz val="18"/>
        <color theme="3"/>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1.xml"/><Relationship Id="rId18" Type="http://schemas.openxmlformats.org/officeDocument/2006/relationships/worksheet" Target="worksheets/sheet16.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19.xml"/><Relationship Id="rId7" Type="http://schemas.openxmlformats.org/officeDocument/2006/relationships/worksheet" Target="worksheets/sheet6.xml"/><Relationship Id="rId12" Type="http://schemas.openxmlformats.org/officeDocument/2006/relationships/worksheet" Target="worksheets/sheet10.xml"/><Relationship Id="rId17" Type="http://schemas.openxmlformats.org/officeDocument/2006/relationships/worksheet" Target="worksheets/sheet15.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9.xml"/><Relationship Id="rId24" Type="http://schemas.openxmlformats.org/officeDocument/2006/relationships/pivotCacheDefinition" Target="pivotCache/pivotCacheDefinition1.xml"/><Relationship Id="rId5" Type="http://schemas.openxmlformats.org/officeDocument/2006/relationships/chartsheet" Target="chartsheets/sheet1.xml"/><Relationship Id="rId15" Type="http://schemas.openxmlformats.org/officeDocument/2006/relationships/worksheet" Target="worksheets/sheet13.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chartsheet" Target="chartsheets/sheet2.xml"/><Relationship Id="rId19" Type="http://schemas.openxmlformats.org/officeDocument/2006/relationships/worksheet" Target="worksheets/sheet17.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2.xml"/><Relationship Id="rId22" Type="http://schemas.openxmlformats.org/officeDocument/2006/relationships/externalLink" Target="externalLinks/externalLink1.xml"/><Relationship Id="rId27" Type="http://schemas.microsoft.com/office/2007/relationships/slicerCache" Target="slicerCaches/slicerCache3.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clustered"/>
        <c:varyColors val="0"/>
        <c:ser>
          <c:idx val="0"/>
          <c:order val="0"/>
          <c:tx>
            <c:strRef>
              <c:f>'sales figures'!$B$4</c:f>
              <c:strCache>
                <c:ptCount val="1"/>
                <c:pt idx="0">
                  <c:v>Week 1</c:v>
                </c:pt>
              </c:strCache>
            </c:strRef>
          </c:tx>
          <c:spPr>
            <a:solidFill>
              <a:schemeClr val="accent1"/>
            </a:solidFill>
            <a:ln>
              <a:noFill/>
            </a:ln>
            <a:effectLst/>
          </c:spPr>
          <c:invertIfNegative val="0"/>
          <c:cat>
            <c:strRef>
              <c:f>'sales figures'!$A$5:$A$9</c:f>
              <c:strCache>
                <c:ptCount val="5"/>
                <c:pt idx="0">
                  <c:v>R.Smith</c:v>
                </c:pt>
                <c:pt idx="1">
                  <c:v>H. James</c:v>
                </c:pt>
                <c:pt idx="2">
                  <c:v>S.O'Brian</c:v>
                </c:pt>
                <c:pt idx="3">
                  <c:v>L. Carrie</c:v>
                </c:pt>
                <c:pt idx="4">
                  <c:v>K. Dunn</c:v>
                </c:pt>
              </c:strCache>
            </c:strRef>
          </c:cat>
          <c:val>
            <c:numRef>
              <c:f>'sales figures'!$B$5:$B$9</c:f>
              <c:numCache>
                <c:formatCode>"$"#,##0</c:formatCode>
                <c:ptCount val="5"/>
                <c:pt idx="0">
                  <c:v>4520</c:v>
                </c:pt>
                <c:pt idx="1">
                  <c:v>3220</c:v>
                </c:pt>
                <c:pt idx="2">
                  <c:v>4560</c:v>
                </c:pt>
                <c:pt idx="3">
                  <c:v>5600</c:v>
                </c:pt>
                <c:pt idx="4">
                  <c:v>2330</c:v>
                </c:pt>
              </c:numCache>
            </c:numRef>
          </c:val>
          <c:extLst>
            <c:ext xmlns:c16="http://schemas.microsoft.com/office/drawing/2014/chart" uri="{C3380CC4-5D6E-409C-BE32-E72D297353CC}">
              <c16:uniqueId val="{00000000-D73A-4C39-AAA5-1DC21A6A4E5A}"/>
            </c:ext>
          </c:extLst>
        </c:ser>
        <c:ser>
          <c:idx val="1"/>
          <c:order val="1"/>
          <c:tx>
            <c:strRef>
              <c:f>'sales figures'!$C$4</c:f>
              <c:strCache>
                <c:ptCount val="1"/>
                <c:pt idx="0">
                  <c:v>Week 2</c:v>
                </c:pt>
              </c:strCache>
            </c:strRef>
          </c:tx>
          <c:spPr>
            <a:solidFill>
              <a:schemeClr val="accent2"/>
            </a:solidFill>
            <a:ln>
              <a:noFill/>
            </a:ln>
            <a:effectLst/>
          </c:spPr>
          <c:invertIfNegative val="0"/>
          <c:cat>
            <c:strRef>
              <c:f>'sales figures'!$A$5:$A$9</c:f>
              <c:strCache>
                <c:ptCount val="5"/>
                <c:pt idx="0">
                  <c:v>R.Smith</c:v>
                </c:pt>
                <c:pt idx="1">
                  <c:v>H. James</c:v>
                </c:pt>
                <c:pt idx="2">
                  <c:v>S.O'Brian</c:v>
                </c:pt>
                <c:pt idx="3">
                  <c:v>L. Carrie</c:v>
                </c:pt>
                <c:pt idx="4">
                  <c:v>K. Dunn</c:v>
                </c:pt>
              </c:strCache>
            </c:strRef>
          </c:cat>
          <c:val>
            <c:numRef>
              <c:f>'sales figures'!$C$5:$C$9</c:f>
              <c:numCache>
                <c:formatCode>"$"#,##0</c:formatCode>
                <c:ptCount val="5"/>
                <c:pt idx="0">
                  <c:v>3620</c:v>
                </c:pt>
                <c:pt idx="1">
                  <c:v>5230</c:v>
                </c:pt>
                <c:pt idx="2">
                  <c:v>2320</c:v>
                </c:pt>
                <c:pt idx="3">
                  <c:v>6510</c:v>
                </c:pt>
                <c:pt idx="4">
                  <c:v>4520</c:v>
                </c:pt>
              </c:numCache>
            </c:numRef>
          </c:val>
          <c:extLst>
            <c:ext xmlns:c16="http://schemas.microsoft.com/office/drawing/2014/chart" uri="{C3380CC4-5D6E-409C-BE32-E72D297353CC}">
              <c16:uniqueId val="{00000001-D73A-4C39-AAA5-1DC21A6A4E5A}"/>
            </c:ext>
          </c:extLst>
        </c:ser>
        <c:ser>
          <c:idx val="2"/>
          <c:order val="2"/>
          <c:tx>
            <c:strRef>
              <c:f>'sales figures'!$D$4</c:f>
              <c:strCache>
                <c:ptCount val="1"/>
                <c:pt idx="0">
                  <c:v>Week 3</c:v>
                </c:pt>
              </c:strCache>
            </c:strRef>
          </c:tx>
          <c:spPr>
            <a:solidFill>
              <a:schemeClr val="accent3"/>
            </a:solidFill>
            <a:ln>
              <a:noFill/>
            </a:ln>
            <a:effectLst/>
          </c:spPr>
          <c:invertIfNegative val="0"/>
          <c:cat>
            <c:strRef>
              <c:f>'sales figures'!$A$5:$A$9</c:f>
              <c:strCache>
                <c:ptCount val="5"/>
                <c:pt idx="0">
                  <c:v>R.Smith</c:v>
                </c:pt>
                <c:pt idx="1">
                  <c:v>H. James</c:v>
                </c:pt>
                <c:pt idx="2">
                  <c:v>S.O'Brian</c:v>
                </c:pt>
                <c:pt idx="3">
                  <c:v>L. Carrie</c:v>
                </c:pt>
                <c:pt idx="4">
                  <c:v>K. Dunn</c:v>
                </c:pt>
              </c:strCache>
            </c:strRef>
          </c:cat>
          <c:val>
            <c:numRef>
              <c:f>'sales figures'!$D$5:$D$9</c:f>
              <c:numCache>
                <c:formatCode>"$"#,##0</c:formatCode>
                <c:ptCount val="5"/>
                <c:pt idx="0">
                  <c:v>2560</c:v>
                </c:pt>
                <c:pt idx="1">
                  <c:v>4550</c:v>
                </c:pt>
                <c:pt idx="2">
                  <c:v>3220</c:v>
                </c:pt>
                <c:pt idx="3">
                  <c:v>5660</c:v>
                </c:pt>
                <c:pt idx="4">
                  <c:v>5500</c:v>
                </c:pt>
              </c:numCache>
            </c:numRef>
          </c:val>
          <c:extLst>
            <c:ext xmlns:c16="http://schemas.microsoft.com/office/drawing/2014/chart" uri="{C3380CC4-5D6E-409C-BE32-E72D297353CC}">
              <c16:uniqueId val="{00000002-D73A-4C39-AAA5-1DC21A6A4E5A}"/>
            </c:ext>
          </c:extLst>
        </c:ser>
        <c:ser>
          <c:idx val="3"/>
          <c:order val="3"/>
          <c:tx>
            <c:strRef>
              <c:f>'sales figures'!$E$4</c:f>
              <c:strCache>
                <c:ptCount val="1"/>
                <c:pt idx="0">
                  <c:v>Week 4</c:v>
                </c:pt>
              </c:strCache>
            </c:strRef>
          </c:tx>
          <c:spPr>
            <a:solidFill>
              <a:schemeClr val="accent4"/>
            </a:solidFill>
            <a:ln>
              <a:noFill/>
            </a:ln>
            <a:effectLst/>
          </c:spPr>
          <c:invertIfNegative val="0"/>
          <c:cat>
            <c:strRef>
              <c:f>'sales figures'!$A$5:$A$9</c:f>
              <c:strCache>
                <c:ptCount val="5"/>
                <c:pt idx="0">
                  <c:v>R.Smith</c:v>
                </c:pt>
                <c:pt idx="1">
                  <c:v>H. James</c:v>
                </c:pt>
                <c:pt idx="2">
                  <c:v>S.O'Brian</c:v>
                </c:pt>
                <c:pt idx="3">
                  <c:v>L. Carrie</c:v>
                </c:pt>
                <c:pt idx="4">
                  <c:v>K. Dunn</c:v>
                </c:pt>
              </c:strCache>
            </c:strRef>
          </c:cat>
          <c:val>
            <c:numRef>
              <c:f>'sales figures'!$E$5:$E$9</c:f>
              <c:numCache>
                <c:formatCode>"$"#,##0</c:formatCode>
                <c:ptCount val="5"/>
                <c:pt idx="0">
                  <c:v>2750</c:v>
                </c:pt>
                <c:pt idx="1">
                  <c:v>5400</c:v>
                </c:pt>
                <c:pt idx="2">
                  <c:v>2320</c:v>
                </c:pt>
                <c:pt idx="3">
                  <c:v>4500</c:v>
                </c:pt>
                <c:pt idx="4">
                  <c:v>4510</c:v>
                </c:pt>
              </c:numCache>
            </c:numRef>
          </c:val>
          <c:extLst>
            <c:ext xmlns:c16="http://schemas.microsoft.com/office/drawing/2014/chart" uri="{C3380CC4-5D6E-409C-BE32-E72D297353CC}">
              <c16:uniqueId val="{00000003-D73A-4C39-AAA5-1DC21A6A4E5A}"/>
            </c:ext>
          </c:extLst>
        </c:ser>
        <c:dLbls>
          <c:showLegendKey val="0"/>
          <c:showVal val="0"/>
          <c:showCatName val="0"/>
          <c:showSerName val="0"/>
          <c:showPercent val="0"/>
          <c:showBubbleSize val="0"/>
        </c:dLbls>
        <c:gapWidth val="219"/>
        <c:overlap val="-27"/>
        <c:axId val="494295903"/>
        <c:axId val="504025871"/>
      </c:barChart>
      <c:catAx>
        <c:axId val="49429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04025871"/>
        <c:crosses val="autoZero"/>
        <c:auto val="1"/>
        <c:lblAlgn val="ctr"/>
        <c:lblOffset val="100"/>
        <c:noMultiLvlLbl val="0"/>
      </c:catAx>
      <c:valAx>
        <c:axId val="504025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429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clustered"/>
        <c:varyColors val="0"/>
        <c:ser>
          <c:idx val="0"/>
          <c:order val="0"/>
          <c:tx>
            <c:strRef>
              <c:f>'sales figures'!$B$4</c:f>
              <c:strCache>
                <c:ptCount val="1"/>
                <c:pt idx="0">
                  <c:v>Week 1</c:v>
                </c:pt>
              </c:strCache>
            </c:strRef>
          </c:tx>
          <c:spPr>
            <a:solidFill>
              <a:schemeClr val="accent1"/>
            </a:solidFill>
            <a:ln>
              <a:noFill/>
            </a:ln>
            <a:effectLst/>
          </c:spPr>
          <c:invertIfNegative val="0"/>
          <c:cat>
            <c:strRef>
              <c:f>'sales figures'!$A$5:$A$9</c:f>
              <c:strCache>
                <c:ptCount val="5"/>
                <c:pt idx="0">
                  <c:v>R.Smith</c:v>
                </c:pt>
                <c:pt idx="1">
                  <c:v>H. James</c:v>
                </c:pt>
                <c:pt idx="2">
                  <c:v>S.O'Brian</c:v>
                </c:pt>
                <c:pt idx="3">
                  <c:v>L. Carrie</c:v>
                </c:pt>
                <c:pt idx="4">
                  <c:v>K. Dunn</c:v>
                </c:pt>
              </c:strCache>
            </c:strRef>
          </c:cat>
          <c:val>
            <c:numRef>
              <c:f>'sales figures'!$B$5:$B$9</c:f>
              <c:numCache>
                <c:formatCode>"$"#,##0</c:formatCode>
                <c:ptCount val="5"/>
                <c:pt idx="0">
                  <c:v>4520</c:v>
                </c:pt>
                <c:pt idx="1">
                  <c:v>3220</c:v>
                </c:pt>
                <c:pt idx="2">
                  <c:v>4560</c:v>
                </c:pt>
                <c:pt idx="3">
                  <c:v>5600</c:v>
                </c:pt>
                <c:pt idx="4">
                  <c:v>2330</c:v>
                </c:pt>
              </c:numCache>
            </c:numRef>
          </c:val>
          <c:extLst>
            <c:ext xmlns:c16="http://schemas.microsoft.com/office/drawing/2014/chart" uri="{C3380CC4-5D6E-409C-BE32-E72D297353CC}">
              <c16:uniqueId val="{00000000-24AE-436B-82B4-B7D6D0E331EF}"/>
            </c:ext>
          </c:extLst>
        </c:ser>
        <c:ser>
          <c:idx val="1"/>
          <c:order val="1"/>
          <c:tx>
            <c:strRef>
              <c:f>'sales figures'!$C$4</c:f>
              <c:strCache>
                <c:ptCount val="1"/>
                <c:pt idx="0">
                  <c:v>Week 2</c:v>
                </c:pt>
              </c:strCache>
            </c:strRef>
          </c:tx>
          <c:spPr>
            <a:solidFill>
              <a:schemeClr val="accent2"/>
            </a:solidFill>
            <a:ln>
              <a:noFill/>
            </a:ln>
            <a:effectLst/>
          </c:spPr>
          <c:invertIfNegative val="0"/>
          <c:cat>
            <c:strRef>
              <c:f>'sales figures'!$A$5:$A$9</c:f>
              <c:strCache>
                <c:ptCount val="5"/>
                <c:pt idx="0">
                  <c:v>R.Smith</c:v>
                </c:pt>
                <c:pt idx="1">
                  <c:v>H. James</c:v>
                </c:pt>
                <c:pt idx="2">
                  <c:v>S.O'Brian</c:v>
                </c:pt>
                <c:pt idx="3">
                  <c:v>L. Carrie</c:v>
                </c:pt>
                <c:pt idx="4">
                  <c:v>K. Dunn</c:v>
                </c:pt>
              </c:strCache>
            </c:strRef>
          </c:cat>
          <c:val>
            <c:numRef>
              <c:f>'sales figures'!$C$5:$C$9</c:f>
              <c:numCache>
                <c:formatCode>"$"#,##0</c:formatCode>
                <c:ptCount val="5"/>
                <c:pt idx="0">
                  <c:v>3620</c:v>
                </c:pt>
                <c:pt idx="1">
                  <c:v>5230</c:v>
                </c:pt>
                <c:pt idx="2">
                  <c:v>2320</c:v>
                </c:pt>
                <c:pt idx="3">
                  <c:v>6510</c:v>
                </c:pt>
                <c:pt idx="4">
                  <c:v>4520</c:v>
                </c:pt>
              </c:numCache>
            </c:numRef>
          </c:val>
          <c:extLst>
            <c:ext xmlns:c16="http://schemas.microsoft.com/office/drawing/2014/chart" uri="{C3380CC4-5D6E-409C-BE32-E72D297353CC}">
              <c16:uniqueId val="{00000001-24AE-436B-82B4-B7D6D0E331EF}"/>
            </c:ext>
          </c:extLst>
        </c:ser>
        <c:ser>
          <c:idx val="2"/>
          <c:order val="2"/>
          <c:tx>
            <c:strRef>
              <c:f>'sales figures'!$D$4</c:f>
              <c:strCache>
                <c:ptCount val="1"/>
                <c:pt idx="0">
                  <c:v>Week 3</c:v>
                </c:pt>
              </c:strCache>
            </c:strRef>
          </c:tx>
          <c:spPr>
            <a:solidFill>
              <a:schemeClr val="accent3"/>
            </a:solidFill>
            <a:ln>
              <a:noFill/>
            </a:ln>
            <a:effectLst/>
          </c:spPr>
          <c:invertIfNegative val="0"/>
          <c:cat>
            <c:strRef>
              <c:f>'sales figures'!$A$5:$A$9</c:f>
              <c:strCache>
                <c:ptCount val="5"/>
                <c:pt idx="0">
                  <c:v>R.Smith</c:v>
                </c:pt>
                <c:pt idx="1">
                  <c:v>H. James</c:v>
                </c:pt>
                <c:pt idx="2">
                  <c:v>S.O'Brian</c:v>
                </c:pt>
                <c:pt idx="3">
                  <c:v>L. Carrie</c:v>
                </c:pt>
                <c:pt idx="4">
                  <c:v>K. Dunn</c:v>
                </c:pt>
              </c:strCache>
            </c:strRef>
          </c:cat>
          <c:val>
            <c:numRef>
              <c:f>'sales figures'!$D$5:$D$9</c:f>
              <c:numCache>
                <c:formatCode>"$"#,##0</c:formatCode>
                <c:ptCount val="5"/>
                <c:pt idx="0">
                  <c:v>2560</c:v>
                </c:pt>
                <c:pt idx="1">
                  <c:v>4550</c:v>
                </c:pt>
                <c:pt idx="2">
                  <c:v>3220</c:v>
                </c:pt>
                <c:pt idx="3">
                  <c:v>5660</c:v>
                </c:pt>
                <c:pt idx="4">
                  <c:v>5500</c:v>
                </c:pt>
              </c:numCache>
            </c:numRef>
          </c:val>
          <c:extLst>
            <c:ext xmlns:c16="http://schemas.microsoft.com/office/drawing/2014/chart" uri="{C3380CC4-5D6E-409C-BE32-E72D297353CC}">
              <c16:uniqueId val="{00000002-24AE-436B-82B4-B7D6D0E331EF}"/>
            </c:ext>
          </c:extLst>
        </c:ser>
        <c:ser>
          <c:idx val="3"/>
          <c:order val="3"/>
          <c:tx>
            <c:strRef>
              <c:f>'sales figures'!$E$4</c:f>
              <c:strCache>
                <c:ptCount val="1"/>
                <c:pt idx="0">
                  <c:v>Week 4</c:v>
                </c:pt>
              </c:strCache>
            </c:strRef>
          </c:tx>
          <c:spPr>
            <a:solidFill>
              <a:schemeClr val="accent4"/>
            </a:solidFill>
            <a:ln>
              <a:noFill/>
            </a:ln>
            <a:effectLst/>
          </c:spPr>
          <c:invertIfNegative val="0"/>
          <c:cat>
            <c:strRef>
              <c:f>'sales figures'!$A$5:$A$9</c:f>
              <c:strCache>
                <c:ptCount val="5"/>
                <c:pt idx="0">
                  <c:v>R.Smith</c:v>
                </c:pt>
                <c:pt idx="1">
                  <c:v>H. James</c:v>
                </c:pt>
                <c:pt idx="2">
                  <c:v>S.O'Brian</c:v>
                </c:pt>
                <c:pt idx="3">
                  <c:v>L. Carrie</c:v>
                </c:pt>
                <c:pt idx="4">
                  <c:v>K. Dunn</c:v>
                </c:pt>
              </c:strCache>
            </c:strRef>
          </c:cat>
          <c:val>
            <c:numRef>
              <c:f>'sales figures'!$E$5:$E$9</c:f>
              <c:numCache>
                <c:formatCode>"$"#,##0</c:formatCode>
                <c:ptCount val="5"/>
                <c:pt idx="0">
                  <c:v>2750</c:v>
                </c:pt>
                <c:pt idx="1">
                  <c:v>5400</c:v>
                </c:pt>
                <c:pt idx="2">
                  <c:v>2320</c:v>
                </c:pt>
                <c:pt idx="3">
                  <c:v>4500</c:v>
                </c:pt>
                <c:pt idx="4">
                  <c:v>4510</c:v>
                </c:pt>
              </c:numCache>
            </c:numRef>
          </c:val>
          <c:extLst>
            <c:ext xmlns:c16="http://schemas.microsoft.com/office/drawing/2014/chart" uri="{C3380CC4-5D6E-409C-BE32-E72D297353CC}">
              <c16:uniqueId val="{00000003-24AE-436B-82B4-B7D6D0E331EF}"/>
            </c:ext>
          </c:extLst>
        </c:ser>
        <c:dLbls>
          <c:showLegendKey val="0"/>
          <c:showVal val="0"/>
          <c:showCatName val="0"/>
          <c:showSerName val="0"/>
          <c:showPercent val="0"/>
          <c:showBubbleSize val="0"/>
        </c:dLbls>
        <c:gapWidth val="219"/>
        <c:overlap val="-27"/>
        <c:axId val="611036863"/>
        <c:axId val="504029199"/>
      </c:barChart>
      <c:catAx>
        <c:axId val="611036863"/>
        <c:scaling>
          <c:orientation val="minMax"/>
        </c:scaling>
        <c:delete val="1"/>
        <c:axPos val="b"/>
        <c:numFmt formatCode="General" sourceLinked="1"/>
        <c:majorTickMark val="none"/>
        <c:minorTickMark val="none"/>
        <c:tickLblPos val="nextTo"/>
        <c:crossAx val="504029199"/>
        <c:crosses val="autoZero"/>
        <c:auto val="1"/>
        <c:lblAlgn val="ctr"/>
        <c:lblOffset val="100"/>
        <c:noMultiLvlLbl val="0"/>
      </c:catAx>
      <c:valAx>
        <c:axId val="504029199"/>
        <c:scaling>
          <c:orientation val="minMax"/>
        </c:scaling>
        <c:delete val="1"/>
        <c:axPos val="l"/>
        <c:numFmt formatCode="&quot;$&quot;#,##0" sourceLinked="1"/>
        <c:majorTickMark val="none"/>
        <c:minorTickMark val="none"/>
        <c:tickLblPos val="nextTo"/>
        <c:crossAx val="61103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clustered"/>
        <c:varyColors val="0"/>
        <c:ser>
          <c:idx val="0"/>
          <c:order val="0"/>
          <c:tx>
            <c:strRef>
              <c:f>'Charting 2'!$B$4</c:f>
              <c:strCache>
                <c:ptCount val="1"/>
                <c:pt idx="0">
                  <c:v>1st Qtr</c:v>
                </c:pt>
              </c:strCache>
            </c:strRef>
          </c:tx>
          <c:spPr>
            <a:solidFill>
              <a:schemeClr val="accent1"/>
            </a:solidFill>
            <a:ln>
              <a:noFill/>
            </a:ln>
            <a:effectLst/>
          </c:spPr>
          <c:invertIfNegative val="0"/>
          <c:cat>
            <c:strRef>
              <c:f>'Charting 2'!$A$5:$A$10</c:f>
              <c:strCache>
                <c:ptCount val="6"/>
                <c:pt idx="0">
                  <c:v>Country</c:v>
                </c:pt>
                <c:pt idx="1">
                  <c:v>Jazz</c:v>
                </c:pt>
                <c:pt idx="2">
                  <c:v>Pop</c:v>
                </c:pt>
                <c:pt idx="3">
                  <c:v>Rock</c:v>
                </c:pt>
                <c:pt idx="4">
                  <c:v>Rap</c:v>
                </c:pt>
                <c:pt idx="5">
                  <c:v>Techno</c:v>
                </c:pt>
              </c:strCache>
            </c:strRef>
          </c:cat>
          <c:val>
            <c:numRef>
              <c:f>'Charting 2'!$B$5:$B$10</c:f>
              <c:numCache>
                <c:formatCode>"$"#,##0</c:formatCode>
                <c:ptCount val="6"/>
                <c:pt idx="0">
                  <c:v>2496</c:v>
                </c:pt>
                <c:pt idx="1">
                  <c:v>1267</c:v>
                </c:pt>
                <c:pt idx="2">
                  <c:v>1809</c:v>
                </c:pt>
                <c:pt idx="3">
                  <c:v>1170</c:v>
                </c:pt>
                <c:pt idx="4">
                  <c:v>1875</c:v>
                </c:pt>
                <c:pt idx="5" formatCode="General">
                  <c:v>1000</c:v>
                </c:pt>
              </c:numCache>
            </c:numRef>
          </c:val>
          <c:extLst>
            <c:ext xmlns:c16="http://schemas.microsoft.com/office/drawing/2014/chart" uri="{C3380CC4-5D6E-409C-BE32-E72D297353CC}">
              <c16:uniqueId val="{00000000-24AE-436B-82B4-B7D6D0E331EF}"/>
            </c:ext>
          </c:extLst>
        </c:ser>
        <c:ser>
          <c:idx val="1"/>
          <c:order val="1"/>
          <c:tx>
            <c:strRef>
              <c:f>'Charting 2'!$C$4</c:f>
              <c:strCache>
                <c:ptCount val="1"/>
                <c:pt idx="0">
                  <c:v>2nd Qtr</c:v>
                </c:pt>
              </c:strCache>
            </c:strRef>
          </c:tx>
          <c:spPr>
            <a:solidFill>
              <a:schemeClr val="accent2"/>
            </a:solidFill>
            <a:ln>
              <a:noFill/>
            </a:ln>
            <a:effectLst/>
          </c:spPr>
          <c:invertIfNegative val="0"/>
          <c:cat>
            <c:strRef>
              <c:f>'Charting 2'!$A$5:$A$10</c:f>
              <c:strCache>
                <c:ptCount val="6"/>
                <c:pt idx="0">
                  <c:v>Country</c:v>
                </c:pt>
                <c:pt idx="1">
                  <c:v>Jazz</c:v>
                </c:pt>
                <c:pt idx="2">
                  <c:v>Pop</c:v>
                </c:pt>
                <c:pt idx="3">
                  <c:v>Rock</c:v>
                </c:pt>
                <c:pt idx="4">
                  <c:v>Rap</c:v>
                </c:pt>
                <c:pt idx="5">
                  <c:v>Techno</c:v>
                </c:pt>
              </c:strCache>
            </c:strRef>
          </c:cat>
          <c:val>
            <c:numRef>
              <c:f>'Charting 2'!$C$5:$C$10</c:f>
              <c:numCache>
                <c:formatCode>"$"#,##0</c:formatCode>
                <c:ptCount val="6"/>
                <c:pt idx="0">
                  <c:v>3155</c:v>
                </c:pt>
                <c:pt idx="1">
                  <c:v>1566</c:v>
                </c:pt>
                <c:pt idx="2">
                  <c:v>1956</c:v>
                </c:pt>
                <c:pt idx="3">
                  <c:v>1026</c:v>
                </c:pt>
                <c:pt idx="4">
                  <c:v>2563</c:v>
                </c:pt>
                <c:pt idx="5" formatCode="General">
                  <c:v>1000</c:v>
                </c:pt>
              </c:numCache>
            </c:numRef>
          </c:val>
          <c:extLst>
            <c:ext xmlns:c16="http://schemas.microsoft.com/office/drawing/2014/chart" uri="{C3380CC4-5D6E-409C-BE32-E72D297353CC}">
              <c16:uniqueId val="{00000001-24AE-436B-82B4-B7D6D0E331EF}"/>
            </c:ext>
          </c:extLst>
        </c:ser>
        <c:ser>
          <c:idx val="2"/>
          <c:order val="2"/>
          <c:tx>
            <c:strRef>
              <c:f>'Charting 2'!$D$4</c:f>
              <c:strCache>
                <c:ptCount val="1"/>
                <c:pt idx="0">
                  <c:v>3rd Qtr</c:v>
                </c:pt>
              </c:strCache>
            </c:strRef>
          </c:tx>
          <c:spPr>
            <a:solidFill>
              <a:schemeClr val="accent3"/>
            </a:solidFill>
            <a:ln>
              <a:noFill/>
            </a:ln>
            <a:effectLst/>
          </c:spPr>
          <c:invertIfNegative val="0"/>
          <c:cat>
            <c:strRef>
              <c:f>'Charting 2'!$A$5:$A$10</c:f>
              <c:strCache>
                <c:ptCount val="6"/>
                <c:pt idx="0">
                  <c:v>Country</c:v>
                </c:pt>
                <c:pt idx="1">
                  <c:v>Jazz</c:v>
                </c:pt>
                <c:pt idx="2">
                  <c:v>Pop</c:v>
                </c:pt>
                <c:pt idx="3">
                  <c:v>Rock</c:v>
                </c:pt>
                <c:pt idx="4">
                  <c:v>Rap</c:v>
                </c:pt>
                <c:pt idx="5">
                  <c:v>Techno</c:v>
                </c:pt>
              </c:strCache>
            </c:strRef>
          </c:cat>
          <c:val>
            <c:numRef>
              <c:f>'Charting 2'!$D$5:$D$10</c:f>
              <c:numCache>
                <c:formatCode>"$"#,##0</c:formatCode>
                <c:ptCount val="6"/>
                <c:pt idx="0">
                  <c:v>2743</c:v>
                </c:pt>
                <c:pt idx="1">
                  <c:v>1358</c:v>
                </c:pt>
                <c:pt idx="2">
                  <c:v>1776</c:v>
                </c:pt>
                <c:pt idx="3">
                  <c:v>992</c:v>
                </c:pt>
                <c:pt idx="4">
                  <c:v>2005</c:v>
                </c:pt>
                <c:pt idx="5" formatCode="General">
                  <c:v>1000</c:v>
                </c:pt>
              </c:numCache>
            </c:numRef>
          </c:val>
          <c:extLst>
            <c:ext xmlns:c16="http://schemas.microsoft.com/office/drawing/2014/chart" uri="{C3380CC4-5D6E-409C-BE32-E72D297353CC}">
              <c16:uniqueId val="{00000002-24AE-436B-82B4-B7D6D0E331EF}"/>
            </c:ext>
          </c:extLst>
        </c:ser>
        <c:ser>
          <c:idx val="3"/>
          <c:order val="3"/>
          <c:tx>
            <c:strRef>
              <c:f>'Charting 2'!$E$4</c:f>
              <c:strCache>
                <c:ptCount val="1"/>
                <c:pt idx="0">
                  <c:v>4th Qtr</c:v>
                </c:pt>
              </c:strCache>
            </c:strRef>
          </c:tx>
          <c:spPr>
            <a:solidFill>
              <a:schemeClr val="accent4"/>
            </a:solidFill>
            <a:ln>
              <a:noFill/>
            </a:ln>
            <a:effectLst/>
          </c:spPr>
          <c:invertIfNegative val="0"/>
          <c:cat>
            <c:strRef>
              <c:f>'Charting 2'!$A$5:$A$10</c:f>
              <c:strCache>
                <c:ptCount val="6"/>
                <c:pt idx="0">
                  <c:v>Country</c:v>
                </c:pt>
                <c:pt idx="1">
                  <c:v>Jazz</c:v>
                </c:pt>
                <c:pt idx="2">
                  <c:v>Pop</c:v>
                </c:pt>
                <c:pt idx="3">
                  <c:v>Rock</c:v>
                </c:pt>
                <c:pt idx="4">
                  <c:v>Rap</c:v>
                </c:pt>
                <c:pt idx="5">
                  <c:v>Techno</c:v>
                </c:pt>
              </c:strCache>
            </c:strRef>
          </c:cat>
          <c:val>
            <c:numRef>
              <c:f>'Charting 2'!$E$5:$E$10</c:f>
              <c:numCache>
                <c:formatCode>"$"#,##0</c:formatCode>
                <c:ptCount val="6"/>
                <c:pt idx="0">
                  <c:v>4422</c:v>
                </c:pt>
                <c:pt idx="1">
                  <c:v>2363</c:v>
                </c:pt>
                <c:pt idx="2">
                  <c:v>2789</c:v>
                </c:pt>
                <c:pt idx="3">
                  <c:v>1558</c:v>
                </c:pt>
                <c:pt idx="4">
                  <c:v>1844</c:v>
                </c:pt>
                <c:pt idx="5" formatCode="General">
                  <c:v>1000</c:v>
                </c:pt>
              </c:numCache>
            </c:numRef>
          </c:val>
          <c:extLst>
            <c:ext xmlns:c16="http://schemas.microsoft.com/office/drawing/2014/chart" uri="{C3380CC4-5D6E-409C-BE32-E72D297353CC}">
              <c16:uniqueId val="{00000003-24AE-436B-82B4-B7D6D0E331EF}"/>
            </c:ext>
          </c:extLst>
        </c:ser>
        <c:dLbls>
          <c:showLegendKey val="0"/>
          <c:showVal val="0"/>
          <c:showCatName val="0"/>
          <c:showSerName val="0"/>
          <c:showPercent val="0"/>
          <c:showBubbleSize val="0"/>
        </c:dLbls>
        <c:gapWidth val="219"/>
        <c:overlap val="-27"/>
        <c:axId val="611036863"/>
        <c:axId val="504029199"/>
      </c:barChart>
      <c:catAx>
        <c:axId val="611036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04029199"/>
        <c:crosses val="autoZero"/>
        <c:auto val="1"/>
        <c:lblAlgn val="ctr"/>
        <c:lblOffset val="100"/>
        <c:noMultiLvlLbl val="0"/>
      </c:catAx>
      <c:valAx>
        <c:axId val="504029199"/>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1103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2019 Intermediate.xlsx]Sheet1!PivotTable7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Sheet1!$C$4</c:f>
              <c:strCache>
                <c:ptCount val="1"/>
                <c:pt idx="0">
                  <c:v>Total</c:v>
                </c:pt>
              </c:strCache>
            </c:strRef>
          </c:tx>
          <c:spPr>
            <a:solidFill>
              <a:schemeClr val="accent1"/>
            </a:solidFill>
            <a:ln>
              <a:noFill/>
            </a:ln>
            <a:effectLst/>
          </c:spPr>
          <c:invertIfNegative val="0"/>
          <c:cat>
            <c:multiLvlStrRef>
              <c:f>Sheet1!$A$5:$B$16</c:f>
              <c:multiLvlStrCache>
                <c:ptCount val="9"/>
                <c:lvl>
                  <c:pt idx="0">
                    <c:v>Ice Cream</c:v>
                  </c:pt>
                  <c:pt idx="1">
                    <c:v>Tasty Treats</c:v>
                  </c:pt>
                  <c:pt idx="2">
                    <c:v>Popsicles</c:v>
                  </c:pt>
                  <c:pt idx="3">
                    <c:v>Frozen Yogurt</c:v>
                  </c:pt>
                  <c:pt idx="4">
                    <c:v>Popsicles</c:v>
                  </c:pt>
                  <c:pt idx="5">
                    <c:v>Ice Cream</c:v>
                  </c:pt>
                  <c:pt idx="6">
                    <c:v>Frozen Yogurt</c:v>
                  </c:pt>
                  <c:pt idx="7">
                    <c:v>Tasty Treats</c:v>
                  </c:pt>
                  <c:pt idx="8">
                    <c:v>Ice Cream</c:v>
                  </c:pt>
                </c:lvl>
                <c:lvl>
                  <c:pt idx="0">
                    <c:v>Bishop</c:v>
                  </c:pt>
                  <c:pt idx="4">
                    <c:v>Watson</c:v>
                  </c:pt>
                  <c:pt idx="6">
                    <c:v>Pullen</c:v>
                  </c:pt>
                </c:lvl>
              </c:multiLvlStrCache>
            </c:multiLvlStrRef>
          </c:cat>
          <c:val>
            <c:numRef>
              <c:f>Sheet1!$C$5:$C$16</c:f>
              <c:numCache>
                <c:formatCode>"$"#,##0.00</c:formatCode>
                <c:ptCount val="9"/>
                <c:pt idx="0">
                  <c:v>107812.5</c:v>
                </c:pt>
                <c:pt idx="1">
                  <c:v>73095</c:v>
                </c:pt>
                <c:pt idx="2">
                  <c:v>68677.5</c:v>
                </c:pt>
                <c:pt idx="3">
                  <c:v>44160</c:v>
                </c:pt>
                <c:pt idx="4">
                  <c:v>109635</c:v>
                </c:pt>
                <c:pt idx="5">
                  <c:v>47430</c:v>
                </c:pt>
                <c:pt idx="6">
                  <c:v>73237.5</c:v>
                </c:pt>
                <c:pt idx="7">
                  <c:v>55612.5</c:v>
                </c:pt>
                <c:pt idx="8">
                  <c:v>16192.5</c:v>
                </c:pt>
              </c:numCache>
            </c:numRef>
          </c:val>
          <c:extLst>
            <c:ext xmlns:c16="http://schemas.microsoft.com/office/drawing/2014/chart" uri="{C3380CC4-5D6E-409C-BE32-E72D297353CC}">
              <c16:uniqueId val="{00000000-F87E-4141-9ECE-7C8B3C88A3EA}"/>
            </c:ext>
          </c:extLst>
        </c:ser>
        <c:dLbls>
          <c:showLegendKey val="0"/>
          <c:showVal val="0"/>
          <c:showCatName val="0"/>
          <c:showSerName val="0"/>
          <c:showPercent val="0"/>
          <c:showBubbleSize val="0"/>
        </c:dLbls>
        <c:gapWidth val="219"/>
        <c:overlap val="-27"/>
        <c:axId val="610783039"/>
        <c:axId val="611471903"/>
      </c:barChart>
      <c:catAx>
        <c:axId val="61078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11471903"/>
        <c:crosses val="autoZero"/>
        <c:auto val="1"/>
        <c:lblAlgn val="ctr"/>
        <c:lblOffset val="100"/>
        <c:noMultiLvlLbl val="0"/>
      </c:catAx>
      <c:valAx>
        <c:axId val="611471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1078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A814FC3-DE2D-4CD3-B07F-8EECFF2069D0}">
  <sheetPr>
    <tabColor theme="0"/>
  </sheetPr>
  <sheetViews>
    <sheetView zoomScale="9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0AEBBE8-9246-4D9B-AF29-E0C1F8BFC1DC}">
  <sheetPr>
    <tabColor theme="0"/>
  </sheetPr>
  <sheetViews>
    <sheetView zoomScale="90"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15</xdr:col>
      <xdr:colOff>318246</xdr:colOff>
      <xdr:row>8</xdr:row>
      <xdr:rowOff>197971</xdr:rowOff>
    </xdr:from>
    <xdr:to>
      <xdr:col>18</xdr:col>
      <xdr:colOff>318247</xdr:colOff>
      <xdr:row>17</xdr:row>
      <xdr:rowOff>36046</xdr:rowOff>
    </xdr:to>
    <mc:AlternateContent xmlns:mc="http://schemas.openxmlformats.org/markup-compatibility/2006">
      <mc:Choice xmlns:sle15="http://schemas.microsoft.com/office/drawing/2012/slicer" Requires="sle15">
        <xdr:graphicFrame macro="">
          <xdr:nvGraphicFramePr>
            <xdr:cNvPr id="3" name="Dept">
              <a:extLst>
                <a:ext uri="{FF2B5EF4-FFF2-40B4-BE49-F238E27FC236}">
                  <a16:creationId xmlns:a16="http://schemas.microsoft.com/office/drawing/2014/main" id="{8548D98D-D8C4-49E1-B095-29518880BD23}"/>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13115364" y="2495177"/>
              <a:ext cx="1748118" cy="2460251"/>
            </a:xfrm>
            <a:prstGeom prst="rect">
              <a:avLst/>
            </a:prstGeom>
            <a:solidFill>
              <a:prstClr val="white"/>
            </a:solidFill>
            <a:ln w="1">
              <a:solidFill>
                <a:prstClr val="green"/>
              </a:solidFill>
            </a:ln>
          </xdr:spPr>
          <xdr:txBody>
            <a:bodyPr vertOverflow="clip" horzOverflow="clip"/>
            <a:lstStyle/>
            <a:p>
              <a:r>
                <a:rPr lang="en-K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463924</xdr:colOff>
      <xdr:row>0</xdr:row>
      <xdr:rowOff>351491</xdr:rowOff>
    </xdr:from>
    <xdr:to>
      <xdr:col>13</xdr:col>
      <xdr:colOff>463924</xdr:colOff>
      <xdr:row>9</xdr:row>
      <xdr:rowOff>239993</xdr:rowOff>
    </xdr:to>
    <mc:AlternateContent xmlns:mc="http://schemas.openxmlformats.org/markup-compatibility/2006">
      <mc:Choice xmlns:sle15="http://schemas.microsoft.com/office/drawing/2012/slicer" Requires="sle15">
        <xdr:graphicFrame macro="">
          <xdr:nvGraphicFramePr>
            <xdr:cNvPr id="4" name="Location">
              <a:extLst>
                <a:ext uri="{FF2B5EF4-FFF2-40B4-BE49-F238E27FC236}">
                  <a16:creationId xmlns:a16="http://schemas.microsoft.com/office/drawing/2014/main" id="{BFAD1686-0B7A-41CA-9253-0128055A549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347512" y="351491"/>
              <a:ext cx="1748118" cy="2477061"/>
            </a:xfrm>
            <a:prstGeom prst="rect">
              <a:avLst/>
            </a:prstGeom>
            <a:solidFill>
              <a:prstClr val="white"/>
            </a:solidFill>
            <a:ln w="1">
              <a:solidFill>
                <a:prstClr val="green"/>
              </a:solidFill>
            </a:ln>
          </xdr:spPr>
          <xdr:txBody>
            <a:bodyPr vertOverflow="clip" horzOverflow="clip"/>
            <a:lstStyle/>
            <a:p>
              <a:r>
                <a:rPr lang="en-K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65743AD1-F437-4546-A1D7-1C55A74142D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5</xdr:col>
      <xdr:colOff>678962</xdr:colOff>
      <xdr:row>1</xdr:row>
      <xdr:rowOff>977</xdr:rowOff>
    </xdr:from>
    <xdr:to>
      <xdr:col>13</xdr:col>
      <xdr:colOff>246674</xdr:colOff>
      <xdr:row>15</xdr:row>
      <xdr:rowOff>18562</xdr:rowOff>
    </xdr:to>
    <xdr:graphicFrame macro="">
      <xdr:nvGraphicFramePr>
        <xdr:cNvPr id="3" name="Chart 2">
          <a:extLst>
            <a:ext uri="{FF2B5EF4-FFF2-40B4-BE49-F238E27FC236}">
              <a16:creationId xmlns:a16="http://schemas.microsoft.com/office/drawing/2014/main" id="{006A6C17-2CC4-4B55-9C2F-79235C417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156308</xdr:colOff>
      <xdr:row>0</xdr:row>
      <xdr:rowOff>267188</xdr:rowOff>
    </xdr:from>
    <xdr:to>
      <xdr:col>15</xdr:col>
      <xdr:colOff>402981</xdr:colOff>
      <xdr:row>14</xdr:row>
      <xdr:rowOff>182196</xdr:rowOff>
    </xdr:to>
    <xdr:graphicFrame macro="">
      <xdr:nvGraphicFramePr>
        <xdr:cNvPr id="2" name="Chart 1">
          <a:extLst>
            <a:ext uri="{FF2B5EF4-FFF2-40B4-BE49-F238E27FC236}">
              <a16:creationId xmlns:a16="http://schemas.microsoft.com/office/drawing/2014/main" id="{F26F87D0-043F-4DF9-BD4A-FB4388C80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2" name="Picture 1">
          <a:extLst>
            <a:ext uri="{FF2B5EF4-FFF2-40B4-BE49-F238E27FC236}">
              <a16:creationId xmlns:a16="http://schemas.microsoft.com/office/drawing/2014/main" id="{AFFFA1A6-DBF3-4C83-85D1-FD4590C7E389}"/>
            </a:ext>
          </a:extLst>
        </xdr:cNvPr>
        <xdr:cNvPicPr>
          <a:picLocks noChangeAspect="1"/>
        </xdr:cNvPicPr>
      </xdr:nvPicPr>
      <xdr:blipFill>
        <a:blip xmlns:r="http://schemas.openxmlformats.org/officeDocument/2006/relationships" r:embed="rId1"/>
        <a:stretch>
          <a:fillRect/>
        </a:stretch>
      </xdr:blipFill>
      <xdr:spPr>
        <a:xfrm>
          <a:off x="514350" y="327025"/>
          <a:ext cx="6403214" cy="29174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7C535229-3B59-45E9-B636-95453E20D4A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editAs="oneCell">
    <xdr:from>
      <xdr:col>4</xdr:col>
      <xdr:colOff>514350</xdr:colOff>
      <xdr:row>0</xdr:row>
      <xdr:rowOff>168276</xdr:rowOff>
    </xdr:from>
    <xdr:to>
      <xdr:col>7</xdr:col>
      <xdr:colOff>514350</xdr:colOff>
      <xdr:row>8</xdr:row>
      <xdr:rowOff>155576</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1882053F-7624-4E29-856F-61F2FE4853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05250" y="168276"/>
              <a:ext cx="1828800" cy="15113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50800</xdr:colOff>
      <xdr:row>4</xdr:row>
      <xdr:rowOff>196849</xdr:rowOff>
    </xdr:from>
    <xdr:to>
      <xdr:col>5</xdr:col>
      <xdr:colOff>63500</xdr:colOff>
      <xdr:row>7</xdr:row>
      <xdr:rowOff>63499</xdr:rowOff>
    </xdr:to>
    <xdr:sp macro="" textlink="">
      <xdr:nvSpPr>
        <xdr:cNvPr id="2" name="Text Box 1">
          <a:extLst>
            <a:ext uri="{FF2B5EF4-FFF2-40B4-BE49-F238E27FC236}">
              <a16:creationId xmlns:a16="http://schemas.microsoft.com/office/drawing/2014/main" id="{534EB049-E75D-4F64-9286-AA322B4AB2B3}"/>
            </a:ext>
          </a:extLst>
        </xdr:cNvPr>
        <xdr:cNvSpPr txBox="1">
          <a:spLocks noChangeArrowheads="1"/>
        </xdr:cNvSpPr>
      </xdr:nvSpPr>
      <xdr:spPr bwMode="auto">
        <a:xfrm>
          <a:off x="50800" y="1073149"/>
          <a:ext cx="3194050" cy="457200"/>
        </a:xfrm>
        <a:prstGeom prst="rect">
          <a:avLst/>
        </a:prstGeom>
        <a:solidFill>
          <a:schemeClr val="accent2">
            <a:lumMod val="20000"/>
            <a:lumOff val="80000"/>
          </a:schemeClr>
        </a:solidFill>
        <a:ln w="9525">
          <a:solidFill>
            <a:srgbClr val="000000"/>
          </a:solidFill>
          <a:miter lim="800000"/>
          <a:headEnd/>
          <a:tailEnd/>
        </a:ln>
      </xdr:spPr>
      <xdr:txBody>
        <a:bodyPr vertOverflow="clip" wrap="square" lIns="36576" tIns="27432" rIns="36576" bIns="0" anchor="ctr" upright="1"/>
        <a:lstStyle/>
        <a:p>
          <a:pPr algn="ctr" rtl="1">
            <a:defRPr sz="1000"/>
          </a:pPr>
          <a:r>
            <a:rPr lang="en-US" sz="1400" b="0" i="0" strike="noStrike">
              <a:solidFill>
                <a:srgbClr val="000000"/>
              </a:solidFill>
              <a:latin typeface="+mj-lt"/>
              <a:cs typeface="Arial"/>
            </a:rPr>
            <a:t>Link A1's value here:</a:t>
          </a:r>
        </a:p>
      </xdr:txBody>
    </xdr:sp>
    <xdr:clientData/>
  </xdr:twoCellAnchor>
  <xdr:twoCellAnchor>
    <xdr:from>
      <xdr:col>0</xdr:col>
      <xdr:colOff>38100</xdr:colOff>
      <xdr:row>9</xdr:row>
      <xdr:rowOff>9524</xdr:rowOff>
    </xdr:from>
    <xdr:to>
      <xdr:col>5</xdr:col>
      <xdr:colOff>50800</xdr:colOff>
      <xdr:row>11</xdr:row>
      <xdr:rowOff>73024</xdr:rowOff>
    </xdr:to>
    <xdr:sp macro="" textlink="">
      <xdr:nvSpPr>
        <xdr:cNvPr id="3" name="Text Box 2">
          <a:extLst>
            <a:ext uri="{FF2B5EF4-FFF2-40B4-BE49-F238E27FC236}">
              <a16:creationId xmlns:a16="http://schemas.microsoft.com/office/drawing/2014/main" id="{DBF49012-1FB7-498C-9175-3F3D7E985851}"/>
            </a:ext>
          </a:extLst>
        </xdr:cNvPr>
        <xdr:cNvSpPr txBox="1">
          <a:spLocks noChangeArrowheads="1"/>
        </xdr:cNvSpPr>
      </xdr:nvSpPr>
      <xdr:spPr bwMode="auto">
        <a:xfrm>
          <a:off x="38100" y="1870074"/>
          <a:ext cx="3194050" cy="457200"/>
        </a:xfrm>
        <a:prstGeom prst="rect">
          <a:avLst/>
        </a:prstGeom>
        <a:solidFill>
          <a:schemeClr val="accent2">
            <a:lumMod val="20000"/>
            <a:lumOff val="80000"/>
          </a:schemeClr>
        </a:solidFill>
        <a:ln w="9525">
          <a:solidFill>
            <a:srgbClr val="000000"/>
          </a:solidFill>
          <a:miter lim="800000"/>
          <a:headEnd/>
          <a:tailEnd/>
        </a:ln>
      </xdr:spPr>
      <xdr:txBody>
        <a:bodyPr vertOverflow="clip" wrap="square" lIns="36576" tIns="27432" rIns="36576" bIns="0" anchor="ctr" upright="1"/>
        <a:lstStyle/>
        <a:p>
          <a:pPr algn="ctr" rtl="1">
            <a:defRPr sz="1000"/>
          </a:pPr>
          <a:r>
            <a:rPr lang="en-US" sz="1400" b="0" i="0" strike="noStrike">
              <a:solidFill>
                <a:srgbClr val="000000"/>
              </a:solidFill>
              <a:latin typeface="+mj-lt"/>
              <a:cs typeface="Arial"/>
            </a:rPr>
            <a:t>Link data from another sheet here:</a:t>
          </a:r>
        </a:p>
      </xdr:txBody>
    </xdr:sp>
    <xdr:clientData/>
  </xdr:twoCellAnchor>
  <xdr:twoCellAnchor>
    <xdr:from>
      <xdr:col>0</xdr:col>
      <xdr:colOff>28575</xdr:colOff>
      <xdr:row>14</xdr:row>
      <xdr:rowOff>9524</xdr:rowOff>
    </xdr:from>
    <xdr:to>
      <xdr:col>5</xdr:col>
      <xdr:colOff>41275</xdr:colOff>
      <xdr:row>16</xdr:row>
      <xdr:rowOff>73024</xdr:rowOff>
    </xdr:to>
    <xdr:sp macro="" textlink="">
      <xdr:nvSpPr>
        <xdr:cNvPr id="4" name="Text Box 3">
          <a:extLst>
            <a:ext uri="{FF2B5EF4-FFF2-40B4-BE49-F238E27FC236}">
              <a16:creationId xmlns:a16="http://schemas.microsoft.com/office/drawing/2014/main" id="{88A95968-6CE2-40A2-8D7C-CDF50C2B4759}"/>
            </a:ext>
          </a:extLst>
        </xdr:cNvPr>
        <xdr:cNvSpPr txBox="1">
          <a:spLocks noChangeArrowheads="1"/>
        </xdr:cNvSpPr>
      </xdr:nvSpPr>
      <xdr:spPr bwMode="auto">
        <a:xfrm>
          <a:off x="28575" y="2854324"/>
          <a:ext cx="3194050" cy="457200"/>
        </a:xfrm>
        <a:prstGeom prst="rect">
          <a:avLst/>
        </a:prstGeom>
        <a:solidFill>
          <a:schemeClr val="accent2">
            <a:lumMod val="20000"/>
            <a:lumOff val="80000"/>
          </a:schemeClr>
        </a:solidFill>
        <a:ln w="9525">
          <a:solidFill>
            <a:srgbClr val="000000"/>
          </a:solidFill>
          <a:miter lim="800000"/>
          <a:headEnd/>
          <a:tailEnd/>
        </a:ln>
      </xdr:spPr>
      <xdr:txBody>
        <a:bodyPr vertOverflow="clip" wrap="square" lIns="36576" tIns="27432" rIns="36576" bIns="0" anchor="ctr" upright="1"/>
        <a:lstStyle/>
        <a:p>
          <a:pPr algn="ctr" rtl="1">
            <a:defRPr sz="1000"/>
          </a:pPr>
          <a:r>
            <a:rPr lang="en-US" sz="1400" b="0" i="0" strike="noStrike">
              <a:solidFill>
                <a:srgbClr val="000000"/>
              </a:solidFill>
              <a:latin typeface="+mj-lt"/>
              <a:cs typeface="Arial"/>
            </a:rPr>
            <a:t>Link data from another workbook here: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T-INST10\Desktop\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VALUE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T-INTS10" refreshedDate="43462.50437534722" createdVersion="6" refreshedVersion="6" minRefreshableVersion="3" recordCount="164" xr:uid="{AEDCF37C-33AB-4ED0-B83D-F2C5B8DCB182}">
  <cacheSource type="worksheet">
    <worksheetSource ref="A4:G168" sheet="Pivot Table"/>
  </cacheSource>
  <cacheFields count="7">
    <cacheField name="Month" numFmtId="14">
      <sharedItems/>
    </cacheField>
    <cacheField name="Year" numFmtId="0">
      <sharedItems containsSemiMixedTypes="0" containsString="0" containsNumber="1" containsInteger="1" minValue="2013" maxValue="2014"/>
    </cacheField>
    <cacheField name="Type" numFmtId="0">
      <sharedItems count="4">
        <s v="Ice Cream"/>
        <s v="Frozen Yogurt"/>
        <s v="Tasty Treats"/>
        <s v="Popsicles"/>
      </sharedItems>
    </cacheField>
    <cacheField name="Salesperson" numFmtId="0">
      <sharedItems count="3">
        <s v="Bishop"/>
        <s v="Pullen"/>
        <s v="Watson"/>
      </sharedItems>
    </cacheField>
    <cacheField name="Region" numFmtId="0">
      <sharedItems count="3">
        <s v="North"/>
        <s v="Central"/>
        <s v="West"/>
      </sharedItems>
    </cacheField>
    <cacheField name="Sales" numFmtId="169">
      <sharedItems containsSemiMixedTypes="0" containsString="0" containsNumber="1" minValue="235.5" maxValue="1000000"/>
    </cacheField>
    <cacheField name="Units" numFmtId="1">
      <sharedItems containsSemiMixedTypes="0" containsString="0" containsNumber="1" minValue="157" maxValue="14647.5"/>
    </cacheField>
  </cacheFields>
  <extLst>
    <ext xmlns:x14="http://schemas.microsoft.com/office/spreadsheetml/2009/9/main" uri="{725AE2AE-9491-48be-B2B4-4EB974FC3084}">
      <x14:pivotCacheDefinition pivotCacheId="409111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
  <r>
    <s v="January"/>
    <n v="2013"/>
    <x v="0"/>
    <x v="0"/>
    <x v="0"/>
    <n v="1000000"/>
    <n v="5453"/>
  </r>
  <r>
    <s v="January"/>
    <n v="2013"/>
    <x v="1"/>
    <x v="1"/>
    <x v="1"/>
    <n v="3897"/>
    <n v="2598"/>
  </r>
  <r>
    <s v="January"/>
    <n v="2013"/>
    <x v="2"/>
    <x v="2"/>
    <x v="1"/>
    <n v="12370.5"/>
    <n v="8247"/>
  </r>
  <r>
    <s v="January"/>
    <n v="2013"/>
    <x v="0"/>
    <x v="0"/>
    <x v="1"/>
    <n v="10992"/>
    <n v="7328"/>
  </r>
  <r>
    <s v="January"/>
    <n v="2013"/>
    <x v="3"/>
    <x v="1"/>
    <x v="1"/>
    <n v="3084"/>
    <n v="2056"/>
  </r>
  <r>
    <s v="February"/>
    <n v="2013"/>
    <x v="0"/>
    <x v="2"/>
    <x v="1"/>
    <n v="13231.5"/>
    <n v="8821"/>
  </r>
  <r>
    <s v="February"/>
    <n v="2013"/>
    <x v="1"/>
    <x v="0"/>
    <x v="2"/>
    <n v="8832"/>
    <n v="5888"/>
  </r>
  <r>
    <s v="February"/>
    <n v="2013"/>
    <x v="2"/>
    <x v="1"/>
    <x v="0"/>
    <n v="3547.5"/>
    <n v="2365"/>
  </r>
  <r>
    <s v="February"/>
    <n v="2013"/>
    <x v="0"/>
    <x v="0"/>
    <x v="2"/>
    <n v="13413"/>
    <n v="8942"/>
  </r>
  <r>
    <s v="February"/>
    <n v="2013"/>
    <x v="3"/>
    <x v="0"/>
    <x v="2"/>
    <n v="4026"/>
    <n v="2684"/>
  </r>
  <r>
    <s v="February"/>
    <n v="2013"/>
    <x v="0"/>
    <x v="1"/>
    <x v="2"/>
    <n v="3238.5"/>
    <n v="2159"/>
  </r>
  <r>
    <s v="March"/>
    <n v="2013"/>
    <x v="1"/>
    <x v="2"/>
    <x v="1"/>
    <n v="14596.5"/>
    <n v="9731"/>
  </r>
  <r>
    <s v="March"/>
    <n v="2013"/>
    <x v="2"/>
    <x v="2"/>
    <x v="1"/>
    <n v="8793"/>
    <n v="5862"/>
  </r>
  <r>
    <s v="March"/>
    <n v="2013"/>
    <x v="0"/>
    <x v="0"/>
    <x v="2"/>
    <n v="2395.5"/>
    <n v="1597"/>
  </r>
  <r>
    <s v="March"/>
    <n v="2013"/>
    <x v="3"/>
    <x v="1"/>
    <x v="1"/>
    <n v="3553.5"/>
    <n v="2369"/>
  </r>
  <r>
    <s v="March"/>
    <n v="2013"/>
    <x v="0"/>
    <x v="0"/>
    <x v="0"/>
    <n v="11761.5"/>
    <n v="7841"/>
  </r>
  <r>
    <s v="March"/>
    <n v="2013"/>
    <x v="1"/>
    <x v="0"/>
    <x v="1"/>
    <n v="8943"/>
    <n v="5962"/>
  </r>
  <r>
    <s v="March"/>
    <n v="2013"/>
    <x v="2"/>
    <x v="1"/>
    <x v="2"/>
    <n v="11122.5"/>
    <n v="7415"/>
  </r>
  <r>
    <s v="April"/>
    <n v="2013"/>
    <x v="0"/>
    <x v="2"/>
    <x v="0"/>
    <n v="13428"/>
    <n v="8952"/>
  </r>
  <r>
    <s v="April"/>
    <n v="2013"/>
    <x v="3"/>
    <x v="2"/>
    <x v="2"/>
    <n v="7480.5"/>
    <n v="4987"/>
  </r>
  <r>
    <s v="April"/>
    <n v="2013"/>
    <x v="0"/>
    <x v="0"/>
    <x v="2"/>
    <n v="4887"/>
    <n v="3258"/>
  </r>
  <r>
    <s v="April"/>
    <n v="2013"/>
    <x v="1"/>
    <x v="1"/>
    <x v="2"/>
    <n v="14647.5"/>
    <n v="9765"/>
  </r>
  <r>
    <s v="April"/>
    <n v="2013"/>
    <x v="2"/>
    <x v="0"/>
    <x v="2"/>
    <n v="14619"/>
    <n v="9746"/>
  </r>
  <r>
    <s v="April"/>
    <n v="2013"/>
    <x v="0"/>
    <x v="2"/>
    <x v="0"/>
    <n v="5380.5"/>
    <n v="3587"/>
  </r>
  <r>
    <s v="April"/>
    <n v="2013"/>
    <x v="3"/>
    <x v="2"/>
    <x v="2"/>
    <n v="14446.5"/>
    <n v="9631"/>
  </r>
  <r>
    <s v="April"/>
    <n v="2013"/>
    <x v="0"/>
    <x v="0"/>
    <x v="2"/>
    <n v="867"/>
    <n v="578"/>
  </r>
  <r>
    <s v="May"/>
    <n v="2013"/>
    <x v="1"/>
    <x v="1"/>
    <x v="0"/>
    <n v="1498.5"/>
    <n v="999"/>
  </r>
  <r>
    <s v="May"/>
    <n v="2013"/>
    <x v="2"/>
    <x v="1"/>
    <x v="0"/>
    <n v="235.5"/>
    <n v="157"/>
  </r>
  <r>
    <s v="May"/>
    <n v="2013"/>
    <x v="0"/>
    <x v="1"/>
    <x v="0"/>
    <n v="11838"/>
    <n v="7892"/>
  </r>
  <r>
    <s v="May"/>
    <n v="2013"/>
    <x v="3"/>
    <x v="0"/>
    <x v="2"/>
    <n v="2367"/>
    <n v="1578"/>
  </r>
  <r>
    <s v="May"/>
    <n v="2013"/>
    <x v="0"/>
    <x v="2"/>
    <x v="1"/>
    <n v="7030.5"/>
    <n v="4687"/>
  </r>
  <r>
    <s v="May"/>
    <n v="2013"/>
    <x v="1"/>
    <x v="2"/>
    <x v="1"/>
    <n v="2046"/>
    <n v="1364"/>
  </r>
  <r>
    <s v="May"/>
    <n v="2013"/>
    <x v="2"/>
    <x v="0"/>
    <x v="1"/>
    <n v="6880.5"/>
    <n v="4587"/>
  </r>
  <r>
    <s v="May"/>
    <n v="2013"/>
    <x v="0"/>
    <x v="1"/>
    <x v="0"/>
    <n v="11979"/>
    <n v="7986"/>
  </r>
  <r>
    <s v="May"/>
    <n v="2013"/>
    <x v="3"/>
    <x v="1"/>
    <x v="0"/>
    <n v="7344"/>
    <n v="4896"/>
  </r>
  <r>
    <s v="May"/>
    <n v="2013"/>
    <x v="0"/>
    <x v="1"/>
    <x v="0"/>
    <n v="6880.5"/>
    <n v="4587"/>
  </r>
  <r>
    <s v="May"/>
    <n v="2013"/>
    <x v="1"/>
    <x v="0"/>
    <x v="0"/>
    <n v="747"/>
    <n v="498"/>
  </r>
  <r>
    <s v="May"/>
    <n v="2013"/>
    <x v="2"/>
    <x v="2"/>
    <x v="0"/>
    <n v="6880.5"/>
    <n v="4587"/>
  </r>
  <r>
    <s v="May"/>
    <n v="2013"/>
    <x v="0"/>
    <x v="2"/>
    <x v="2"/>
    <n v="9486"/>
    <n v="6324"/>
  </r>
  <r>
    <s v="June"/>
    <n v="2013"/>
    <x v="3"/>
    <x v="0"/>
    <x v="2"/>
    <n v="7342.5"/>
    <n v="4895"/>
  </r>
  <r>
    <s v="June"/>
    <n v="2013"/>
    <x v="0"/>
    <x v="1"/>
    <x v="0"/>
    <n v="7318.5"/>
    <n v="4879"/>
  </r>
  <r>
    <s v="June"/>
    <n v="2013"/>
    <x v="0"/>
    <x v="0"/>
    <x v="0"/>
    <n v="8434.5"/>
    <n v="5623"/>
  </r>
  <r>
    <s v="June"/>
    <n v="2013"/>
    <x v="1"/>
    <x v="1"/>
    <x v="1"/>
    <n v="3897"/>
    <n v="2598"/>
  </r>
  <r>
    <s v="June"/>
    <n v="2013"/>
    <x v="2"/>
    <x v="2"/>
    <x v="1"/>
    <n v="12370.5"/>
    <n v="8247"/>
  </r>
  <r>
    <s v="June"/>
    <n v="2013"/>
    <x v="0"/>
    <x v="0"/>
    <x v="1"/>
    <n v="10992"/>
    <n v="7328"/>
  </r>
  <r>
    <s v="June"/>
    <n v="2013"/>
    <x v="3"/>
    <x v="1"/>
    <x v="1"/>
    <n v="3084"/>
    <n v="2056"/>
  </r>
  <r>
    <s v="July"/>
    <n v="2013"/>
    <x v="0"/>
    <x v="2"/>
    <x v="1"/>
    <n v="13231.5"/>
    <n v="8821"/>
  </r>
  <r>
    <s v="July"/>
    <n v="2013"/>
    <x v="1"/>
    <x v="0"/>
    <x v="2"/>
    <n v="8832"/>
    <n v="5888"/>
  </r>
  <r>
    <s v="July"/>
    <n v="2013"/>
    <x v="2"/>
    <x v="1"/>
    <x v="0"/>
    <n v="3547.5"/>
    <n v="2365"/>
  </r>
  <r>
    <s v="July"/>
    <n v="2013"/>
    <x v="0"/>
    <x v="0"/>
    <x v="2"/>
    <n v="13413"/>
    <n v="8942"/>
  </r>
  <r>
    <s v="July"/>
    <n v="2013"/>
    <x v="3"/>
    <x v="0"/>
    <x v="2"/>
    <n v="4026"/>
    <n v="2684"/>
  </r>
  <r>
    <s v="July"/>
    <n v="2013"/>
    <x v="0"/>
    <x v="1"/>
    <x v="2"/>
    <n v="3238.5"/>
    <n v="2159"/>
  </r>
  <r>
    <s v="July"/>
    <n v="2013"/>
    <x v="1"/>
    <x v="2"/>
    <x v="1"/>
    <n v="14596.5"/>
    <n v="9731"/>
  </r>
  <r>
    <s v="August"/>
    <n v="2013"/>
    <x v="2"/>
    <x v="2"/>
    <x v="1"/>
    <n v="8793"/>
    <n v="5862"/>
  </r>
  <r>
    <s v="August"/>
    <n v="2013"/>
    <x v="0"/>
    <x v="0"/>
    <x v="2"/>
    <n v="2395.5"/>
    <n v="1597"/>
  </r>
  <r>
    <s v="August"/>
    <n v="2013"/>
    <x v="3"/>
    <x v="1"/>
    <x v="1"/>
    <n v="3553.5"/>
    <n v="2369"/>
  </r>
  <r>
    <s v="August"/>
    <n v="2013"/>
    <x v="0"/>
    <x v="0"/>
    <x v="0"/>
    <n v="11761.5"/>
    <n v="7841"/>
  </r>
  <r>
    <s v="August"/>
    <n v="2013"/>
    <x v="1"/>
    <x v="0"/>
    <x v="1"/>
    <n v="8943"/>
    <n v="5962"/>
  </r>
  <r>
    <s v="August"/>
    <n v="2013"/>
    <x v="2"/>
    <x v="1"/>
    <x v="2"/>
    <n v="11122.5"/>
    <n v="7415"/>
  </r>
  <r>
    <s v="August"/>
    <n v="2013"/>
    <x v="0"/>
    <x v="2"/>
    <x v="0"/>
    <n v="13428"/>
    <n v="8952"/>
  </r>
  <r>
    <s v="August"/>
    <n v="2013"/>
    <x v="3"/>
    <x v="2"/>
    <x v="2"/>
    <n v="7480.5"/>
    <n v="4987"/>
  </r>
  <r>
    <s v="September"/>
    <n v="2013"/>
    <x v="0"/>
    <x v="0"/>
    <x v="2"/>
    <n v="4887"/>
    <n v="3258"/>
  </r>
  <r>
    <s v="September"/>
    <n v="2013"/>
    <x v="1"/>
    <x v="1"/>
    <x v="2"/>
    <n v="14647.5"/>
    <n v="9765"/>
  </r>
  <r>
    <s v="September"/>
    <n v="2013"/>
    <x v="2"/>
    <x v="0"/>
    <x v="2"/>
    <n v="14619"/>
    <n v="9746"/>
  </r>
  <r>
    <s v="September"/>
    <n v="2013"/>
    <x v="0"/>
    <x v="2"/>
    <x v="0"/>
    <n v="5380.5"/>
    <n v="3587"/>
  </r>
  <r>
    <s v="September"/>
    <n v="2013"/>
    <x v="3"/>
    <x v="2"/>
    <x v="2"/>
    <n v="14446.5"/>
    <n v="9631"/>
  </r>
  <r>
    <s v="September"/>
    <n v="2013"/>
    <x v="0"/>
    <x v="0"/>
    <x v="2"/>
    <n v="867"/>
    <n v="578"/>
  </r>
  <r>
    <s v="October"/>
    <n v="2013"/>
    <x v="1"/>
    <x v="1"/>
    <x v="0"/>
    <n v="1498.5"/>
    <n v="999"/>
  </r>
  <r>
    <s v="October"/>
    <n v="2013"/>
    <x v="2"/>
    <x v="1"/>
    <x v="0"/>
    <n v="235.5"/>
    <n v="157"/>
  </r>
  <r>
    <s v="October"/>
    <n v="2013"/>
    <x v="0"/>
    <x v="1"/>
    <x v="0"/>
    <n v="11838"/>
    <n v="7892"/>
  </r>
  <r>
    <s v="October"/>
    <n v="2013"/>
    <x v="3"/>
    <x v="0"/>
    <x v="2"/>
    <n v="2367"/>
    <n v="1578"/>
  </r>
  <r>
    <s v="October"/>
    <n v="2013"/>
    <x v="0"/>
    <x v="2"/>
    <x v="1"/>
    <n v="7030.5"/>
    <n v="4687"/>
  </r>
  <r>
    <s v="October"/>
    <n v="2013"/>
    <x v="1"/>
    <x v="2"/>
    <x v="1"/>
    <n v="2046"/>
    <n v="1364"/>
  </r>
  <r>
    <s v="November"/>
    <n v="2013"/>
    <x v="2"/>
    <x v="0"/>
    <x v="1"/>
    <n v="6880.5"/>
    <n v="4587"/>
  </r>
  <r>
    <s v="November"/>
    <n v="2013"/>
    <x v="0"/>
    <x v="1"/>
    <x v="0"/>
    <n v="11979"/>
    <n v="7986"/>
  </r>
  <r>
    <s v="November"/>
    <n v="2013"/>
    <x v="3"/>
    <x v="1"/>
    <x v="0"/>
    <n v="7344"/>
    <n v="4896"/>
  </r>
  <r>
    <s v="November"/>
    <n v="2013"/>
    <x v="0"/>
    <x v="1"/>
    <x v="0"/>
    <n v="6880.5"/>
    <n v="4587"/>
  </r>
  <r>
    <s v="November"/>
    <n v="2013"/>
    <x v="1"/>
    <x v="0"/>
    <x v="0"/>
    <n v="747"/>
    <n v="498"/>
  </r>
  <r>
    <s v="December"/>
    <n v="2013"/>
    <x v="2"/>
    <x v="2"/>
    <x v="0"/>
    <n v="6880.5"/>
    <n v="4587"/>
  </r>
  <r>
    <s v="December"/>
    <n v="2013"/>
    <x v="0"/>
    <x v="2"/>
    <x v="2"/>
    <n v="9486"/>
    <n v="6324"/>
  </r>
  <r>
    <s v="December"/>
    <n v="2013"/>
    <x v="3"/>
    <x v="0"/>
    <x v="2"/>
    <n v="7342.5"/>
    <n v="4895"/>
  </r>
  <r>
    <s v="December"/>
    <n v="2013"/>
    <x v="0"/>
    <x v="1"/>
    <x v="0"/>
    <n v="7318.5"/>
    <n v="4879"/>
  </r>
  <r>
    <s v="January"/>
    <n v="2014"/>
    <x v="0"/>
    <x v="0"/>
    <x v="0"/>
    <n v="12269.25"/>
    <n v="8179.5"/>
  </r>
  <r>
    <s v="January"/>
    <n v="2014"/>
    <x v="1"/>
    <x v="1"/>
    <x v="1"/>
    <n v="5845.5"/>
    <n v="3897"/>
  </r>
  <r>
    <s v="January"/>
    <n v="2014"/>
    <x v="2"/>
    <x v="2"/>
    <x v="1"/>
    <n v="18555.75"/>
    <n v="12370.5"/>
  </r>
  <r>
    <s v="January"/>
    <n v="2014"/>
    <x v="0"/>
    <x v="0"/>
    <x v="1"/>
    <n v="16488"/>
    <n v="10992"/>
  </r>
  <r>
    <s v="January"/>
    <n v="2014"/>
    <x v="3"/>
    <x v="1"/>
    <x v="1"/>
    <n v="4626"/>
    <n v="3084"/>
  </r>
  <r>
    <s v="February"/>
    <n v="2014"/>
    <x v="0"/>
    <x v="2"/>
    <x v="1"/>
    <n v="19847.25"/>
    <n v="13231.5"/>
  </r>
  <r>
    <s v="February"/>
    <n v="2014"/>
    <x v="1"/>
    <x v="0"/>
    <x v="2"/>
    <n v="13248"/>
    <n v="8832"/>
  </r>
  <r>
    <s v="February"/>
    <n v="2014"/>
    <x v="2"/>
    <x v="1"/>
    <x v="0"/>
    <n v="5321.25"/>
    <n v="3547.5"/>
  </r>
  <r>
    <s v="February"/>
    <n v="2014"/>
    <x v="0"/>
    <x v="0"/>
    <x v="2"/>
    <n v="20119.5"/>
    <n v="13413"/>
  </r>
  <r>
    <s v="February"/>
    <n v="2014"/>
    <x v="3"/>
    <x v="0"/>
    <x v="2"/>
    <n v="6039"/>
    <n v="4026"/>
  </r>
  <r>
    <s v="February"/>
    <n v="2014"/>
    <x v="0"/>
    <x v="1"/>
    <x v="2"/>
    <n v="4857.75"/>
    <n v="3238.5"/>
  </r>
  <r>
    <s v="March"/>
    <n v="2014"/>
    <x v="1"/>
    <x v="2"/>
    <x v="1"/>
    <n v="21894.75"/>
    <n v="14596.5"/>
  </r>
  <r>
    <s v="March"/>
    <n v="2014"/>
    <x v="2"/>
    <x v="2"/>
    <x v="1"/>
    <n v="13189.5"/>
    <n v="8793"/>
  </r>
  <r>
    <s v="March"/>
    <n v="2014"/>
    <x v="0"/>
    <x v="0"/>
    <x v="2"/>
    <n v="3593.25"/>
    <n v="2395.5"/>
  </r>
  <r>
    <s v="March"/>
    <n v="2014"/>
    <x v="3"/>
    <x v="1"/>
    <x v="1"/>
    <n v="5330.25"/>
    <n v="3553.5"/>
  </r>
  <r>
    <s v="March"/>
    <n v="2014"/>
    <x v="0"/>
    <x v="0"/>
    <x v="0"/>
    <n v="17642.25"/>
    <n v="11761.5"/>
  </r>
  <r>
    <s v="March"/>
    <n v="2014"/>
    <x v="1"/>
    <x v="0"/>
    <x v="1"/>
    <n v="13414.5"/>
    <n v="8943"/>
  </r>
  <r>
    <s v="March"/>
    <n v="2014"/>
    <x v="2"/>
    <x v="1"/>
    <x v="2"/>
    <n v="16683.75"/>
    <n v="11122.5"/>
  </r>
  <r>
    <s v="April"/>
    <n v="2014"/>
    <x v="0"/>
    <x v="2"/>
    <x v="0"/>
    <n v="20142"/>
    <n v="13428"/>
  </r>
  <r>
    <s v="April"/>
    <n v="2014"/>
    <x v="3"/>
    <x v="2"/>
    <x v="2"/>
    <n v="11220.75"/>
    <n v="7480.5"/>
  </r>
  <r>
    <s v="April"/>
    <n v="2014"/>
    <x v="0"/>
    <x v="0"/>
    <x v="2"/>
    <n v="7330.5"/>
    <n v="4887"/>
  </r>
  <r>
    <s v="April"/>
    <n v="2014"/>
    <x v="1"/>
    <x v="1"/>
    <x v="2"/>
    <n v="21971.25"/>
    <n v="14647.5"/>
  </r>
  <r>
    <s v="April"/>
    <n v="2014"/>
    <x v="2"/>
    <x v="0"/>
    <x v="2"/>
    <n v="21928.5"/>
    <n v="14619"/>
  </r>
  <r>
    <s v="April"/>
    <n v="2014"/>
    <x v="0"/>
    <x v="2"/>
    <x v="0"/>
    <n v="8070.75"/>
    <n v="5380.5"/>
  </r>
  <r>
    <s v="April"/>
    <n v="2014"/>
    <x v="3"/>
    <x v="2"/>
    <x v="2"/>
    <n v="21669.75"/>
    <n v="14446.5"/>
  </r>
  <r>
    <s v="April"/>
    <n v="2014"/>
    <x v="0"/>
    <x v="0"/>
    <x v="2"/>
    <n v="1300.5"/>
    <n v="867"/>
  </r>
  <r>
    <s v="May"/>
    <n v="2014"/>
    <x v="1"/>
    <x v="1"/>
    <x v="0"/>
    <n v="2247.75"/>
    <n v="1498.5"/>
  </r>
  <r>
    <s v="May"/>
    <n v="2014"/>
    <x v="2"/>
    <x v="1"/>
    <x v="0"/>
    <n v="353.25"/>
    <n v="235.5"/>
  </r>
  <r>
    <s v="May"/>
    <n v="2014"/>
    <x v="0"/>
    <x v="1"/>
    <x v="0"/>
    <n v="17757"/>
    <n v="11838"/>
  </r>
  <r>
    <s v="May"/>
    <n v="2014"/>
    <x v="3"/>
    <x v="0"/>
    <x v="2"/>
    <n v="3550.5"/>
    <n v="2367"/>
  </r>
  <r>
    <s v="May"/>
    <n v="2014"/>
    <x v="0"/>
    <x v="2"/>
    <x v="1"/>
    <n v="10545.75"/>
    <n v="7030.5"/>
  </r>
  <r>
    <s v="May"/>
    <n v="2014"/>
    <x v="1"/>
    <x v="2"/>
    <x v="1"/>
    <n v="3069"/>
    <n v="2046"/>
  </r>
  <r>
    <s v="May"/>
    <n v="2014"/>
    <x v="2"/>
    <x v="0"/>
    <x v="1"/>
    <n v="10320.75"/>
    <n v="6880.5"/>
  </r>
  <r>
    <s v="May"/>
    <n v="2014"/>
    <x v="0"/>
    <x v="1"/>
    <x v="0"/>
    <n v="17968.5"/>
    <n v="11979"/>
  </r>
  <r>
    <s v="May"/>
    <n v="2014"/>
    <x v="3"/>
    <x v="1"/>
    <x v="0"/>
    <n v="11016"/>
    <n v="7344"/>
  </r>
  <r>
    <s v="May"/>
    <n v="2014"/>
    <x v="0"/>
    <x v="1"/>
    <x v="0"/>
    <n v="10320.75"/>
    <n v="6880.5"/>
  </r>
  <r>
    <s v="May"/>
    <n v="2014"/>
    <x v="1"/>
    <x v="0"/>
    <x v="0"/>
    <n v="1120.5"/>
    <n v="747"/>
  </r>
  <r>
    <s v="May"/>
    <n v="2014"/>
    <x v="2"/>
    <x v="2"/>
    <x v="0"/>
    <n v="10320.75"/>
    <n v="6880.5"/>
  </r>
  <r>
    <s v="May"/>
    <n v="2014"/>
    <x v="0"/>
    <x v="2"/>
    <x v="2"/>
    <n v="14229"/>
    <n v="9486"/>
  </r>
  <r>
    <s v="June"/>
    <n v="2014"/>
    <x v="3"/>
    <x v="0"/>
    <x v="2"/>
    <n v="11013.75"/>
    <n v="7342.5"/>
  </r>
  <r>
    <s v="June"/>
    <n v="2014"/>
    <x v="0"/>
    <x v="1"/>
    <x v="0"/>
    <n v="10977.75"/>
    <n v="7318.5"/>
  </r>
  <r>
    <s v="June"/>
    <n v="2014"/>
    <x v="0"/>
    <x v="0"/>
    <x v="0"/>
    <n v="12651.75"/>
    <n v="8434.5"/>
  </r>
  <r>
    <s v="June"/>
    <n v="2014"/>
    <x v="1"/>
    <x v="1"/>
    <x v="1"/>
    <n v="5845.5"/>
    <n v="3897"/>
  </r>
  <r>
    <s v="June"/>
    <n v="2014"/>
    <x v="2"/>
    <x v="2"/>
    <x v="1"/>
    <n v="18555.75"/>
    <n v="12370.5"/>
  </r>
  <r>
    <s v="June"/>
    <n v="2014"/>
    <x v="0"/>
    <x v="0"/>
    <x v="1"/>
    <n v="16488"/>
    <n v="10992"/>
  </r>
  <r>
    <s v="June"/>
    <n v="2014"/>
    <x v="3"/>
    <x v="1"/>
    <x v="1"/>
    <n v="4626"/>
    <n v="3084"/>
  </r>
  <r>
    <s v="July"/>
    <n v="2014"/>
    <x v="0"/>
    <x v="2"/>
    <x v="1"/>
    <n v="19847.25"/>
    <n v="13231.5"/>
  </r>
  <r>
    <s v="July"/>
    <n v="2014"/>
    <x v="1"/>
    <x v="0"/>
    <x v="2"/>
    <n v="13248"/>
    <n v="8832"/>
  </r>
  <r>
    <s v="July"/>
    <n v="2014"/>
    <x v="2"/>
    <x v="1"/>
    <x v="0"/>
    <n v="5321.25"/>
    <n v="3547.5"/>
  </r>
  <r>
    <s v="July"/>
    <n v="2014"/>
    <x v="0"/>
    <x v="0"/>
    <x v="2"/>
    <n v="20119.5"/>
    <n v="13413"/>
  </r>
  <r>
    <s v="July"/>
    <n v="2014"/>
    <x v="3"/>
    <x v="0"/>
    <x v="2"/>
    <n v="6039"/>
    <n v="4026"/>
  </r>
  <r>
    <s v="July"/>
    <n v="2014"/>
    <x v="0"/>
    <x v="1"/>
    <x v="2"/>
    <n v="4857.75"/>
    <n v="3238.5"/>
  </r>
  <r>
    <s v="July"/>
    <n v="2014"/>
    <x v="1"/>
    <x v="2"/>
    <x v="1"/>
    <n v="21894.75"/>
    <n v="14596.5"/>
  </r>
  <r>
    <s v="August"/>
    <n v="2014"/>
    <x v="2"/>
    <x v="2"/>
    <x v="1"/>
    <n v="13189.5"/>
    <n v="8793"/>
  </r>
  <r>
    <s v="August"/>
    <n v="2014"/>
    <x v="0"/>
    <x v="0"/>
    <x v="2"/>
    <n v="3593.25"/>
    <n v="2395.5"/>
  </r>
  <r>
    <s v="August"/>
    <n v="2014"/>
    <x v="3"/>
    <x v="1"/>
    <x v="1"/>
    <n v="5330.25"/>
    <n v="3553.5"/>
  </r>
  <r>
    <s v="August"/>
    <n v="2014"/>
    <x v="0"/>
    <x v="0"/>
    <x v="0"/>
    <n v="17642.25"/>
    <n v="11761.5"/>
  </r>
  <r>
    <s v="August"/>
    <n v="2014"/>
    <x v="1"/>
    <x v="0"/>
    <x v="1"/>
    <n v="13414.5"/>
    <n v="8943"/>
  </r>
  <r>
    <s v="August"/>
    <n v="2014"/>
    <x v="2"/>
    <x v="1"/>
    <x v="2"/>
    <n v="16683.75"/>
    <n v="11122.5"/>
  </r>
  <r>
    <s v="August"/>
    <n v="2014"/>
    <x v="0"/>
    <x v="2"/>
    <x v="0"/>
    <n v="20142"/>
    <n v="13428"/>
  </r>
  <r>
    <s v="August"/>
    <n v="2014"/>
    <x v="3"/>
    <x v="2"/>
    <x v="2"/>
    <n v="11220.75"/>
    <n v="7480.5"/>
  </r>
  <r>
    <s v="September"/>
    <n v="2014"/>
    <x v="0"/>
    <x v="0"/>
    <x v="2"/>
    <n v="7330.5"/>
    <n v="4887"/>
  </r>
  <r>
    <s v="September"/>
    <n v="2014"/>
    <x v="1"/>
    <x v="1"/>
    <x v="2"/>
    <n v="21971.25"/>
    <n v="14647.5"/>
  </r>
  <r>
    <s v="September"/>
    <n v="2014"/>
    <x v="2"/>
    <x v="0"/>
    <x v="2"/>
    <n v="21928.5"/>
    <n v="14619"/>
  </r>
  <r>
    <s v="September"/>
    <n v="2014"/>
    <x v="0"/>
    <x v="2"/>
    <x v="0"/>
    <n v="8070.75"/>
    <n v="5380.5"/>
  </r>
  <r>
    <s v="September"/>
    <n v="2014"/>
    <x v="3"/>
    <x v="2"/>
    <x v="2"/>
    <n v="21669.75"/>
    <n v="14446.5"/>
  </r>
  <r>
    <s v="September"/>
    <n v="2014"/>
    <x v="0"/>
    <x v="0"/>
    <x v="2"/>
    <n v="1300.5"/>
    <n v="867"/>
  </r>
  <r>
    <s v="October"/>
    <n v="2014"/>
    <x v="1"/>
    <x v="1"/>
    <x v="0"/>
    <n v="2247.75"/>
    <n v="1498.5"/>
  </r>
  <r>
    <s v="October"/>
    <n v="2014"/>
    <x v="2"/>
    <x v="1"/>
    <x v="0"/>
    <n v="353.25"/>
    <n v="235.5"/>
  </r>
  <r>
    <s v="October"/>
    <n v="2014"/>
    <x v="0"/>
    <x v="1"/>
    <x v="0"/>
    <n v="17757"/>
    <n v="11838"/>
  </r>
  <r>
    <s v="October"/>
    <n v="2014"/>
    <x v="3"/>
    <x v="0"/>
    <x v="2"/>
    <n v="3550.5"/>
    <n v="2367"/>
  </r>
  <r>
    <s v="October"/>
    <n v="2014"/>
    <x v="0"/>
    <x v="2"/>
    <x v="1"/>
    <n v="10545.75"/>
    <n v="7030.5"/>
  </r>
  <r>
    <s v="October"/>
    <n v="2014"/>
    <x v="1"/>
    <x v="2"/>
    <x v="1"/>
    <n v="3069"/>
    <n v="2046"/>
  </r>
  <r>
    <s v="November"/>
    <n v="2014"/>
    <x v="2"/>
    <x v="0"/>
    <x v="1"/>
    <n v="10320.75"/>
    <n v="6880.5"/>
  </r>
  <r>
    <s v="November"/>
    <n v="2014"/>
    <x v="0"/>
    <x v="1"/>
    <x v="0"/>
    <n v="17968.5"/>
    <n v="11979"/>
  </r>
  <r>
    <s v="November"/>
    <n v="2014"/>
    <x v="3"/>
    <x v="1"/>
    <x v="0"/>
    <n v="11016"/>
    <n v="7344"/>
  </r>
  <r>
    <s v="November"/>
    <n v="2014"/>
    <x v="0"/>
    <x v="1"/>
    <x v="0"/>
    <n v="10320.75"/>
    <n v="6880.5"/>
  </r>
  <r>
    <s v="November"/>
    <n v="2014"/>
    <x v="1"/>
    <x v="0"/>
    <x v="0"/>
    <n v="1120.5"/>
    <n v="747"/>
  </r>
  <r>
    <s v="December"/>
    <n v="2014"/>
    <x v="2"/>
    <x v="2"/>
    <x v="0"/>
    <n v="10320.75"/>
    <n v="6880.5"/>
  </r>
  <r>
    <s v="December"/>
    <n v="2014"/>
    <x v="0"/>
    <x v="2"/>
    <x v="2"/>
    <n v="14229"/>
    <n v="9486"/>
  </r>
  <r>
    <s v="December"/>
    <n v="2014"/>
    <x v="3"/>
    <x v="0"/>
    <x v="2"/>
    <n v="11013.75"/>
    <n v="7342.5"/>
  </r>
  <r>
    <s v="December"/>
    <n v="2014"/>
    <x v="0"/>
    <x v="1"/>
    <x v="0"/>
    <n v="10977.75"/>
    <n v="731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6A3AE-8F52-4219-A4BE-985F09BDA62D}" name="PivotTable7" cacheId="6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fieldListSortAscending="1">
  <location ref="A4:C16" firstHeaderRow="1" firstDataRow="1" firstDataCol="2" rowPageCount="1" colPageCount="1"/>
  <pivotFields count="7">
    <pivotField compact="0" outline="0" showAll="0"/>
    <pivotField compact="0" outline="0" showAll="0"/>
    <pivotField axis="axisRow" compact="0" outline="0"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axis="axisPage" compact="0" outline="0" showAll="0">
      <items count="4">
        <item x="1"/>
        <item x="0"/>
        <item x="2"/>
        <item t="default"/>
      </items>
    </pivotField>
    <pivotField dataField="1" compact="0" numFmtId="169" outline="0" showAll="0"/>
    <pivotField compact="0" numFmtId="1" outline="0" showAll="0"/>
  </pivotFields>
  <rowFields count="2">
    <field x="3"/>
    <field x="2"/>
  </rowFields>
  <rowItems count="12">
    <i>
      <x/>
      <x v="1"/>
    </i>
    <i r="1">
      <x v="3"/>
    </i>
    <i r="1">
      <x v="2"/>
    </i>
    <i r="1">
      <x/>
    </i>
    <i t="default">
      <x/>
    </i>
    <i>
      <x v="2"/>
      <x v="2"/>
    </i>
    <i r="1">
      <x v="1"/>
    </i>
    <i t="default">
      <x v="2"/>
    </i>
    <i>
      <x v="1"/>
      <x/>
    </i>
    <i r="1">
      <x v="3"/>
    </i>
    <i r="1">
      <x v="1"/>
    </i>
    <i t="default">
      <x v="1"/>
    </i>
  </rowItems>
  <colItems count="1">
    <i/>
  </colItems>
  <pageFields count="1">
    <pageField fld="4" item="2" hier="-1"/>
  </pageFields>
  <dataFields count="1">
    <dataField name="Sum of Sales" fld="5" baseField="0" baseItem="0" numFmtId="166"/>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6C31DD-87A5-4E11-BC21-70F01184114B}" sourceName="Region">
  <pivotTables>
    <pivotTable tabId="22" name="PivotTable7"/>
  </pivotTables>
  <data>
    <tabular pivotCacheId="409111956">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CEF3EA04-6332-4D7E-82C9-A866A2A9D1BF}" sourceName="Dept">
  <extLst>
    <x:ext xmlns:x15="http://schemas.microsoft.com/office/spreadsheetml/2010/11/main" uri="{2F2917AC-EB37-4324-AD4E-5DD8C200BD13}">
      <x15:tableSlicerCache tableId="3"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6192E4B-333D-44EA-992E-EB59E17F4B0C}" sourceName="Location">
  <extLst>
    <x:ext xmlns:x15="http://schemas.microsoft.com/office/spreadsheetml/2010/11/main" uri="{2F2917AC-EB37-4324-AD4E-5DD8C200BD13}">
      <x15:tableSlicerCache tableId="3"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447CB1D2-C17C-4712-85CA-4C55D0A17454}" cache="Slicer_Dept" caption="Dept" rowHeight="241300"/>
  <slicer name="Location" xr10:uid="{8CF33671-8F52-46BF-ABB4-42C3C3788991}"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C9149AD-3641-4805-9B9A-FC1CE59CC1D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AB52C5-3E76-4704-BBEB-17988B582CA4}" name="Table3" displayName="Table3" ref="A3:I40" totalsRowShown="0" headerRowDxfId="25" dataDxfId="23" headerRowBorderDxfId="24" headerRowCellStyle="Heading 2" dataCellStyle="Normal 2">
  <autoFilter ref="A3:I40" xr:uid="{74116F1C-B617-4043-A712-456BF55ACD54}"/>
  <tableColumns count="9">
    <tableColumn id="1" xr3:uid="{5DBBBF89-6C56-4356-ABA5-A38FA6DD54EA}" name="Emp ID" dataDxfId="22" dataCellStyle="Normal 2"/>
    <tableColumn id="2" xr3:uid="{AA229397-177B-425D-9C39-0AD7BAD5A157}" name="Last Name" dataDxfId="21" dataCellStyle="Normal 2"/>
    <tableColumn id="3" xr3:uid="{D5ECC582-4263-4F5D-802C-849262CF0083}" name="First Name" dataDxfId="20" dataCellStyle="Normal 2"/>
    <tableColumn id="4" xr3:uid="{63DBECE4-2309-4D38-8ECD-F30E857D8EEB}" name="Dept" dataDxfId="19" dataCellStyle="Normal 2"/>
    <tableColumn id="5" xr3:uid="{8696710E-C112-424A-BE73-A20D237EECB7}" name="E-mail" dataDxfId="18" dataCellStyle="Normal 2"/>
    <tableColumn id="6" xr3:uid="{CE81C694-0B2E-4CE0-A66B-584510F80E96}" name="Phone Ext" dataDxfId="17" dataCellStyle="Normal 2"/>
    <tableColumn id="7" xr3:uid="{509154D0-21C5-495F-870E-16D544454291}" name="Location" dataDxfId="16" dataCellStyle="Normal 2"/>
    <tableColumn id="8" xr3:uid="{70799762-9717-4C02-8419-E7B3DBE5366B}" name="Hire Date" dataDxfId="15" dataCellStyle="Normal 2"/>
    <tableColumn id="9" xr3:uid="{BC763A99-76CC-4FF8-AB58-D5C738651EAB}" name="Pay Rate" dataDxfId="14"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011D45-23BA-4F29-BD7E-19331862D58D}" name="Table33" displayName="Table33" ref="E3:M40" totalsRowShown="0" headerRowDxfId="13" headerRowBorderDxfId="12" headerRowCellStyle="Heading 2">
  <autoFilter ref="E3:M40" xr:uid="{023365EA-14BD-4468-A54A-FEEEE2073AAD}"/>
  <tableColumns count="9">
    <tableColumn id="1" xr3:uid="{C4D12B01-4ED1-4A8B-9002-5F3F1CD2BF1B}" name="Emp ID"/>
    <tableColumn id="2" xr3:uid="{A8E6A67C-862D-4AA0-8972-04A7F645B520}" name="Last Name"/>
    <tableColumn id="3" xr3:uid="{58D04C04-B52F-4ED7-90E6-C0072D47F613}" name="First Name"/>
    <tableColumn id="4" xr3:uid="{4890D7E0-8805-4B16-99ED-CD5B95CD1A7D}" name="Dept"/>
    <tableColumn id="5" xr3:uid="{BC572D68-19D5-4A13-8013-AC008DDB6864}" name="E-mail"/>
    <tableColumn id="6" xr3:uid="{76F25735-B4BC-4BFE-A8E5-1B16AA0B05EB}" name="Phone Ext"/>
    <tableColumn id="7" xr3:uid="{3C928599-EDEF-4DCE-AFAB-2A69B9AFF2CD}" name="Location"/>
    <tableColumn id="8" xr3:uid="{96E1729D-708A-424E-91C6-4B95890AF6E6}" name="Hire Date"/>
    <tableColumn id="9" xr3:uid="{55398410-9E29-401F-BFAB-686E5F3AC4CD}" name="Pay R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1" totalsRowShown="0" headerRowDxfId="11" dataDxfId="10">
  <sortState ref="A2:H31">
    <sortCondition ref="A2"/>
  </sortState>
  <tableColumns count="7">
    <tableColumn id="1" xr3:uid="{00000000-0010-0000-0000-000001000000}" name="Salesperson" dataDxfId="9"/>
    <tableColumn id="4" xr3:uid="{00000000-0010-0000-0000-000004000000}" name="May" dataDxfId="8"/>
    <tableColumn id="5" xr3:uid="{00000000-0010-0000-0000-000005000000}" name="June" dataDxfId="7"/>
    <tableColumn id="3" xr3:uid="{00000000-0010-0000-0000-000003000000}" name="July" dataDxfId="6"/>
    <tableColumn id="6" xr3:uid="{00000000-0010-0000-0000-000006000000}" name="Aug." dataDxfId="5"/>
    <tableColumn id="7" xr3:uid="{00000000-0010-0000-0000-000007000000}" name="Sept." dataDxfId="4"/>
    <tableColumn id="8" xr3:uid="{00000000-0010-0000-0000-000008000000}" name="Oct."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I41"/>
  <sheetViews>
    <sheetView zoomScale="85" zoomScaleNormal="85" workbookViewId="0">
      <selection activeCell="L14" sqref="L14"/>
    </sheetView>
  </sheetViews>
  <sheetFormatPr defaultColWidth="8.7109375" defaultRowHeight="12.75" x14ac:dyDescent="0.2"/>
  <cols>
    <col min="1" max="1" width="12.5703125" style="1" customWidth="1"/>
    <col min="2" max="2" width="19.28515625" style="1" bestFit="1" customWidth="1"/>
    <col min="3" max="3" width="17.5703125" style="1" customWidth="1"/>
    <col min="4" max="4" width="9.42578125" style="1" customWidth="1"/>
    <col min="5" max="5" width="16.28515625" style="1" bestFit="1" customWidth="1"/>
    <col min="6" max="6" width="16.42578125" style="1" customWidth="1"/>
    <col min="7" max="7" width="15.42578125" style="1" bestFit="1" customWidth="1"/>
    <col min="8" max="8" width="17.7109375" style="1" bestFit="1" customWidth="1"/>
    <col min="9" max="9" width="14.5703125" style="1" customWidth="1"/>
    <col min="10" max="16384" width="8.7109375" style="1"/>
  </cols>
  <sheetData>
    <row r="1" spans="1:9" ht="29.25" customHeight="1" x14ac:dyDescent="0.45">
      <c r="A1" s="97" t="s">
        <v>0</v>
      </c>
      <c r="B1" s="97"/>
    </row>
    <row r="3" spans="1:9" ht="24" thickBot="1" x14ac:dyDescent="0.4">
      <c r="A3" s="2" t="s">
        <v>1</v>
      </c>
      <c r="B3" s="2" t="s">
        <v>2</v>
      </c>
      <c r="C3" s="2" t="s">
        <v>3</v>
      </c>
      <c r="D3" s="2" t="s">
        <v>4</v>
      </c>
      <c r="E3" s="2" t="s">
        <v>5</v>
      </c>
      <c r="F3" s="2" t="s">
        <v>6</v>
      </c>
      <c r="G3" s="2" t="s">
        <v>7</v>
      </c>
      <c r="H3" s="3" t="s">
        <v>8</v>
      </c>
      <c r="I3" s="4" t="s">
        <v>9</v>
      </c>
    </row>
    <row r="4" spans="1:9" ht="24" thickTop="1" x14ac:dyDescent="0.35">
      <c r="A4" s="5">
        <v>1054</v>
      </c>
      <c r="B4" s="5" t="s">
        <v>10</v>
      </c>
      <c r="C4" s="5" t="s">
        <v>11</v>
      </c>
      <c r="D4" s="5" t="s">
        <v>12</v>
      </c>
      <c r="E4" s="5" t="s">
        <v>13</v>
      </c>
      <c r="F4" s="5">
        <v>148</v>
      </c>
      <c r="G4" s="5" t="s">
        <v>14</v>
      </c>
      <c r="H4" s="6">
        <v>38092</v>
      </c>
      <c r="I4" s="7">
        <v>11.25</v>
      </c>
    </row>
    <row r="5" spans="1:9" ht="23.25" x14ac:dyDescent="0.35">
      <c r="A5" s="5">
        <v>1056</v>
      </c>
      <c r="B5" s="5" t="s">
        <v>15</v>
      </c>
      <c r="C5" s="5" t="s">
        <v>16</v>
      </c>
      <c r="D5" s="5" t="s">
        <v>12</v>
      </c>
      <c r="E5" s="5" t="s">
        <v>17</v>
      </c>
      <c r="F5" s="5">
        <v>121</v>
      </c>
      <c r="G5" s="5" t="s">
        <v>14</v>
      </c>
      <c r="H5" s="6">
        <v>33901</v>
      </c>
      <c r="I5" s="7">
        <v>12.25</v>
      </c>
    </row>
    <row r="6" spans="1:9" ht="23.25" x14ac:dyDescent="0.35">
      <c r="A6" s="5">
        <v>1067</v>
      </c>
      <c r="B6" s="5" t="s">
        <v>18</v>
      </c>
      <c r="C6" s="5" t="s">
        <v>19</v>
      </c>
      <c r="D6" s="5" t="s">
        <v>12</v>
      </c>
      <c r="E6" s="5" t="s">
        <v>20</v>
      </c>
      <c r="F6" s="5">
        <v>123</v>
      </c>
      <c r="G6" s="5" t="s">
        <v>14</v>
      </c>
      <c r="H6" s="6">
        <v>36788</v>
      </c>
      <c r="I6" s="7">
        <v>14.55</v>
      </c>
    </row>
    <row r="7" spans="1:9" ht="23.25" x14ac:dyDescent="0.35">
      <c r="A7" s="5">
        <v>1075</v>
      </c>
      <c r="B7" s="5" t="s">
        <v>21</v>
      </c>
      <c r="C7" s="5" t="s">
        <v>22</v>
      </c>
      <c r="D7" s="5" t="s">
        <v>23</v>
      </c>
      <c r="E7" s="5" t="s">
        <v>24</v>
      </c>
      <c r="F7" s="5">
        <v>126</v>
      </c>
      <c r="G7" s="5" t="s">
        <v>25</v>
      </c>
      <c r="H7" s="6">
        <v>38571</v>
      </c>
      <c r="I7" s="7">
        <v>11.25</v>
      </c>
    </row>
    <row r="8" spans="1:9" ht="23.25" x14ac:dyDescent="0.35">
      <c r="A8" s="5">
        <v>1078</v>
      </c>
      <c r="B8" s="5" t="s">
        <v>26</v>
      </c>
      <c r="C8" s="5" t="s">
        <v>27</v>
      </c>
      <c r="D8" s="5" t="s">
        <v>28</v>
      </c>
      <c r="E8" s="5" t="s">
        <v>29</v>
      </c>
      <c r="F8" s="5">
        <v>101</v>
      </c>
      <c r="G8" s="5" t="s">
        <v>25</v>
      </c>
      <c r="H8" s="6">
        <v>36251</v>
      </c>
      <c r="I8" s="7">
        <v>10.199999999999999</v>
      </c>
    </row>
    <row r="9" spans="1:9" ht="23.25" x14ac:dyDescent="0.35">
      <c r="A9" s="5">
        <v>1152</v>
      </c>
      <c r="B9" s="5" t="s">
        <v>30</v>
      </c>
      <c r="C9" s="5" t="s">
        <v>31</v>
      </c>
      <c r="D9" s="5" t="s">
        <v>23</v>
      </c>
      <c r="E9" s="5" t="s">
        <v>32</v>
      </c>
      <c r="F9" s="5">
        <v>118</v>
      </c>
      <c r="G9" s="5" t="s">
        <v>25</v>
      </c>
      <c r="H9" s="6">
        <v>37642</v>
      </c>
      <c r="I9" s="7">
        <v>12.25</v>
      </c>
    </row>
    <row r="10" spans="1:9" ht="23.25" x14ac:dyDescent="0.35">
      <c r="A10" s="5">
        <v>1196</v>
      </c>
      <c r="B10" s="5" t="s">
        <v>33</v>
      </c>
      <c r="C10" s="5" t="s">
        <v>34</v>
      </c>
      <c r="D10" s="5" t="s">
        <v>35</v>
      </c>
      <c r="E10" s="5" t="s">
        <v>36</v>
      </c>
      <c r="F10" s="5">
        <v>289</v>
      </c>
      <c r="G10" s="5" t="s">
        <v>37</v>
      </c>
      <c r="H10" s="6">
        <v>40634</v>
      </c>
      <c r="I10" s="7">
        <v>9.9499999999999993</v>
      </c>
    </row>
    <row r="11" spans="1:9" ht="23.25" x14ac:dyDescent="0.35">
      <c r="A11" s="5">
        <v>1284</v>
      </c>
      <c r="B11" s="5" t="s">
        <v>38</v>
      </c>
      <c r="C11" s="5" t="s">
        <v>39</v>
      </c>
      <c r="D11" s="5" t="s">
        <v>40</v>
      </c>
      <c r="E11" s="5" t="s">
        <v>41</v>
      </c>
      <c r="F11" s="5">
        <v>124</v>
      </c>
      <c r="G11" s="5" t="s">
        <v>14</v>
      </c>
      <c r="H11" s="6">
        <v>35799</v>
      </c>
      <c r="I11" s="7">
        <v>12.3</v>
      </c>
    </row>
    <row r="12" spans="1:9" ht="23.25" x14ac:dyDescent="0.35">
      <c r="A12" s="5">
        <v>1290</v>
      </c>
      <c r="B12" s="5" t="s">
        <v>42</v>
      </c>
      <c r="C12" s="5" t="s">
        <v>43</v>
      </c>
      <c r="D12" s="5" t="s">
        <v>23</v>
      </c>
      <c r="E12" s="5" t="s">
        <v>44</v>
      </c>
      <c r="F12" s="5">
        <v>113</v>
      </c>
      <c r="G12" s="5" t="s">
        <v>25</v>
      </c>
      <c r="H12" s="6">
        <v>35798</v>
      </c>
      <c r="I12" s="7">
        <v>13.25</v>
      </c>
    </row>
    <row r="13" spans="1:9" ht="23.25" x14ac:dyDescent="0.35">
      <c r="A13" s="5">
        <v>1293</v>
      </c>
      <c r="B13" s="5" t="s">
        <v>45</v>
      </c>
      <c r="C13" s="5" t="s">
        <v>46</v>
      </c>
      <c r="D13" s="5" t="s">
        <v>35</v>
      </c>
      <c r="E13" s="5" t="s">
        <v>47</v>
      </c>
      <c r="F13" s="5">
        <v>205</v>
      </c>
      <c r="G13" s="5" t="s">
        <v>37</v>
      </c>
      <c r="H13" s="6">
        <v>35687</v>
      </c>
      <c r="I13" s="7">
        <v>10.199999999999999</v>
      </c>
    </row>
    <row r="14" spans="1:9" ht="23.25" x14ac:dyDescent="0.35">
      <c r="A14" s="5">
        <v>1299</v>
      </c>
      <c r="B14" s="5" t="s">
        <v>48</v>
      </c>
      <c r="C14" s="5" t="s">
        <v>49</v>
      </c>
      <c r="D14" s="5" t="s">
        <v>50</v>
      </c>
      <c r="E14" s="5" t="s">
        <v>51</v>
      </c>
      <c r="F14" s="5">
        <v>127</v>
      </c>
      <c r="G14" s="5" t="s">
        <v>14</v>
      </c>
      <c r="H14" s="6">
        <v>37611</v>
      </c>
      <c r="I14" s="7">
        <v>12.2</v>
      </c>
    </row>
    <row r="15" spans="1:9" ht="23.25" x14ac:dyDescent="0.35">
      <c r="A15" s="5">
        <v>1302</v>
      </c>
      <c r="B15" s="5" t="s">
        <v>52</v>
      </c>
      <c r="C15" s="5" t="s">
        <v>53</v>
      </c>
      <c r="D15" s="5" t="s">
        <v>40</v>
      </c>
      <c r="E15" s="5" t="s">
        <v>54</v>
      </c>
      <c r="F15" s="5">
        <v>139</v>
      </c>
      <c r="G15" s="5" t="s">
        <v>14</v>
      </c>
      <c r="H15" s="6">
        <v>35648</v>
      </c>
      <c r="I15" s="7">
        <v>14.25</v>
      </c>
    </row>
    <row r="16" spans="1:9" ht="23.25" x14ac:dyDescent="0.35">
      <c r="A16" s="5">
        <v>1310</v>
      </c>
      <c r="B16" s="5" t="s">
        <v>10</v>
      </c>
      <c r="C16" s="5" t="s">
        <v>55</v>
      </c>
      <c r="D16" s="5" t="s">
        <v>50</v>
      </c>
      <c r="E16" s="5" t="s">
        <v>56</v>
      </c>
      <c r="F16" s="5">
        <v>137</v>
      </c>
      <c r="G16" s="5" t="s">
        <v>14</v>
      </c>
      <c r="H16" s="6">
        <v>36437</v>
      </c>
      <c r="I16" s="7">
        <v>11.5</v>
      </c>
    </row>
    <row r="17" spans="1:9" ht="23.25" x14ac:dyDescent="0.35">
      <c r="A17" s="5">
        <v>1329</v>
      </c>
      <c r="B17" s="5" t="s">
        <v>57</v>
      </c>
      <c r="C17" s="5" t="s">
        <v>58</v>
      </c>
      <c r="D17" s="5" t="s">
        <v>28</v>
      </c>
      <c r="E17" s="5" t="s">
        <v>59</v>
      </c>
      <c r="F17" s="5">
        <v>151</v>
      </c>
      <c r="G17" s="5" t="s">
        <v>25</v>
      </c>
      <c r="H17" s="6">
        <v>37309</v>
      </c>
      <c r="I17" s="7">
        <v>10.35</v>
      </c>
    </row>
    <row r="18" spans="1:9" ht="23.25" x14ac:dyDescent="0.35">
      <c r="A18" s="5">
        <v>1333</v>
      </c>
      <c r="B18" s="5" t="s">
        <v>60</v>
      </c>
      <c r="C18" s="5" t="s">
        <v>61</v>
      </c>
      <c r="D18" s="5" t="s">
        <v>35</v>
      </c>
      <c r="E18" s="5" t="s">
        <v>62</v>
      </c>
      <c r="F18" s="5">
        <v>122</v>
      </c>
      <c r="G18" s="5" t="s">
        <v>37</v>
      </c>
      <c r="H18" s="6">
        <v>37727</v>
      </c>
      <c r="I18" s="7">
        <v>10.15</v>
      </c>
    </row>
    <row r="19" spans="1:9" ht="23.25" x14ac:dyDescent="0.35">
      <c r="A19" s="5">
        <v>1368</v>
      </c>
      <c r="B19" s="5" t="s">
        <v>63</v>
      </c>
      <c r="C19" s="5" t="s">
        <v>64</v>
      </c>
      <c r="D19" s="5" t="s">
        <v>23</v>
      </c>
      <c r="E19" s="5" t="s">
        <v>65</v>
      </c>
      <c r="F19" s="5">
        <v>132</v>
      </c>
      <c r="G19" s="5" t="s">
        <v>25</v>
      </c>
      <c r="H19" s="6">
        <v>35134</v>
      </c>
      <c r="I19" s="7">
        <v>12.25</v>
      </c>
    </row>
    <row r="20" spans="1:9" ht="23.25" x14ac:dyDescent="0.35">
      <c r="A20" s="5">
        <v>1509</v>
      </c>
      <c r="B20" s="5" t="s">
        <v>66</v>
      </c>
      <c r="C20" s="5" t="s">
        <v>67</v>
      </c>
      <c r="D20" s="5" t="s">
        <v>12</v>
      </c>
      <c r="E20" s="5" t="s">
        <v>68</v>
      </c>
      <c r="F20" s="5">
        <v>135</v>
      </c>
      <c r="G20" s="5" t="s">
        <v>14</v>
      </c>
      <c r="H20" s="6">
        <v>35965</v>
      </c>
      <c r="I20" s="7">
        <v>13.25</v>
      </c>
    </row>
    <row r="21" spans="1:9" ht="23.25" x14ac:dyDescent="0.35">
      <c r="A21" s="5">
        <v>1516</v>
      </c>
      <c r="B21" s="5" t="s">
        <v>69</v>
      </c>
      <c r="C21" s="5" t="s">
        <v>70</v>
      </c>
      <c r="D21" s="5" t="s">
        <v>28</v>
      </c>
      <c r="E21" s="5" t="s">
        <v>71</v>
      </c>
      <c r="F21" s="5">
        <v>105</v>
      </c>
      <c r="G21" s="5" t="s">
        <v>25</v>
      </c>
      <c r="H21" s="6">
        <v>35860</v>
      </c>
      <c r="I21" s="7">
        <v>9.5</v>
      </c>
    </row>
    <row r="22" spans="1:9" ht="23.25" x14ac:dyDescent="0.35">
      <c r="A22" s="5">
        <v>1529</v>
      </c>
      <c r="B22" s="5" t="s">
        <v>72</v>
      </c>
      <c r="C22" s="5" t="s">
        <v>73</v>
      </c>
      <c r="D22" s="5" t="s">
        <v>40</v>
      </c>
      <c r="E22" s="5" t="s">
        <v>74</v>
      </c>
      <c r="F22" s="5">
        <v>129</v>
      </c>
      <c r="G22" s="5" t="s">
        <v>14</v>
      </c>
      <c r="H22" s="6">
        <v>36553</v>
      </c>
      <c r="I22" s="7">
        <v>11.3</v>
      </c>
    </row>
    <row r="23" spans="1:9" ht="23.25" x14ac:dyDescent="0.35">
      <c r="A23" s="5">
        <v>1656</v>
      </c>
      <c r="B23" s="5" t="s">
        <v>75</v>
      </c>
      <c r="C23" s="5" t="s">
        <v>76</v>
      </c>
      <c r="D23" s="5" t="s">
        <v>50</v>
      </c>
      <c r="E23" s="5" t="s">
        <v>77</v>
      </c>
      <c r="F23" s="5">
        <v>149</v>
      </c>
      <c r="G23" s="5" t="s">
        <v>14</v>
      </c>
      <c r="H23" s="6">
        <v>36873</v>
      </c>
      <c r="I23" s="7">
        <v>12.35</v>
      </c>
    </row>
    <row r="24" spans="1:9" ht="23.25" x14ac:dyDescent="0.35">
      <c r="A24" s="5">
        <v>1672</v>
      </c>
      <c r="B24" s="5" t="s">
        <v>78</v>
      </c>
      <c r="C24" s="5" t="s">
        <v>79</v>
      </c>
      <c r="D24" s="5" t="s">
        <v>50</v>
      </c>
      <c r="E24" s="5" t="s">
        <v>80</v>
      </c>
      <c r="F24" s="5">
        <v>114</v>
      </c>
      <c r="G24" s="5" t="s">
        <v>14</v>
      </c>
      <c r="H24" s="6">
        <v>37727</v>
      </c>
      <c r="I24" s="7">
        <v>11.9</v>
      </c>
    </row>
    <row r="25" spans="1:9" ht="23.25" x14ac:dyDescent="0.35">
      <c r="A25" s="5">
        <v>1673</v>
      </c>
      <c r="B25" s="5" t="s">
        <v>81</v>
      </c>
      <c r="C25" s="5" t="s">
        <v>39</v>
      </c>
      <c r="D25" s="5" t="s">
        <v>23</v>
      </c>
      <c r="E25" s="5" t="s">
        <v>82</v>
      </c>
      <c r="F25" s="5">
        <v>112</v>
      </c>
      <c r="G25" s="5" t="s">
        <v>25</v>
      </c>
      <c r="H25" s="6">
        <v>38436</v>
      </c>
      <c r="I25" s="7">
        <v>11.85</v>
      </c>
    </row>
    <row r="26" spans="1:9" ht="23.25" x14ac:dyDescent="0.35">
      <c r="A26" s="5">
        <v>1676</v>
      </c>
      <c r="B26" s="5" t="s">
        <v>83</v>
      </c>
      <c r="C26" s="5" t="s">
        <v>84</v>
      </c>
      <c r="D26" s="5" t="s">
        <v>40</v>
      </c>
      <c r="E26" s="5" t="s">
        <v>85</v>
      </c>
      <c r="F26" s="5">
        <v>115</v>
      </c>
      <c r="G26" s="5" t="s">
        <v>14</v>
      </c>
      <c r="H26" s="6">
        <v>34633</v>
      </c>
      <c r="I26" s="7">
        <v>10.75</v>
      </c>
    </row>
    <row r="27" spans="1:9" ht="23.25" x14ac:dyDescent="0.35">
      <c r="A27" s="5">
        <v>1721</v>
      </c>
      <c r="B27" s="5" t="s">
        <v>86</v>
      </c>
      <c r="C27" s="5" t="s">
        <v>87</v>
      </c>
      <c r="D27" s="5" t="s">
        <v>35</v>
      </c>
      <c r="E27" s="5" t="s">
        <v>88</v>
      </c>
      <c r="F27" s="5">
        <v>102</v>
      </c>
      <c r="G27" s="5" t="s">
        <v>37</v>
      </c>
      <c r="H27" s="6">
        <v>37839</v>
      </c>
      <c r="I27" s="7">
        <v>9.75</v>
      </c>
    </row>
    <row r="28" spans="1:9" ht="23.25" x14ac:dyDescent="0.35">
      <c r="A28" s="5">
        <v>1723</v>
      </c>
      <c r="B28" s="5" t="s">
        <v>89</v>
      </c>
      <c r="C28" s="5" t="s">
        <v>31</v>
      </c>
      <c r="D28" s="5" t="s">
        <v>40</v>
      </c>
      <c r="E28" s="5" t="s">
        <v>90</v>
      </c>
      <c r="F28" s="5">
        <v>145</v>
      </c>
      <c r="G28" s="5" t="s">
        <v>14</v>
      </c>
      <c r="H28" s="6">
        <v>33279</v>
      </c>
      <c r="I28" s="7">
        <v>13.95</v>
      </c>
    </row>
    <row r="29" spans="1:9" ht="23.25" x14ac:dyDescent="0.35">
      <c r="A29" s="5">
        <v>1758</v>
      </c>
      <c r="B29" s="5" t="s">
        <v>91</v>
      </c>
      <c r="C29" s="5" t="s">
        <v>92</v>
      </c>
      <c r="D29" s="5" t="s">
        <v>28</v>
      </c>
      <c r="E29" s="5" t="s">
        <v>93</v>
      </c>
      <c r="F29" s="5">
        <v>107</v>
      </c>
      <c r="G29" s="5" t="s">
        <v>25</v>
      </c>
      <c r="H29" s="6">
        <v>34776</v>
      </c>
      <c r="I29" s="7">
        <v>11.2</v>
      </c>
    </row>
    <row r="30" spans="1:9" ht="23.25" x14ac:dyDescent="0.35">
      <c r="A30" s="5">
        <v>1792</v>
      </c>
      <c r="B30" s="5" t="s">
        <v>94</v>
      </c>
      <c r="C30" s="5" t="s">
        <v>95</v>
      </c>
      <c r="D30" s="5" t="s">
        <v>12</v>
      </c>
      <c r="E30" s="5" t="s">
        <v>96</v>
      </c>
      <c r="F30" s="5">
        <v>111</v>
      </c>
      <c r="G30" s="5" t="s">
        <v>14</v>
      </c>
      <c r="H30" s="6">
        <v>37979</v>
      </c>
      <c r="I30" s="7">
        <v>10.3</v>
      </c>
    </row>
    <row r="31" spans="1:9" ht="23.25" x14ac:dyDescent="0.35">
      <c r="A31" s="5">
        <v>1814</v>
      </c>
      <c r="B31" s="5" t="s">
        <v>97</v>
      </c>
      <c r="C31" s="5" t="s">
        <v>98</v>
      </c>
      <c r="D31" s="5" t="s">
        <v>35</v>
      </c>
      <c r="E31" s="5" t="s">
        <v>99</v>
      </c>
      <c r="F31" s="5">
        <v>103</v>
      </c>
      <c r="G31" s="5" t="s">
        <v>37</v>
      </c>
      <c r="H31" s="6">
        <v>37319</v>
      </c>
      <c r="I31" s="7">
        <v>12.25</v>
      </c>
    </row>
    <row r="32" spans="1:9" ht="23.25" x14ac:dyDescent="0.35">
      <c r="A32" s="5">
        <v>1908</v>
      </c>
      <c r="B32" s="5" t="s">
        <v>100</v>
      </c>
      <c r="C32" s="5" t="s">
        <v>101</v>
      </c>
      <c r="D32" s="5" t="s">
        <v>12</v>
      </c>
      <c r="E32" s="5" t="s">
        <v>102</v>
      </c>
      <c r="F32" s="5">
        <v>152</v>
      </c>
      <c r="G32" s="5" t="s">
        <v>14</v>
      </c>
      <c r="H32" s="6">
        <v>35565</v>
      </c>
      <c r="I32" s="7">
        <v>10.25</v>
      </c>
    </row>
    <row r="33" spans="1:9" ht="23.25" x14ac:dyDescent="0.35">
      <c r="A33" s="5">
        <v>1931</v>
      </c>
      <c r="B33" s="5" t="s">
        <v>103</v>
      </c>
      <c r="C33" s="5" t="s">
        <v>104</v>
      </c>
      <c r="D33" s="5" t="s">
        <v>28</v>
      </c>
      <c r="E33" s="5" t="s">
        <v>105</v>
      </c>
      <c r="F33" s="5">
        <v>110</v>
      </c>
      <c r="G33" s="5" t="s">
        <v>25</v>
      </c>
      <c r="H33" s="6">
        <v>37427</v>
      </c>
      <c r="I33" s="7">
        <v>9.85</v>
      </c>
    </row>
    <row r="34" spans="1:9" ht="23.25" x14ac:dyDescent="0.35">
      <c r="A34" s="5">
        <v>1960</v>
      </c>
      <c r="B34" s="5" t="s">
        <v>106</v>
      </c>
      <c r="C34" s="5" t="s">
        <v>107</v>
      </c>
      <c r="D34" s="5" t="s">
        <v>50</v>
      </c>
      <c r="E34" s="5" t="s">
        <v>108</v>
      </c>
      <c r="F34" s="5">
        <v>150</v>
      </c>
      <c r="G34" s="5" t="s">
        <v>14</v>
      </c>
      <c r="H34" s="6">
        <v>36477</v>
      </c>
      <c r="I34" s="7">
        <v>11.65</v>
      </c>
    </row>
    <row r="35" spans="1:9" ht="23.25" x14ac:dyDescent="0.35">
      <c r="A35" s="5">
        <v>1964</v>
      </c>
      <c r="B35" s="5" t="s">
        <v>109</v>
      </c>
      <c r="C35" s="5" t="s">
        <v>110</v>
      </c>
      <c r="D35" s="5" t="s">
        <v>28</v>
      </c>
      <c r="E35" s="5" t="s">
        <v>111</v>
      </c>
      <c r="F35" s="5">
        <v>108</v>
      </c>
      <c r="G35" s="5" t="s">
        <v>25</v>
      </c>
      <c r="H35" s="6">
        <v>38307</v>
      </c>
      <c r="I35" s="7">
        <v>9.25</v>
      </c>
    </row>
    <row r="36" spans="1:9" ht="23.25" x14ac:dyDescent="0.35">
      <c r="A36" s="5">
        <v>1975</v>
      </c>
      <c r="B36" s="5" t="s">
        <v>112</v>
      </c>
      <c r="C36" s="5" t="s">
        <v>113</v>
      </c>
      <c r="D36" s="5" t="s">
        <v>28</v>
      </c>
      <c r="E36" s="5" t="s">
        <v>114</v>
      </c>
      <c r="F36" s="5">
        <v>125</v>
      </c>
      <c r="G36" s="5" t="s">
        <v>25</v>
      </c>
      <c r="H36" s="6">
        <v>39873</v>
      </c>
      <c r="I36" s="7">
        <v>9.25</v>
      </c>
    </row>
    <row r="37" spans="1:9" ht="23.25" x14ac:dyDescent="0.35">
      <c r="A37" s="5">
        <v>1983</v>
      </c>
      <c r="B37" s="5" t="s">
        <v>109</v>
      </c>
      <c r="C37" s="5" t="s">
        <v>115</v>
      </c>
      <c r="D37" s="5" t="s">
        <v>12</v>
      </c>
      <c r="E37" s="5" t="s">
        <v>116</v>
      </c>
      <c r="F37" s="5">
        <v>154</v>
      </c>
      <c r="G37" s="5" t="s">
        <v>14</v>
      </c>
      <c r="H37" s="6">
        <v>40357</v>
      </c>
      <c r="I37" s="7">
        <v>11</v>
      </c>
    </row>
    <row r="38" spans="1:9" ht="23.25" x14ac:dyDescent="0.35">
      <c r="A38" s="5">
        <v>1990</v>
      </c>
      <c r="B38" s="5" t="s">
        <v>117</v>
      </c>
      <c r="C38" s="5" t="s">
        <v>118</v>
      </c>
      <c r="D38" s="5" t="s">
        <v>50</v>
      </c>
      <c r="E38" s="5" t="s">
        <v>119</v>
      </c>
      <c r="F38" s="5">
        <v>198</v>
      </c>
      <c r="G38" s="5" t="s">
        <v>14</v>
      </c>
      <c r="H38" s="6">
        <v>40588</v>
      </c>
      <c r="I38" s="7">
        <v>10.95</v>
      </c>
    </row>
    <row r="39" spans="1:9" ht="23.25" x14ac:dyDescent="0.35">
      <c r="A39" s="5">
        <v>1995</v>
      </c>
      <c r="B39" s="5" t="s">
        <v>120</v>
      </c>
      <c r="C39" s="5" t="s">
        <v>121</v>
      </c>
      <c r="D39" s="5" t="s">
        <v>12</v>
      </c>
      <c r="E39" s="5" t="s">
        <v>122</v>
      </c>
      <c r="F39" s="5">
        <v>198</v>
      </c>
      <c r="G39" s="5" t="s">
        <v>14</v>
      </c>
      <c r="H39" s="6">
        <v>40603</v>
      </c>
      <c r="I39" s="7">
        <v>11.75</v>
      </c>
    </row>
    <row r="40" spans="1:9" ht="23.25" x14ac:dyDescent="0.35">
      <c r="A40" s="5">
        <v>1999</v>
      </c>
      <c r="B40" s="5" t="s">
        <v>123</v>
      </c>
      <c r="C40" s="5" t="s">
        <v>124</v>
      </c>
      <c r="D40" s="5" t="s">
        <v>35</v>
      </c>
      <c r="E40" s="5" t="s">
        <v>125</v>
      </c>
      <c r="F40" s="5">
        <v>428</v>
      </c>
      <c r="G40" s="5" t="s">
        <v>37</v>
      </c>
      <c r="H40" s="6">
        <v>40729</v>
      </c>
      <c r="I40" s="7">
        <v>10.15</v>
      </c>
    </row>
    <row r="41" spans="1:9" ht="15" x14ac:dyDescent="0.25">
      <c r="A41"/>
      <c r="B41"/>
      <c r="C41"/>
      <c r="D41"/>
      <c r="E41"/>
      <c r="F41"/>
      <c r="G41"/>
      <c r="H41"/>
      <c r="I41"/>
    </row>
  </sheetData>
  <mergeCells count="1">
    <mergeCell ref="A1:B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0"/>
  </sheetPr>
  <dimension ref="A1:G169"/>
  <sheetViews>
    <sheetView zoomScale="85" zoomScaleNormal="85" workbookViewId="0">
      <selection activeCell="G7" sqref="G7"/>
    </sheetView>
  </sheetViews>
  <sheetFormatPr defaultColWidth="8.85546875" defaultRowHeight="12.75" x14ac:dyDescent="0.2"/>
  <cols>
    <col min="1" max="1" width="32.28515625" style="28" bestFit="1" customWidth="1"/>
    <col min="2" max="2" width="5.42578125" style="28" bestFit="1" customWidth="1"/>
    <col min="3" max="3" width="12.42578125" style="28" bestFit="1" customWidth="1"/>
    <col min="4" max="4" width="12.7109375" style="28" bestFit="1" customWidth="1"/>
    <col min="5" max="5" width="7.7109375" style="28" bestFit="1" customWidth="1"/>
    <col min="6" max="6" width="11.5703125" style="28" bestFit="1" customWidth="1"/>
    <col min="7" max="7" width="6.28515625" style="28" bestFit="1" customWidth="1"/>
    <col min="8" max="16384" width="8.85546875" style="28"/>
  </cols>
  <sheetData>
    <row r="1" spans="1:7" ht="23.25" x14ac:dyDescent="0.35">
      <c r="A1" s="8" t="s">
        <v>256</v>
      </c>
      <c r="B1" s="27"/>
      <c r="C1" s="27"/>
      <c r="D1" s="27"/>
      <c r="E1" s="27"/>
      <c r="F1" s="27"/>
      <c r="G1" s="27"/>
    </row>
    <row r="2" spans="1:7" ht="23.25" x14ac:dyDescent="0.35">
      <c r="A2" s="8" t="s">
        <v>245</v>
      </c>
      <c r="B2" s="27"/>
      <c r="C2" s="27"/>
      <c r="D2" s="27"/>
      <c r="E2" s="27"/>
      <c r="F2" s="27"/>
      <c r="G2" s="27"/>
    </row>
    <row r="3" spans="1:7" ht="15.75" customHeight="1" x14ac:dyDescent="0.25">
      <c r="A3" s="27"/>
      <c r="B3" s="27"/>
      <c r="C3" s="27"/>
      <c r="D3" s="27"/>
      <c r="E3" s="27"/>
      <c r="F3" s="27"/>
      <c r="G3" s="27"/>
    </row>
    <row r="4" spans="1:7" s="30" customFormat="1" ht="18" thickBot="1" x14ac:dyDescent="0.35">
      <c r="A4" s="9" t="s">
        <v>180</v>
      </c>
      <c r="B4" s="9" t="s">
        <v>257</v>
      </c>
      <c r="C4" s="9" t="s">
        <v>181</v>
      </c>
      <c r="D4" s="9" t="s">
        <v>234</v>
      </c>
      <c r="E4" s="9" t="s">
        <v>258</v>
      </c>
      <c r="F4" s="29" t="s">
        <v>184</v>
      </c>
      <c r="G4" s="29" t="s">
        <v>259</v>
      </c>
    </row>
    <row r="5" spans="1:7" ht="15.75" thickTop="1" x14ac:dyDescent="0.25">
      <c r="A5" s="31" t="s">
        <v>260</v>
      </c>
      <c r="B5" s="27">
        <v>2013</v>
      </c>
      <c r="C5" s="27" t="s">
        <v>261</v>
      </c>
      <c r="D5" s="27" t="s">
        <v>262</v>
      </c>
      <c r="E5" s="27" t="s">
        <v>263</v>
      </c>
      <c r="F5" s="32">
        <v>1000000</v>
      </c>
      <c r="G5" s="33">
        <v>5453</v>
      </c>
    </row>
    <row r="6" spans="1:7" ht="15" x14ac:dyDescent="0.25">
      <c r="A6" s="31" t="s">
        <v>260</v>
      </c>
      <c r="B6" s="27">
        <v>2013</v>
      </c>
      <c r="C6" s="27" t="s">
        <v>264</v>
      </c>
      <c r="D6" s="27" t="s">
        <v>265</v>
      </c>
      <c r="E6" s="27" t="s">
        <v>132</v>
      </c>
      <c r="F6" s="32">
        <f t="shared" ref="F6:F68" si="0">G6*1.5</f>
        <v>3897</v>
      </c>
      <c r="G6" s="33">
        <v>2598</v>
      </c>
    </row>
    <row r="7" spans="1:7" ht="15" x14ac:dyDescent="0.25">
      <c r="A7" s="31" t="s">
        <v>260</v>
      </c>
      <c r="B7" s="27">
        <v>2013</v>
      </c>
      <c r="C7" s="27" t="s">
        <v>266</v>
      </c>
      <c r="D7" s="27" t="s">
        <v>267</v>
      </c>
      <c r="E7" s="27" t="s">
        <v>132</v>
      </c>
      <c r="F7" s="32">
        <f t="shared" si="0"/>
        <v>12370.5</v>
      </c>
      <c r="G7" s="33">
        <v>8247</v>
      </c>
    </row>
    <row r="8" spans="1:7" ht="15" x14ac:dyDescent="0.25">
      <c r="A8" s="31" t="s">
        <v>260</v>
      </c>
      <c r="B8" s="27">
        <v>2013</v>
      </c>
      <c r="C8" s="27" t="s">
        <v>261</v>
      </c>
      <c r="D8" s="27" t="s">
        <v>262</v>
      </c>
      <c r="E8" s="27" t="s">
        <v>132</v>
      </c>
      <c r="F8" s="32">
        <f t="shared" si="0"/>
        <v>10992</v>
      </c>
      <c r="G8" s="33">
        <v>7328</v>
      </c>
    </row>
    <row r="9" spans="1:7" ht="15" x14ac:dyDescent="0.25">
      <c r="A9" s="31" t="s">
        <v>260</v>
      </c>
      <c r="B9" s="27">
        <v>2013</v>
      </c>
      <c r="C9" s="27" t="s">
        <v>268</v>
      </c>
      <c r="D9" s="27" t="s">
        <v>265</v>
      </c>
      <c r="E9" s="27" t="s">
        <v>132</v>
      </c>
      <c r="F9" s="32">
        <f t="shared" si="0"/>
        <v>3084</v>
      </c>
      <c r="G9" s="33">
        <v>2056</v>
      </c>
    </row>
    <row r="10" spans="1:7" ht="15" x14ac:dyDescent="0.25">
      <c r="A10" s="31" t="s">
        <v>269</v>
      </c>
      <c r="B10" s="27">
        <v>2013</v>
      </c>
      <c r="C10" s="27" t="s">
        <v>261</v>
      </c>
      <c r="D10" s="27" t="s">
        <v>267</v>
      </c>
      <c r="E10" s="27" t="s">
        <v>132</v>
      </c>
      <c r="F10" s="32">
        <f t="shared" si="0"/>
        <v>13231.5</v>
      </c>
      <c r="G10" s="33">
        <v>8821</v>
      </c>
    </row>
    <row r="11" spans="1:7" ht="15" x14ac:dyDescent="0.25">
      <c r="A11" s="31" t="s">
        <v>269</v>
      </c>
      <c r="B11" s="27">
        <v>2013</v>
      </c>
      <c r="C11" s="27" t="s">
        <v>264</v>
      </c>
      <c r="D11" s="27" t="s">
        <v>262</v>
      </c>
      <c r="E11" s="27" t="s">
        <v>270</v>
      </c>
      <c r="F11" s="32">
        <f t="shared" si="0"/>
        <v>8832</v>
      </c>
      <c r="G11" s="33">
        <v>5888</v>
      </c>
    </row>
    <row r="12" spans="1:7" ht="15" x14ac:dyDescent="0.25">
      <c r="A12" s="31" t="s">
        <v>269</v>
      </c>
      <c r="B12" s="27">
        <v>2013</v>
      </c>
      <c r="C12" s="27" t="s">
        <v>266</v>
      </c>
      <c r="D12" s="27" t="s">
        <v>265</v>
      </c>
      <c r="E12" s="27" t="s">
        <v>263</v>
      </c>
      <c r="F12" s="32">
        <f t="shared" si="0"/>
        <v>3547.5</v>
      </c>
      <c r="G12" s="33">
        <v>2365</v>
      </c>
    </row>
    <row r="13" spans="1:7" ht="15" x14ac:dyDescent="0.25">
      <c r="A13" s="31" t="s">
        <v>269</v>
      </c>
      <c r="B13" s="27">
        <v>2013</v>
      </c>
      <c r="C13" s="27" t="s">
        <v>261</v>
      </c>
      <c r="D13" s="27" t="s">
        <v>262</v>
      </c>
      <c r="E13" s="27" t="s">
        <v>270</v>
      </c>
      <c r="F13" s="32">
        <f t="shared" si="0"/>
        <v>13413</v>
      </c>
      <c r="G13" s="33">
        <v>8942</v>
      </c>
    </row>
    <row r="14" spans="1:7" ht="15" x14ac:dyDescent="0.25">
      <c r="A14" s="31" t="s">
        <v>269</v>
      </c>
      <c r="B14" s="27">
        <v>2013</v>
      </c>
      <c r="C14" s="27" t="s">
        <v>268</v>
      </c>
      <c r="D14" s="27" t="s">
        <v>262</v>
      </c>
      <c r="E14" s="27" t="s">
        <v>270</v>
      </c>
      <c r="F14" s="32">
        <f t="shared" si="0"/>
        <v>4026</v>
      </c>
      <c r="G14" s="33">
        <v>2684</v>
      </c>
    </row>
    <row r="15" spans="1:7" ht="15" x14ac:dyDescent="0.25">
      <c r="A15" s="31" t="s">
        <v>269</v>
      </c>
      <c r="B15" s="27">
        <v>2013</v>
      </c>
      <c r="C15" s="27" t="s">
        <v>261</v>
      </c>
      <c r="D15" s="27" t="s">
        <v>265</v>
      </c>
      <c r="E15" s="27" t="s">
        <v>270</v>
      </c>
      <c r="F15" s="32">
        <f t="shared" si="0"/>
        <v>3238.5</v>
      </c>
      <c r="G15" s="33">
        <v>2159</v>
      </c>
    </row>
    <row r="16" spans="1:7" ht="15" x14ac:dyDescent="0.25">
      <c r="A16" s="31" t="s">
        <v>271</v>
      </c>
      <c r="B16" s="27">
        <v>2013</v>
      </c>
      <c r="C16" s="27" t="s">
        <v>264</v>
      </c>
      <c r="D16" s="27" t="s">
        <v>267</v>
      </c>
      <c r="E16" s="27" t="s">
        <v>132</v>
      </c>
      <c r="F16" s="32">
        <f t="shared" si="0"/>
        <v>14596.5</v>
      </c>
      <c r="G16" s="33">
        <v>9731</v>
      </c>
    </row>
    <row r="17" spans="1:7" ht="15" x14ac:dyDescent="0.25">
      <c r="A17" s="31" t="s">
        <v>271</v>
      </c>
      <c r="B17" s="27">
        <v>2013</v>
      </c>
      <c r="C17" s="27" t="s">
        <v>266</v>
      </c>
      <c r="D17" s="27" t="s">
        <v>267</v>
      </c>
      <c r="E17" s="27" t="s">
        <v>132</v>
      </c>
      <c r="F17" s="32">
        <f t="shared" si="0"/>
        <v>8793</v>
      </c>
      <c r="G17" s="33">
        <v>5862</v>
      </c>
    </row>
    <row r="18" spans="1:7" ht="15" x14ac:dyDescent="0.25">
      <c r="A18" s="31" t="s">
        <v>271</v>
      </c>
      <c r="B18" s="27">
        <v>2013</v>
      </c>
      <c r="C18" s="27" t="s">
        <v>261</v>
      </c>
      <c r="D18" s="27" t="s">
        <v>262</v>
      </c>
      <c r="E18" s="27" t="s">
        <v>270</v>
      </c>
      <c r="F18" s="32">
        <f t="shared" si="0"/>
        <v>2395.5</v>
      </c>
      <c r="G18" s="33">
        <v>1597</v>
      </c>
    </row>
    <row r="19" spans="1:7" ht="15" x14ac:dyDescent="0.25">
      <c r="A19" s="31" t="s">
        <v>271</v>
      </c>
      <c r="B19" s="27">
        <v>2013</v>
      </c>
      <c r="C19" s="27" t="s">
        <v>268</v>
      </c>
      <c r="D19" s="27" t="s">
        <v>265</v>
      </c>
      <c r="E19" s="27" t="s">
        <v>132</v>
      </c>
      <c r="F19" s="32">
        <f t="shared" si="0"/>
        <v>3553.5</v>
      </c>
      <c r="G19" s="33">
        <v>2369</v>
      </c>
    </row>
    <row r="20" spans="1:7" ht="15" x14ac:dyDescent="0.25">
      <c r="A20" s="31" t="s">
        <v>271</v>
      </c>
      <c r="B20" s="27">
        <v>2013</v>
      </c>
      <c r="C20" s="27" t="s">
        <v>261</v>
      </c>
      <c r="D20" s="27" t="s">
        <v>262</v>
      </c>
      <c r="E20" s="27" t="s">
        <v>263</v>
      </c>
      <c r="F20" s="32">
        <f t="shared" si="0"/>
        <v>11761.5</v>
      </c>
      <c r="G20" s="33">
        <v>7841</v>
      </c>
    </row>
    <row r="21" spans="1:7" ht="15" x14ac:dyDescent="0.25">
      <c r="A21" s="31" t="s">
        <v>271</v>
      </c>
      <c r="B21" s="27">
        <v>2013</v>
      </c>
      <c r="C21" s="27" t="s">
        <v>264</v>
      </c>
      <c r="D21" s="27" t="s">
        <v>262</v>
      </c>
      <c r="E21" s="27" t="s">
        <v>132</v>
      </c>
      <c r="F21" s="32">
        <f t="shared" si="0"/>
        <v>8943</v>
      </c>
      <c r="G21" s="33">
        <v>5962</v>
      </c>
    </row>
    <row r="22" spans="1:7" ht="15" x14ac:dyDescent="0.25">
      <c r="A22" s="31" t="s">
        <v>271</v>
      </c>
      <c r="B22" s="27">
        <v>2013</v>
      </c>
      <c r="C22" s="27" t="s">
        <v>266</v>
      </c>
      <c r="D22" s="27" t="s">
        <v>265</v>
      </c>
      <c r="E22" s="27" t="s">
        <v>270</v>
      </c>
      <c r="F22" s="32">
        <f t="shared" si="0"/>
        <v>11122.5</v>
      </c>
      <c r="G22" s="33">
        <v>7415</v>
      </c>
    </row>
    <row r="23" spans="1:7" ht="15" x14ac:dyDescent="0.25">
      <c r="A23" s="31" t="s">
        <v>272</v>
      </c>
      <c r="B23" s="27">
        <v>2013</v>
      </c>
      <c r="C23" s="27" t="s">
        <v>261</v>
      </c>
      <c r="D23" s="27" t="s">
        <v>267</v>
      </c>
      <c r="E23" s="27" t="s">
        <v>263</v>
      </c>
      <c r="F23" s="32">
        <f t="shared" si="0"/>
        <v>13428</v>
      </c>
      <c r="G23" s="33">
        <v>8952</v>
      </c>
    </row>
    <row r="24" spans="1:7" ht="15" x14ac:dyDescent="0.25">
      <c r="A24" s="31" t="s">
        <v>272</v>
      </c>
      <c r="B24" s="27">
        <v>2013</v>
      </c>
      <c r="C24" s="27" t="s">
        <v>268</v>
      </c>
      <c r="D24" s="27" t="s">
        <v>267</v>
      </c>
      <c r="E24" s="27" t="s">
        <v>270</v>
      </c>
      <c r="F24" s="32">
        <f t="shared" si="0"/>
        <v>7480.5</v>
      </c>
      <c r="G24" s="33">
        <v>4987</v>
      </c>
    </row>
    <row r="25" spans="1:7" ht="15" x14ac:dyDescent="0.25">
      <c r="A25" s="31" t="s">
        <v>272</v>
      </c>
      <c r="B25" s="27">
        <v>2013</v>
      </c>
      <c r="C25" s="27" t="s">
        <v>261</v>
      </c>
      <c r="D25" s="27" t="s">
        <v>262</v>
      </c>
      <c r="E25" s="27" t="s">
        <v>270</v>
      </c>
      <c r="F25" s="32">
        <f t="shared" si="0"/>
        <v>4887</v>
      </c>
      <c r="G25" s="33">
        <v>3258</v>
      </c>
    </row>
    <row r="26" spans="1:7" ht="15" x14ac:dyDescent="0.25">
      <c r="A26" s="31" t="s">
        <v>272</v>
      </c>
      <c r="B26" s="27">
        <v>2013</v>
      </c>
      <c r="C26" s="27" t="s">
        <v>264</v>
      </c>
      <c r="D26" s="27" t="s">
        <v>265</v>
      </c>
      <c r="E26" s="27" t="s">
        <v>270</v>
      </c>
      <c r="F26" s="32">
        <f t="shared" si="0"/>
        <v>14647.5</v>
      </c>
      <c r="G26" s="33">
        <v>9765</v>
      </c>
    </row>
    <row r="27" spans="1:7" ht="15" x14ac:dyDescent="0.25">
      <c r="A27" s="31" t="s">
        <v>272</v>
      </c>
      <c r="B27" s="27">
        <v>2013</v>
      </c>
      <c r="C27" s="27" t="s">
        <v>266</v>
      </c>
      <c r="D27" s="27" t="s">
        <v>262</v>
      </c>
      <c r="E27" s="27" t="s">
        <v>270</v>
      </c>
      <c r="F27" s="32">
        <f t="shared" si="0"/>
        <v>14619</v>
      </c>
      <c r="G27" s="33">
        <v>9746</v>
      </c>
    </row>
    <row r="28" spans="1:7" ht="15" x14ac:dyDescent="0.25">
      <c r="A28" s="31" t="s">
        <v>272</v>
      </c>
      <c r="B28" s="27">
        <v>2013</v>
      </c>
      <c r="C28" s="27" t="s">
        <v>261</v>
      </c>
      <c r="D28" s="27" t="s">
        <v>267</v>
      </c>
      <c r="E28" s="27" t="s">
        <v>263</v>
      </c>
      <c r="F28" s="32">
        <f t="shared" si="0"/>
        <v>5380.5</v>
      </c>
      <c r="G28" s="33">
        <v>3587</v>
      </c>
    </row>
    <row r="29" spans="1:7" ht="15" x14ac:dyDescent="0.25">
      <c r="A29" s="31" t="s">
        <v>272</v>
      </c>
      <c r="B29" s="27">
        <v>2013</v>
      </c>
      <c r="C29" s="27" t="s">
        <v>268</v>
      </c>
      <c r="D29" s="27" t="s">
        <v>267</v>
      </c>
      <c r="E29" s="27" t="s">
        <v>270</v>
      </c>
      <c r="F29" s="32">
        <f t="shared" si="0"/>
        <v>14446.5</v>
      </c>
      <c r="G29" s="33">
        <v>9631</v>
      </c>
    </row>
    <row r="30" spans="1:7" ht="15" x14ac:dyDescent="0.25">
      <c r="A30" s="31" t="s">
        <v>272</v>
      </c>
      <c r="B30" s="27">
        <v>2013</v>
      </c>
      <c r="C30" s="27" t="s">
        <v>261</v>
      </c>
      <c r="D30" s="27" t="s">
        <v>262</v>
      </c>
      <c r="E30" s="27" t="s">
        <v>270</v>
      </c>
      <c r="F30" s="32">
        <f t="shared" si="0"/>
        <v>867</v>
      </c>
      <c r="G30" s="33">
        <v>578</v>
      </c>
    </row>
    <row r="31" spans="1:7" ht="15" x14ac:dyDescent="0.25">
      <c r="A31" s="31" t="s">
        <v>273</v>
      </c>
      <c r="B31" s="27">
        <v>2013</v>
      </c>
      <c r="C31" s="27" t="s">
        <v>264</v>
      </c>
      <c r="D31" s="27" t="s">
        <v>265</v>
      </c>
      <c r="E31" s="27" t="s">
        <v>263</v>
      </c>
      <c r="F31" s="32">
        <f t="shared" si="0"/>
        <v>1498.5</v>
      </c>
      <c r="G31" s="33">
        <v>999</v>
      </c>
    </row>
    <row r="32" spans="1:7" ht="15" x14ac:dyDescent="0.25">
      <c r="A32" s="31" t="s">
        <v>273</v>
      </c>
      <c r="B32" s="27">
        <v>2013</v>
      </c>
      <c r="C32" s="27" t="s">
        <v>266</v>
      </c>
      <c r="D32" s="27" t="s">
        <v>265</v>
      </c>
      <c r="E32" s="27" t="s">
        <v>263</v>
      </c>
      <c r="F32" s="32">
        <f t="shared" si="0"/>
        <v>235.5</v>
      </c>
      <c r="G32" s="33">
        <v>157</v>
      </c>
    </row>
    <row r="33" spans="1:7" ht="15" x14ac:dyDescent="0.25">
      <c r="A33" s="31" t="s">
        <v>273</v>
      </c>
      <c r="B33" s="27">
        <v>2013</v>
      </c>
      <c r="C33" s="27" t="s">
        <v>261</v>
      </c>
      <c r="D33" s="27" t="s">
        <v>265</v>
      </c>
      <c r="E33" s="27" t="s">
        <v>263</v>
      </c>
      <c r="F33" s="32">
        <f t="shared" si="0"/>
        <v>11838</v>
      </c>
      <c r="G33" s="33">
        <v>7892</v>
      </c>
    </row>
    <row r="34" spans="1:7" ht="15" x14ac:dyDescent="0.25">
      <c r="A34" s="31" t="s">
        <v>273</v>
      </c>
      <c r="B34" s="27">
        <v>2013</v>
      </c>
      <c r="C34" s="27" t="s">
        <v>268</v>
      </c>
      <c r="D34" s="27" t="s">
        <v>262</v>
      </c>
      <c r="E34" s="27" t="s">
        <v>270</v>
      </c>
      <c r="F34" s="32">
        <f t="shared" si="0"/>
        <v>2367</v>
      </c>
      <c r="G34" s="33">
        <v>1578</v>
      </c>
    </row>
    <row r="35" spans="1:7" ht="15" x14ac:dyDescent="0.25">
      <c r="A35" s="31" t="s">
        <v>273</v>
      </c>
      <c r="B35" s="27">
        <v>2013</v>
      </c>
      <c r="C35" s="27" t="s">
        <v>261</v>
      </c>
      <c r="D35" s="27" t="s">
        <v>267</v>
      </c>
      <c r="E35" s="27" t="s">
        <v>132</v>
      </c>
      <c r="F35" s="32">
        <f t="shared" si="0"/>
        <v>7030.5</v>
      </c>
      <c r="G35" s="33">
        <v>4687</v>
      </c>
    </row>
    <row r="36" spans="1:7" ht="15" x14ac:dyDescent="0.25">
      <c r="A36" s="31" t="s">
        <v>273</v>
      </c>
      <c r="B36" s="27">
        <v>2013</v>
      </c>
      <c r="C36" s="27" t="s">
        <v>264</v>
      </c>
      <c r="D36" s="27" t="s">
        <v>267</v>
      </c>
      <c r="E36" s="27" t="s">
        <v>132</v>
      </c>
      <c r="F36" s="32">
        <f t="shared" si="0"/>
        <v>2046</v>
      </c>
      <c r="G36" s="33">
        <v>1364</v>
      </c>
    </row>
    <row r="37" spans="1:7" ht="15" x14ac:dyDescent="0.25">
      <c r="A37" s="31" t="s">
        <v>273</v>
      </c>
      <c r="B37" s="27">
        <v>2013</v>
      </c>
      <c r="C37" s="27" t="s">
        <v>266</v>
      </c>
      <c r="D37" s="27" t="s">
        <v>262</v>
      </c>
      <c r="E37" s="27" t="s">
        <v>132</v>
      </c>
      <c r="F37" s="32">
        <f t="shared" si="0"/>
        <v>6880.5</v>
      </c>
      <c r="G37" s="33">
        <v>4587</v>
      </c>
    </row>
    <row r="38" spans="1:7" ht="15" x14ac:dyDescent="0.25">
      <c r="A38" s="31" t="s">
        <v>273</v>
      </c>
      <c r="B38" s="27">
        <v>2013</v>
      </c>
      <c r="C38" s="27" t="s">
        <v>261</v>
      </c>
      <c r="D38" s="27" t="s">
        <v>265</v>
      </c>
      <c r="E38" s="27" t="s">
        <v>263</v>
      </c>
      <c r="F38" s="32">
        <f t="shared" si="0"/>
        <v>11979</v>
      </c>
      <c r="G38" s="33">
        <v>7986</v>
      </c>
    </row>
    <row r="39" spans="1:7" ht="15" x14ac:dyDescent="0.25">
      <c r="A39" s="31" t="s">
        <v>273</v>
      </c>
      <c r="B39" s="27">
        <v>2013</v>
      </c>
      <c r="C39" s="27" t="s">
        <v>268</v>
      </c>
      <c r="D39" s="27" t="s">
        <v>265</v>
      </c>
      <c r="E39" s="27" t="s">
        <v>263</v>
      </c>
      <c r="F39" s="32">
        <f t="shared" si="0"/>
        <v>7344</v>
      </c>
      <c r="G39" s="33">
        <v>4896</v>
      </c>
    </row>
    <row r="40" spans="1:7" ht="15" x14ac:dyDescent="0.25">
      <c r="A40" s="31" t="s">
        <v>273</v>
      </c>
      <c r="B40" s="27">
        <v>2013</v>
      </c>
      <c r="C40" s="27" t="s">
        <v>261</v>
      </c>
      <c r="D40" s="27" t="s">
        <v>265</v>
      </c>
      <c r="E40" s="27" t="s">
        <v>263</v>
      </c>
      <c r="F40" s="32">
        <f t="shared" si="0"/>
        <v>6880.5</v>
      </c>
      <c r="G40" s="33">
        <v>4587</v>
      </c>
    </row>
    <row r="41" spans="1:7" ht="15" x14ac:dyDescent="0.25">
      <c r="A41" s="31" t="s">
        <v>273</v>
      </c>
      <c r="B41" s="27">
        <v>2013</v>
      </c>
      <c r="C41" s="27" t="s">
        <v>264</v>
      </c>
      <c r="D41" s="27" t="s">
        <v>262</v>
      </c>
      <c r="E41" s="27" t="s">
        <v>263</v>
      </c>
      <c r="F41" s="32">
        <f t="shared" si="0"/>
        <v>747</v>
      </c>
      <c r="G41" s="33">
        <v>498</v>
      </c>
    </row>
    <row r="42" spans="1:7" ht="15" x14ac:dyDescent="0.25">
      <c r="A42" s="31" t="s">
        <v>273</v>
      </c>
      <c r="B42" s="27">
        <v>2013</v>
      </c>
      <c r="C42" s="27" t="s">
        <v>266</v>
      </c>
      <c r="D42" s="27" t="s">
        <v>267</v>
      </c>
      <c r="E42" s="27" t="s">
        <v>263</v>
      </c>
      <c r="F42" s="32">
        <f t="shared" si="0"/>
        <v>6880.5</v>
      </c>
      <c r="G42" s="33">
        <v>4587</v>
      </c>
    </row>
    <row r="43" spans="1:7" ht="15" x14ac:dyDescent="0.25">
      <c r="A43" s="31" t="s">
        <v>273</v>
      </c>
      <c r="B43" s="27">
        <v>2013</v>
      </c>
      <c r="C43" s="27" t="s">
        <v>261</v>
      </c>
      <c r="D43" s="27" t="s">
        <v>267</v>
      </c>
      <c r="E43" s="27" t="s">
        <v>270</v>
      </c>
      <c r="F43" s="32">
        <f t="shared" si="0"/>
        <v>9486</v>
      </c>
      <c r="G43" s="33">
        <v>6324</v>
      </c>
    </row>
    <row r="44" spans="1:7" ht="15" x14ac:dyDescent="0.25">
      <c r="A44" s="31" t="s">
        <v>274</v>
      </c>
      <c r="B44" s="27">
        <v>2013</v>
      </c>
      <c r="C44" s="27" t="s">
        <v>268</v>
      </c>
      <c r="D44" s="27" t="s">
        <v>262</v>
      </c>
      <c r="E44" s="27" t="s">
        <v>270</v>
      </c>
      <c r="F44" s="32">
        <f t="shared" si="0"/>
        <v>7342.5</v>
      </c>
      <c r="G44" s="33">
        <v>4895</v>
      </c>
    </row>
    <row r="45" spans="1:7" ht="15" x14ac:dyDescent="0.25">
      <c r="A45" s="31" t="s">
        <v>274</v>
      </c>
      <c r="B45" s="27">
        <v>2013</v>
      </c>
      <c r="C45" s="27" t="s">
        <v>261</v>
      </c>
      <c r="D45" s="27" t="s">
        <v>265</v>
      </c>
      <c r="E45" s="27" t="s">
        <v>263</v>
      </c>
      <c r="F45" s="32">
        <f t="shared" si="0"/>
        <v>7318.5</v>
      </c>
      <c r="G45" s="33">
        <v>4879</v>
      </c>
    </row>
    <row r="46" spans="1:7" ht="15" x14ac:dyDescent="0.25">
      <c r="A46" s="31" t="s">
        <v>274</v>
      </c>
      <c r="B46" s="27">
        <v>2013</v>
      </c>
      <c r="C46" s="27" t="s">
        <v>261</v>
      </c>
      <c r="D46" s="27" t="s">
        <v>262</v>
      </c>
      <c r="E46" s="27" t="s">
        <v>263</v>
      </c>
      <c r="F46" s="32">
        <f t="shared" si="0"/>
        <v>8434.5</v>
      </c>
      <c r="G46" s="33">
        <v>5623</v>
      </c>
    </row>
    <row r="47" spans="1:7" ht="15" x14ac:dyDescent="0.25">
      <c r="A47" s="31" t="s">
        <v>274</v>
      </c>
      <c r="B47" s="27">
        <v>2013</v>
      </c>
      <c r="C47" s="27" t="s">
        <v>264</v>
      </c>
      <c r="D47" s="27" t="s">
        <v>265</v>
      </c>
      <c r="E47" s="27" t="s">
        <v>132</v>
      </c>
      <c r="F47" s="32">
        <f t="shared" si="0"/>
        <v>3897</v>
      </c>
      <c r="G47" s="33">
        <v>2598</v>
      </c>
    </row>
    <row r="48" spans="1:7" ht="15" x14ac:dyDescent="0.25">
      <c r="A48" s="31" t="s">
        <v>274</v>
      </c>
      <c r="B48" s="27">
        <v>2013</v>
      </c>
      <c r="C48" s="27" t="s">
        <v>266</v>
      </c>
      <c r="D48" s="27" t="s">
        <v>267</v>
      </c>
      <c r="E48" s="27" t="s">
        <v>132</v>
      </c>
      <c r="F48" s="32">
        <f t="shared" si="0"/>
        <v>12370.5</v>
      </c>
      <c r="G48" s="33">
        <v>8247</v>
      </c>
    </row>
    <row r="49" spans="1:7" ht="15" x14ac:dyDescent="0.25">
      <c r="A49" s="31" t="s">
        <v>274</v>
      </c>
      <c r="B49" s="27">
        <v>2013</v>
      </c>
      <c r="C49" s="27" t="s">
        <v>261</v>
      </c>
      <c r="D49" s="27" t="s">
        <v>262</v>
      </c>
      <c r="E49" s="27" t="s">
        <v>132</v>
      </c>
      <c r="F49" s="32">
        <f t="shared" si="0"/>
        <v>10992</v>
      </c>
      <c r="G49" s="33">
        <v>7328</v>
      </c>
    </row>
    <row r="50" spans="1:7" ht="15" x14ac:dyDescent="0.25">
      <c r="A50" s="31" t="s">
        <v>274</v>
      </c>
      <c r="B50" s="27">
        <v>2013</v>
      </c>
      <c r="C50" s="27" t="s">
        <v>268</v>
      </c>
      <c r="D50" s="27" t="s">
        <v>265</v>
      </c>
      <c r="E50" s="27" t="s">
        <v>132</v>
      </c>
      <c r="F50" s="32">
        <f t="shared" si="0"/>
        <v>3084</v>
      </c>
      <c r="G50" s="33">
        <v>2056</v>
      </c>
    </row>
    <row r="51" spans="1:7" ht="15" x14ac:dyDescent="0.25">
      <c r="A51" s="31" t="s">
        <v>275</v>
      </c>
      <c r="B51" s="27">
        <v>2013</v>
      </c>
      <c r="C51" s="27" t="s">
        <v>261</v>
      </c>
      <c r="D51" s="27" t="s">
        <v>267</v>
      </c>
      <c r="E51" s="27" t="s">
        <v>132</v>
      </c>
      <c r="F51" s="32">
        <f t="shared" si="0"/>
        <v>13231.5</v>
      </c>
      <c r="G51" s="33">
        <v>8821</v>
      </c>
    </row>
    <row r="52" spans="1:7" ht="15" x14ac:dyDescent="0.25">
      <c r="A52" s="31" t="s">
        <v>275</v>
      </c>
      <c r="B52" s="27">
        <v>2013</v>
      </c>
      <c r="C52" s="27" t="s">
        <v>264</v>
      </c>
      <c r="D52" s="27" t="s">
        <v>262</v>
      </c>
      <c r="E52" s="27" t="s">
        <v>270</v>
      </c>
      <c r="F52" s="32">
        <f t="shared" si="0"/>
        <v>8832</v>
      </c>
      <c r="G52" s="33">
        <v>5888</v>
      </c>
    </row>
    <row r="53" spans="1:7" ht="15" x14ac:dyDescent="0.25">
      <c r="A53" s="31" t="s">
        <v>275</v>
      </c>
      <c r="B53" s="27">
        <v>2013</v>
      </c>
      <c r="C53" s="27" t="s">
        <v>266</v>
      </c>
      <c r="D53" s="27" t="s">
        <v>265</v>
      </c>
      <c r="E53" s="27" t="s">
        <v>263</v>
      </c>
      <c r="F53" s="32">
        <f t="shared" si="0"/>
        <v>3547.5</v>
      </c>
      <c r="G53" s="33">
        <v>2365</v>
      </c>
    </row>
    <row r="54" spans="1:7" ht="15" x14ac:dyDescent="0.25">
      <c r="A54" s="31" t="s">
        <v>275</v>
      </c>
      <c r="B54" s="27">
        <v>2013</v>
      </c>
      <c r="C54" s="27" t="s">
        <v>261</v>
      </c>
      <c r="D54" s="27" t="s">
        <v>262</v>
      </c>
      <c r="E54" s="27" t="s">
        <v>270</v>
      </c>
      <c r="F54" s="32">
        <f t="shared" si="0"/>
        <v>13413</v>
      </c>
      <c r="G54" s="33">
        <v>8942</v>
      </c>
    </row>
    <row r="55" spans="1:7" ht="15" x14ac:dyDescent="0.25">
      <c r="A55" s="31" t="s">
        <v>275</v>
      </c>
      <c r="B55" s="27">
        <v>2013</v>
      </c>
      <c r="C55" s="27" t="s">
        <v>268</v>
      </c>
      <c r="D55" s="27" t="s">
        <v>262</v>
      </c>
      <c r="E55" s="27" t="s">
        <v>270</v>
      </c>
      <c r="F55" s="32">
        <f t="shared" si="0"/>
        <v>4026</v>
      </c>
      <c r="G55" s="33">
        <v>2684</v>
      </c>
    </row>
    <row r="56" spans="1:7" ht="15" x14ac:dyDescent="0.25">
      <c r="A56" s="31" t="s">
        <v>275</v>
      </c>
      <c r="B56" s="27">
        <v>2013</v>
      </c>
      <c r="C56" s="27" t="s">
        <v>261</v>
      </c>
      <c r="D56" s="27" t="s">
        <v>265</v>
      </c>
      <c r="E56" s="27" t="s">
        <v>270</v>
      </c>
      <c r="F56" s="32">
        <f t="shared" si="0"/>
        <v>3238.5</v>
      </c>
      <c r="G56" s="33">
        <v>2159</v>
      </c>
    </row>
    <row r="57" spans="1:7" ht="15" x14ac:dyDescent="0.25">
      <c r="A57" s="31" t="s">
        <v>275</v>
      </c>
      <c r="B57" s="27">
        <v>2013</v>
      </c>
      <c r="C57" s="27" t="s">
        <v>264</v>
      </c>
      <c r="D57" s="27" t="s">
        <v>267</v>
      </c>
      <c r="E57" s="27" t="s">
        <v>132</v>
      </c>
      <c r="F57" s="32">
        <f t="shared" si="0"/>
        <v>14596.5</v>
      </c>
      <c r="G57" s="33">
        <v>9731</v>
      </c>
    </row>
    <row r="58" spans="1:7" ht="15" x14ac:dyDescent="0.25">
      <c r="A58" s="31" t="s">
        <v>276</v>
      </c>
      <c r="B58" s="27">
        <v>2013</v>
      </c>
      <c r="C58" s="27" t="s">
        <v>266</v>
      </c>
      <c r="D58" s="27" t="s">
        <v>267</v>
      </c>
      <c r="E58" s="27" t="s">
        <v>132</v>
      </c>
      <c r="F58" s="32">
        <f t="shared" si="0"/>
        <v>8793</v>
      </c>
      <c r="G58" s="33">
        <v>5862</v>
      </c>
    </row>
    <row r="59" spans="1:7" ht="15" x14ac:dyDescent="0.25">
      <c r="A59" s="31" t="s">
        <v>276</v>
      </c>
      <c r="B59" s="27">
        <v>2013</v>
      </c>
      <c r="C59" s="27" t="s">
        <v>261</v>
      </c>
      <c r="D59" s="27" t="s">
        <v>262</v>
      </c>
      <c r="E59" s="27" t="s">
        <v>270</v>
      </c>
      <c r="F59" s="32">
        <f t="shared" si="0"/>
        <v>2395.5</v>
      </c>
      <c r="G59" s="33">
        <v>1597</v>
      </c>
    </row>
    <row r="60" spans="1:7" ht="15" x14ac:dyDescent="0.25">
      <c r="A60" s="31" t="s">
        <v>276</v>
      </c>
      <c r="B60" s="27">
        <v>2013</v>
      </c>
      <c r="C60" s="27" t="s">
        <v>268</v>
      </c>
      <c r="D60" s="27" t="s">
        <v>265</v>
      </c>
      <c r="E60" s="27" t="s">
        <v>132</v>
      </c>
      <c r="F60" s="32">
        <f t="shared" si="0"/>
        <v>3553.5</v>
      </c>
      <c r="G60" s="33">
        <v>2369</v>
      </c>
    </row>
    <row r="61" spans="1:7" ht="15" x14ac:dyDescent="0.25">
      <c r="A61" s="31" t="s">
        <v>276</v>
      </c>
      <c r="B61" s="27">
        <v>2013</v>
      </c>
      <c r="C61" s="27" t="s">
        <v>261</v>
      </c>
      <c r="D61" s="27" t="s">
        <v>262</v>
      </c>
      <c r="E61" s="27" t="s">
        <v>263</v>
      </c>
      <c r="F61" s="32">
        <f t="shared" si="0"/>
        <v>11761.5</v>
      </c>
      <c r="G61" s="33">
        <v>7841</v>
      </c>
    </row>
    <row r="62" spans="1:7" ht="15" x14ac:dyDescent="0.25">
      <c r="A62" s="31" t="s">
        <v>276</v>
      </c>
      <c r="B62" s="27">
        <v>2013</v>
      </c>
      <c r="C62" s="27" t="s">
        <v>264</v>
      </c>
      <c r="D62" s="27" t="s">
        <v>262</v>
      </c>
      <c r="E62" s="27" t="s">
        <v>132</v>
      </c>
      <c r="F62" s="32">
        <f t="shared" si="0"/>
        <v>8943</v>
      </c>
      <c r="G62" s="33">
        <v>5962</v>
      </c>
    </row>
    <row r="63" spans="1:7" ht="15" x14ac:dyDescent="0.25">
      <c r="A63" s="31" t="s">
        <v>276</v>
      </c>
      <c r="B63" s="27">
        <v>2013</v>
      </c>
      <c r="C63" s="27" t="s">
        <v>266</v>
      </c>
      <c r="D63" s="27" t="s">
        <v>265</v>
      </c>
      <c r="E63" s="27" t="s">
        <v>270</v>
      </c>
      <c r="F63" s="32">
        <f t="shared" si="0"/>
        <v>11122.5</v>
      </c>
      <c r="G63" s="33">
        <v>7415</v>
      </c>
    </row>
    <row r="64" spans="1:7" ht="15" x14ac:dyDescent="0.25">
      <c r="A64" s="31" t="s">
        <v>276</v>
      </c>
      <c r="B64" s="27">
        <v>2013</v>
      </c>
      <c r="C64" s="27" t="s">
        <v>261</v>
      </c>
      <c r="D64" s="27" t="s">
        <v>267</v>
      </c>
      <c r="E64" s="27" t="s">
        <v>263</v>
      </c>
      <c r="F64" s="32">
        <f t="shared" si="0"/>
        <v>13428</v>
      </c>
      <c r="G64" s="33">
        <v>8952</v>
      </c>
    </row>
    <row r="65" spans="1:7" ht="15" x14ac:dyDescent="0.25">
      <c r="A65" s="31" t="s">
        <v>276</v>
      </c>
      <c r="B65" s="27">
        <v>2013</v>
      </c>
      <c r="C65" s="27" t="s">
        <v>268</v>
      </c>
      <c r="D65" s="27" t="s">
        <v>267</v>
      </c>
      <c r="E65" s="27" t="s">
        <v>270</v>
      </c>
      <c r="F65" s="32">
        <f t="shared" si="0"/>
        <v>7480.5</v>
      </c>
      <c r="G65" s="33">
        <v>4987</v>
      </c>
    </row>
    <row r="66" spans="1:7" ht="15" x14ac:dyDescent="0.25">
      <c r="A66" s="31" t="s">
        <v>277</v>
      </c>
      <c r="B66" s="27">
        <v>2013</v>
      </c>
      <c r="C66" s="27" t="s">
        <v>261</v>
      </c>
      <c r="D66" s="27" t="s">
        <v>262</v>
      </c>
      <c r="E66" s="27" t="s">
        <v>270</v>
      </c>
      <c r="F66" s="32">
        <f t="shared" si="0"/>
        <v>4887</v>
      </c>
      <c r="G66" s="33">
        <v>3258</v>
      </c>
    </row>
    <row r="67" spans="1:7" ht="15" x14ac:dyDescent="0.25">
      <c r="A67" s="31" t="s">
        <v>277</v>
      </c>
      <c r="B67" s="27">
        <v>2013</v>
      </c>
      <c r="C67" s="27" t="s">
        <v>264</v>
      </c>
      <c r="D67" s="27" t="s">
        <v>265</v>
      </c>
      <c r="E67" s="27" t="s">
        <v>270</v>
      </c>
      <c r="F67" s="32">
        <f t="shared" si="0"/>
        <v>14647.5</v>
      </c>
      <c r="G67" s="33">
        <v>9765</v>
      </c>
    </row>
    <row r="68" spans="1:7" ht="15" x14ac:dyDescent="0.25">
      <c r="A68" s="31" t="s">
        <v>277</v>
      </c>
      <c r="B68" s="27">
        <v>2013</v>
      </c>
      <c r="C68" s="27" t="s">
        <v>266</v>
      </c>
      <c r="D68" s="27" t="s">
        <v>262</v>
      </c>
      <c r="E68" s="27" t="s">
        <v>270</v>
      </c>
      <c r="F68" s="32">
        <f t="shared" si="0"/>
        <v>14619</v>
      </c>
      <c r="G68" s="33">
        <v>9746</v>
      </c>
    </row>
    <row r="69" spans="1:7" ht="15" x14ac:dyDescent="0.25">
      <c r="A69" s="31" t="s">
        <v>277</v>
      </c>
      <c r="B69" s="27">
        <v>2013</v>
      </c>
      <c r="C69" s="27" t="s">
        <v>261</v>
      </c>
      <c r="D69" s="27" t="s">
        <v>267</v>
      </c>
      <c r="E69" s="27" t="s">
        <v>263</v>
      </c>
      <c r="F69" s="32">
        <f t="shared" ref="F69:F132" si="1">G69*1.5</f>
        <v>5380.5</v>
      </c>
      <c r="G69" s="33">
        <v>3587</v>
      </c>
    </row>
    <row r="70" spans="1:7" ht="15" x14ac:dyDescent="0.25">
      <c r="A70" s="31" t="s">
        <v>277</v>
      </c>
      <c r="B70" s="27">
        <v>2013</v>
      </c>
      <c r="C70" s="27" t="s">
        <v>268</v>
      </c>
      <c r="D70" s="27" t="s">
        <v>267</v>
      </c>
      <c r="E70" s="27" t="s">
        <v>270</v>
      </c>
      <c r="F70" s="32">
        <f t="shared" si="1"/>
        <v>14446.5</v>
      </c>
      <c r="G70" s="33">
        <v>9631</v>
      </c>
    </row>
    <row r="71" spans="1:7" ht="15" x14ac:dyDescent="0.25">
      <c r="A71" s="31" t="s">
        <v>277</v>
      </c>
      <c r="B71" s="27">
        <v>2013</v>
      </c>
      <c r="C71" s="27" t="s">
        <v>261</v>
      </c>
      <c r="D71" s="27" t="s">
        <v>262</v>
      </c>
      <c r="E71" s="27" t="s">
        <v>270</v>
      </c>
      <c r="F71" s="32">
        <f t="shared" si="1"/>
        <v>867</v>
      </c>
      <c r="G71" s="33">
        <v>578</v>
      </c>
    </row>
    <row r="72" spans="1:7" ht="15" x14ac:dyDescent="0.25">
      <c r="A72" s="31" t="s">
        <v>278</v>
      </c>
      <c r="B72" s="27">
        <v>2013</v>
      </c>
      <c r="C72" s="27" t="s">
        <v>264</v>
      </c>
      <c r="D72" s="27" t="s">
        <v>265</v>
      </c>
      <c r="E72" s="27" t="s">
        <v>263</v>
      </c>
      <c r="F72" s="32">
        <f t="shared" si="1"/>
        <v>1498.5</v>
      </c>
      <c r="G72" s="33">
        <v>999</v>
      </c>
    </row>
    <row r="73" spans="1:7" ht="15" x14ac:dyDescent="0.25">
      <c r="A73" s="31" t="s">
        <v>278</v>
      </c>
      <c r="B73" s="27">
        <v>2013</v>
      </c>
      <c r="C73" s="27" t="s">
        <v>266</v>
      </c>
      <c r="D73" s="27" t="s">
        <v>265</v>
      </c>
      <c r="E73" s="27" t="s">
        <v>263</v>
      </c>
      <c r="F73" s="32">
        <f t="shared" si="1"/>
        <v>235.5</v>
      </c>
      <c r="G73" s="33">
        <v>157</v>
      </c>
    </row>
    <row r="74" spans="1:7" ht="15" x14ac:dyDescent="0.25">
      <c r="A74" s="31" t="s">
        <v>278</v>
      </c>
      <c r="B74" s="27">
        <v>2013</v>
      </c>
      <c r="C74" s="27" t="s">
        <v>261</v>
      </c>
      <c r="D74" s="27" t="s">
        <v>265</v>
      </c>
      <c r="E74" s="27" t="s">
        <v>263</v>
      </c>
      <c r="F74" s="32">
        <f t="shared" si="1"/>
        <v>11838</v>
      </c>
      <c r="G74" s="33">
        <v>7892</v>
      </c>
    </row>
    <row r="75" spans="1:7" ht="15" x14ac:dyDescent="0.25">
      <c r="A75" s="31" t="s">
        <v>278</v>
      </c>
      <c r="B75" s="27">
        <v>2013</v>
      </c>
      <c r="C75" s="27" t="s">
        <v>268</v>
      </c>
      <c r="D75" s="27" t="s">
        <v>262</v>
      </c>
      <c r="E75" s="27" t="s">
        <v>270</v>
      </c>
      <c r="F75" s="32">
        <f t="shared" si="1"/>
        <v>2367</v>
      </c>
      <c r="G75" s="33">
        <v>1578</v>
      </c>
    </row>
    <row r="76" spans="1:7" ht="15" x14ac:dyDescent="0.25">
      <c r="A76" s="31" t="s">
        <v>278</v>
      </c>
      <c r="B76" s="27">
        <v>2013</v>
      </c>
      <c r="C76" s="27" t="s">
        <v>261</v>
      </c>
      <c r="D76" s="27" t="s">
        <v>267</v>
      </c>
      <c r="E76" s="27" t="s">
        <v>132</v>
      </c>
      <c r="F76" s="32">
        <f t="shared" si="1"/>
        <v>7030.5</v>
      </c>
      <c r="G76" s="33">
        <v>4687</v>
      </c>
    </row>
    <row r="77" spans="1:7" ht="15" x14ac:dyDescent="0.25">
      <c r="A77" s="31" t="s">
        <v>278</v>
      </c>
      <c r="B77" s="27">
        <v>2013</v>
      </c>
      <c r="C77" s="27" t="s">
        <v>264</v>
      </c>
      <c r="D77" s="27" t="s">
        <v>267</v>
      </c>
      <c r="E77" s="27" t="s">
        <v>132</v>
      </c>
      <c r="F77" s="32">
        <f t="shared" si="1"/>
        <v>2046</v>
      </c>
      <c r="G77" s="33">
        <v>1364</v>
      </c>
    </row>
    <row r="78" spans="1:7" ht="15" x14ac:dyDescent="0.25">
      <c r="A78" s="31" t="s">
        <v>279</v>
      </c>
      <c r="B78" s="27">
        <v>2013</v>
      </c>
      <c r="C78" s="27" t="s">
        <v>266</v>
      </c>
      <c r="D78" s="27" t="s">
        <v>262</v>
      </c>
      <c r="E78" s="27" t="s">
        <v>132</v>
      </c>
      <c r="F78" s="32">
        <f t="shared" si="1"/>
        <v>6880.5</v>
      </c>
      <c r="G78" s="33">
        <v>4587</v>
      </c>
    </row>
    <row r="79" spans="1:7" ht="15" x14ac:dyDescent="0.25">
      <c r="A79" s="31" t="s">
        <v>279</v>
      </c>
      <c r="B79" s="27">
        <v>2013</v>
      </c>
      <c r="C79" s="27" t="s">
        <v>261</v>
      </c>
      <c r="D79" s="27" t="s">
        <v>265</v>
      </c>
      <c r="E79" s="27" t="s">
        <v>263</v>
      </c>
      <c r="F79" s="32">
        <f t="shared" si="1"/>
        <v>11979</v>
      </c>
      <c r="G79" s="33">
        <v>7986</v>
      </c>
    </row>
    <row r="80" spans="1:7" ht="15" x14ac:dyDescent="0.25">
      <c r="A80" s="31" t="s">
        <v>279</v>
      </c>
      <c r="B80" s="27">
        <v>2013</v>
      </c>
      <c r="C80" s="27" t="s">
        <v>268</v>
      </c>
      <c r="D80" s="27" t="s">
        <v>265</v>
      </c>
      <c r="E80" s="27" t="s">
        <v>263</v>
      </c>
      <c r="F80" s="32">
        <f t="shared" si="1"/>
        <v>7344</v>
      </c>
      <c r="G80" s="33">
        <v>4896</v>
      </c>
    </row>
    <row r="81" spans="1:7" ht="15" x14ac:dyDescent="0.25">
      <c r="A81" s="31" t="s">
        <v>279</v>
      </c>
      <c r="B81" s="27">
        <v>2013</v>
      </c>
      <c r="C81" s="27" t="s">
        <v>261</v>
      </c>
      <c r="D81" s="27" t="s">
        <v>265</v>
      </c>
      <c r="E81" s="27" t="s">
        <v>263</v>
      </c>
      <c r="F81" s="32">
        <f t="shared" si="1"/>
        <v>6880.5</v>
      </c>
      <c r="G81" s="33">
        <v>4587</v>
      </c>
    </row>
    <row r="82" spans="1:7" ht="15" x14ac:dyDescent="0.25">
      <c r="A82" s="31" t="s">
        <v>279</v>
      </c>
      <c r="B82" s="27">
        <v>2013</v>
      </c>
      <c r="C82" s="27" t="s">
        <v>264</v>
      </c>
      <c r="D82" s="27" t="s">
        <v>262</v>
      </c>
      <c r="E82" s="27" t="s">
        <v>263</v>
      </c>
      <c r="F82" s="32">
        <f t="shared" si="1"/>
        <v>747</v>
      </c>
      <c r="G82" s="33">
        <v>498</v>
      </c>
    </row>
    <row r="83" spans="1:7" ht="15" x14ac:dyDescent="0.25">
      <c r="A83" s="31" t="s">
        <v>280</v>
      </c>
      <c r="B83" s="27">
        <v>2013</v>
      </c>
      <c r="C83" s="27" t="s">
        <v>266</v>
      </c>
      <c r="D83" s="27" t="s">
        <v>267</v>
      </c>
      <c r="E83" s="27" t="s">
        <v>263</v>
      </c>
      <c r="F83" s="32">
        <f t="shared" si="1"/>
        <v>6880.5</v>
      </c>
      <c r="G83" s="33">
        <v>4587</v>
      </c>
    </row>
    <row r="84" spans="1:7" ht="15" x14ac:dyDescent="0.25">
      <c r="A84" s="31" t="s">
        <v>280</v>
      </c>
      <c r="B84" s="27">
        <v>2013</v>
      </c>
      <c r="C84" s="27" t="s">
        <v>261</v>
      </c>
      <c r="D84" s="27" t="s">
        <v>267</v>
      </c>
      <c r="E84" s="27" t="s">
        <v>270</v>
      </c>
      <c r="F84" s="32">
        <f t="shared" si="1"/>
        <v>9486</v>
      </c>
      <c r="G84" s="33">
        <v>6324</v>
      </c>
    </row>
    <row r="85" spans="1:7" ht="15" x14ac:dyDescent="0.25">
      <c r="A85" s="31" t="s">
        <v>280</v>
      </c>
      <c r="B85" s="27">
        <v>2013</v>
      </c>
      <c r="C85" s="27" t="s">
        <v>268</v>
      </c>
      <c r="D85" s="27" t="s">
        <v>262</v>
      </c>
      <c r="E85" s="27" t="s">
        <v>270</v>
      </c>
      <c r="F85" s="32">
        <f t="shared" si="1"/>
        <v>7342.5</v>
      </c>
      <c r="G85" s="33">
        <v>4895</v>
      </c>
    </row>
    <row r="86" spans="1:7" ht="15" x14ac:dyDescent="0.25">
      <c r="A86" s="31" t="s">
        <v>280</v>
      </c>
      <c r="B86" s="27">
        <v>2013</v>
      </c>
      <c r="C86" s="27" t="s">
        <v>261</v>
      </c>
      <c r="D86" s="27" t="s">
        <v>265</v>
      </c>
      <c r="E86" s="27" t="s">
        <v>263</v>
      </c>
      <c r="F86" s="32">
        <f t="shared" si="1"/>
        <v>7318.5</v>
      </c>
      <c r="G86" s="33">
        <v>4879</v>
      </c>
    </row>
    <row r="87" spans="1:7" ht="15" x14ac:dyDescent="0.25">
      <c r="A87" s="31" t="s">
        <v>260</v>
      </c>
      <c r="B87" s="27">
        <v>2014</v>
      </c>
      <c r="C87" s="27" t="s">
        <v>261</v>
      </c>
      <c r="D87" s="27" t="s">
        <v>262</v>
      </c>
      <c r="E87" s="27" t="s">
        <v>263</v>
      </c>
      <c r="F87" s="32">
        <f t="shared" si="1"/>
        <v>12269.25</v>
      </c>
      <c r="G87" s="33">
        <v>8179.5</v>
      </c>
    </row>
    <row r="88" spans="1:7" ht="15" x14ac:dyDescent="0.25">
      <c r="A88" s="31" t="s">
        <v>260</v>
      </c>
      <c r="B88" s="27">
        <v>2014</v>
      </c>
      <c r="C88" s="27" t="s">
        <v>264</v>
      </c>
      <c r="D88" s="27" t="s">
        <v>265</v>
      </c>
      <c r="E88" s="27" t="s">
        <v>132</v>
      </c>
      <c r="F88" s="32">
        <f t="shared" si="1"/>
        <v>5845.5</v>
      </c>
      <c r="G88" s="33">
        <v>3897</v>
      </c>
    </row>
    <row r="89" spans="1:7" ht="15" x14ac:dyDescent="0.25">
      <c r="A89" s="31" t="s">
        <v>260</v>
      </c>
      <c r="B89" s="27">
        <v>2014</v>
      </c>
      <c r="C89" s="27" t="s">
        <v>266</v>
      </c>
      <c r="D89" s="27" t="s">
        <v>267</v>
      </c>
      <c r="E89" s="27" t="s">
        <v>132</v>
      </c>
      <c r="F89" s="32">
        <f t="shared" si="1"/>
        <v>18555.75</v>
      </c>
      <c r="G89" s="33">
        <v>12370.5</v>
      </c>
    </row>
    <row r="90" spans="1:7" ht="15" x14ac:dyDescent="0.25">
      <c r="A90" s="31" t="s">
        <v>260</v>
      </c>
      <c r="B90" s="27">
        <v>2014</v>
      </c>
      <c r="C90" s="27" t="s">
        <v>261</v>
      </c>
      <c r="D90" s="27" t="s">
        <v>262</v>
      </c>
      <c r="E90" s="27" t="s">
        <v>132</v>
      </c>
      <c r="F90" s="32">
        <f t="shared" si="1"/>
        <v>16488</v>
      </c>
      <c r="G90" s="33">
        <v>10992</v>
      </c>
    </row>
    <row r="91" spans="1:7" ht="15" x14ac:dyDescent="0.25">
      <c r="A91" s="31" t="s">
        <v>260</v>
      </c>
      <c r="B91" s="27">
        <v>2014</v>
      </c>
      <c r="C91" s="27" t="s">
        <v>268</v>
      </c>
      <c r="D91" s="27" t="s">
        <v>265</v>
      </c>
      <c r="E91" s="27" t="s">
        <v>132</v>
      </c>
      <c r="F91" s="32">
        <f t="shared" si="1"/>
        <v>4626</v>
      </c>
      <c r="G91" s="33">
        <v>3084</v>
      </c>
    </row>
    <row r="92" spans="1:7" ht="15" x14ac:dyDescent="0.25">
      <c r="A92" s="31" t="s">
        <v>269</v>
      </c>
      <c r="B92" s="27">
        <v>2014</v>
      </c>
      <c r="C92" s="27" t="s">
        <v>261</v>
      </c>
      <c r="D92" s="27" t="s">
        <v>267</v>
      </c>
      <c r="E92" s="27" t="s">
        <v>132</v>
      </c>
      <c r="F92" s="32">
        <f t="shared" si="1"/>
        <v>19847.25</v>
      </c>
      <c r="G92" s="33">
        <v>13231.5</v>
      </c>
    </row>
    <row r="93" spans="1:7" ht="15" x14ac:dyDescent="0.25">
      <c r="A93" s="31" t="s">
        <v>269</v>
      </c>
      <c r="B93" s="27">
        <v>2014</v>
      </c>
      <c r="C93" s="27" t="s">
        <v>264</v>
      </c>
      <c r="D93" s="27" t="s">
        <v>262</v>
      </c>
      <c r="E93" s="27" t="s">
        <v>270</v>
      </c>
      <c r="F93" s="32">
        <f t="shared" si="1"/>
        <v>13248</v>
      </c>
      <c r="G93" s="33">
        <v>8832</v>
      </c>
    </row>
    <row r="94" spans="1:7" ht="15" x14ac:dyDescent="0.25">
      <c r="A94" s="31" t="s">
        <v>269</v>
      </c>
      <c r="B94" s="27">
        <v>2014</v>
      </c>
      <c r="C94" s="27" t="s">
        <v>266</v>
      </c>
      <c r="D94" s="27" t="s">
        <v>265</v>
      </c>
      <c r="E94" s="27" t="s">
        <v>263</v>
      </c>
      <c r="F94" s="32">
        <f t="shared" si="1"/>
        <v>5321.25</v>
      </c>
      <c r="G94" s="33">
        <v>3547.5</v>
      </c>
    </row>
    <row r="95" spans="1:7" ht="15" x14ac:dyDescent="0.25">
      <c r="A95" s="31" t="s">
        <v>269</v>
      </c>
      <c r="B95" s="27">
        <v>2014</v>
      </c>
      <c r="C95" s="27" t="s">
        <v>261</v>
      </c>
      <c r="D95" s="27" t="s">
        <v>262</v>
      </c>
      <c r="E95" s="27" t="s">
        <v>270</v>
      </c>
      <c r="F95" s="32">
        <f t="shared" si="1"/>
        <v>20119.5</v>
      </c>
      <c r="G95" s="33">
        <v>13413</v>
      </c>
    </row>
    <row r="96" spans="1:7" ht="15" x14ac:dyDescent="0.25">
      <c r="A96" s="31" t="s">
        <v>269</v>
      </c>
      <c r="B96" s="27">
        <v>2014</v>
      </c>
      <c r="C96" s="27" t="s">
        <v>268</v>
      </c>
      <c r="D96" s="27" t="s">
        <v>262</v>
      </c>
      <c r="E96" s="27" t="s">
        <v>270</v>
      </c>
      <c r="F96" s="32">
        <f t="shared" si="1"/>
        <v>6039</v>
      </c>
      <c r="G96" s="33">
        <v>4026</v>
      </c>
    </row>
    <row r="97" spans="1:7" ht="15" x14ac:dyDescent="0.25">
      <c r="A97" s="31" t="s">
        <v>269</v>
      </c>
      <c r="B97" s="27">
        <v>2014</v>
      </c>
      <c r="C97" s="27" t="s">
        <v>261</v>
      </c>
      <c r="D97" s="27" t="s">
        <v>265</v>
      </c>
      <c r="E97" s="27" t="s">
        <v>270</v>
      </c>
      <c r="F97" s="32">
        <f t="shared" si="1"/>
        <v>4857.75</v>
      </c>
      <c r="G97" s="33">
        <v>3238.5</v>
      </c>
    </row>
    <row r="98" spans="1:7" ht="15" x14ac:dyDescent="0.25">
      <c r="A98" s="31" t="s">
        <v>271</v>
      </c>
      <c r="B98" s="27">
        <v>2014</v>
      </c>
      <c r="C98" s="27" t="s">
        <v>264</v>
      </c>
      <c r="D98" s="27" t="s">
        <v>267</v>
      </c>
      <c r="E98" s="27" t="s">
        <v>132</v>
      </c>
      <c r="F98" s="32">
        <f t="shared" si="1"/>
        <v>21894.75</v>
      </c>
      <c r="G98" s="33">
        <v>14596.5</v>
      </c>
    </row>
    <row r="99" spans="1:7" ht="15" x14ac:dyDescent="0.25">
      <c r="A99" s="31" t="s">
        <v>271</v>
      </c>
      <c r="B99" s="27">
        <v>2014</v>
      </c>
      <c r="C99" s="27" t="s">
        <v>266</v>
      </c>
      <c r="D99" s="27" t="s">
        <v>267</v>
      </c>
      <c r="E99" s="27" t="s">
        <v>132</v>
      </c>
      <c r="F99" s="32">
        <f t="shared" si="1"/>
        <v>13189.5</v>
      </c>
      <c r="G99" s="33">
        <v>8793</v>
      </c>
    </row>
    <row r="100" spans="1:7" ht="15" x14ac:dyDescent="0.25">
      <c r="A100" s="31" t="s">
        <v>271</v>
      </c>
      <c r="B100" s="27">
        <v>2014</v>
      </c>
      <c r="C100" s="27" t="s">
        <v>261</v>
      </c>
      <c r="D100" s="27" t="s">
        <v>262</v>
      </c>
      <c r="E100" s="27" t="s">
        <v>270</v>
      </c>
      <c r="F100" s="32">
        <f t="shared" si="1"/>
        <v>3593.25</v>
      </c>
      <c r="G100" s="33">
        <v>2395.5</v>
      </c>
    </row>
    <row r="101" spans="1:7" ht="15" x14ac:dyDescent="0.25">
      <c r="A101" s="31" t="s">
        <v>271</v>
      </c>
      <c r="B101" s="27">
        <v>2014</v>
      </c>
      <c r="C101" s="27" t="s">
        <v>268</v>
      </c>
      <c r="D101" s="27" t="s">
        <v>265</v>
      </c>
      <c r="E101" s="27" t="s">
        <v>132</v>
      </c>
      <c r="F101" s="32">
        <f t="shared" si="1"/>
        <v>5330.25</v>
      </c>
      <c r="G101" s="33">
        <v>3553.5</v>
      </c>
    </row>
    <row r="102" spans="1:7" ht="15" x14ac:dyDescent="0.25">
      <c r="A102" s="31" t="s">
        <v>271</v>
      </c>
      <c r="B102" s="27">
        <v>2014</v>
      </c>
      <c r="C102" s="27" t="s">
        <v>261</v>
      </c>
      <c r="D102" s="27" t="s">
        <v>262</v>
      </c>
      <c r="E102" s="27" t="s">
        <v>263</v>
      </c>
      <c r="F102" s="32">
        <f t="shared" si="1"/>
        <v>17642.25</v>
      </c>
      <c r="G102" s="33">
        <v>11761.5</v>
      </c>
    </row>
    <row r="103" spans="1:7" ht="15" x14ac:dyDescent="0.25">
      <c r="A103" s="31" t="s">
        <v>271</v>
      </c>
      <c r="B103" s="27">
        <v>2014</v>
      </c>
      <c r="C103" s="27" t="s">
        <v>264</v>
      </c>
      <c r="D103" s="27" t="s">
        <v>262</v>
      </c>
      <c r="E103" s="27" t="s">
        <v>132</v>
      </c>
      <c r="F103" s="32">
        <f t="shared" si="1"/>
        <v>13414.5</v>
      </c>
      <c r="G103" s="33">
        <v>8943</v>
      </c>
    </row>
    <row r="104" spans="1:7" ht="15" x14ac:dyDescent="0.25">
      <c r="A104" s="31" t="s">
        <v>271</v>
      </c>
      <c r="B104" s="27">
        <v>2014</v>
      </c>
      <c r="C104" s="27" t="s">
        <v>266</v>
      </c>
      <c r="D104" s="27" t="s">
        <v>265</v>
      </c>
      <c r="E104" s="27" t="s">
        <v>270</v>
      </c>
      <c r="F104" s="32">
        <f t="shared" si="1"/>
        <v>16683.75</v>
      </c>
      <c r="G104" s="33">
        <v>11122.5</v>
      </c>
    </row>
    <row r="105" spans="1:7" ht="15" x14ac:dyDescent="0.25">
      <c r="A105" s="31" t="s">
        <v>272</v>
      </c>
      <c r="B105" s="27">
        <v>2014</v>
      </c>
      <c r="C105" s="27" t="s">
        <v>261</v>
      </c>
      <c r="D105" s="27" t="s">
        <v>267</v>
      </c>
      <c r="E105" s="27" t="s">
        <v>263</v>
      </c>
      <c r="F105" s="32">
        <f t="shared" si="1"/>
        <v>20142</v>
      </c>
      <c r="G105" s="33">
        <v>13428</v>
      </c>
    </row>
    <row r="106" spans="1:7" ht="15" x14ac:dyDescent="0.25">
      <c r="A106" s="31" t="s">
        <v>272</v>
      </c>
      <c r="B106" s="27">
        <v>2014</v>
      </c>
      <c r="C106" s="27" t="s">
        <v>268</v>
      </c>
      <c r="D106" s="27" t="s">
        <v>267</v>
      </c>
      <c r="E106" s="27" t="s">
        <v>270</v>
      </c>
      <c r="F106" s="32">
        <f t="shared" si="1"/>
        <v>11220.75</v>
      </c>
      <c r="G106" s="33">
        <v>7480.5</v>
      </c>
    </row>
    <row r="107" spans="1:7" ht="15" x14ac:dyDescent="0.25">
      <c r="A107" s="31" t="s">
        <v>272</v>
      </c>
      <c r="B107" s="27">
        <v>2014</v>
      </c>
      <c r="C107" s="27" t="s">
        <v>261</v>
      </c>
      <c r="D107" s="27" t="s">
        <v>262</v>
      </c>
      <c r="E107" s="27" t="s">
        <v>270</v>
      </c>
      <c r="F107" s="32">
        <f t="shared" si="1"/>
        <v>7330.5</v>
      </c>
      <c r="G107" s="33">
        <v>4887</v>
      </c>
    </row>
    <row r="108" spans="1:7" ht="15" x14ac:dyDescent="0.25">
      <c r="A108" s="31" t="s">
        <v>272</v>
      </c>
      <c r="B108" s="27">
        <v>2014</v>
      </c>
      <c r="C108" s="27" t="s">
        <v>264</v>
      </c>
      <c r="D108" s="27" t="s">
        <v>265</v>
      </c>
      <c r="E108" s="27" t="s">
        <v>270</v>
      </c>
      <c r="F108" s="32">
        <f t="shared" si="1"/>
        <v>21971.25</v>
      </c>
      <c r="G108" s="33">
        <v>14647.5</v>
      </c>
    </row>
    <row r="109" spans="1:7" ht="15" x14ac:dyDescent="0.25">
      <c r="A109" s="31" t="s">
        <v>272</v>
      </c>
      <c r="B109" s="27">
        <v>2014</v>
      </c>
      <c r="C109" s="27" t="s">
        <v>266</v>
      </c>
      <c r="D109" s="27" t="s">
        <v>262</v>
      </c>
      <c r="E109" s="27" t="s">
        <v>270</v>
      </c>
      <c r="F109" s="32">
        <f t="shared" si="1"/>
        <v>21928.5</v>
      </c>
      <c r="G109" s="33">
        <v>14619</v>
      </c>
    </row>
    <row r="110" spans="1:7" ht="15" x14ac:dyDescent="0.25">
      <c r="A110" s="31" t="s">
        <v>272</v>
      </c>
      <c r="B110" s="27">
        <v>2014</v>
      </c>
      <c r="C110" s="27" t="s">
        <v>261</v>
      </c>
      <c r="D110" s="27" t="s">
        <v>267</v>
      </c>
      <c r="E110" s="27" t="s">
        <v>263</v>
      </c>
      <c r="F110" s="32">
        <f t="shared" si="1"/>
        <v>8070.75</v>
      </c>
      <c r="G110" s="33">
        <v>5380.5</v>
      </c>
    </row>
    <row r="111" spans="1:7" ht="15" x14ac:dyDescent="0.25">
      <c r="A111" s="31" t="s">
        <v>272</v>
      </c>
      <c r="B111" s="27">
        <v>2014</v>
      </c>
      <c r="C111" s="27" t="s">
        <v>268</v>
      </c>
      <c r="D111" s="27" t="s">
        <v>267</v>
      </c>
      <c r="E111" s="27" t="s">
        <v>270</v>
      </c>
      <c r="F111" s="32">
        <f t="shared" si="1"/>
        <v>21669.75</v>
      </c>
      <c r="G111" s="33">
        <v>14446.5</v>
      </c>
    </row>
    <row r="112" spans="1:7" ht="15" x14ac:dyDescent="0.25">
      <c r="A112" s="31" t="s">
        <v>272</v>
      </c>
      <c r="B112" s="27">
        <v>2014</v>
      </c>
      <c r="C112" s="27" t="s">
        <v>261</v>
      </c>
      <c r="D112" s="27" t="s">
        <v>262</v>
      </c>
      <c r="E112" s="27" t="s">
        <v>270</v>
      </c>
      <c r="F112" s="32">
        <f t="shared" si="1"/>
        <v>1300.5</v>
      </c>
      <c r="G112" s="33">
        <v>867</v>
      </c>
    </row>
    <row r="113" spans="1:7" ht="15" x14ac:dyDescent="0.25">
      <c r="A113" s="31" t="s">
        <v>273</v>
      </c>
      <c r="B113" s="27">
        <v>2014</v>
      </c>
      <c r="C113" s="27" t="s">
        <v>264</v>
      </c>
      <c r="D113" s="27" t="s">
        <v>265</v>
      </c>
      <c r="E113" s="27" t="s">
        <v>263</v>
      </c>
      <c r="F113" s="32">
        <f t="shared" si="1"/>
        <v>2247.75</v>
      </c>
      <c r="G113" s="33">
        <v>1498.5</v>
      </c>
    </row>
    <row r="114" spans="1:7" ht="15" x14ac:dyDescent="0.25">
      <c r="A114" s="31" t="s">
        <v>273</v>
      </c>
      <c r="B114" s="27">
        <v>2014</v>
      </c>
      <c r="C114" s="27" t="s">
        <v>266</v>
      </c>
      <c r="D114" s="27" t="s">
        <v>265</v>
      </c>
      <c r="E114" s="27" t="s">
        <v>263</v>
      </c>
      <c r="F114" s="32">
        <f t="shared" si="1"/>
        <v>353.25</v>
      </c>
      <c r="G114" s="33">
        <v>235.5</v>
      </c>
    </row>
    <row r="115" spans="1:7" ht="15" x14ac:dyDescent="0.25">
      <c r="A115" s="31" t="s">
        <v>273</v>
      </c>
      <c r="B115" s="27">
        <v>2014</v>
      </c>
      <c r="C115" s="27" t="s">
        <v>261</v>
      </c>
      <c r="D115" s="27" t="s">
        <v>265</v>
      </c>
      <c r="E115" s="27" t="s">
        <v>263</v>
      </c>
      <c r="F115" s="32">
        <f t="shared" si="1"/>
        <v>17757</v>
      </c>
      <c r="G115" s="33">
        <v>11838</v>
      </c>
    </row>
    <row r="116" spans="1:7" ht="15" x14ac:dyDescent="0.25">
      <c r="A116" s="31" t="s">
        <v>273</v>
      </c>
      <c r="B116" s="27">
        <v>2014</v>
      </c>
      <c r="C116" s="27" t="s">
        <v>268</v>
      </c>
      <c r="D116" s="27" t="s">
        <v>262</v>
      </c>
      <c r="E116" s="27" t="s">
        <v>270</v>
      </c>
      <c r="F116" s="32">
        <f t="shared" si="1"/>
        <v>3550.5</v>
      </c>
      <c r="G116" s="33">
        <v>2367</v>
      </c>
    </row>
    <row r="117" spans="1:7" ht="15" x14ac:dyDescent="0.25">
      <c r="A117" s="31" t="s">
        <v>273</v>
      </c>
      <c r="B117" s="27">
        <v>2014</v>
      </c>
      <c r="C117" s="27" t="s">
        <v>261</v>
      </c>
      <c r="D117" s="27" t="s">
        <v>267</v>
      </c>
      <c r="E117" s="27" t="s">
        <v>132</v>
      </c>
      <c r="F117" s="32">
        <f t="shared" si="1"/>
        <v>10545.75</v>
      </c>
      <c r="G117" s="33">
        <v>7030.5</v>
      </c>
    </row>
    <row r="118" spans="1:7" ht="15" x14ac:dyDescent="0.25">
      <c r="A118" s="31" t="s">
        <v>273</v>
      </c>
      <c r="B118" s="27">
        <v>2014</v>
      </c>
      <c r="C118" s="27" t="s">
        <v>264</v>
      </c>
      <c r="D118" s="27" t="s">
        <v>267</v>
      </c>
      <c r="E118" s="27" t="s">
        <v>132</v>
      </c>
      <c r="F118" s="32">
        <f t="shared" si="1"/>
        <v>3069</v>
      </c>
      <c r="G118" s="33">
        <v>2046</v>
      </c>
    </row>
    <row r="119" spans="1:7" ht="15" x14ac:dyDescent="0.25">
      <c r="A119" s="31" t="s">
        <v>273</v>
      </c>
      <c r="B119" s="27">
        <v>2014</v>
      </c>
      <c r="C119" s="27" t="s">
        <v>266</v>
      </c>
      <c r="D119" s="27" t="s">
        <v>262</v>
      </c>
      <c r="E119" s="27" t="s">
        <v>132</v>
      </c>
      <c r="F119" s="32">
        <f t="shared" si="1"/>
        <v>10320.75</v>
      </c>
      <c r="G119" s="33">
        <v>6880.5</v>
      </c>
    </row>
    <row r="120" spans="1:7" ht="15" x14ac:dyDescent="0.25">
      <c r="A120" s="31" t="s">
        <v>273</v>
      </c>
      <c r="B120" s="27">
        <v>2014</v>
      </c>
      <c r="C120" s="27" t="s">
        <v>261</v>
      </c>
      <c r="D120" s="27" t="s">
        <v>265</v>
      </c>
      <c r="E120" s="27" t="s">
        <v>263</v>
      </c>
      <c r="F120" s="32">
        <f t="shared" si="1"/>
        <v>17968.5</v>
      </c>
      <c r="G120" s="33">
        <v>11979</v>
      </c>
    </row>
    <row r="121" spans="1:7" ht="15" x14ac:dyDescent="0.25">
      <c r="A121" s="31" t="s">
        <v>273</v>
      </c>
      <c r="B121" s="27">
        <v>2014</v>
      </c>
      <c r="C121" s="27" t="s">
        <v>268</v>
      </c>
      <c r="D121" s="27" t="s">
        <v>265</v>
      </c>
      <c r="E121" s="27" t="s">
        <v>263</v>
      </c>
      <c r="F121" s="32">
        <f t="shared" si="1"/>
        <v>11016</v>
      </c>
      <c r="G121" s="33">
        <v>7344</v>
      </c>
    </row>
    <row r="122" spans="1:7" ht="15" x14ac:dyDescent="0.25">
      <c r="A122" s="31" t="s">
        <v>273</v>
      </c>
      <c r="B122" s="27">
        <v>2014</v>
      </c>
      <c r="C122" s="27" t="s">
        <v>261</v>
      </c>
      <c r="D122" s="27" t="s">
        <v>265</v>
      </c>
      <c r="E122" s="27" t="s">
        <v>263</v>
      </c>
      <c r="F122" s="32">
        <f t="shared" si="1"/>
        <v>10320.75</v>
      </c>
      <c r="G122" s="33">
        <v>6880.5</v>
      </c>
    </row>
    <row r="123" spans="1:7" ht="15" x14ac:dyDescent="0.25">
      <c r="A123" s="31" t="s">
        <v>273</v>
      </c>
      <c r="B123" s="27">
        <v>2014</v>
      </c>
      <c r="C123" s="27" t="s">
        <v>264</v>
      </c>
      <c r="D123" s="27" t="s">
        <v>262</v>
      </c>
      <c r="E123" s="27" t="s">
        <v>263</v>
      </c>
      <c r="F123" s="32">
        <f t="shared" si="1"/>
        <v>1120.5</v>
      </c>
      <c r="G123" s="33">
        <v>747</v>
      </c>
    </row>
    <row r="124" spans="1:7" ht="15" x14ac:dyDescent="0.25">
      <c r="A124" s="31" t="s">
        <v>273</v>
      </c>
      <c r="B124" s="27">
        <v>2014</v>
      </c>
      <c r="C124" s="27" t="s">
        <v>266</v>
      </c>
      <c r="D124" s="27" t="s">
        <v>267</v>
      </c>
      <c r="E124" s="27" t="s">
        <v>263</v>
      </c>
      <c r="F124" s="32">
        <f t="shared" si="1"/>
        <v>10320.75</v>
      </c>
      <c r="G124" s="33">
        <v>6880.5</v>
      </c>
    </row>
    <row r="125" spans="1:7" ht="15" x14ac:dyDescent="0.25">
      <c r="A125" s="31" t="s">
        <v>273</v>
      </c>
      <c r="B125" s="27">
        <v>2014</v>
      </c>
      <c r="C125" s="27" t="s">
        <v>261</v>
      </c>
      <c r="D125" s="27" t="s">
        <v>267</v>
      </c>
      <c r="E125" s="27" t="s">
        <v>270</v>
      </c>
      <c r="F125" s="32">
        <f t="shared" si="1"/>
        <v>14229</v>
      </c>
      <c r="G125" s="33">
        <v>9486</v>
      </c>
    </row>
    <row r="126" spans="1:7" ht="15" x14ac:dyDescent="0.25">
      <c r="A126" s="31" t="s">
        <v>274</v>
      </c>
      <c r="B126" s="27">
        <v>2014</v>
      </c>
      <c r="C126" s="27" t="s">
        <v>268</v>
      </c>
      <c r="D126" s="27" t="s">
        <v>262</v>
      </c>
      <c r="E126" s="27" t="s">
        <v>270</v>
      </c>
      <c r="F126" s="32">
        <f t="shared" si="1"/>
        <v>11013.75</v>
      </c>
      <c r="G126" s="33">
        <v>7342.5</v>
      </c>
    </row>
    <row r="127" spans="1:7" ht="15" x14ac:dyDescent="0.25">
      <c r="A127" s="31" t="s">
        <v>274</v>
      </c>
      <c r="B127" s="27">
        <v>2014</v>
      </c>
      <c r="C127" s="27" t="s">
        <v>261</v>
      </c>
      <c r="D127" s="27" t="s">
        <v>265</v>
      </c>
      <c r="E127" s="27" t="s">
        <v>263</v>
      </c>
      <c r="F127" s="32">
        <f t="shared" si="1"/>
        <v>10977.75</v>
      </c>
      <c r="G127" s="33">
        <v>7318.5</v>
      </c>
    </row>
    <row r="128" spans="1:7" ht="15" x14ac:dyDescent="0.25">
      <c r="A128" s="31" t="s">
        <v>274</v>
      </c>
      <c r="B128" s="27">
        <v>2014</v>
      </c>
      <c r="C128" s="27" t="s">
        <v>261</v>
      </c>
      <c r="D128" s="27" t="s">
        <v>262</v>
      </c>
      <c r="E128" s="27" t="s">
        <v>263</v>
      </c>
      <c r="F128" s="32">
        <f t="shared" si="1"/>
        <v>12651.75</v>
      </c>
      <c r="G128" s="33">
        <v>8434.5</v>
      </c>
    </row>
    <row r="129" spans="1:7" ht="15" x14ac:dyDescent="0.25">
      <c r="A129" s="31" t="s">
        <v>274</v>
      </c>
      <c r="B129" s="27">
        <v>2014</v>
      </c>
      <c r="C129" s="27" t="s">
        <v>264</v>
      </c>
      <c r="D129" s="27" t="s">
        <v>265</v>
      </c>
      <c r="E129" s="27" t="s">
        <v>132</v>
      </c>
      <c r="F129" s="32">
        <f t="shared" si="1"/>
        <v>5845.5</v>
      </c>
      <c r="G129" s="33">
        <v>3897</v>
      </c>
    </row>
    <row r="130" spans="1:7" ht="15" x14ac:dyDescent="0.25">
      <c r="A130" s="31" t="s">
        <v>274</v>
      </c>
      <c r="B130" s="27">
        <v>2014</v>
      </c>
      <c r="C130" s="27" t="s">
        <v>266</v>
      </c>
      <c r="D130" s="27" t="s">
        <v>267</v>
      </c>
      <c r="E130" s="27" t="s">
        <v>132</v>
      </c>
      <c r="F130" s="32">
        <f t="shared" si="1"/>
        <v>18555.75</v>
      </c>
      <c r="G130" s="33">
        <v>12370.5</v>
      </c>
    </row>
    <row r="131" spans="1:7" ht="15" x14ac:dyDescent="0.25">
      <c r="A131" s="31" t="s">
        <v>274</v>
      </c>
      <c r="B131" s="27">
        <v>2014</v>
      </c>
      <c r="C131" s="27" t="s">
        <v>261</v>
      </c>
      <c r="D131" s="27" t="s">
        <v>262</v>
      </c>
      <c r="E131" s="27" t="s">
        <v>132</v>
      </c>
      <c r="F131" s="32">
        <f t="shared" si="1"/>
        <v>16488</v>
      </c>
      <c r="G131" s="33">
        <v>10992</v>
      </c>
    </row>
    <row r="132" spans="1:7" ht="15" x14ac:dyDescent="0.25">
      <c r="A132" s="31" t="s">
        <v>274</v>
      </c>
      <c r="B132" s="27">
        <v>2014</v>
      </c>
      <c r="C132" s="27" t="s">
        <v>268</v>
      </c>
      <c r="D132" s="27" t="s">
        <v>265</v>
      </c>
      <c r="E132" s="27" t="s">
        <v>132</v>
      </c>
      <c r="F132" s="32">
        <f t="shared" si="1"/>
        <v>4626</v>
      </c>
      <c r="G132" s="33">
        <v>3084</v>
      </c>
    </row>
    <row r="133" spans="1:7" ht="15" x14ac:dyDescent="0.25">
      <c r="A133" s="31" t="s">
        <v>275</v>
      </c>
      <c r="B133" s="27">
        <v>2014</v>
      </c>
      <c r="C133" s="27" t="s">
        <v>261</v>
      </c>
      <c r="D133" s="27" t="s">
        <v>267</v>
      </c>
      <c r="E133" s="27" t="s">
        <v>132</v>
      </c>
      <c r="F133" s="32">
        <f t="shared" ref="F133:F164" si="2">G133*1.5</f>
        <v>19847.25</v>
      </c>
      <c r="G133" s="33">
        <v>13231.5</v>
      </c>
    </row>
    <row r="134" spans="1:7" ht="15" x14ac:dyDescent="0.25">
      <c r="A134" s="31" t="s">
        <v>275</v>
      </c>
      <c r="B134" s="27">
        <v>2014</v>
      </c>
      <c r="C134" s="27" t="s">
        <v>264</v>
      </c>
      <c r="D134" s="27" t="s">
        <v>262</v>
      </c>
      <c r="E134" s="27" t="s">
        <v>270</v>
      </c>
      <c r="F134" s="32">
        <f t="shared" si="2"/>
        <v>13248</v>
      </c>
      <c r="G134" s="33">
        <v>8832</v>
      </c>
    </row>
    <row r="135" spans="1:7" ht="15" x14ac:dyDescent="0.25">
      <c r="A135" s="31" t="s">
        <v>275</v>
      </c>
      <c r="B135" s="27">
        <v>2014</v>
      </c>
      <c r="C135" s="27" t="s">
        <v>266</v>
      </c>
      <c r="D135" s="27" t="s">
        <v>265</v>
      </c>
      <c r="E135" s="27" t="s">
        <v>263</v>
      </c>
      <c r="F135" s="32">
        <f t="shared" si="2"/>
        <v>5321.25</v>
      </c>
      <c r="G135" s="33">
        <v>3547.5</v>
      </c>
    </row>
    <row r="136" spans="1:7" ht="15" x14ac:dyDescent="0.25">
      <c r="A136" s="31" t="s">
        <v>275</v>
      </c>
      <c r="B136" s="27">
        <v>2014</v>
      </c>
      <c r="C136" s="27" t="s">
        <v>261</v>
      </c>
      <c r="D136" s="27" t="s">
        <v>262</v>
      </c>
      <c r="E136" s="27" t="s">
        <v>270</v>
      </c>
      <c r="F136" s="32">
        <f t="shared" si="2"/>
        <v>20119.5</v>
      </c>
      <c r="G136" s="33">
        <v>13413</v>
      </c>
    </row>
    <row r="137" spans="1:7" ht="15" x14ac:dyDescent="0.25">
      <c r="A137" s="31" t="s">
        <v>275</v>
      </c>
      <c r="B137" s="27">
        <v>2014</v>
      </c>
      <c r="C137" s="27" t="s">
        <v>268</v>
      </c>
      <c r="D137" s="27" t="s">
        <v>262</v>
      </c>
      <c r="E137" s="27" t="s">
        <v>270</v>
      </c>
      <c r="F137" s="32">
        <f t="shared" si="2"/>
        <v>6039</v>
      </c>
      <c r="G137" s="33">
        <v>4026</v>
      </c>
    </row>
    <row r="138" spans="1:7" ht="15" x14ac:dyDescent="0.25">
      <c r="A138" s="31" t="s">
        <v>275</v>
      </c>
      <c r="B138" s="27">
        <v>2014</v>
      </c>
      <c r="C138" s="27" t="s">
        <v>261</v>
      </c>
      <c r="D138" s="27" t="s">
        <v>265</v>
      </c>
      <c r="E138" s="27" t="s">
        <v>270</v>
      </c>
      <c r="F138" s="32">
        <f t="shared" si="2"/>
        <v>4857.75</v>
      </c>
      <c r="G138" s="33">
        <v>3238.5</v>
      </c>
    </row>
    <row r="139" spans="1:7" ht="15" x14ac:dyDescent="0.25">
      <c r="A139" s="31" t="s">
        <v>275</v>
      </c>
      <c r="B139" s="27">
        <v>2014</v>
      </c>
      <c r="C139" s="27" t="s">
        <v>264</v>
      </c>
      <c r="D139" s="27" t="s">
        <v>267</v>
      </c>
      <c r="E139" s="27" t="s">
        <v>132</v>
      </c>
      <c r="F139" s="32">
        <f t="shared" si="2"/>
        <v>21894.75</v>
      </c>
      <c r="G139" s="33">
        <v>14596.5</v>
      </c>
    </row>
    <row r="140" spans="1:7" ht="15" x14ac:dyDescent="0.25">
      <c r="A140" s="31" t="s">
        <v>276</v>
      </c>
      <c r="B140" s="27">
        <v>2014</v>
      </c>
      <c r="C140" s="27" t="s">
        <v>266</v>
      </c>
      <c r="D140" s="27" t="s">
        <v>267</v>
      </c>
      <c r="E140" s="27" t="s">
        <v>132</v>
      </c>
      <c r="F140" s="32">
        <f t="shared" si="2"/>
        <v>13189.5</v>
      </c>
      <c r="G140" s="33">
        <v>8793</v>
      </c>
    </row>
    <row r="141" spans="1:7" ht="15" x14ac:dyDescent="0.25">
      <c r="A141" s="31" t="s">
        <v>276</v>
      </c>
      <c r="B141" s="27">
        <v>2014</v>
      </c>
      <c r="C141" s="27" t="s">
        <v>261</v>
      </c>
      <c r="D141" s="27" t="s">
        <v>262</v>
      </c>
      <c r="E141" s="27" t="s">
        <v>270</v>
      </c>
      <c r="F141" s="32">
        <f t="shared" si="2"/>
        <v>3593.25</v>
      </c>
      <c r="G141" s="33">
        <v>2395.5</v>
      </c>
    </row>
    <row r="142" spans="1:7" ht="15" x14ac:dyDescent="0.25">
      <c r="A142" s="31" t="s">
        <v>276</v>
      </c>
      <c r="B142" s="27">
        <v>2014</v>
      </c>
      <c r="C142" s="27" t="s">
        <v>268</v>
      </c>
      <c r="D142" s="27" t="s">
        <v>265</v>
      </c>
      <c r="E142" s="27" t="s">
        <v>132</v>
      </c>
      <c r="F142" s="32">
        <f t="shared" si="2"/>
        <v>5330.25</v>
      </c>
      <c r="G142" s="33">
        <v>3553.5</v>
      </c>
    </row>
    <row r="143" spans="1:7" ht="15" x14ac:dyDescent="0.25">
      <c r="A143" s="31" t="s">
        <v>276</v>
      </c>
      <c r="B143" s="27">
        <v>2014</v>
      </c>
      <c r="C143" s="27" t="s">
        <v>261</v>
      </c>
      <c r="D143" s="27" t="s">
        <v>262</v>
      </c>
      <c r="E143" s="27" t="s">
        <v>263</v>
      </c>
      <c r="F143" s="32">
        <f t="shared" si="2"/>
        <v>17642.25</v>
      </c>
      <c r="G143" s="33">
        <v>11761.5</v>
      </c>
    </row>
    <row r="144" spans="1:7" ht="15" x14ac:dyDescent="0.25">
      <c r="A144" s="31" t="s">
        <v>276</v>
      </c>
      <c r="B144" s="27">
        <v>2014</v>
      </c>
      <c r="C144" s="27" t="s">
        <v>264</v>
      </c>
      <c r="D144" s="27" t="s">
        <v>262</v>
      </c>
      <c r="E144" s="27" t="s">
        <v>132</v>
      </c>
      <c r="F144" s="32">
        <f t="shared" si="2"/>
        <v>13414.5</v>
      </c>
      <c r="G144" s="33">
        <v>8943</v>
      </c>
    </row>
    <row r="145" spans="1:7" ht="15" x14ac:dyDescent="0.25">
      <c r="A145" s="31" t="s">
        <v>276</v>
      </c>
      <c r="B145" s="27">
        <v>2014</v>
      </c>
      <c r="C145" s="27" t="s">
        <v>266</v>
      </c>
      <c r="D145" s="27" t="s">
        <v>265</v>
      </c>
      <c r="E145" s="27" t="s">
        <v>270</v>
      </c>
      <c r="F145" s="32">
        <f t="shared" si="2"/>
        <v>16683.75</v>
      </c>
      <c r="G145" s="33">
        <v>11122.5</v>
      </c>
    </row>
    <row r="146" spans="1:7" ht="15" x14ac:dyDescent="0.25">
      <c r="A146" s="31" t="s">
        <v>276</v>
      </c>
      <c r="B146" s="27">
        <v>2014</v>
      </c>
      <c r="C146" s="27" t="s">
        <v>261</v>
      </c>
      <c r="D146" s="27" t="s">
        <v>267</v>
      </c>
      <c r="E146" s="27" t="s">
        <v>263</v>
      </c>
      <c r="F146" s="32">
        <f t="shared" si="2"/>
        <v>20142</v>
      </c>
      <c r="G146" s="33">
        <v>13428</v>
      </c>
    </row>
    <row r="147" spans="1:7" ht="15" x14ac:dyDescent="0.25">
      <c r="A147" s="31" t="s">
        <v>276</v>
      </c>
      <c r="B147" s="27">
        <v>2014</v>
      </c>
      <c r="C147" s="27" t="s">
        <v>268</v>
      </c>
      <c r="D147" s="27" t="s">
        <v>267</v>
      </c>
      <c r="E147" s="27" t="s">
        <v>270</v>
      </c>
      <c r="F147" s="32">
        <f t="shared" si="2"/>
        <v>11220.75</v>
      </c>
      <c r="G147" s="33">
        <v>7480.5</v>
      </c>
    </row>
    <row r="148" spans="1:7" ht="15" x14ac:dyDescent="0.25">
      <c r="A148" s="31" t="s">
        <v>277</v>
      </c>
      <c r="B148" s="27">
        <v>2014</v>
      </c>
      <c r="C148" s="27" t="s">
        <v>261</v>
      </c>
      <c r="D148" s="27" t="s">
        <v>262</v>
      </c>
      <c r="E148" s="27" t="s">
        <v>270</v>
      </c>
      <c r="F148" s="32">
        <f t="shared" si="2"/>
        <v>7330.5</v>
      </c>
      <c r="G148" s="33">
        <v>4887</v>
      </c>
    </row>
    <row r="149" spans="1:7" ht="15" x14ac:dyDescent="0.25">
      <c r="A149" s="31" t="s">
        <v>277</v>
      </c>
      <c r="B149" s="27">
        <v>2014</v>
      </c>
      <c r="C149" s="27" t="s">
        <v>264</v>
      </c>
      <c r="D149" s="27" t="s">
        <v>265</v>
      </c>
      <c r="E149" s="27" t="s">
        <v>270</v>
      </c>
      <c r="F149" s="32">
        <f t="shared" si="2"/>
        <v>21971.25</v>
      </c>
      <c r="G149" s="33">
        <v>14647.5</v>
      </c>
    </row>
    <row r="150" spans="1:7" ht="15" x14ac:dyDescent="0.25">
      <c r="A150" s="31" t="s">
        <v>277</v>
      </c>
      <c r="B150" s="27">
        <v>2014</v>
      </c>
      <c r="C150" s="27" t="s">
        <v>266</v>
      </c>
      <c r="D150" s="27" t="s">
        <v>262</v>
      </c>
      <c r="E150" s="27" t="s">
        <v>270</v>
      </c>
      <c r="F150" s="32">
        <f t="shared" si="2"/>
        <v>21928.5</v>
      </c>
      <c r="G150" s="33">
        <v>14619</v>
      </c>
    </row>
    <row r="151" spans="1:7" ht="15" x14ac:dyDescent="0.25">
      <c r="A151" s="31" t="s">
        <v>277</v>
      </c>
      <c r="B151" s="27">
        <v>2014</v>
      </c>
      <c r="C151" s="27" t="s">
        <v>261</v>
      </c>
      <c r="D151" s="27" t="s">
        <v>267</v>
      </c>
      <c r="E151" s="27" t="s">
        <v>263</v>
      </c>
      <c r="F151" s="32">
        <f t="shared" si="2"/>
        <v>8070.75</v>
      </c>
      <c r="G151" s="33">
        <v>5380.5</v>
      </c>
    </row>
    <row r="152" spans="1:7" ht="15" x14ac:dyDescent="0.25">
      <c r="A152" s="31" t="s">
        <v>277</v>
      </c>
      <c r="B152" s="27">
        <v>2014</v>
      </c>
      <c r="C152" s="27" t="s">
        <v>268</v>
      </c>
      <c r="D152" s="27" t="s">
        <v>267</v>
      </c>
      <c r="E152" s="27" t="s">
        <v>270</v>
      </c>
      <c r="F152" s="32">
        <f t="shared" si="2"/>
        <v>21669.75</v>
      </c>
      <c r="G152" s="33">
        <v>14446.5</v>
      </c>
    </row>
    <row r="153" spans="1:7" ht="15" x14ac:dyDescent="0.25">
      <c r="A153" s="31" t="s">
        <v>277</v>
      </c>
      <c r="B153" s="27">
        <v>2014</v>
      </c>
      <c r="C153" s="27" t="s">
        <v>261</v>
      </c>
      <c r="D153" s="27" t="s">
        <v>262</v>
      </c>
      <c r="E153" s="27" t="s">
        <v>270</v>
      </c>
      <c r="F153" s="32">
        <f t="shared" si="2"/>
        <v>1300.5</v>
      </c>
      <c r="G153" s="33">
        <v>867</v>
      </c>
    </row>
    <row r="154" spans="1:7" ht="15" x14ac:dyDescent="0.25">
      <c r="A154" s="31" t="s">
        <v>278</v>
      </c>
      <c r="B154" s="27">
        <v>2014</v>
      </c>
      <c r="C154" s="27" t="s">
        <v>264</v>
      </c>
      <c r="D154" s="27" t="s">
        <v>265</v>
      </c>
      <c r="E154" s="27" t="s">
        <v>263</v>
      </c>
      <c r="F154" s="32">
        <f t="shared" si="2"/>
        <v>2247.75</v>
      </c>
      <c r="G154" s="33">
        <v>1498.5</v>
      </c>
    </row>
    <row r="155" spans="1:7" ht="15" x14ac:dyDescent="0.25">
      <c r="A155" s="31" t="s">
        <v>278</v>
      </c>
      <c r="B155" s="27">
        <v>2014</v>
      </c>
      <c r="C155" s="27" t="s">
        <v>266</v>
      </c>
      <c r="D155" s="27" t="s">
        <v>265</v>
      </c>
      <c r="E155" s="27" t="s">
        <v>263</v>
      </c>
      <c r="F155" s="32">
        <f t="shared" si="2"/>
        <v>353.25</v>
      </c>
      <c r="G155" s="33">
        <v>235.5</v>
      </c>
    </row>
    <row r="156" spans="1:7" ht="15" x14ac:dyDescent="0.25">
      <c r="A156" s="31" t="s">
        <v>278</v>
      </c>
      <c r="B156" s="27">
        <v>2014</v>
      </c>
      <c r="C156" s="27" t="s">
        <v>261</v>
      </c>
      <c r="D156" s="27" t="s">
        <v>265</v>
      </c>
      <c r="E156" s="27" t="s">
        <v>263</v>
      </c>
      <c r="F156" s="32">
        <f t="shared" si="2"/>
        <v>17757</v>
      </c>
      <c r="G156" s="33">
        <v>11838</v>
      </c>
    </row>
    <row r="157" spans="1:7" ht="15" x14ac:dyDescent="0.25">
      <c r="A157" s="31" t="s">
        <v>278</v>
      </c>
      <c r="B157" s="27">
        <v>2014</v>
      </c>
      <c r="C157" s="27" t="s">
        <v>268</v>
      </c>
      <c r="D157" s="27" t="s">
        <v>262</v>
      </c>
      <c r="E157" s="27" t="s">
        <v>270</v>
      </c>
      <c r="F157" s="32">
        <f t="shared" si="2"/>
        <v>3550.5</v>
      </c>
      <c r="G157" s="33">
        <v>2367</v>
      </c>
    </row>
    <row r="158" spans="1:7" ht="15" x14ac:dyDescent="0.25">
      <c r="A158" s="31" t="s">
        <v>278</v>
      </c>
      <c r="B158" s="27">
        <v>2014</v>
      </c>
      <c r="C158" s="27" t="s">
        <v>261</v>
      </c>
      <c r="D158" s="27" t="s">
        <v>267</v>
      </c>
      <c r="E158" s="27" t="s">
        <v>132</v>
      </c>
      <c r="F158" s="32">
        <f t="shared" si="2"/>
        <v>10545.75</v>
      </c>
      <c r="G158" s="33">
        <v>7030.5</v>
      </c>
    </row>
    <row r="159" spans="1:7" ht="15" x14ac:dyDescent="0.25">
      <c r="A159" s="31" t="s">
        <v>278</v>
      </c>
      <c r="B159" s="27">
        <v>2014</v>
      </c>
      <c r="C159" s="27" t="s">
        <v>264</v>
      </c>
      <c r="D159" s="27" t="s">
        <v>267</v>
      </c>
      <c r="E159" s="27" t="s">
        <v>132</v>
      </c>
      <c r="F159" s="32">
        <f t="shared" si="2"/>
        <v>3069</v>
      </c>
      <c r="G159" s="33">
        <v>2046</v>
      </c>
    </row>
    <row r="160" spans="1:7" ht="15" x14ac:dyDescent="0.25">
      <c r="A160" s="31" t="s">
        <v>279</v>
      </c>
      <c r="B160" s="27">
        <v>2014</v>
      </c>
      <c r="C160" s="27" t="s">
        <v>266</v>
      </c>
      <c r="D160" s="27" t="s">
        <v>262</v>
      </c>
      <c r="E160" s="27" t="s">
        <v>132</v>
      </c>
      <c r="F160" s="32">
        <f t="shared" si="2"/>
        <v>10320.75</v>
      </c>
      <c r="G160" s="33">
        <v>6880.5</v>
      </c>
    </row>
    <row r="161" spans="1:7" ht="15" x14ac:dyDescent="0.25">
      <c r="A161" s="31" t="s">
        <v>279</v>
      </c>
      <c r="B161" s="27">
        <v>2014</v>
      </c>
      <c r="C161" s="27" t="s">
        <v>261</v>
      </c>
      <c r="D161" s="27" t="s">
        <v>265</v>
      </c>
      <c r="E161" s="27" t="s">
        <v>263</v>
      </c>
      <c r="F161" s="32">
        <f t="shared" si="2"/>
        <v>17968.5</v>
      </c>
      <c r="G161" s="33">
        <v>11979</v>
      </c>
    </row>
    <row r="162" spans="1:7" ht="15" x14ac:dyDescent="0.25">
      <c r="A162" s="31" t="s">
        <v>279</v>
      </c>
      <c r="B162" s="27">
        <v>2014</v>
      </c>
      <c r="C162" s="27" t="s">
        <v>268</v>
      </c>
      <c r="D162" s="27" t="s">
        <v>265</v>
      </c>
      <c r="E162" s="27" t="s">
        <v>263</v>
      </c>
      <c r="F162" s="32">
        <f t="shared" si="2"/>
        <v>11016</v>
      </c>
      <c r="G162" s="33">
        <v>7344</v>
      </c>
    </row>
    <row r="163" spans="1:7" ht="15" x14ac:dyDescent="0.25">
      <c r="A163" s="31" t="s">
        <v>279</v>
      </c>
      <c r="B163" s="27">
        <v>2014</v>
      </c>
      <c r="C163" s="27" t="s">
        <v>261</v>
      </c>
      <c r="D163" s="27" t="s">
        <v>265</v>
      </c>
      <c r="E163" s="27" t="s">
        <v>263</v>
      </c>
      <c r="F163" s="32">
        <f t="shared" si="2"/>
        <v>10320.75</v>
      </c>
      <c r="G163" s="33">
        <v>6880.5</v>
      </c>
    </row>
    <row r="164" spans="1:7" ht="15" x14ac:dyDescent="0.25">
      <c r="A164" s="31" t="s">
        <v>279</v>
      </c>
      <c r="B164" s="27">
        <v>2014</v>
      </c>
      <c r="C164" s="27" t="s">
        <v>264</v>
      </c>
      <c r="D164" s="27" t="s">
        <v>262</v>
      </c>
      <c r="E164" s="27" t="s">
        <v>263</v>
      </c>
      <c r="F164" s="32">
        <f t="shared" si="2"/>
        <v>1120.5</v>
      </c>
      <c r="G164" s="33">
        <v>747</v>
      </c>
    </row>
    <row r="165" spans="1:7" ht="15" x14ac:dyDescent="0.25">
      <c r="A165" s="31" t="s">
        <v>280</v>
      </c>
      <c r="B165" s="27">
        <v>2014</v>
      </c>
      <c r="C165" s="27" t="s">
        <v>266</v>
      </c>
      <c r="D165" s="27" t="s">
        <v>267</v>
      </c>
      <c r="E165" s="27" t="s">
        <v>263</v>
      </c>
      <c r="F165" s="32">
        <f>G165*1.5</f>
        <v>10320.75</v>
      </c>
      <c r="G165" s="33">
        <v>6880.5</v>
      </c>
    </row>
    <row r="166" spans="1:7" ht="15" x14ac:dyDescent="0.25">
      <c r="A166" s="31" t="s">
        <v>280</v>
      </c>
      <c r="B166" s="27">
        <v>2014</v>
      </c>
      <c r="C166" s="27" t="s">
        <v>261</v>
      </c>
      <c r="D166" s="27" t="s">
        <v>267</v>
      </c>
      <c r="E166" s="27" t="s">
        <v>270</v>
      </c>
      <c r="F166" s="32">
        <f>G166*1.5</f>
        <v>14229</v>
      </c>
      <c r="G166" s="33">
        <v>9486</v>
      </c>
    </row>
    <row r="167" spans="1:7" ht="15" x14ac:dyDescent="0.25">
      <c r="A167" s="31" t="s">
        <v>280</v>
      </c>
      <c r="B167" s="27">
        <v>2014</v>
      </c>
      <c r="C167" s="27" t="s">
        <v>268</v>
      </c>
      <c r="D167" s="27" t="s">
        <v>262</v>
      </c>
      <c r="E167" s="27" t="s">
        <v>270</v>
      </c>
      <c r="F167" s="32">
        <f>G167*1.5</f>
        <v>11013.75</v>
      </c>
      <c r="G167" s="33">
        <v>7342.5</v>
      </c>
    </row>
    <row r="168" spans="1:7" ht="15" x14ac:dyDescent="0.25">
      <c r="A168" s="31" t="s">
        <v>280</v>
      </c>
      <c r="B168" s="27">
        <v>2014</v>
      </c>
      <c r="C168" s="27" t="s">
        <v>261</v>
      </c>
      <c r="D168" s="27" t="s">
        <v>265</v>
      </c>
      <c r="E168" s="27" t="s">
        <v>263</v>
      </c>
      <c r="F168" s="32">
        <f>G168*1.5</f>
        <v>10977.75</v>
      </c>
      <c r="G168" s="33">
        <v>7318.5</v>
      </c>
    </row>
    <row r="169" spans="1:7" ht="15" x14ac:dyDescent="0.25">
      <c r="A169" s="31" t="s">
        <v>280</v>
      </c>
      <c r="B169" s="27">
        <v>2014</v>
      </c>
      <c r="C169" s="27" t="s">
        <v>261</v>
      </c>
      <c r="D169" s="27" t="s">
        <v>697</v>
      </c>
      <c r="E169" s="27" t="s">
        <v>263</v>
      </c>
      <c r="F169" s="32">
        <v>10000000</v>
      </c>
      <c r="G169" s="33">
        <v>7318.5</v>
      </c>
    </row>
  </sheetData>
  <printOptions gridLines="1" gridLinesSet="0"/>
  <pageMargins left="0.75" right="0.75" top="1" bottom="1" header="0.5" footer="0.5"/>
  <pageSetup orientation="portrait" horizontalDpi="0" verticalDpi="0" copies="0"/>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0"/>
  </sheetPr>
  <dimension ref="A1:Z68"/>
  <sheetViews>
    <sheetView zoomScaleNormal="100" workbookViewId="0">
      <selection activeCell="E11" sqref="E11"/>
    </sheetView>
  </sheetViews>
  <sheetFormatPr defaultColWidth="9.140625" defaultRowHeight="15" x14ac:dyDescent="0.25"/>
  <cols>
    <col min="1" max="1" width="10.42578125" style="25" customWidth="1"/>
    <col min="2" max="2" width="10.7109375" style="25" bestFit="1" customWidth="1"/>
    <col min="3" max="3" width="14.140625" style="25" bestFit="1" customWidth="1"/>
    <col min="4" max="4" width="15.42578125" style="25" bestFit="1" customWidth="1"/>
    <col min="5" max="5" width="14.28515625" style="25" bestFit="1" customWidth="1"/>
    <col min="6" max="6" width="12.5703125" style="25" bestFit="1" customWidth="1"/>
    <col min="7" max="7" width="5.5703125" style="25" bestFit="1" customWidth="1"/>
    <col min="8" max="9" width="15.140625" style="25" bestFit="1" customWidth="1"/>
    <col min="10" max="10" width="19.7109375" style="25" bestFit="1" customWidth="1"/>
    <col min="11" max="11" width="7.140625" style="25" bestFit="1" customWidth="1"/>
    <col min="12" max="12" width="12.7109375" style="25" bestFit="1" customWidth="1"/>
    <col min="13" max="13" width="19.5703125" style="25" bestFit="1" customWidth="1"/>
    <col min="14" max="14" width="21.5703125" style="25" bestFit="1" customWidth="1"/>
    <col min="15" max="15" width="14.28515625" style="25" bestFit="1" customWidth="1"/>
    <col min="16" max="16" width="12.5703125" style="25" bestFit="1" customWidth="1"/>
    <col min="17" max="17" width="9.85546875" style="25" bestFit="1" customWidth="1"/>
    <col min="18" max="19" width="19.5703125" style="25" bestFit="1" customWidth="1"/>
    <col min="20" max="20" width="13.7109375" style="25" bestFit="1" customWidth="1"/>
    <col min="21" max="21" width="21" style="25" bestFit="1" customWidth="1"/>
    <col min="22" max="22" width="25" style="25" bestFit="1" customWidth="1"/>
    <col min="23" max="23" width="9.7109375" style="25" bestFit="1" customWidth="1"/>
    <col min="24" max="24" width="8.7109375" style="25" bestFit="1" customWidth="1"/>
    <col min="25" max="25" width="11.5703125" style="25" bestFit="1" customWidth="1"/>
    <col min="26" max="26" width="12.5703125" style="25" bestFit="1" customWidth="1"/>
    <col min="27" max="16384" width="9.140625" style="25"/>
  </cols>
  <sheetData>
    <row r="1" spans="1:26" ht="18.75" x14ac:dyDescent="0.3">
      <c r="A1" s="34" t="s">
        <v>281</v>
      </c>
    </row>
    <row r="3" spans="1:26" x14ac:dyDescent="0.25">
      <c r="A3" s="35" t="s">
        <v>282</v>
      </c>
      <c r="B3" s="35" t="s">
        <v>283</v>
      </c>
      <c r="C3" s="35" t="s">
        <v>284</v>
      </c>
      <c r="D3" s="35" t="s">
        <v>285</v>
      </c>
      <c r="E3" s="35" t="s">
        <v>286</v>
      </c>
      <c r="F3" s="35" t="s">
        <v>287</v>
      </c>
      <c r="G3" s="35" t="s">
        <v>179</v>
      </c>
      <c r="H3" s="35" t="s">
        <v>288</v>
      </c>
      <c r="I3" s="35" t="s">
        <v>289</v>
      </c>
      <c r="J3" s="35" t="s">
        <v>234</v>
      </c>
      <c r="K3" s="35" t="s">
        <v>258</v>
      </c>
      <c r="L3" s="35" t="s">
        <v>290</v>
      </c>
      <c r="M3" s="35" t="s">
        <v>291</v>
      </c>
      <c r="N3" s="35" t="s">
        <v>292</v>
      </c>
      <c r="O3" s="35" t="s">
        <v>293</v>
      </c>
      <c r="P3" s="35" t="s">
        <v>294</v>
      </c>
      <c r="Q3" s="35" t="s">
        <v>295</v>
      </c>
      <c r="R3" s="35" t="s">
        <v>296</v>
      </c>
      <c r="S3" s="35" t="s">
        <v>297</v>
      </c>
      <c r="T3" s="35" t="s">
        <v>298</v>
      </c>
      <c r="U3" s="35" t="s">
        <v>299</v>
      </c>
      <c r="V3" s="35" t="s">
        <v>300</v>
      </c>
      <c r="W3" s="35" t="s">
        <v>301</v>
      </c>
      <c r="X3" s="35" t="s">
        <v>186</v>
      </c>
      <c r="Y3" s="35" t="s">
        <v>302</v>
      </c>
      <c r="Z3" s="35" t="s">
        <v>303</v>
      </c>
    </row>
    <row r="4" spans="1:26" x14ac:dyDescent="0.25">
      <c r="A4" s="25">
        <v>1368</v>
      </c>
      <c r="B4" s="36">
        <v>42000</v>
      </c>
      <c r="C4" s="25">
        <v>27</v>
      </c>
      <c r="D4" s="25" t="s">
        <v>304</v>
      </c>
      <c r="E4" s="25" t="s">
        <v>305</v>
      </c>
      <c r="F4" s="25" t="s">
        <v>306</v>
      </c>
      <c r="G4" s="25" t="s">
        <v>307</v>
      </c>
      <c r="H4" s="37">
        <v>99999</v>
      </c>
      <c r="I4" s="25" t="s">
        <v>308</v>
      </c>
      <c r="J4" s="25" t="s">
        <v>309</v>
      </c>
      <c r="K4" s="25" t="s">
        <v>270</v>
      </c>
      <c r="L4" s="36">
        <f>B4+2</f>
        <v>42002</v>
      </c>
      <c r="M4" s="25" t="s">
        <v>310</v>
      </c>
      <c r="N4" s="25" t="s">
        <v>311</v>
      </c>
      <c r="O4" s="25" t="s">
        <v>305</v>
      </c>
      <c r="P4" s="25" t="s">
        <v>306</v>
      </c>
      <c r="Q4" s="25" t="s">
        <v>307</v>
      </c>
      <c r="R4" s="37">
        <v>99999</v>
      </c>
      <c r="S4" s="25" t="s">
        <v>308</v>
      </c>
      <c r="T4" s="25" t="s">
        <v>312</v>
      </c>
      <c r="U4" s="25" t="s">
        <v>313</v>
      </c>
      <c r="V4" s="25" t="s">
        <v>314</v>
      </c>
      <c r="W4" s="38">
        <v>14</v>
      </c>
      <c r="X4" s="25">
        <v>19</v>
      </c>
      <c r="Y4" s="38">
        <v>266</v>
      </c>
      <c r="Z4" s="39">
        <v>25.802</v>
      </c>
    </row>
    <row r="5" spans="1:26" x14ac:dyDescent="0.25">
      <c r="A5" s="25">
        <v>1369</v>
      </c>
      <c r="B5" s="36">
        <v>42000</v>
      </c>
      <c r="C5" s="25">
        <v>27</v>
      </c>
      <c r="D5" s="25" t="s">
        <v>304</v>
      </c>
      <c r="E5" s="25" t="s">
        <v>305</v>
      </c>
      <c r="F5" s="25" t="s">
        <v>306</v>
      </c>
      <c r="G5" s="25" t="s">
        <v>307</v>
      </c>
      <c r="H5" s="37">
        <v>99999</v>
      </c>
      <c r="I5" s="25" t="s">
        <v>308</v>
      </c>
      <c r="J5" s="25" t="s">
        <v>309</v>
      </c>
      <c r="K5" s="25" t="s">
        <v>270</v>
      </c>
      <c r="L5" s="36">
        <f t="shared" ref="L5:L18" si="0">B5+2</f>
        <v>42002</v>
      </c>
      <c r="M5" s="25" t="s">
        <v>310</v>
      </c>
      <c r="N5" s="25" t="s">
        <v>311</v>
      </c>
      <c r="O5" s="25" t="s">
        <v>305</v>
      </c>
      <c r="P5" s="25" t="s">
        <v>306</v>
      </c>
      <c r="Q5" s="25" t="s">
        <v>307</v>
      </c>
      <c r="R5" s="37">
        <v>99999</v>
      </c>
      <c r="S5" s="25" t="s">
        <v>308</v>
      </c>
      <c r="T5" s="25" t="s">
        <v>312</v>
      </c>
      <c r="U5" s="25" t="s">
        <v>315</v>
      </c>
      <c r="V5" s="25" t="s">
        <v>316</v>
      </c>
      <c r="W5" s="38">
        <v>3.5</v>
      </c>
      <c r="X5" s="25">
        <v>60</v>
      </c>
      <c r="Y5" s="38">
        <v>210</v>
      </c>
      <c r="Z5" s="39">
        <v>20.16</v>
      </c>
    </row>
    <row r="6" spans="1:26" x14ac:dyDescent="0.25">
      <c r="A6" s="25">
        <v>1370</v>
      </c>
      <c r="B6" s="36">
        <v>41977</v>
      </c>
      <c r="C6" s="25">
        <v>4</v>
      </c>
      <c r="D6" s="25" t="s">
        <v>317</v>
      </c>
      <c r="E6" s="25" t="s">
        <v>318</v>
      </c>
      <c r="F6" s="25" t="s">
        <v>319</v>
      </c>
      <c r="G6" s="25" t="s">
        <v>320</v>
      </c>
      <c r="H6" s="37">
        <v>99999</v>
      </c>
      <c r="I6" s="25" t="s">
        <v>308</v>
      </c>
      <c r="J6" s="25" t="s">
        <v>321</v>
      </c>
      <c r="K6" s="25" t="s">
        <v>322</v>
      </c>
      <c r="L6" s="36">
        <f t="shared" si="0"/>
        <v>41979</v>
      </c>
      <c r="M6" s="25" t="s">
        <v>323</v>
      </c>
      <c r="N6" s="25" t="s">
        <v>324</v>
      </c>
      <c r="O6" s="25" t="s">
        <v>318</v>
      </c>
      <c r="P6" s="25" t="s">
        <v>319</v>
      </c>
      <c r="Q6" s="25" t="s">
        <v>320</v>
      </c>
      <c r="R6" s="37">
        <v>99999</v>
      </c>
      <c r="S6" s="25" t="s">
        <v>308</v>
      </c>
      <c r="T6" s="25" t="s">
        <v>325</v>
      </c>
      <c r="U6" s="25" t="s">
        <v>326</v>
      </c>
      <c r="V6" s="25" t="s">
        <v>316</v>
      </c>
      <c r="W6" s="38">
        <v>30</v>
      </c>
      <c r="X6" s="25">
        <v>81</v>
      </c>
      <c r="Y6" s="85">
        <v>2430</v>
      </c>
      <c r="Z6" s="39">
        <v>255.15</v>
      </c>
    </row>
    <row r="7" spans="1:26" x14ac:dyDescent="0.25">
      <c r="A7" s="25">
        <v>1371</v>
      </c>
      <c r="B7" s="36">
        <v>41977</v>
      </c>
      <c r="C7" s="25">
        <v>4</v>
      </c>
      <c r="D7" s="25" t="s">
        <v>317</v>
      </c>
      <c r="E7" s="25" t="s">
        <v>318</v>
      </c>
      <c r="F7" s="25" t="s">
        <v>319</v>
      </c>
      <c r="G7" s="25" t="s">
        <v>320</v>
      </c>
      <c r="H7" s="37">
        <v>99999</v>
      </c>
      <c r="I7" s="25" t="s">
        <v>308</v>
      </c>
      <c r="J7" s="25" t="s">
        <v>321</v>
      </c>
      <c r="K7" s="25" t="s">
        <v>322</v>
      </c>
      <c r="L7" s="36">
        <f t="shared" si="0"/>
        <v>41979</v>
      </c>
      <c r="M7" s="25" t="s">
        <v>323</v>
      </c>
      <c r="N7" s="25" t="s">
        <v>324</v>
      </c>
      <c r="O7" s="25" t="s">
        <v>318</v>
      </c>
      <c r="P7" s="25" t="s">
        <v>319</v>
      </c>
      <c r="Q7" s="25" t="s">
        <v>320</v>
      </c>
      <c r="R7" s="37">
        <v>99999</v>
      </c>
      <c r="S7" s="25" t="s">
        <v>308</v>
      </c>
      <c r="T7" s="25" t="s">
        <v>325</v>
      </c>
      <c r="U7" s="25" t="s">
        <v>327</v>
      </c>
      <c r="V7" s="25" t="s">
        <v>316</v>
      </c>
      <c r="W7" s="38">
        <v>53</v>
      </c>
      <c r="X7" s="25">
        <v>83</v>
      </c>
      <c r="Y7" s="85">
        <v>4399</v>
      </c>
      <c r="Z7" s="39">
        <v>461.89500000000004</v>
      </c>
    </row>
    <row r="8" spans="1:26" x14ac:dyDescent="0.25">
      <c r="A8" s="25">
        <v>1372</v>
      </c>
      <c r="B8" s="36">
        <v>41977</v>
      </c>
      <c r="C8" s="25">
        <v>4</v>
      </c>
      <c r="D8" s="25" t="s">
        <v>317</v>
      </c>
      <c r="E8" s="25" t="s">
        <v>318</v>
      </c>
      <c r="F8" s="25" t="s">
        <v>319</v>
      </c>
      <c r="G8" s="25" t="s">
        <v>320</v>
      </c>
      <c r="H8" s="37">
        <v>99999</v>
      </c>
      <c r="I8" s="25" t="s">
        <v>308</v>
      </c>
      <c r="J8" s="25" t="s">
        <v>321</v>
      </c>
      <c r="K8" s="25" t="s">
        <v>322</v>
      </c>
      <c r="L8" s="36">
        <f t="shared" si="0"/>
        <v>41979</v>
      </c>
      <c r="M8" s="25" t="s">
        <v>323</v>
      </c>
      <c r="N8" s="25" t="s">
        <v>324</v>
      </c>
      <c r="O8" s="25" t="s">
        <v>318</v>
      </c>
      <c r="P8" s="25" t="s">
        <v>319</v>
      </c>
      <c r="Q8" s="25" t="s">
        <v>320</v>
      </c>
      <c r="R8" s="37">
        <v>99999</v>
      </c>
      <c r="S8" s="25" t="s">
        <v>308</v>
      </c>
      <c r="T8" s="25" t="s">
        <v>325</v>
      </c>
      <c r="U8" s="25" t="s">
        <v>315</v>
      </c>
      <c r="V8" s="25" t="s">
        <v>316</v>
      </c>
      <c r="W8" s="38">
        <v>3.5</v>
      </c>
      <c r="X8" s="25">
        <v>75</v>
      </c>
      <c r="Y8" s="85">
        <v>262.5</v>
      </c>
      <c r="Z8" s="39">
        <v>26.25</v>
      </c>
    </row>
    <row r="9" spans="1:26" x14ac:dyDescent="0.25">
      <c r="A9" s="25">
        <v>1373</v>
      </c>
      <c r="B9" s="36">
        <v>41985</v>
      </c>
      <c r="C9" s="25">
        <v>12</v>
      </c>
      <c r="D9" s="25" t="s">
        <v>328</v>
      </c>
      <c r="E9" s="25" t="s">
        <v>329</v>
      </c>
      <c r="F9" s="25" t="s">
        <v>306</v>
      </c>
      <c r="G9" s="25" t="s">
        <v>307</v>
      </c>
      <c r="H9" s="37">
        <v>99999</v>
      </c>
      <c r="I9" s="25" t="s">
        <v>308</v>
      </c>
      <c r="J9" s="25" t="s">
        <v>309</v>
      </c>
      <c r="K9" s="25" t="s">
        <v>270</v>
      </c>
      <c r="L9" s="36">
        <f t="shared" si="0"/>
        <v>41987</v>
      </c>
      <c r="M9" s="25" t="s">
        <v>310</v>
      </c>
      <c r="N9" s="25" t="s">
        <v>330</v>
      </c>
      <c r="O9" s="25" t="s">
        <v>329</v>
      </c>
      <c r="P9" s="25" t="s">
        <v>306</v>
      </c>
      <c r="Q9" s="25" t="s">
        <v>307</v>
      </c>
      <c r="R9" s="37">
        <v>99999</v>
      </c>
      <c r="S9" s="25" t="s">
        <v>308</v>
      </c>
      <c r="T9" s="25" t="s">
        <v>325</v>
      </c>
      <c r="U9" s="25" t="s">
        <v>331</v>
      </c>
      <c r="V9" s="25" t="s">
        <v>314</v>
      </c>
      <c r="W9" s="38">
        <v>18</v>
      </c>
      <c r="X9" s="25">
        <v>97</v>
      </c>
      <c r="Y9" s="38">
        <v>1746</v>
      </c>
      <c r="Z9" s="39">
        <v>183.33000000000004</v>
      </c>
    </row>
    <row r="10" spans="1:26" x14ac:dyDescent="0.25">
      <c r="A10" s="25">
        <v>1374</v>
      </c>
      <c r="B10" s="36">
        <v>41985</v>
      </c>
      <c r="C10" s="25">
        <v>12</v>
      </c>
      <c r="D10" s="25" t="s">
        <v>328</v>
      </c>
      <c r="E10" s="25" t="s">
        <v>329</v>
      </c>
      <c r="F10" s="25" t="s">
        <v>306</v>
      </c>
      <c r="G10" s="25" t="s">
        <v>307</v>
      </c>
      <c r="H10" s="37">
        <v>99999</v>
      </c>
      <c r="I10" s="25" t="s">
        <v>308</v>
      </c>
      <c r="J10" s="25" t="s">
        <v>309</v>
      </c>
      <c r="K10" s="25" t="s">
        <v>270</v>
      </c>
      <c r="L10" s="36">
        <f t="shared" si="0"/>
        <v>41987</v>
      </c>
      <c r="M10" s="25" t="s">
        <v>310</v>
      </c>
      <c r="N10" s="25" t="s">
        <v>330</v>
      </c>
      <c r="O10" s="25" t="s">
        <v>329</v>
      </c>
      <c r="P10" s="25" t="s">
        <v>306</v>
      </c>
      <c r="Q10" s="25" t="s">
        <v>307</v>
      </c>
      <c r="R10" s="37">
        <v>99999</v>
      </c>
      <c r="S10" s="25" t="s">
        <v>308</v>
      </c>
      <c r="T10" s="25" t="s">
        <v>325</v>
      </c>
      <c r="U10" s="25" t="s">
        <v>332</v>
      </c>
      <c r="V10" s="25" t="s">
        <v>314</v>
      </c>
      <c r="W10" s="38">
        <v>46</v>
      </c>
      <c r="X10" s="25">
        <v>61</v>
      </c>
      <c r="Y10" s="38">
        <v>2806</v>
      </c>
      <c r="Z10" s="39">
        <v>291.82400000000001</v>
      </c>
    </row>
    <row r="11" spans="1:26" x14ac:dyDescent="0.25">
      <c r="A11" s="25">
        <v>1375</v>
      </c>
      <c r="B11" s="36">
        <v>41981</v>
      </c>
      <c r="C11" s="25">
        <v>8</v>
      </c>
      <c r="D11" s="25" t="s">
        <v>333</v>
      </c>
      <c r="E11" s="25" t="s">
        <v>334</v>
      </c>
      <c r="F11" s="25" t="s">
        <v>335</v>
      </c>
      <c r="G11" s="25" t="s">
        <v>336</v>
      </c>
      <c r="H11" s="37">
        <v>99999</v>
      </c>
      <c r="I11" s="25" t="s">
        <v>308</v>
      </c>
      <c r="J11" s="25" t="s">
        <v>337</v>
      </c>
      <c r="K11" s="25" t="s">
        <v>263</v>
      </c>
      <c r="L11" s="36">
        <f t="shared" si="0"/>
        <v>41983</v>
      </c>
      <c r="M11" s="25" t="s">
        <v>338</v>
      </c>
      <c r="N11" s="25" t="s">
        <v>339</v>
      </c>
      <c r="O11" s="25" t="s">
        <v>334</v>
      </c>
      <c r="P11" s="25" t="s">
        <v>335</v>
      </c>
      <c r="Q11" s="25" t="s">
        <v>336</v>
      </c>
      <c r="R11" s="37">
        <v>99999</v>
      </c>
      <c r="S11" s="25" t="s">
        <v>308</v>
      </c>
      <c r="T11" s="25" t="s">
        <v>325</v>
      </c>
      <c r="U11" s="25" t="s">
        <v>340</v>
      </c>
      <c r="V11" s="25" t="s">
        <v>341</v>
      </c>
      <c r="W11" s="38">
        <v>9.1999999999999993</v>
      </c>
      <c r="X11" s="25">
        <v>28</v>
      </c>
      <c r="Y11" s="38">
        <v>257.59999999999997</v>
      </c>
      <c r="Z11" s="39">
        <v>24.471999999999998</v>
      </c>
    </row>
    <row r="12" spans="1:26" x14ac:dyDescent="0.25">
      <c r="A12" s="25">
        <v>1376</v>
      </c>
      <c r="B12" s="36">
        <v>41977</v>
      </c>
      <c r="C12" s="25">
        <v>4</v>
      </c>
      <c r="D12" s="25" t="s">
        <v>317</v>
      </c>
      <c r="E12" s="25" t="s">
        <v>318</v>
      </c>
      <c r="F12" s="25" t="s">
        <v>319</v>
      </c>
      <c r="G12" s="25" t="s">
        <v>320</v>
      </c>
      <c r="H12" s="37">
        <v>99999</v>
      </c>
      <c r="I12" s="25" t="s">
        <v>308</v>
      </c>
      <c r="J12" s="25" t="s">
        <v>321</v>
      </c>
      <c r="K12" s="25" t="s">
        <v>322</v>
      </c>
      <c r="L12" s="36">
        <f t="shared" si="0"/>
        <v>41979</v>
      </c>
      <c r="M12" s="25" t="s">
        <v>338</v>
      </c>
      <c r="N12" s="25" t="s">
        <v>324</v>
      </c>
      <c r="O12" s="25" t="s">
        <v>318</v>
      </c>
      <c r="P12" s="25" t="s">
        <v>319</v>
      </c>
      <c r="Q12" s="25" t="s">
        <v>320</v>
      </c>
      <c r="R12" s="37">
        <v>99999</v>
      </c>
      <c r="S12" s="25" t="s">
        <v>308</v>
      </c>
      <c r="T12" s="25" t="s">
        <v>312</v>
      </c>
      <c r="U12" s="25" t="s">
        <v>340</v>
      </c>
      <c r="V12" s="25" t="s">
        <v>341</v>
      </c>
      <c r="W12" s="38">
        <v>9.1999999999999993</v>
      </c>
      <c r="X12" s="25">
        <v>97</v>
      </c>
      <c r="Y12" s="85">
        <v>892.4</v>
      </c>
      <c r="Z12" s="39">
        <v>93.702000000000012</v>
      </c>
    </row>
    <row r="13" spans="1:26" x14ac:dyDescent="0.25">
      <c r="A13" s="25">
        <v>1377</v>
      </c>
      <c r="B13" s="36">
        <v>42002</v>
      </c>
      <c r="C13" s="25">
        <v>29</v>
      </c>
      <c r="D13" s="25" t="s">
        <v>342</v>
      </c>
      <c r="E13" s="25" t="s">
        <v>343</v>
      </c>
      <c r="F13" s="25" t="s">
        <v>344</v>
      </c>
      <c r="G13" s="25" t="s">
        <v>345</v>
      </c>
      <c r="H13" s="37">
        <v>99999</v>
      </c>
      <c r="I13" s="25" t="s">
        <v>308</v>
      </c>
      <c r="J13" s="25" t="s">
        <v>346</v>
      </c>
      <c r="K13" s="25" t="s">
        <v>270</v>
      </c>
      <c r="L13" s="36">
        <f t="shared" si="0"/>
        <v>42004</v>
      </c>
      <c r="M13" s="25" t="s">
        <v>310</v>
      </c>
      <c r="N13" s="25" t="s">
        <v>347</v>
      </c>
      <c r="O13" s="25" t="s">
        <v>343</v>
      </c>
      <c r="P13" s="25" t="s">
        <v>344</v>
      </c>
      <c r="Q13" s="25" t="s">
        <v>345</v>
      </c>
      <c r="R13" s="37">
        <v>99999</v>
      </c>
      <c r="S13" s="25" t="s">
        <v>308</v>
      </c>
      <c r="T13" s="25" t="s">
        <v>312</v>
      </c>
      <c r="U13" s="25" t="s">
        <v>348</v>
      </c>
      <c r="V13" s="25" t="s">
        <v>349</v>
      </c>
      <c r="W13" s="38">
        <v>12.75</v>
      </c>
      <c r="X13" s="25">
        <v>23</v>
      </c>
      <c r="Y13" s="38">
        <v>293.25</v>
      </c>
      <c r="Z13" s="39">
        <v>29.325000000000003</v>
      </c>
    </row>
    <row r="14" spans="1:26" x14ac:dyDescent="0.25">
      <c r="A14" s="25">
        <v>1378</v>
      </c>
      <c r="B14" s="36">
        <v>41976</v>
      </c>
      <c r="C14" s="25">
        <v>3</v>
      </c>
      <c r="D14" s="25" t="s">
        <v>350</v>
      </c>
      <c r="E14" s="25" t="s">
        <v>351</v>
      </c>
      <c r="F14" s="25" t="s">
        <v>352</v>
      </c>
      <c r="G14" s="25" t="s">
        <v>353</v>
      </c>
      <c r="H14" s="37">
        <v>99999</v>
      </c>
      <c r="I14" s="25" t="s">
        <v>308</v>
      </c>
      <c r="J14" s="25" t="s">
        <v>309</v>
      </c>
      <c r="K14" s="25" t="s">
        <v>270</v>
      </c>
      <c r="L14" s="36">
        <f t="shared" si="0"/>
        <v>41978</v>
      </c>
      <c r="M14" s="25" t="s">
        <v>310</v>
      </c>
      <c r="N14" s="25" t="s">
        <v>354</v>
      </c>
      <c r="O14" s="25" t="s">
        <v>351</v>
      </c>
      <c r="P14" s="25" t="s">
        <v>352</v>
      </c>
      <c r="Q14" s="25" t="s">
        <v>353</v>
      </c>
      <c r="R14" s="37">
        <v>99999</v>
      </c>
      <c r="S14" s="25" t="s">
        <v>308</v>
      </c>
      <c r="T14" s="25" t="s">
        <v>355</v>
      </c>
      <c r="U14" s="25" t="s">
        <v>356</v>
      </c>
      <c r="V14" s="25" t="s">
        <v>357</v>
      </c>
      <c r="W14" s="38">
        <v>9.65</v>
      </c>
      <c r="X14" s="25">
        <v>89</v>
      </c>
      <c r="Y14" s="38">
        <v>858.85</v>
      </c>
      <c r="Z14" s="39">
        <v>81.59075</v>
      </c>
    </row>
    <row r="15" spans="1:26" x14ac:dyDescent="0.25">
      <c r="A15" s="25">
        <v>1379</v>
      </c>
      <c r="B15" s="36">
        <v>41979</v>
      </c>
      <c r="C15" s="25">
        <v>6</v>
      </c>
      <c r="D15" s="25" t="s">
        <v>358</v>
      </c>
      <c r="E15" s="25" t="s">
        <v>359</v>
      </c>
      <c r="F15" s="25" t="s">
        <v>360</v>
      </c>
      <c r="G15" s="25" t="s">
        <v>361</v>
      </c>
      <c r="H15" s="37">
        <v>99999</v>
      </c>
      <c r="I15" s="25" t="s">
        <v>308</v>
      </c>
      <c r="J15" s="25" t="s">
        <v>362</v>
      </c>
      <c r="K15" s="25" t="s">
        <v>263</v>
      </c>
      <c r="L15" s="36">
        <f t="shared" si="0"/>
        <v>41981</v>
      </c>
      <c r="M15" s="25" t="s">
        <v>310</v>
      </c>
      <c r="N15" s="25" t="s">
        <v>363</v>
      </c>
      <c r="O15" s="25" t="s">
        <v>359</v>
      </c>
      <c r="P15" s="25" t="s">
        <v>360</v>
      </c>
      <c r="Q15" s="25" t="s">
        <v>361</v>
      </c>
      <c r="R15" s="37">
        <v>99999</v>
      </c>
      <c r="S15" s="25" t="s">
        <v>308</v>
      </c>
      <c r="T15" s="25" t="s">
        <v>325</v>
      </c>
      <c r="U15" s="25" t="s">
        <v>364</v>
      </c>
      <c r="V15" s="25" t="s">
        <v>365</v>
      </c>
      <c r="W15" s="38">
        <v>40</v>
      </c>
      <c r="X15" s="25">
        <v>25</v>
      </c>
      <c r="Y15" s="38">
        <v>1000</v>
      </c>
      <c r="Z15" s="39">
        <v>96</v>
      </c>
    </row>
    <row r="16" spans="1:26" x14ac:dyDescent="0.25">
      <c r="A16" s="25">
        <v>1380</v>
      </c>
      <c r="B16" s="36">
        <v>42001</v>
      </c>
      <c r="C16" s="25">
        <v>28</v>
      </c>
      <c r="D16" s="25" t="s">
        <v>366</v>
      </c>
      <c r="E16" s="25" t="s">
        <v>367</v>
      </c>
      <c r="F16" s="25" t="s">
        <v>368</v>
      </c>
      <c r="G16" s="25" t="s">
        <v>369</v>
      </c>
      <c r="H16" s="37">
        <v>99999</v>
      </c>
      <c r="I16" s="25" t="s">
        <v>308</v>
      </c>
      <c r="J16" s="25" t="s">
        <v>370</v>
      </c>
      <c r="K16" s="25" t="s">
        <v>371</v>
      </c>
      <c r="L16" s="36">
        <f t="shared" si="0"/>
        <v>42003</v>
      </c>
      <c r="M16" s="25" t="s">
        <v>338</v>
      </c>
      <c r="N16" s="25" t="s">
        <v>372</v>
      </c>
      <c r="O16" s="25" t="s">
        <v>367</v>
      </c>
      <c r="P16" s="25" t="s">
        <v>368</v>
      </c>
      <c r="Q16" s="25" t="s">
        <v>369</v>
      </c>
      <c r="R16" s="37">
        <v>99999</v>
      </c>
      <c r="S16" s="25" t="s">
        <v>308</v>
      </c>
      <c r="T16" s="25" t="s">
        <v>312</v>
      </c>
      <c r="U16" s="25" t="s">
        <v>332</v>
      </c>
      <c r="V16" s="25" t="s">
        <v>314</v>
      </c>
      <c r="W16" s="38">
        <v>46</v>
      </c>
      <c r="X16" s="25">
        <v>19</v>
      </c>
      <c r="Y16" s="38">
        <v>874</v>
      </c>
      <c r="Z16" s="39">
        <v>89.14800000000001</v>
      </c>
    </row>
    <row r="17" spans="1:26" x14ac:dyDescent="0.25">
      <c r="A17" s="25">
        <v>1381</v>
      </c>
      <c r="B17" s="36">
        <v>41981</v>
      </c>
      <c r="C17" s="25">
        <v>8</v>
      </c>
      <c r="D17" s="25" t="s">
        <v>333</v>
      </c>
      <c r="E17" s="25" t="s">
        <v>334</v>
      </c>
      <c r="F17" s="25" t="s">
        <v>335</v>
      </c>
      <c r="G17" s="25" t="s">
        <v>336</v>
      </c>
      <c r="H17" s="37">
        <v>99999</v>
      </c>
      <c r="I17" s="25" t="s">
        <v>308</v>
      </c>
      <c r="J17" s="25" t="s">
        <v>337</v>
      </c>
      <c r="K17" s="25" t="s">
        <v>263</v>
      </c>
      <c r="L17" s="36">
        <f t="shared" si="0"/>
        <v>41983</v>
      </c>
      <c r="M17" s="25" t="s">
        <v>338</v>
      </c>
      <c r="N17" s="25" t="s">
        <v>339</v>
      </c>
      <c r="O17" s="25" t="s">
        <v>334</v>
      </c>
      <c r="P17" s="25" t="s">
        <v>335</v>
      </c>
      <c r="Q17" s="25" t="s">
        <v>336</v>
      </c>
      <c r="R17" s="37">
        <v>99999</v>
      </c>
      <c r="S17" s="25" t="s">
        <v>308</v>
      </c>
      <c r="T17" s="25" t="s">
        <v>312</v>
      </c>
      <c r="U17" s="25" t="s">
        <v>348</v>
      </c>
      <c r="V17" s="25" t="s">
        <v>349</v>
      </c>
      <c r="W17" s="38">
        <v>12.75</v>
      </c>
      <c r="X17" s="25">
        <v>36</v>
      </c>
      <c r="Y17" s="38">
        <v>459</v>
      </c>
      <c r="Z17" s="39">
        <v>45.441000000000003</v>
      </c>
    </row>
    <row r="18" spans="1:26" x14ac:dyDescent="0.25">
      <c r="A18" s="25">
        <v>1382</v>
      </c>
      <c r="B18" s="36">
        <v>41983</v>
      </c>
      <c r="C18" s="25">
        <v>10</v>
      </c>
      <c r="D18" s="25" t="s">
        <v>373</v>
      </c>
      <c r="E18" s="25" t="s">
        <v>374</v>
      </c>
      <c r="F18" s="25" t="s">
        <v>375</v>
      </c>
      <c r="G18" s="25" t="s">
        <v>376</v>
      </c>
      <c r="H18" s="37">
        <v>99999</v>
      </c>
      <c r="I18" s="25" t="s">
        <v>308</v>
      </c>
      <c r="J18" s="25" t="s">
        <v>377</v>
      </c>
      <c r="K18" s="25" t="s">
        <v>322</v>
      </c>
      <c r="L18" s="36">
        <f t="shared" si="0"/>
        <v>41985</v>
      </c>
      <c r="M18" s="25" t="s">
        <v>310</v>
      </c>
      <c r="N18" s="25" t="s">
        <v>378</v>
      </c>
      <c r="O18" s="25" t="s">
        <v>374</v>
      </c>
      <c r="P18" s="25" t="s">
        <v>375</v>
      </c>
      <c r="Q18" s="25" t="s">
        <v>376</v>
      </c>
      <c r="R18" s="37">
        <v>99999</v>
      </c>
      <c r="S18" s="25" t="s">
        <v>308</v>
      </c>
      <c r="T18" s="25" t="s">
        <v>325</v>
      </c>
      <c r="U18" s="25" t="s">
        <v>379</v>
      </c>
      <c r="V18" s="25" t="s">
        <v>314</v>
      </c>
      <c r="W18" s="38">
        <v>2.99</v>
      </c>
      <c r="X18" s="25">
        <v>93</v>
      </c>
      <c r="Y18" s="38">
        <v>278.07</v>
      </c>
      <c r="Z18" s="39">
        <v>26.416650000000001</v>
      </c>
    </row>
    <row r="19" spans="1:26" x14ac:dyDescent="0.25">
      <c r="A19" s="25">
        <v>1383</v>
      </c>
      <c r="B19" s="36">
        <v>41980</v>
      </c>
      <c r="C19" s="25">
        <v>7</v>
      </c>
      <c r="D19" s="25" t="s">
        <v>380</v>
      </c>
      <c r="E19" s="25" t="s">
        <v>381</v>
      </c>
      <c r="F19" s="25" t="s">
        <v>382</v>
      </c>
      <c r="G19" s="25" t="s">
        <v>383</v>
      </c>
      <c r="H19" s="37">
        <v>99999</v>
      </c>
      <c r="I19" s="25" t="s">
        <v>308</v>
      </c>
      <c r="J19" s="25" t="s">
        <v>337</v>
      </c>
      <c r="K19" s="25" t="s">
        <v>263</v>
      </c>
      <c r="N19" s="25" t="s">
        <v>384</v>
      </c>
      <c r="O19" s="25" t="s">
        <v>381</v>
      </c>
      <c r="P19" s="25" t="s">
        <v>382</v>
      </c>
      <c r="Q19" s="25" t="s">
        <v>383</v>
      </c>
      <c r="R19" s="37">
        <v>99999</v>
      </c>
      <c r="S19" s="25" t="s">
        <v>308</v>
      </c>
      <c r="U19" s="25" t="s">
        <v>332</v>
      </c>
      <c r="V19" s="25" t="s">
        <v>314</v>
      </c>
      <c r="W19" s="38">
        <v>46</v>
      </c>
      <c r="X19" s="25">
        <v>64</v>
      </c>
      <c r="Y19" s="38">
        <v>2944</v>
      </c>
      <c r="Z19" s="39">
        <v>279.68</v>
      </c>
    </row>
    <row r="20" spans="1:26" x14ac:dyDescent="0.25">
      <c r="A20" s="25">
        <v>1384</v>
      </c>
      <c r="B20" s="36">
        <v>41983</v>
      </c>
      <c r="C20" s="25">
        <v>10</v>
      </c>
      <c r="D20" s="25" t="s">
        <v>373</v>
      </c>
      <c r="E20" s="25" t="s">
        <v>374</v>
      </c>
      <c r="F20" s="25" t="s">
        <v>375</v>
      </c>
      <c r="G20" s="25" t="s">
        <v>376</v>
      </c>
      <c r="H20" s="37">
        <v>99999</v>
      </c>
      <c r="I20" s="25" t="s">
        <v>308</v>
      </c>
      <c r="J20" s="25" t="s">
        <v>377</v>
      </c>
      <c r="K20" s="25" t="s">
        <v>322</v>
      </c>
      <c r="L20" s="36">
        <f>B20+2</f>
        <v>41985</v>
      </c>
      <c r="M20" s="25" t="s">
        <v>323</v>
      </c>
      <c r="N20" s="25" t="s">
        <v>378</v>
      </c>
      <c r="O20" s="25" t="s">
        <v>374</v>
      </c>
      <c r="P20" s="25" t="s">
        <v>375</v>
      </c>
      <c r="Q20" s="25" t="s">
        <v>376</v>
      </c>
      <c r="R20" s="37">
        <v>99999</v>
      </c>
      <c r="S20" s="25" t="s">
        <v>308</v>
      </c>
      <c r="U20" s="25" t="s">
        <v>385</v>
      </c>
      <c r="V20" s="25" t="s">
        <v>386</v>
      </c>
      <c r="W20" s="38">
        <v>25</v>
      </c>
      <c r="X20" s="25">
        <v>84</v>
      </c>
      <c r="Y20" s="38">
        <v>2100</v>
      </c>
      <c r="Z20" s="39">
        <v>220.5</v>
      </c>
    </row>
    <row r="21" spans="1:26" x14ac:dyDescent="0.25">
      <c r="A21" s="25">
        <v>1385</v>
      </c>
      <c r="B21" s="36">
        <v>41983</v>
      </c>
      <c r="C21" s="25">
        <v>10</v>
      </c>
      <c r="D21" s="25" t="s">
        <v>373</v>
      </c>
      <c r="E21" s="25" t="s">
        <v>374</v>
      </c>
      <c r="F21" s="25" t="s">
        <v>375</v>
      </c>
      <c r="G21" s="25" t="s">
        <v>376</v>
      </c>
      <c r="H21" s="37">
        <v>99999</v>
      </c>
      <c r="I21" s="25" t="s">
        <v>308</v>
      </c>
      <c r="J21" s="25" t="s">
        <v>377</v>
      </c>
      <c r="K21" s="25" t="s">
        <v>322</v>
      </c>
      <c r="L21" s="36">
        <f>B21+2</f>
        <v>41985</v>
      </c>
      <c r="M21" s="25" t="s">
        <v>323</v>
      </c>
      <c r="N21" s="25" t="s">
        <v>378</v>
      </c>
      <c r="O21" s="25" t="s">
        <v>374</v>
      </c>
      <c r="P21" s="25" t="s">
        <v>375</v>
      </c>
      <c r="Q21" s="25" t="s">
        <v>376</v>
      </c>
      <c r="R21" s="37">
        <v>99999</v>
      </c>
      <c r="S21" s="25" t="s">
        <v>308</v>
      </c>
      <c r="U21" s="25" t="s">
        <v>387</v>
      </c>
      <c r="V21" s="25" t="s">
        <v>388</v>
      </c>
      <c r="W21" s="38">
        <v>22</v>
      </c>
      <c r="X21" s="25">
        <v>72</v>
      </c>
      <c r="Y21" s="38">
        <v>1584</v>
      </c>
      <c r="Z21" s="39">
        <v>150.47999999999999</v>
      </c>
    </row>
    <row r="22" spans="1:26" x14ac:dyDescent="0.25">
      <c r="A22" s="25">
        <v>1386</v>
      </c>
      <c r="B22" s="36">
        <v>41983</v>
      </c>
      <c r="C22" s="25">
        <v>10</v>
      </c>
      <c r="D22" s="25" t="s">
        <v>373</v>
      </c>
      <c r="E22" s="25" t="s">
        <v>374</v>
      </c>
      <c r="F22" s="25" t="s">
        <v>375</v>
      </c>
      <c r="G22" s="25" t="s">
        <v>376</v>
      </c>
      <c r="H22" s="37">
        <v>99999</v>
      </c>
      <c r="I22" s="25" t="s">
        <v>308</v>
      </c>
      <c r="J22" s="25" t="s">
        <v>377</v>
      </c>
      <c r="K22" s="25" t="s">
        <v>322</v>
      </c>
      <c r="L22" s="36">
        <f>B22+2</f>
        <v>41985</v>
      </c>
      <c r="M22" s="25" t="s">
        <v>323</v>
      </c>
      <c r="N22" s="25" t="s">
        <v>378</v>
      </c>
      <c r="O22" s="25" t="s">
        <v>374</v>
      </c>
      <c r="P22" s="25" t="s">
        <v>375</v>
      </c>
      <c r="Q22" s="25" t="s">
        <v>376</v>
      </c>
      <c r="R22" s="37">
        <v>99999</v>
      </c>
      <c r="S22" s="25" t="s">
        <v>308</v>
      </c>
      <c r="U22" s="25" t="s">
        <v>340</v>
      </c>
      <c r="V22" s="25" t="s">
        <v>341</v>
      </c>
      <c r="W22" s="38">
        <v>9.1999999999999993</v>
      </c>
      <c r="X22" s="25">
        <v>60</v>
      </c>
      <c r="Y22" s="38">
        <v>552</v>
      </c>
      <c r="Z22" s="39">
        <v>56.856000000000002</v>
      </c>
    </row>
    <row r="23" spans="1:26" x14ac:dyDescent="0.25">
      <c r="A23" s="25">
        <v>1387</v>
      </c>
      <c r="B23" s="36">
        <v>41984</v>
      </c>
      <c r="C23" s="25">
        <v>11</v>
      </c>
      <c r="D23" s="25" t="s">
        <v>389</v>
      </c>
      <c r="E23" s="25" t="s">
        <v>390</v>
      </c>
      <c r="F23" s="25" t="s">
        <v>391</v>
      </c>
      <c r="G23" s="25" t="s">
        <v>392</v>
      </c>
      <c r="H23" s="37">
        <v>99999</v>
      </c>
      <c r="I23" s="25" t="s">
        <v>308</v>
      </c>
      <c r="J23" s="25" t="s">
        <v>370</v>
      </c>
      <c r="K23" s="25" t="s">
        <v>371</v>
      </c>
      <c r="M23" s="25" t="s">
        <v>338</v>
      </c>
      <c r="N23" s="25" t="s">
        <v>393</v>
      </c>
      <c r="O23" s="25" t="s">
        <v>390</v>
      </c>
      <c r="P23" s="25" t="s">
        <v>391</v>
      </c>
      <c r="Q23" s="25" t="s">
        <v>392</v>
      </c>
      <c r="R23" s="37">
        <v>99999</v>
      </c>
      <c r="S23" s="25" t="s">
        <v>308</v>
      </c>
      <c r="U23" s="25" t="s">
        <v>315</v>
      </c>
      <c r="V23" s="25" t="s">
        <v>316</v>
      </c>
      <c r="W23" s="38">
        <v>3.5</v>
      </c>
      <c r="X23" s="25">
        <v>67</v>
      </c>
      <c r="Y23" s="38">
        <v>234.5</v>
      </c>
      <c r="Z23" s="39">
        <v>22.746500000000001</v>
      </c>
    </row>
    <row r="24" spans="1:26" x14ac:dyDescent="0.25">
      <c r="A24" s="25">
        <v>1388</v>
      </c>
      <c r="B24" s="36">
        <v>41984</v>
      </c>
      <c r="C24" s="25">
        <v>11</v>
      </c>
      <c r="D24" s="25" t="s">
        <v>389</v>
      </c>
      <c r="E24" s="25" t="s">
        <v>390</v>
      </c>
      <c r="F24" s="25" t="s">
        <v>391</v>
      </c>
      <c r="G24" s="25" t="s">
        <v>392</v>
      </c>
      <c r="H24" s="37">
        <v>99999</v>
      </c>
      <c r="I24" s="25" t="s">
        <v>308</v>
      </c>
      <c r="J24" s="25" t="s">
        <v>370</v>
      </c>
      <c r="K24" s="25" t="s">
        <v>371</v>
      </c>
      <c r="M24" s="25" t="s">
        <v>338</v>
      </c>
      <c r="N24" s="25" t="s">
        <v>393</v>
      </c>
      <c r="O24" s="25" t="s">
        <v>390</v>
      </c>
      <c r="P24" s="25" t="s">
        <v>391</v>
      </c>
      <c r="Q24" s="25" t="s">
        <v>392</v>
      </c>
      <c r="R24" s="37">
        <v>99999</v>
      </c>
      <c r="S24" s="25" t="s">
        <v>308</v>
      </c>
      <c r="U24" s="25" t="s">
        <v>379</v>
      </c>
      <c r="V24" s="25" t="s">
        <v>314</v>
      </c>
      <c r="W24" s="38">
        <v>2.99</v>
      </c>
      <c r="X24" s="25">
        <v>48</v>
      </c>
      <c r="Y24" s="38">
        <v>143.52000000000001</v>
      </c>
      <c r="Z24" s="39">
        <v>13.634400000000001</v>
      </c>
    </row>
    <row r="25" spans="1:26" x14ac:dyDescent="0.25">
      <c r="A25" s="25">
        <v>1389</v>
      </c>
      <c r="B25" s="36">
        <v>41974</v>
      </c>
      <c r="C25" s="25">
        <v>1</v>
      </c>
      <c r="D25" s="25" t="s">
        <v>394</v>
      </c>
      <c r="E25" s="25" t="s">
        <v>395</v>
      </c>
      <c r="F25" s="25" t="s">
        <v>396</v>
      </c>
      <c r="G25" s="25" t="s">
        <v>188</v>
      </c>
      <c r="H25" s="37">
        <v>99999</v>
      </c>
      <c r="I25" s="25" t="s">
        <v>308</v>
      </c>
      <c r="J25" s="25" t="s">
        <v>337</v>
      </c>
      <c r="K25" s="25" t="s">
        <v>263</v>
      </c>
      <c r="N25" s="25" t="s">
        <v>397</v>
      </c>
      <c r="O25" s="25" t="s">
        <v>395</v>
      </c>
      <c r="P25" s="25" t="s">
        <v>396</v>
      </c>
      <c r="Q25" s="25" t="s">
        <v>188</v>
      </c>
      <c r="R25" s="37">
        <v>99999</v>
      </c>
      <c r="S25" s="25" t="s">
        <v>308</v>
      </c>
      <c r="U25" s="25" t="s">
        <v>331</v>
      </c>
      <c r="V25" s="25" t="s">
        <v>314</v>
      </c>
      <c r="W25" s="38">
        <v>18</v>
      </c>
      <c r="X25" s="25">
        <v>64</v>
      </c>
      <c r="Y25" s="38">
        <v>1152</v>
      </c>
      <c r="Z25" s="39">
        <v>118.65600000000001</v>
      </c>
    </row>
    <row r="26" spans="1:26" x14ac:dyDescent="0.25">
      <c r="A26" s="25">
        <v>1390</v>
      </c>
      <c r="B26" s="36">
        <v>41974</v>
      </c>
      <c r="C26" s="25">
        <v>1</v>
      </c>
      <c r="D26" s="25" t="s">
        <v>394</v>
      </c>
      <c r="E26" s="25" t="s">
        <v>395</v>
      </c>
      <c r="F26" s="25" t="s">
        <v>396</v>
      </c>
      <c r="G26" s="25" t="s">
        <v>188</v>
      </c>
      <c r="H26" s="37">
        <v>99999</v>
      </c>
      <c r="I26" s="25" t="s">
        <v>308</v>
      </c>
      <c r="J26" s="25" t="s">
        <v>337</v>
      </c>
      <c r="K26" s="25" t="s">
        <v>263</v>
      </c>
      <c r="N26" s="25" t="s">
        <v>397</v>
      </c>
      <c r="O26" s="25" t="s">
        <v>395</v>
      </c>
      <c r="P26" s="25" t="s">
        <v>396</v>
      </c>
      <c r="Q26" s="25" t="s">
        <v>188</v>
      </c>
      <c r="R26" s="37">
        <v>99999</v>
      </c>
      <c r="S26" s="25" t="s">
        <v>308</v>
      </c>
      <c r="U26" s="25" t="s">
        <v>332</v>
      </c>
      <c r="V26" s="25" t="s">
        <v>314</v>
      </c>
      <c r="W26" s="38">
        <v>46</v>
      </c>
      <c r="X26" s="25">
        <v>82</v>
      </c>
      <c r="Y26" s="38">
        <v>3772</v>
      </c>
      <c r="Z26" s="39">
        <v>392.28800000000007</v>
      </c>
    </row>
    <row r="27" spans="1:26" x14ac:dyDescent="0.25">
      <c r="A27" s="25">
        <v>1391</v>
      </c>
      <c r="B27" s="36">
        <v>41974</v>
      </c>
      <c r="C27" s="25">
        <v>1</v>
      </c>
      <c r="D27" s="25" t="s">
        <v>394</v>
      </c>
      <c r="E27" s="25" t="s">
        <v>395</v>
      </c>
      <c r="F27" s="25" t="s">
        <v>396</v>
      </c>
      <c r="G27" s="25" t="s">
        <v>188</v>
      </c>
      <c r="H27" s="37">
        <v>99999</v>
      </c>
      <c r="I27" s="25" t="s">
        <v>308</v>
      </c>
      <c r="J27" s="25" t="s">
        <v>337</v>
      </c>
      <c r="K27" s="25" t="s">
        <v>263</v>
      </c>
      <c r="N27" s="25" t="s">
        <v>397</v>
      </c>
      <c r="O27" s="25" t="s">
        <v>395</v>
      </c>
      <c r="P27" s="25" t="s">
        <v>396</v>
      </c>
      <c r="Q27" s="25" t="s">
        <v>188</v>
      </c>
      <c r="R27" s="37">
        <v>99999</v>
      </c>
      <c r="S27" s="25" t="s">
        <v>308</v>
      </c>
      <c r="U27" s="25" t="s">
        <v>379</v>
      </c>
      <c r="V27" s="25" t="s">
        <v>314</v>
      </c>
      <c r="W27" s="38">
        <v>2.99</v>
      </c>
      <c r="X27" s="25">
        <v>17</v>
      </c>
      <c r="Y27" s="38">
        <v>50.830000000000005</v>
      </c>
      <c r="Z27" s="39">
        <v>5.1338300000000014</v>
      </c>
    </row>
    <row r="28" spans="1:26" x14ac:dyDescent="0.25">
      <c r="A28" s="25">
        <v>1392</v>
      </c>
      <c r="B28" s="36">
        <v>42001</v>
      </c>
      <c r="C28" s="25">
        <v>28</v>
      </c>
      <c r="D28" s="25" t="s">
        <v>366</v>
      </c>
      <c r="E28" s="25" t="s">
        <v>367</v>
      </c>
      <c r="F28" s="25" t="s">
        <v>368</v>
      </c>
      <c r="G28" s="25" t="s">
        <v>369</v>
      </c>
      <c r="H28" s="37">
        <v>99999</v>
      </c>
      <c r="I28" s="25" t="s">
        <v>308</v>
      </c>
      <c r="J28" s="25" t="s">
        <v>370</v>
      </c>
      <c r="K28" s="25" t="s">
        <v>371</v>
      </c>
      <c r="L28" s="36">
        <f t="shared" ref="L28:L53" si="1">B28+2</f>
        <v>42003</v>
      </c>
      <c r="M28" s="25" t="s">
        <v>338</v>
      </c>
      <c r="N28" s="25" t="s">
        <v>372</v>
      </c>
      <c r="O28" s="25" t="s">
        <v>367</v>
      </c>
      <c r="P28" s="25" t="s">
        <v>368</v>
      </c>
      <c r="Q28" s="25" t="s">
        <v>369</v>
      </c>
      <c r="R28" s="37">
        <v>99999</v>
      </c>
      <c r="S28" s="25" t="s">
        <v>308</v>
      </c>
      <c r="T28" s="25" t="s">
        <v>325</v>
      </c>
      <c r="U28" s="25" t="s">
        <v>356</v>
      </c>
      <c r="V28" s="25" t="s">
        <v>357</v>
      </c>
      <c r="W28" s="38">
        <v>9.65</v>
      </c>
      <c r="X28" s="25">
        <v>38</v>
      </c>
      <c r="Y28" s="38">
        <v>366.7</v>
      </c>
      <c r="Z28" s="39">
        <v>36.67</v>
      </c>
    </row>
    <row r="29" spans="1:26" x14ac:dyDescent="0.25">
      <c r="A29" s="25">
        <v>1393</v>
      </c>
      <c r="B29" s="36">
        <v>42001</v>
      </c>
      <c r="C29" s="25">
        <v>28</v>
      </c>
      <c r="D29" s="25" t="s">
        <v>366</v>
      </c>
      <c r="E29" s="25" t="s">
        <v>367</v>
      </c>
      <c r="F29" s="25" t="s">
        <v>368</v>
      </c>
      <c r="G29" s="25" t="s">
        <v>369</v>
      </c>
      <c r="H29" s="37">
        <v>99999</v>
      </c>
      <c r="I29" s="25" t="s">
        <v>308</v>
      </c>
      <c r="J29" s="25" t="s">
        <v>370</v>
      </c>
      <c r="K29" s="25" t="s">
        <v>371</v>
      </c>
      <c r="L29" s="36">
        <f t="shared" si="1"/>
        <v>42003</v>
      </c>
      <c r="M29" s="25" t="s">
        <v>338</v>
      </c>
      <c r="N29" s="25" t="s">
        <v>372</v>
      </c>
      <c r="O29" s="25" t="s">
        <v>367</v>
      </c>
      <c r="P29" s="25" t="s">
        <v>368</v>
      </c>
      <c r="Q29" s="25" t="s">
        <v>369</v>
      </c>
      <c r="R29" s="37">
        <v>99999</v>
      </c>
      <c r="S29" s="25" t="s">
        <v>308</v>
      </c>
      <c r="T29" s="25" t="s">
        <v>325</v>
      </c>
      <c r="U29" s="25" t="s">
        <v>398</v>
      </c>
      <c r="V29" s="25" t="s">
        <v>399</v>
      </c>
      <c r="W29" s="38">
        <v>18.399999999999999</v>
      </c>
      <c r="X29" s="25">
        <v>25</v>
      </c>
      <c r="Y29" s="38">
        <v>459.99999999999994</v>
      </c>
      <c r="Z29" s="39">
        <v>45.54</v>
      </c>
    </row>
    <row r="30" spans="1:26" x14ac:dyDescent="0.25">
      <c r="A30" s="25">
        <v>1394</v>
      </c>
      <c r="B30" s="36">
        <v>41982</v>
      </c>
      <c r="C30" s="25">
        <v>9</v>
      </c>
      <c r="D30" s="25" t="s">
        <v>400</v>
      </c>
      <c r="E30" s="25" t="s">
        <v>401</v>
      </c>
      <c r="F30" s="25" t="s">
        <v>402</v>
      </c>
      <c r="G30" s="25" t="s">
        <v>403</v>
      </c>
      <c r="H30" s="37">
        <v>99999</v>
      </c>
      <c r="I30" s="25" t="s">
        <v>308</v>
      </c>
      <c r="J30" s="25" t="s">
        <v>404</v>
      </c>
      <c r="K30" s="25" t="s">
        <v>270</v>
      </c>
      <c r="L30" s="36">
        <f t="shared" si="1"/>
        <v>41984</v>
      </c>
      <c r="M30" s="25" t="s">
        <v>323</v>
      </c>
      <c r="N30" s="25" t="s">
        <v>405</v>
      </c>
      <c r="O30" s="25" t="s">
        <v>401</v>
      </c>
      <c r="P30" s="25" t="s">
        <v>402</v>
      </c>
      <c r="Q30" s="25" t="s">
        <v>403</v>
      </c>
      <c r="R30" s="37">
        <v>99999</v>
      </c>
      <c r="S30" s="25" t="s">
        <v>308</v>
      </c>
      <c r="T30" s="25" t="s">
        <v>312</v>
      </c>
      <c r="U30" s="25" t="s">
        <v>406</v>
      </c>
      <c r="V30" s="25" t="s">
        <v>407</v>
      </c>
      <c r="W30" s="38">
        <v>19.5</v>
      </c>
      <c r="X30" s="25">
        <v>85</v>
      </c>
      <c r="Y30" s="38">
        <v>1657.5</v>
      </c>
      <c r="Z30" s="39">
        <v>165.75</v>
      </c>
    </row>
    <row r="31" spans="1:26" x14ac:dyDescent="0.25">
      <c r="A31" s="25">
        <v>1395</v>
      </c>
      <c r="B31" s="36">
        <v>41982</v>
      </c>
      <c r="C31" s="25">
        <v>9</v>
      </c>
      <c r="D31" s="25" t="s">
        <v>400</v>
      </c>
      <c r="E31" s="25" t="s">
        <v>401</v>
      </c>
      <c r="F31" s="25" t="s">
        <v>402</v>
      </c>
      <c r="G31" s="25" t="s">
        <v>403</v>
      </c>
      <c r="H31" s="37">
        <v>99999</v>
      </c>
      <c r="I31" s="25" t="s">
        <v>308</v>
      </c>
      <c r="J31" s="25" t="s">
        <v>404</v>
      </c>
      <c r="K31" s="25" t="s">
        <v>270</v>
      </c>
      <c r="L31" s="36">
        <f t="shared" si="1"/>
        <v>41984</v>
      </c>
      <c r="M31" s="25" t="s">
        <v>323</v>
      </c>
      <c r="N31" s="25" t="s">
        <v>405</v>
      </c>
      <c r="O31" s="25" t="s">
        <v>401</v>
      </c>
      <c r="P31" s="25" t="s">
        <v>402</v>
      </c>
      <c r="Q31" s="25" t="s">
        <v>403</v>
      </c>
      <c r="R31" s="37">
        <v>99999</v>
      </c>
      <c r="S31" s="25" t="s">
        <v>308</v>
      </c>
      <c r="T31" s="25" t="s">
        <v>312</v>
      </c>
      <c r="U31" s="25" t="s">
        <v>408</v>
      </c>
      <c r="V31" s="25" t="s">
        <v>409</v>
      </c>
      <c r="W31" s="38">
        <v>34.799999999999997</v>
      </c>
      <c r="X31" s="25">
        <v>18</v>
      </c>
      <c r="Y31" s="38">
        <v>626.4</v>
      </c>
      <c r="Z31" s="39">
        <v>61.3872</v>
      </c>
    </row>
    <row r="32" spans="1:26" x14ac:dyDescent="0.25">
      <c r="A32" s="25">
        <v>1396</v>
      </c>
      <c r="B32" s="36">
        <v>41979</v>
      </c>
      <c r="C32" s="25">
        <v>6</v>
      </c>
      <c r="D32" s="25" t="s">
        <v>358</v>
      </c>
      <c r="E32" s="25" t="s">
        <v>359</v>
      </c>
      <c r="F32" s="25" t="s">
        <v>360</v>
      </c>
      <c r="G32" s="25" t="s">
        <v>361</v>
      </c>
      <c r="H32" s="37">
        <v>99999</v>
      </c>
      <c r="I32" s="25" t="s">
        <v>308</v>
      </c>
      <c r="J32" s="25" t="s">
        <v>362</v>
      </c>
      <c r="K32" s="25" t="s">
        <v>263</v>
      </c>
      <c r="L32" s="36">
        <f t="shared" si="1"/>
        <v>41981</v>
      </c>
      <c r="M32" s="25" t="s">
        <v>310</v>
      </c>
      <c r="N32" s="25" t="s">
        <v>363</v>
      </c>
      <c r="O32" s="25" t="s">
        <v>359</v>
      </c>
      <c r="P32" s="25" t="s">
        <v>360</v>
      </c>
      <c r="Q32" s="25" t="s">
        <v>361</v>
      </c>
      <c r="R32" s="37">
        <v>99999</v>
      </c>
      <c r="S32" s="25" t="s">
        <v>308</v>
      </c>
      <c r="T32" s="25" t="s">
        <v>325</v>
      </c>
      <c r="U32" s="25" t="s">
        <v>313</v>
      </c>
      <c r="V32" s="25" t="s">
        <v>314</v>
      </c>
      <c r="W32" s="38">
        <v>14</v>
      </c>
      <c r="X32" s="25">
        <v>85</v>
      </c>
      <c r="Y32" s="38">
        <v>1190</v>
      </c>
      <c r="Z32" s="39">
        <v>115.42999999999999</v>
      </c>
    </row>
    <row r="33" spans="1:26" x14ac:dyDescent="0.25">
      <c r="A33" s="25">
        <v>1397</v>
      </c>
      <c r="B33" s="36">
        <v>41981</v>
      </c>
      <c r="C33" s="25">
        <v>8</v>
      </c>
      <c r="D33" s="25" t="s">
        <v>333</v>
      </c>
      <c r="E33" s="25" t="s">
        <v>334</v>
      </c>
      <c r="F33" s="25" t="s">
        <v>335</v>
      </c>
      <c r="G33" s="25" t="s">
        <v>336</v>
      </c>
      <c r="H33" s="37">
        <v>99999</v>
      </c>
      <c r="I33" s="25" t="s">
        <v>308</v>
      </c>
      <c r="J33" s="25" t="s">
        <v>337</v>
      </c>
      <c r="K33" s="25" t="s">
        <v>263</v>
      </c>
      <c r="L33" s="36">
        <f t="shared" si="1"/>
        <v>41983</v>
      </c>
      <c r="M33" s="25" t="s">
        <v>310</v>
      </c>
      <c r="N33" s="25" t="s">
        <v>339</v>
      </c>
      <c r="O33" s="25" t="s">
        <v>334</v>
      </c>
      <c r="P33" s="25" t="s">
        <v>335</v>
      </c>
      <c r="Q33" s="25" t="s">
        <v>336</v>
      </c>
      <c r="R33" s="37">
        <v>99999</v>
      </c>
      <c r="S33" s="25" t="s">
        <v>308</v>
      </c>
      <c r="T33" s="25" t="s">
        <v>312</v>
      </c>
      <c r="U33" s="25" t="s">
        <v>364</v>
      </c>
      <c r="V33" s="25" t="s">
        <v>365</v>
      </c>
      <c r="W33" s="38">
        <v>40</v>
      </c>
      <c r="X33" s="25">
        <v>82</v>
      </c>
      <c r="Y33" s="38">
        <v>3280</v>
      </c>
      <c r="Z33" s="39">
        <v>318.15999999999997</v>
      </c>
    </row>
    <row r="34" spans="1:26" x14ac:dyDescent="0.25">
      <c r="A34" s="25">
        <v>1398</v>
      </c>
      <c r="B34" s="36">
        <v>41981</v>
      </c>
      <c r="C34" s="25">
        <v>8</v>
      </c>
      <c r="D34" s="25" t="s">
        <v>333</v>
      </c>
      <c r="E34" s="25" t="s">
        <v>334</v>
      </c>
      <c r="F34" s="25" t="s">
        <v>335</v>
      </c>
      <c r="G34" s="25" t="s">
        <v>336</v>
      </c>
      <c r="H34" s="37">
        <v>99999</v>
      </c>
      <c r="I34" s="25" t="s">
        <v>308</v>
      </c>
      <c r="J34" s="25" t="s">
        <v>337</v>
      </c>
      <c r="K34" s="25" t="s">
        <v>263</v>
      </c>
      <c r="L34" s="36">
        <f t="shared" si="1"/>
        <v>41983</v>
      </c>
      <c r="M34" s="25" t="s">
        <v>310</v>
      </c>
      <c r="N34" s="25" t="s">
        <v>339</v>
      </c>
      <c r="O34" s="25" t="s">
        <v>334</v>
      </c>
      <c r="P34" s="25" t="s">
        <v>335</v>
      </c>
      <c r="Q34" s="25" t="s">
        <v>336</v>
      </c>
      <c r="R34" s="37">
        <v>99999</v>
      </c>
      <c r="S34" s="25" t="s">
        <v>308</v>
      </c>
      <c r="T34" s="25" t="s">
        <v>312</v>
      </c>
      <c r="U34" s="25" t="s">
        <v>340</v>
      </c>
      <c r="V34" s="25" t="s">
        <v>341</v>
      </c>
      <c r="W34" s="38">
        <v>9.1999999999999993</v>
      </c>
      <c r="X34" s="25">
        <v>47</v>
      </c>
      <c r="Y34" s="38">
        <v>432.4</v>
      </c>
      <c r="Z34" s="39">
        <v>41.510399999999997</v>
      </c>
    </row>
    <row r="35" spans="1:26" x14ac:dyDescent="0.25">
      <c r="A35" s="25">
        <v>1399</v>
      </c>
      <c r="B35" s="36">
        <v>41998</v>
      </c>
      <c r="C35" s="25">
        <v>25</v>
      </c>
      <c r="D35" s="25" t="s">
        <v>410</v>
      </c>
      <c r="E35" s="25" t="s">
        <v>411</v>
      </c>
      <c r="F35" s="25" t="s">
        <v>375</v>
      </c>
      <c r="G35" s="25" t="s">
        <v>376</v>
      </c>
      <c r="H35" s="37">
        <v>99999</v>
      </c>
      <c r="I35" s="25" t="s">
        <v>308</v>
      </c>
      <c r="J35" s="25" t="s">
        <v>377</v>
      </c>
      <c r="K35" s="25" t="s">
        <v>322</v>
      </c>
      <c r="L35" s="36">
        <f t="shared" si="1"/>
        <v>42000</v>
      </c>
      <c r="M35" s="25" t="s">
        <v>323</v>
      </c>
      <c r="N35" s="25" t="s">
        <v>412</v>
      </c>
      <c r="O35" s="25" t="s">
        <v>411</v>
      </c>
      <c r="P35" s="25" t="s">
        <v>375</v>
      </c>
      <c r="Q35" s="25" t="s">
        <v>376</v>
      </c>
      <c r="R35" s="37">
        <v>99999</v>
      </c>
      <c r="S35" s="25" t="s">
        <v>308</v>
      </c>
      <c r="T35" s="25" t="s">
        <v>355</v>
      </c>
      <c r="U35" s="25" t="s">
        <v>413</v>
      </c>
      <c r="V35" s="25" t="s">
        <v>341</v>
      </c>
      <c r="W35" s="38">
        <v>10</v>
      </c>
      <c r="X35" s="25">
        <v>99</v>
      </c>
      <c r="Y35" s="38">
        <v>990</v>
      </c>
      <c r="Z35" s="39">
        <v>99</v>
      </c>
    </row>
    <row r="36" spans="1:26" x14ac:dyDescent="0.25">
      <c r="A36" s="25">
        <v>1400</v>
      </c>
      <c r="B36" s="36">
        <v>41999</v>
      </c>
      <c r="C36" s="25">
        <v>26</v>
      </c>
      <c r="D36" s="25" t="s">
        <v>414</v>
      </c>
      <c r="E36" s="25" t="s">
        <v>415</v>
      </c>
      <c r="F36" s="25" t="s">
        <v>391</v>
      </c>
      <c r="G36" s="25" t="s">
        <v>392</v>
      </c>
      <c r="H36" s="37">
        <v>99999</v>
      </c>
      <c r="I36" s="25" t="s">
        <v>308</v>
      </c>
      <c r="J36" s="25" t="s">
        <v>370</v>
      </c>
      <c r="K36" s="25" t="s">
        <v>371</v>
      </c>
      <c r="L36" s="36">
        <f t="shared" si="1"/>
        <v>42001</v>
      </c>
      <c r="M36" s="25" t="s">
        <v>338</v>
      </c>
      <c r="N36" s="25" t="s">
        <v>416</v>
      </c>
      <c r="O36" s="25" t="s">
        <v>415</v>
      </c>
      <c r="P36" s="25" t="s">
        <v>391</v>
      </c>
      <c r="Q36" s="25" t="s">
        <v>392</v>
      </c>
      <c r="R36" s="37">
        <v>99999</v>
      </c>
      <c r="S36" s="25" t="s">
        <v>308</v>
      </c>
      <c r="T36" s="25" t="s">
        <v>325</v>
      </c>
      <c r="U36" s="25" t="s">
        <v>417</v>
      </c>
      <c r="V36" s="25" t="s">
        <v>418</v>
      </c>
      <c r="W36" s="38">
        <v>21.35</v>
      </c>
      <c r="X36" s="25">
        <v>49</v>
      </c>
      <c r="Y36" s="38">
        <v>1046.1500000000001</v>
      </c>
      <c r="Z36" s="39">
        <v>106.70730000000002</v>
      </c>
    </row>
    <row r="37" spans="1:26" x14ac:dyDescent="0.25">
      <c r="A37" s="25">
        <v>1401</v>
      </c>
      <c r="B37" s="36">
        <v>41999</v>
      </c>
      <c r="C37" s="25">
        <v>26</v>
      </c>
      <c r="D37" s="25" t="s">
        <v>414</v>
      </c>
      <c r="E37" s="25" t="s">
        <v>415</v>
      </c>
      <c r="F37" s="25" t="s">
        <v>391</v>
      </c>
      <c r="G37" s="25" t="s">
        <v>392</v>
      </c>
      <c r="H37" s="37">
        <v>99999</v>
      </c>
      <c r="I37" s="25" t="s">
        <v>308</v>
      </c>
      <c r="J37" s="25" t="s">
        <v>370</v>
      </c>
      <c r="K37" s="25" t="s">
        <v>371</v>
      </c>
      <c r="L37" s="36">
        <f t="shared" si="1"/>
        <v>42001</v>
      </c>
      <c r="M37" s="25" t="s">
        <v>338</v>
      </c>
      <c r="N37" s="25" t="s">
        <v>416</v>
      </c>
      <c r="O37" s="25" t="s">
        <v>415</v>
      </c>
      <c r="P37" s="25" t="s">
        <v>391</v>
      </c>
      <c r="Q37" s="25" t="s">
        <v>392</v>
      </c>
      <c r="R37" s="37">
        <v>99999</v>
      </c>
      <c r="S37" s="25" t="s">
        <v>308</v>
      </c>
      <c r="T37" s="25" t="s">
        <v>325</v>
      </c>
      <c r="U37" s="25" t="s">
        <v>356</v>
      </c>
      <c r="V37" s="25" t="s">
        <v>357</v>
      </c>
      <c r="W37" s="38">
        <v>9.65</v>
      </c>
      <c r="X37" s="25">
        <v>72</v>
      </c>
      <c r="Y37" s="38">
        <v>694.80000000000007</v>
      </c>
      <c r="Z37" s="39">
        <v>72.954000000000008</v>
      </c>
    </row>
    <row r="38" spans="1:26" x14ac:dyDescent="0.25">
      <c r="A38" s="25">
        <v>1402</v>
      </c>
      <c r="B38" s="36">
        <v>41999</v>
      </c>
      <c r="C38" s="25">
        <v>26</v>
      </c>
      <c r="D38" s="25" t="s">
        <v>414</v>
      </c>
      <c r="E38" s="25" t="s">
        <v>415</v>
      </c>
      <c r="F38" s="25" t="s">
        <v>391</v>
      </c>
      <c r="G38" s="25" t="s">
        <v>392</v>
      </c>
      <c r="H38" s="37">
        <v>99999</v>
      </c>
      <c r="I38" s="25" t="s">
        <v>308</v>
      </c>
      <c r="J38" s="25" t="s">
        <v>370</v>
      </c>
      <c r="K38" s="25" t="s">
        <v>371</v>
      </c>
      <c r="L38" s="36">
        <f t="shared" si="1"/>
        <v>42001</v>
      </c>
      <c r="M38" s="25" t="s">
        <v>338</v>
      </c>
      <c r="N38" s="25" t="s">
        <v>416</v>
      </c>
      <c r="O38" s="25" t="s">
        <v>415</v>
      </c>
      <c r="P38" s="25" t="s">
        <v>391</v>
      </c>
      <c r="Q38" s="25" t="s">
        <v>392</v>
      </c>
      <c r="R38" s="37">
        <v>99999</v>
      </c>
      <c r="S38" s="25" t="s">
        <v>308</v>
      </c>
      <c r="T38" s="25" t="s">
        <v>325</v>
      </c>
      <c r="U38" s="25" t="s">
        <v>398</v>
      </c>
      <c r="V38" s="25" t="s">
        <v>399</v>
      </c>
      <c r="W38" s="38">
        <v>18.399999999999999</v>
      </c>
      <c r="X38" s="25">
        <v>99</v>
      </c>
      <c r="Y38" s="38">
        <v>1821.6</v>
      </c>
      <c r="Z38" s="39">
        <v>191.268</v>
      </c>
    </row>
    <row r="39" spans="1:26" x14ac:dyDescent="0.25">
      <c r="A39" s="25">
        <v>1403</v>
      </c>
      <c r="B39" s="36">
        <v>42002</v>
      </c>
      <c r="C39" s="25">
        <v>29</v>
      </c>
      <c r="D39" s="25" t="s">
        <v>342</v>
      </c>
      <c r="E39" s="25" t="s">
        <v>343</v>
      </c>
      <c r="F39" s="25" t="s">
        <v>344</v>
      </c>
      <c r="G39" s="25" t="s">
        <v>345</v>
      </c>
      <c r="H39" s="37">
        <v>99999</v>
      </c>
      <c r="I39" s="25" t="s">
        <v>308</v>
      </c>
      <c r="J39" s="25" t="s">
        <v>346</v>
      </c>
      <c r="K39" s="25" t="s">
        <v>270</v>
      </c>
      <c r="L39" s="36">
        <f t="shared" si="1"/>
        <v>42004</v>
      </c>
      <c r="M39" s="25" t="s">
        <v>310</v>
      </c>
      <c r="N39" s="25" t="s">
        <v>347</v>
      </c>
      <c r="O39" s="25" t="s">
        <v>343</v>
      </c>
      <c r="P39" s="25" t="s">
        <v>344</v>
      </c>
      <c r="Q39" s="25" t="s">
        <v>345</v>
      </c>
      <c r="R39" s="37">
        <v>99999</v>
      </c>
      <c r="S39" s="25" t="s">
        <v>308</v>
      </c>
      <c r="T39" s="25" t="s">
        <v>312</v>
      </c>
      <c r="U39" s="25" t="s">
        <v>313</v>
      </c>
      <c r="V39" s="25" t="s">
        <v>314</v>
      </c>
      <c r="W39" s="38">
        <v>14</v>
      </c>
      <c r="X39" s="25">
        <v>10</v>
      </c>
      <c r="Y39" s="38">
        <v>140</v>
      </c>
      <c r="Z39" s="39">
        <v>13.86</v>
      </c>
    </row>
    <row r="40" spans="1:26" x14ac:dyDescent="0.25">
      <c r="A40" s="25">
        <v>1404</v>
      </c>
      <c r="B40" s="36">
        <v>41979</v>
      </c>
      <c r="C40" s="25">
        <v>6</v>
      </c>
      <c r="D40" s="25" t="s">
        <v>358</v>
      </c>
      <c r="E40" s="25" t="s">
        <v>359</v>
      </c>
      <c r="F40" s="25" t="s">
        <v>360</v>
      </c>
      <c r="G40" s="25" t="s">
        <v>361</v>
      </c>
      <c r="H40" s="37">
        <v>99999</v>
      </c>
      <c r="I40" s="25" t="s">
        <v>308</v>
      </c>
      <c r="J40" s="25" t="s">
        <v>362</v>
      </c>
      <c r="K40" s="25" t="s">
        <v>263</v>
      </c>
      <c r="L40" s="36">
        <f t="shared" si="1"/>
        <v>41981</v>
      </c>
      <c r="M40" s="25" t="s">
        <v>338</v>
      </c>
      <c r="N40" s="25" t="s">
        <v>363</v>
      </c>
      <c r="O40" s="25" t="s">
        <v>359</v>
      </c>
      <c r="P40" s="25" t="s">
        <v>360</v>
      </c>
      <c r="Q40" s="25" t="s">
        <v>361</v>
      </c>
      <c r="R40" s="37">
        <v>99999</v>
      </c>
      <c r="S40" s="25" t="s">
        <v>308</v>
      </c>
      <c r="T40" s="25" t="s">
        <v>312</v>
      </c>
      <c r="U40" s="25" t="s">
        <v>348</v>
      </c>
      <c r="V40" s="25" t="s">
        <v>349</v>
      </c>
      <c r="W40" s="38">
        <v>12.75</v>
      </c>
      <c r="X40" s="25">
        <v>100</v>
      </c>
      <c r="Y40" s="38">
        <v>1275</v>
      </c>
      <c r="Z40" s="39">
        <v>122.39999999999999</v>
      </c>
    </row>
    <row r="41" spans="1:26" x14ac:dyDescent="0.25">
      <c r="A41" s="25">
        <v>1405</v>
      </c>
      <c r="B41" s="36">
        <v>42000</v>
      </c>
      <c r="C41" s="25">
        <v>27</v>
      </c>
      <c r="D41" s="25" t="s">
        <v>304</v>
      </c>
      <c r="E41" s="25" t="s">
        <v>305</v>
      </c>
      <c r="F41" s="25" t="s">
        <v>306</v>
      </c>
      <c r="G41" s="25" t="s">
        <v>307</v>
      </c>
      <c r="H41" s="37">
        <v>99999</v>
      </c>
      <c r="I41" s="25" t="s">
        <v>308</v>
      </c>
      <c r="J41" s="25" t="s">
        <v>309</v>
      </c>
      <c r="K41" s="25" t="s">
        <v>270</v>
      </c>
      <c r="L41" s="36">
        <f t="shared" si="1"/>
        <v>42002</v>
      </c>
      <c r="M41" s="25" t="s">
        <v>310</v>
      </c>
      <c r="N41" s="25" t="s">
        <v>311</v>
      </c>
      <c r="O41" s="25" t="s">
        <v>305</v>
      </c>
      <c r="P41" s="25" t="s">
        <v>306</v>
      </c>
      <c r="Q41" s="25" t="s">
        <v>307</v>
      </c>
      <c r="R41" s="37">
        <v>99999</v>
      </c>
      <c r="S41" s="25" t="s">
        <v>308</v>
      </c>
      <c r="T41" s="25" t="s">
        <v>312</v>
      </c>
      <c r="W41" s="38"/>
      <c r="Y41" s="38">
        <v>0</v>
      </c>
      <c r="Z41" s="39">
        <v>27</v>
      </c>
    </row>
    <row r="42" spans="1:26" x14ac:dyDescent="0.25">
      <c r="A42" s="25">
        <v>1406</v>
      </c>
      <c r="B42" s="36">
        <v>41977</v>
      </c>
      <c r="C42" s="25">
        <v>4</v>
      </c>
      <c r="D42" s="25" t="s">
        <v>317</v>
      </c>
      <c r="E42" s="25" t="s">
        <v>318</v>
      </c>
      <c r="F42" s="25" t="s">
        <v>319</v>
      </c>
      <c r="G42" s="25" t="s">
        <v>320</v>
      </c>
      <c r="H42" s="37">
        <v>99999</v>
      </c>
      <c r="I42" s="25" t="s">
        <v>308</v>
      </c>
      <c r="J42" s="25" t="s">
        <v>321</v>
      </c>
      <c r="K42" s="25" t="s">
        <v>322</v>
      </c>
      <c r="L42" s="36">
        <f t="shared" si="1"/>
        <v>41979</v>
      </c>
      <c r="M42" s="25" t="s">
        <v>323</v>
      </c>
      <c r="N42" s="25" t="s">
        <v>324</v>
      </c>
      <c r="O42" s="25" t="s">
        <v>318</v>
      </c>
      <c r="P42" s="25" t="s">
        <v>319</v>
      </c>
      <c r="Q42" s="25" t="s">
        <v>320</v>
      </c>
      <c r="R42" s="37">
        <v>99999</v>
      </c>
      <c r="S42" s="25" t="s">
        <v>308</v>
      </c>
      <c r="T42" s="25" t="s">
        <v>325</v>
      </c>
      <c r="U42" s="25" t="s">
        <v>419</v>
      </c>
      <c r="V42" s="25" t="s">
        <v>386</v>
      </c>
      <c r="W42" s="38">
        <v>81</v>
      </c>
      <c r="X42" s="25">
        <v>62</v>
      </c>
      <c r="Y42" s="85">
        <v>1377</v>
      </c>
      <c r="Z42" s="39">
        <v>117.93600000000001</v>
      </c>
    </row>
    <row r="43" spans="1:26" x14ac:dyDescent="0.25">
      <c r="A43" s="25">
        <v>1407</v>
      </c>
      <c r="B43" s="36">
        <v>41977</v>
      </c>
      <c r="C43" s="25">
        <v>4</v>
      </c>
      <c r="D43" s="25" t="s">
        <v>317</v>
      </c>
      <c r="E43" s="25" t="s">
        <v>318</v>
      </c>
      <c r="F43" s="25" t="s">
        <v>319</v>
      </c>
      <c r="G43" s="25" t="s">
        <v>320</v>
      </c>
      <c r="H43" s="37">
        <v>99999</v>
      </c>
      <c r="I43" s="25" t="s">
        <v>308</v>
      </c>
      <c r="J43" s="25" t="s">
        <v>321</v>
      </c>
      <c r="K43" s="25" t="s">
        <v>322</v>
      </c>
      <c r="L43" s="36">
        <f t="shared" si="1"/>
        <v>41979</v>
      </c>
      <c r="M43" s="25" t="s">
        <v>323</v>
      </c>
      <c r="N43" s="25" t="s">
        <v>324</v>
      </c>
      <c r="O43" s="25" t="s">
        <v>318</v>
      </c>
      <c r="P43" s="25" t="s">
        <v>319</v>
      </c>
      <c r="Q43" s="25" t="s">
        <v>320</v>
      </c>
      <c r="R43" s="37">
        <v>99999</v>
      </c>
      <c r="S43" s="25" t="s">
        <v>308</v>
      </c>
      <c r="T43" s="25" t="s">
        <v>325</v>
      </c>
      <c r="U43" s="25" t="s">
        <v>420</v>
      </c>
      <c r="V43" s="25" t="s">
        <v>421</v>
      </c>
      <c r="W43" s="38">
        <v>7</v>
      </c>
      <c r="X43" s="25">
        <v>91</v>
      </c>
      <c r="Y43" s="85">
        <v>196</v>
      </c>
      <c r="Z43" s="39">
        <v>13.719999999999999</v>
      </c>
    </row>
    <row r="44" spans="1:26" x14ac:dyDescent="0.25">
      <c r="A44" s="25">
        <v>1408</v>
      </c>
      <c r="B44" s="36">
        <v>41985</v>
      </c>
      <c r="C44" s="25">
        <v>12</v>
      </c>
      <c r="D44" s="25" t="s">
        <v>328</v>
      </c>
      <c r="E44" s="25" t="s">
        <v>329</v>
      </c>
      <c r="F44" s="25" t="s">
        <v>306</v>
      </c>
      <c r="G44" s="25" t="s">
        <v>307</v>
      </c>
      <c r="H44" s="37">
        <v>99999</v>
      </c>
      <c r="I44" s="25" t="s">
        <v>308</v>
      </c>
      <c r="J44" s="25" t="s">
        <v>309</v>
      </c>
      <c r="K44" s="25" t="s">
        <v>270</v>
      </c>
      <c r="L44" s="36">
        <f t="shared" si="1"/>
        <v>41987</v>
      </c>
      <c r="M44" s="25" t="s">
        <v>310</v>
      </c>
      <c r="N44" s="25" t="s">
        <v>330</v>
      </c>
      <c r="O44" s="25" t="s">
        <v>329</v>
      </c>
      <c r="P44" s="25" t="s">
        <v>306</v>
      </c>
      <c r="Q44" s="25" t="s">
        <v>307</v>
      </c>
      <c r="R44" s="37">
        <v>99999</v>
      </c>
      <c r="S44" s="25" t="s">
        <v>308</v>
      </c>
      <c r="T44" s="25" t="s">
        <v>325</v>
      </c>
      <c r="W44" s="38"/>
      <c r="Y44" s="38">
        <v>0</v>
      </c>
      <c r="Z44" s="39">
        <v>8</v>
      </c>
    </row>
    <row r="45" spans="1:26" x14ac:dyDescent="0.25">
      <c r="A45" s="25">
        <v>1409</v>
      </c>
      <c r="B45" s="36">
        <v>41981</v>
      </c>
      <c r="C45" s="25">
        <v>8</v>
      </c>
      <c r="D45" s="25" t="s">
        <v>333</v>
      </c>
      <c r="E45" s="25" t="s">
        <v>334</v>
      </c>
      <c r="F45" s="25" t="s">
        <v>335</v>
      </c>
      <c r="G45" s="25" t="s">
        <v>336</v>
      </c>
      <c r="H45" s="37">
        <v>99999</v>
      </c>
      <c r="I45" s="25" t="s">
        <v>308</v>
      </c>
      <c r="J45" s="25" t="s">
        <v>337</v>
      </c>
      <c r="K45" s="25" t="s">
        <v>263</v>
      </c>
      <c r="L45" s="36">
        <f t="shared" si="1"/>
        <v>41983</v>
      </c>
      <c r="M45" s="25" t="s">
        <v>338</v>
      </c>
      <c r="N45" s="25" t="s">
        <v>339</v>
      </c>
      <c r="O45" s="25" t="s">
        <v>334</v>
      </c>
      <c r="P45" s="25" t="s">
        <v>335</v>
      </c>
      <c r="Q45" s="25" t="s">
        <v>336</v>
      </c>
      <c r="R45" s="37">
        <v>99999</v>
      </c>
      <c r="S45" s="25" t="s">
        <v>308</v>
      </c>
      <c r="T45" s="25" t="s">
        <v>325</v>
      </c>
      <c r="U45" s="25" t="s">
        <v>408</v>
      </c>
      <c r="V45" s="25" t="s">
        <v>409</v>
      </c>
      <c r="W45" s="38">
        <v>34.799999999999997</v>
      </c>
      <c r="X45" s="25">
        <v>29</v>
      </c>
      <c r="Y45" s="38">
        <v>2923.2</v>
      </c>
      <c r="Z45" s="39">
        <v>300.846</v>
      </c>
    </row>
    <row r="46" spans="1:26" x14ac:dyDescent="0.25">
      <c r="A46" s="25">
        <v>1410</v>
      </c>
      <c r="B46" s="36">
        <v>41977</v>
      </c>
      <c r="C46" s="25">
        <v>4</v>
      </c>
      <c r="D46" s="25" t="s">
        <v>317</v>
      </c>
      <c r="E46" s="25" t="s">
        <v>318</v>
      </c>
      <c r="F46" s="25" t="s">
        <v>319</v>
      </c>
      <c r="G46" s="25" t="s">
        <v>320</v>
      </c>
      <c r="H46" s="37">
        <v>99999</v>
      </c>
      <c r="I46" s="25" t="s">
        <v>308</v>
      </c>
      <c r="J46" s="25" t="s">
        <v>321</v>
      </c>
      <c r="K46" s="25" t="s">
        <v>322</v>
      </c>
      <c r="L46" s="36">
        <f t="shared" si="1"/>
        <v>41979</v>
      </c>
      <c r="M46" s="25" t="s">
        <v>338</v>
      </c>
      <c r="N46" s="25" t="s">
        <v>324</v>
      </c>
      <c r="O46" s="25" t="s">
        <v>318</v>
      </c>
      <c r="P46" s="25" t="s">
        <v>319</v>
      </c>
      <c r="Q46" s="25" t="s">
        <v>320</v>
      </c>
      <c r="R46" s="37">
        <v>99999</v>
      </c>
      <c r="S46" s="25" t="s">
        <v>308</v>
      </c>
      <c r="T46" s="25" t="s">
        <v>312</v>
      </c>
      <c r="W46" s="38"/>
      <c r="Y46" s="85">
        <v>0</v>
      </c>
      <c r="Z46" s="39">
        <v>9</v>
      </c>
    </row>
    <row r="47" spans="1:26" x14ac:dyDescent="0.25">
      <c r="A47" s="25">
        <v>1411</v>
      </c>
      <c r="B47" s="36">
        <v>42002</v>
      </c>
      <c r="C47" s="25">
        <v>29</v>
      </c>
      <c r="D47" s="25" t="s">
        <v>342</v>
      </c>
      <c r="E47" s="25" t="s">
        <v>343</v>
      </c>
      <c r="F47" s="25" t="s">
        <v>344</v>
      </c>
      <c r="G47" s="25" t="s">
        <v>345</v>
      </c>
      <c r="H47" s="37">
        <v>99999</v>
      </c>
      <c r="I47" s="25" t="s">
        <v>308</v>
      </c>
      <c r="J47" s="25" t="s">
        <v>346</v>
      </c>
      <c r="K47" s="25" t="s">
        <v>270</v>
      </c>
      <c r="L47" s="36">
        <f t="shared" si="1"/>
        <v>42004</v>
      </c>
      <c r="M47" s="25" t="s">
        <v>310</v>
      </c>
      <c r="N47" s="25" t="s">
        <v>347</v>
      </c>
      <c r="O47" s="25" t="s">
        <v>343</v>
      </c>
      <c r="P47" s="25" t="s">
        <v>344</v>
      </c>
      <c r="Q47" s="25" t="s">
        <v>345</v>
      </c>
      <c r="R47" s="37">
        <v>99999</v>
      </c>
      <c r="S47" s="25" t="s">
        <v>308</v>
      </c>
      <c r="T47" s="25" t="s">
        <v>312</v>
      </c>
      <c r="W47" s="38"/>
      <c r="Y47" s="38">
        <v>0</v>
      </c>
      <c r="Z47" s="39">
        <v>23</v>
      </c>
    </row>
    <row r="48" spans="1:26" x14ac:dyDescent="0.25">
      <c r="A48" s="25">
        <v>1412</v>
      </c>
      <c r="B48" s="36">
        <v>41976</v>
      </c>
      <c r="C48" s="25">
        <v>3</v>
      </c>
      <c r="D48" s="25" t="s">
        <v>350</v>
      </c>
      <c r="E48" s="25" t="s">
        <v>351</v>
      </c>
      <c r="F48" s="25" t="s">
        <v>352</v>
      </c>
      <c r="G48" s="25" t="s">
        <v>353</v>
      </c>
      <c r="H48" s="37">
        <v>99999</v>
      </c>
      <c r="I48" s="25" t="s">
        <v>308</v>
      </c>
      <c r="J48" s="25" t="s">
        <v>309</v>
      </c>
      <c r="K48" s="25" t="s">
        <v>270</v>
      </c>
      <c r="L48" s="36">
        <f t="shared" si="1"/>
        <v>41978</v>
      </c>
      <c r="M48" s="25" t="s">
        <v>310</v>
      </c>
      <c r="N48" s="25" t="s">
        <v>354</v>
      </c>
      <c r="O48" s="25" t="s">
        <v>351</v>
      </c>
      <c r="P48" s="25" t="s">
        <v>352</v>
      </c>
      <c r="Q48" s="25" t="s">
        <v>353</v>
      </c>
      <c r="R48" s="37">
        <v>99999</v>
      </c>
      <c r="S48" s="25" t="s">
        <v>308</v>
      </c>
      <c r="T48" s="25" t="s">
        <v>355</v>
      </c>
      <c r="U48" s="25" t="s">
        <v>422</v>
      </c>
      <c r="V48" s="25" t="s">
        <v>388</v>
      </c>
      <c r="W48" s="38">
        <v>10</v>
      </c>
      <c r="X48" s="25">
        <v>49</v>
      </c>
      <c r="Y48" s="38">
        <v>280</v>
      </c>
      <c r="Z48" s="39">
        <v>90.25</v>
      </c>
    </row>
    <row r="49" spans="1:26" x14ac:dyDescent="0.25">
      <c r="A49" s="25">
        <v>1413</v>
      </c>
      <c r="B49" s="36">
        <v>41976</v>
      </c>
      <c r="C49" s="25">
        <v>3</v>
      </c>
      <c r="D49" s="25" t="s">
        <v>350</v>
      </c>
      <c r="E49" s="25" t="s">
        <v>351</v>
      </c>
      <c r="F49" s="25" t="s">
        <v>352</v>
      </c>
      <c r="G49" s="25" t="s">
        <v>353</v>
      </c>
      <c r="H49" s="37">
        <v>99999</v>
      </c>
      <c r="I49" s="25" t="s">
        <v>308</v>
      </c>
      <c r="J49" s="25" t="s">
        <v>309</v>
      </c>
      <c r="K49" s="25" t="s">
        <v>270</v>
      </c>
      <c r="L49" s="36">
        <f t="shared" si="1"/>
        <v>41978</v>
      </c>
      <c r="M49" s="25" t="s">
        <v>310</v>
      </c>
      <c r="N49" s="25" t="s">
        <v>354</v>
      </c>
      <c r="O49" s="25" t="s">
        <v>351</v>
      </c>
      <c r="P49" s="25" t="s">
        <v>352</v>
      </c>
      <c r="Q49" s="25" t="s">
        <v>353</v>
      </c>
      <c r="R49" s="37">
        <v>99999</v>
      </c>
      <c r="S49" s="25" t="s">
        <v>308</v>
      </c>
      <c r="T49" s="25" t="s">
        <v>355</v>
      </c>
      <c r="U49" s="25" t="s">
        <v>364</v>
      </c>
      <c r="V49" s="25" t="s">
        <v>365</v>
      </c>
      <c r="W49" s="38">
        <v>40</v>
      </c>
      <c r="X49" s="25">
        <v>29</v>
      </c>
      <c r="Y49" s="38">
        <v>480</v>
      </c>
      <c r="Z49" s="39">
        <v>239.12</v>
      </c>
    </row>
    <row r="50" spans="1:26" x14ac:dyDescent="0.25">
      <c r="A50" s="25">
        <v>1414</v>
      </c>
      <c r="B50" s="36">
        <v>41979</v>
      </c>
      <c r="C50" s="25">
        <v>6</v>
      </c>
      <c r="D50" s="25" t="s">
        <v>358</v>
      </c>
      <c r="E50" s="25" t="s">
        <v>359</v>
      </c>
      <c r="F50" s="25" t="s">
        <v>360</v>
      </c>
      <c r="G50" s="25" t="s">
        <v>361</v>
      </c>
      <c r="H50" s="37">
        <v>99999</v>
      </c>
      <c r="I50" s="25" t="s">
        <v>308</v>
      </c>
      <c r="J50" s="25" t="s">
        <v>362</v>
      </c>
      <c r="K50" s="25" t="s">
        <v>263</v>
      </c>
      <c r="L50" s="36">
        <f t="shared" si="1"/>
        <v>41981</v>
      </c>
      <c r="M50" s="25" t="s">
        <v>310</v>
      </c>
      <c r="N50" s="25" t="s">
        <v>363</v>
      </c>
      <c r="O50" s="25" t="s">
        <v>359</v>
      </c>
      <c r="P50" s="25" t="s">
        <v>360</v>
      </c>
      <c r="Q50" s="25" t="s">
        <v>361</v>
      </c>
      <c r="R50" s="37">
        <v>99999</v>
      </c>
      <c r="S50" s="25" t="s">
        <v>308</v>
      </c>
      <c r="T50" s="25" t="s">
        <v>325</v>
      </c>
      <c r="W50" s="38"/>
      <c r="Y50" s="38">
        <v>0</v>
      </c>
      <c r="Z50" s="39">
        <v>31</v>
      </c>
    </row>
    <row r="51" spans="1:26" x14ac:dyDescent="0.25">
      <c r="A51" s="25">
        <v>1415</v>
      </c>
      <c r="B51" s="36">
        <v>42001</v>
      </c>
      <c r="C51" s="25">
        <v>28</v>
      </c>
      <c r="D51" s="25" t="s">
        <v>366</v>
      </c>
      <c r="E51" s="25" t="s">
        <v>367</v>
      </c>
      <c r="F51" s="25" t="s">
        <v>368</v>
      </c>
      <c r="G51" s="25" t="s">
        <v>369</v>
      </c>
      <c r="H51" s="37">
        <v>99999</v>
      </c>
      <c r="I51" s="25" t="s">
        <v>308</v>
      </c>
      <c r="J51" s="25" t="s">
        <v>370</v>
      </c>
      <c r="K51" s="25" t="s">
        <v>371</v>
      </c>
      <c r="L51" s="36">
        <f t="shared" si="1"/>
        <v>42003</v>
      </c>
      <c r="M51" s="25" t="s">
        <v>338</v>
      </c>
      <c r="N51" s="25" t="s">
        <v>372</v>
      </c>
      <c r="O51" s="25" t="s">
        <v>367</v>
      </c>
      <c r="P51" s="25" t="s">
        <v>368</v>
      </c>
      <c r="Q51" s="25" t="s">
        <v>369</v>
      </c>
      <c r="R51" s="37">
        <v>99999</v>
      </c>
      <c r="S51" s="25" t="s">
        <v>308</v>
      </c>
      <c r="T51" s="25" t="s">
        <v>312</v>
      </c>
      <c r="W51" s="38"/>
      <c r="Y51" s="38">
        <v>0</v>
      </c>
      <c r="Z51" s="39">
        <v>20</v>
      </c>
    </row>
    <row r="52" spans="1:26" x14ac:dyDescent="0.25">
      <c r="A52" s="25">
        <v>1416</v>
      </c>
      <c r="B52" s="36">
        <v>41981</v>
      </c>
      <c r="C52" s="25">
        <v>8</v>
      </c>
      <c r="D52" s="25" t="s">
        <v>333</v>
      </c>
      <c r="E52" s="25" t="s">
        <v>334</v>
      </c>
      <c r="F52" s="25" t="s">
        <v>335</v>
      </c>
      <c r="G52" s="25" t="s">
        <v>336</v>
      </c>
      <c r="H52" s="37">
        <v>99999</v>
      </c>
      <c r="I52" s="25" t="s">
        <v>308</v>
      </c>
      <c r="J52" s="25" t="s">
        <v>337</v>
      </c>
      <c r="K52" s="25" t="s">
        <v>263</v>
      </c>
      <c r="L52" s="36">
        <f t="shared" si="1"/>
        <v>41983</v>
      </c>
      <c r="M52" s="25" t="s">
        <v>338</v>
      </c>
      <c r="N52" s="25" t="s">
        <v>339</v>
      </c>
      <c r="O52" s="25" t="s">
        <v>334</v>
      </c>
      <c r="P52" s="25" t="s">
        <v>335</v>
      </c>
      <c r="Q52" s="25" t="s">
        <v>336</v>
      </c>
      <c r="R52" s="37">
        <v>99999</v>
      </c>
      <c r="S52" s="25" t="s">
        <v>308</v>
      </c>
      <c r="T52" s="25" t="s">
        <v>312</v>
      </c>
      <c r="W52" s="38"/>
      <c r="Y52" s="38">
        <v>0</v>
      </c>
      <c r="Z52" s="39">
        <v>34</v>
      </c>
    </row>
    <row r="53" spans="1:26" x14ac:dyDescent="0.25">
      <c r="A53" s="25">
        <v>1417</v>
      </c>
      <c r="B53" s="36">
        <v>41983</v>
      </c>
      <c r="C53" s="25">
        <v>10</v>
      </c>
      <c r="D53" s="25" t="s">
        <v>373</v>
      </c>
      <c r="E53" s="25" t="s">
        <v>374</v>
      </c>
      <c r="F53" s="25" t="s">
        <v>375</v>
      </c>
      <c r="G53" s="25" t="s">
        <v>376</v>
      </c>
      <c r="H53" s="37">
        <v>99999</v>
      </c>
      <c r="I53" s="25" t="s">
        <v>308</v>
      </c>
      <c r="J53" s="25" t="s">
        <v>377</v>
      </c>
      <c r="K53" s="25" t="s">
        <v>322</v>
      </c>
      <c r="L53" s="36">
        <f t="shared" si="1"/>
        <v>41985</v>
      </c>
      <c r="M53" s="25" t="s">
        <v>310</v>
      </c>
      <c r="N53" s="25" t="s">
        <v>378</v>
      </c>
      <c r="O53" s="25" t="s">
        <v>374</v>
      </c>
      <c r="P53" s="25" t="s">
        <v>375</v>
      </c>
      <c r="Q53" s="25" t="s">
        <v>376</v>
      </c>
      <c r="R53" s="37">
        <v>99999</v>
      </c>
      <c r="S53" s="25" t="s">
        <v>308</v>
      </c>
      <c r="T53" s="25" t="s">
        <v>325</v>
      </c>
      <c r="U53" s="25" t="s">
        <v>423</v>
      </c>
      <c r="V53" s="25" t="s">
        <v>316</v>
      </c>
      <c r="W53" s="38">
        <v>10</v>
      </c>
      <c r="X53" s="25">
        <v>81</v>
      </c>
      <c r="Y53" s="38">
        <v>450</v>
      </c>
      <c r="Z53" s="39">
        <v>62.83</v>
      </c>
    </row>
    <row r="54" spans="1:26" x14ac:dyDescent="0.25">
      <c r="A54" s="25">
        <v>1418</v>
      </c>
      <c r="B54" s="36">
        <v>41980</v>
      </c>
      <c r="C54" s="25">
        <v>7</v>
      </c>
      <c r="D54" s="25" t="s">
        <v>380</v>
      </c>
      <c r="E54" s="25" t="s">
        <v>381</v>
      </c>
      <c r="F54" s="25" t="s">
        <v>382</v>
      </c>
      <c r="G54" s="25" t="s">
        <v>383</v>
      </c>
      <c r="H54" s="37">
        <v>99999</v>
      </c>
      <c r="I54" s="25" t="s">
        <v>308</v>
      </c>
      <c r="J54" s="25" t="s">
        <v>337</v>
      </c>
      <c r="K54" s="25" t="s">
        <v>263</v>
      </c>
      <c r="N54" s="25" t="s">
        <v>384</v>
      </c>
      <c r="O54" s="25" t="s">
        <v>381</v>
      </c>
      <c r="P54" s="25" t="s">
        <v>382</v>
      </c>
      <c r="Q54" s="25" t="s">
        <v>383</v>
      </c>
      <c r="R54" s="37">
        <v>99999</v>
      </c>
      <c r="S54" s="25" t="s">
        <v>308</v>
      </c>
      <c r="W54" s="38"/>
      <c r="Y54" s="38">
        <v>0</v>
      </c>
      <c r="Z54" s="39">
        <v>33</v>
      </c>
    </row>
    <row r="55" spans="1:26" x14ac:dyDescent="0.25">
      <c r="A55" s="25">
        <v>1419</v>
      </c>
      <c r="B55" s="36">
        <v>41983</v>
      </c>
      <c r="C55" s="25">
        <v>10</v>
      </c>
      <c r="D55" s="25" t="s">
        <v>373</v>
      </c>
      <c r="E55" s="25" t="s">
        <v>374</v>
      </c>
      <c r="F55" s="25" t="s">
        <v>375</v>
      </c>
      <c r="G55" s="25" t="s">
        <v>376</v>
      </c>
      <c r="H55" s="37">
        <v>99999</v>
      </c>
      <c r="I55" s="25" t="s">
        <v>308</v>
      </c>
      <c r="J55" s="25" t="s">
        <v>377</v>
      </c>
      <c r="K55" s="25" t="s">
        <v>322</v>
      </c>
      <c r="M55" s="25" t="s">
        <v>323</v>
      </c>
      <c r="N55" s="25" t="s">
        <v>378</v>
      </c>
      <c r="O55" s="25" t="s">
        <v>374</v>
      </c>
      <c r="P55" s="25" t="s">
        <v>375</v>
      </c>
      <c r="Q55" s="25" t="s">
        <v>376</v>
      </c>
      <c r="R55" s="37">
        <v>99999</v>
      </c>
      <c r="S55" s="25" t="s">
        <v>308</v>
      </c>
      <c r="U55" s="25" t="s">
        <v>315</v>
      </c>
      <c r="V55" s="25" t="s">
        <v>316</v>
      </c>
      <c r="W55" s="38">
        <v>3.5</v>
      </c>
      <c r="X55" s="25">
        <v>96</v>
      </c>
      <c r="Y55" s="38">
        <v>301</v>
      </c>
      <c r="Z55" s="39">
        <v>21.315000000000001</v>
      </c>
    </row>
    <row r="56" spans="1:26" x14ac:dyDescent="0.25">
      <c r="A56" s="25">
        <v>1420</v>
      </c>
      <c r="B56" s="36">
        <v>41984</v>
      </c>
      <c r="C56" s="25">
        <v>11</v>
      </c>
      <c r="D56" s="25" t="s">
        <v>389</v>
      </c>
      <c r="E56" s="25" t="s">
        <v>390</v>
      </c>
      <c r="F56" s="25" t="s">
        <v>391</v>
      </c>
      <c r="G56" s="25" t="s">
        <v>392</v>
      </c>
      <c r="H56" s="37">
        <v>99999</v>
      </c>
      <c r="I56" s="25" t="s">
        <v>308</v>
      </c>
      <c r="J56" s="25" t="s">
        <v>370</v>
      </c>
      <c r="K56" s="25" t="s">
        <v>371</v>
      </c>
      <c r="M56" s="25" t="s">
        <v>338</v>
      </c>
      <c r="N56" s="25" t="s">
        <v>393</v>
      </c>
      <c r="O56" s="25" t="s">
        <v>390</v>
      </c>
      <c r="P56" s="25" t="s">
        <v>391</v>
      </c>
      <c r="Q56" s="25" t="s">
        <v>392</v>
      </c>
      <c r="R56" s="37">
        <v>99999</v>
      </c>
      <c r="S56" s="25" t="s">
        <v>308</v>
      </c>
      <c r="U56" s="25" t="s">
        <v>364</v>
      </c>
      <c r="V56" s="25" t="s">
        <v>365</v>
      </c>
      <c r="W56" s="38">
        <v>40</v>
      </c>
      <c r="X56" s="25">
        <v>81</v>
      </c>
      <c r="Y56" s="38">
        <v>3080</v>
      </c>
      <c r="Z56" s="39">
        <v>378</v>
      </c>
    </row>
    <row r="57" spans="1:26" x14ac:dyDescent="0.25">
      <c r="A57" s="25">
        <v>1421</v>
      </c>
      <c r="B57" s="36">
        <v>41974</v>
      </c>
      <c r="C57" s="25">
        <v>1</v>
      </c>
      <c r="D57" s="25" t="s">
        <v>394</v>
      </c>
      <c r="E57" s="25" t="s">
        <v>395</v>
      </c>
      <c r="F57" s="25" t="s">
        <v>396</v>
      </c>
      <c r="G57" s="25" t="s">
        <v>188</v>
      </c>
      <c r="H57" s="37">
        <v>99999</v>
      </c>
      <c r="I57" s="25" t="s">
        <v>308</v>
      </c>
      <c r="J57" s="25" t="s">
        <v>337</v>
      </c>
      <c r="K57" s="25" t="s">
        <v>263</v>
      </c>
      <c r="M57" s="25" t="s">
        <v>338</v>
      </c>
      <c r="N57" s="25" t="s">
        <v>397</v>
      </c>
      <c r="O57" s="25" t="s">
        <v>395</v>
      </c>
      <c r="P57" s="25" t="s">
        <v>396</v>
      </c>
      <c r="Q57" s="25" t="s">
        <v>188</v>
      </c>
      <c r="R57" s="37">
        <v>99999</v>
      </c>
      <c r="S57" s="25" t="s">
        <v>308</v>
      </c>
      <c r="U57" s="25" t="s">
        <v>398</v>
      </c>
      <c r="V57" s="25" t="s">
        <v>399</v>
      </c>
      <c r="W57" s="38">
        <v>18.399999999999999</v>
      </c>
      <c r="X57" s="25">
        <v>88</v>
      </c>
      <c r="Y57" s="38">
        <v>680.8</v>
      </c>
      <c r="Z57" s="39">
        <v>148.13839999999999</v>
      </c>
    </row>
    <row r="58" spans="1:26" x14ac:dyDescent="0.25">
      <c r="A58" s="25">
        <v>1422</v>
      </c>
      <c r="B58" s="36">
        <v>42001</v>
      </c>
      <c r="C58" s="25">
        <v>28</v>
      </c>
      <c r="D58" s="25" t="s">
        <v>366</v>
      </c>
      <c r="E58" s="25" t="s">
        <v>367</v>
      </c>
      <c r="F58" s="25" t="s">
        <v>368</v>
      </c>
      <c r="G58" s="25" t="s">
        <v>369</v>
      </c>
      <c r="H58" s="37">
        <v>99999</v>
      </c>
      <c r="I58" s="25" t="s">
        <v>308</v>
      </c>
      <c r="J58" s="25" t="s">
        <v>370</v>
      </c>
      <c r="K58" s="25" t="s">
        <v>371</v>
      </c>
      <c r="L58" s="36">
        <f t="shared" ref="L58:L66" si="2">B58+2</f>
        <v>42003</v>
      </c>
      <c r="M58" s="25" t="s">
        <v>338</v>
      </c>
      <c r="N58" s="25" t="s">
        <v>372</v>
      </c>
      <c r="O58" s="25" t="s">
        <v>367</v>
      </c>
      <c r="P58" s="25" t="s">
        <v>368</v>
      </c>
      <c r="Q58" s="25" t="s">
        <v>369</v>
      </c>
      <c r="R58" s="37">
        <v>99999</v>
      </c>
      <c r="S58" s="25" t="s">
        <v>308</v>
      </c>
      <c r="T58" s="25" t="s">
        <v>325</v>
      </c>
      <c r="U58" s="25" t="s">
        <v>332</v>
      </c>
      <c r="V58" s="25" t="s">
        <v>314</v>
      </c>
      <c r="W58" s="38">
        <v>46</v>
      </c>
      <c r="X58" s="25">
        <v>92</v>
      </c>
      <c r="Y58" s="38">
        <v>1794</v>
      </c>
      <c r="Z58" s="39">
        <v>365.14800000000002</v>
      </c>
    </row>
    <row r="59" spans="1:26" x14ac:dyDescent="0.25">
      <c r="A59" s="25">
        <v>1423</v>
      </c>
      <c r="B59" s="36">
        <v>41982</v>
      </c>
      <c r="C59" s="25">
        <v>9</v>
      </c>
      <c r="D59" s="25" t="s">
        <v>400</v>
      </c>
      <c r="E59" s="25" t="s">
        <v>401</v>
      </c>
      <c r="F59" s="25" t="s">
        <v>402</v>
      </c>
      <c r="G59" s="25" t="s">
        <v>403</v>
      </c>
      <c r="H59" s="37">
        <v>99999</v>
      </c>
      <c r="I59" s="25" t="s">
        <v>308</v>
      </c>
      <c r="J59" s="25" t="s">
        <v>404</v>
      </c>
      <c r="K59" s="25" t="s">
        <v>270</v>
      </c>
      <c r="L59" s="36">
        <f t="shared" si="2"/>
        <v>41984</v>
      </c>
      <c r="M59" s="25" t="s">
        <v>323</v>
      </c>
      <c r="N59" s="25" t="s">
        <v>405</v>
      </c>
      <c r="O59" s="25" t="s">
        <v>401</v>
      </c>
      <c r="P59" s="25" t="s">
        <v>402</v>
      </c>
      <c r="Q59" s="25" t="s">
        <v>403</v>
      </c>
      <c r="R59" s="37">
        <v>99999</v>
      </c>
      <c r="S59" s="25" t="s">
        <v>308</v>
      </c>
      <c r="T59" s="25" t="s">
        <v>312</v>
      </c>
      <c r="U59" s="25" t="s">
        <v>356</v>
      </c>
      <c r="V59" s="25" t="s">
        <v>357</v>
      </c>
      <c r="W59" s="38">
        <v>9.65</v>
      </c>
      <c r="X59" s="25">
        <v>34</v>
      </c>
      <c r="Y59" s="38">
        <v>530.75</v>
      </c>
      <c r="Z59" s="39">
        <v>68.582550000000012</v>
      </c>
    </row>
    <row r="60" spans="1:26" x14ac:dyDescent="0.25">
      <c r="A60" s="25">
        <v>1424</v>
      </c>
      <c r="B60" s="36">
        <v>41979</v>
      </c>
      <c r="C60" s="25">
        <v>6</v>
      </c>
      <c r="D60" s="25" t="s">
        <v>358</v>
      </c>
      <c r="E60" s="25" t="s">
        <v>359</v>
      </c>
      <c r="F60" s="25" t="s">
        <v>360</v>
      </c>
      <c r="G60" s="25" t="s">
        <v>361</v>
      </c>
      <c r="H60" s="37">
        <v>99999</v>
      </c>
      <c r="I60" s="25" t="s">
        <v>308</v>
      </c>
      <c r="J60" s="25" t="s">
        <v>362</v>
      </c>
      <c r="K60" s="25" t="s">
        <v>263</v>
      </c>
      <c r="L60" s="36">
        <f t="shared" si="2"/>
        <v>41981</v>
      </c>
      <c r="M60" s="25" t="s">
        <v>310</v>
      </c>
      <c r="N60" s="25" t="s">
        <v>363</v>
      </c>
      <c r="O60" s="25" t="s">
        <v>359</v>
      </c>
      <c r="P60" s="25" t="s">
        <v>360</v>
      </c>
      <c r="Q60" s="25" t="s">
        <v>361</v>
      </c>
      <c r="R60" s="37">
        <v>99999</v>
      </c>
      <c r="S60" s="25" t="s">
        <v>308</v>
      </c>
      <c r="T60" s="25" t="s">
        <v>325</v>
      </c>
      <c r="U60" s="25" t="s">
        <v>348</v>
      </c>
      <c r="V60" s="25" t="s">
        <v>349</v>
      </c>
      <c r="W60" s="38">
        <v>12.75</v>
      </c>
      <c r="X60" s="25">
        <v>41</v>
      </c>
      <c r="Y60" s="38">
        <v>1096.5</v>
      </c>
      <c r="Z60" s="39">
        <v>43.783500000000004</v>
      </c>
    </row>
    <row r="61" spans="1:26" x14ac:dyDescent="0.25">
      <c r="A61" s="25">
        <v>1425</v>
      </c>
      <c r="B61" s="36">
        <v>41981</v>
      </c>
      <c r="C61" s="25">
        <v>8</v>
      </c>
      <c r="D61" s="25" t="s">
        <v>333</v>
      </c>
      <c r="E61" s="25" t="s">
        <v>334</v>
      </c>
      <c r="F61" s="25" t="s">
        <v>335</v>
      </c>
      <c r="G61" s="25" t="s">
        <v>336</v>
      </c>
      <c r="H61" s="37">
        <v>99999</v>
      </c>
      <c r="I61" s="25" t="s">
        <v>308</v>
      </c>
      <c r="J61" s="25" t="s">
        <v>337</v>
      </c>
      <c r="K61" s="25" t="s">
        <v>263</v>
      </c>
      <c r="L61" s="36">
        <f t="shared" si="2"/>
        <v>41983</v>
      </c>
      <c r="M61" s="25" t="s">
        <v>310</v>
      </c>
      <c r="N61" s="25" t="s">
        <v>339</v>
      </c>
      <c r="O61" s="25" t="s">
        <v>334</v>
      </c>
      <c r="P61" s="25" t="s">
        <v>335</v>
      </c>
      <c r="Q61" s="25" t="s">
        <v>336</v>
      </c>
      <c r="R61" s="37">
        <v>99999</v>
      </c>
      <c r="S61" s="25" t="s">
        <v>308</v>
      </c>
      <c r="T61" s="25" t="s">
        <v>312</v>
      </c>
      <c r="U61" s="25" t="s">
        <v>348</v>
      </c>
      <c r="V61" s="25" t="s">
        <v>349</v>
      </c>
      <c r="W61" s="38">
        <v>12.75</v>
      </c>
      <c r="X61" s="25">
        <v>67</v>
      </c>
      <c r="Y61" s="38">
        <v>1185.75</v>
      </c>
      <c r="Z61" s="39">
        <v>82.875</v>
      </c>
    </row>
    <row r="62" spans="1:26" x14ac:dyDescent="0.25">
      <c r="A62" s="25">
        <v>1426</v>
      </c>
      <c r="B62" s="36">
        <v>41998</v>
      </c>
      <c r="C62" s="25">
        <v>25</v>
      </c>
      <c r="D62" s="25" t="s">
        <v>410</v>
      </c>
      <c r="E62" s="25" t="s">
        <v>411</v>
      </c>
      <c r="F62" s="25" t="s">
        <v>375</v>
      </c>
      <c r="G62" s="25" t="s">
        <v>376</v>
      </c>
      <c r="H62" s="37">
        <v>99999</v>
      </c>
      <c r="I62" s="25" t="s">
        <v>308</v>
      </c>
      <c r="J62" s="25" t="s">
        <v>377</v>
      </c>
      <c r="K62" s="25" t="s">
        <v>322</v>
      </c>
      <c r="L62" s="36">
        <f t="shared" si="2"/>
        <v>42000</v>
      </c>
      <c r="M62" s="25" t="s">
        <v>323</v>
      </c>
      <c r="N62" s="25" t="s">
        <v>412</v>
      </c>
      <c r="O62" s="25" t="s">
        <v>411</v>
      </c>
      <c r="P62" s="25" t="s">
        <v>375</v>
      </c>
      <c r="Q62" s="25" t="s">
        <v>376</v>
      </c>
      <c r="R62" s="37">
        <v>99999</v>
      </c>
      <c r="S62" s="25" t="s">
        <v>308</v>
      </c>
      <c r="T62" s="25" t="s">
        <v>355</v>
      </c>
      <c r="U62" s="25" t="s">
        <v>387</v>
      </c>
      <c r="V62" s="25" t="s">
        <v>388</v>
      </c>
      <c r="W62" s="38">
        <v>22</v>
      </c>
      <c r="X62" s="25">
        <v>74</v>
      </c>
      <c r="Y62" s="38">
        <v>1166</v>
      </c>
      <c r="Z62" s="39">
        <v>84.47999999999999</v>
      </c>
    </row>
    <row r="63" spans="1:26" x14ac:dyDescent="0.25">
      <c r="A63" s="25">
        <v>1427</v>
      </c>
      <c r="B63" s="36">
        <v>41999</v>
      </c>
      <c r="C63" s="25">
        <v>26</v>
      </c>
      <c r="D63" s="25" t="s">
        <v>414</v>
      </c>
      <c r="E63" s="25" t="s">
        <v>415</v>
      </c>
      <c r="F63" s="25" t="s">
        <v>391</v>
      </c>
      <c r="G63" s="25" t="s">
        <v>392</v>
      </c>
      <c r="H63" s="37">
        <v>99999</v>
      </c>
      <c r="I63" s="25" t="s">
        <v>308</v>
      </c>
      <c r="J63" s="25" t="s">
        <v>370</v>
      </c>
      <c r="K63" s="25" t="s">
        <v>371</v>
      </c>
      <c r="L63" s="36">
        <f t="shared" si="2"/>
        <v>42001</v>
      </c>
      <c r="M63" s="25" t="s">
        <v>338</v>
      </c>
      <c r="N63" s="25" t="s">
        <v>416</v>
      </c>
      <c r="O63" s="25" t="s">
        <v>415</v>
      </c>
      <c r="P63" s="25" t="s">
        <v>391</v>
      </c>
      <c r="Q63" s="25" t="s">
        <v>392</v>
      </c>
      <c r="R63" s="37">
        <v>99999</v>
      </c>
      <c r="S63" s="25" t="s">
        <v>308</v>
      </c>
      <c r="T63" s="25" t="s">
        <v>325</v>
      </c>
      <c r="U63" s="25" t="s">
        <v>385</v>
      </c>
      <c r="V63" s="25" t="s">
        <v>386</v>
      </c>
      <c r="W63" s="38">
        <v>25</v>
      </c>
      <c r="X63" s="25">
        <v>24</v>
      </c>
      <c r="Y63" s="38">
        <v>1550</v>
      </c>
      <c r="Z63" s="39">
        <v>164.15</v>
      </c>
    </row>
    <row r="64" spans="1:26" x14ac:dyDescent="0.25">
      <c r="A64" s="25">
        <v>1428</v>
      </c>
      <c r="B64" s="36">
        <v>42002</v>
      </c>
      <c r="C64" s="25">
        <v>29</v>
      </c>
      <c r="D64" s="25" t="s">
        <v>342</v>
      </c>
      <c r="E64" s="25" t="s">
        <v>343</v>
      </c>
      <c r="F64" s="25" t="s">
        <v>344</v>
      </c>
      <c r="G64" s="25" t="s">
        <v>345</v>
      </c>
      <c r="H64" s="37">
        <v>99999</v>
      </c>
      <c r="I64" s="25" t="s">
        <v>308</v>
      </c>
      <c r="J64" s="25" t="s">
        <v>346</v>
      </c>
      <c r="K64" s="25" t="s">
        <v>270</v>
      </c>
      <c r="L64" s="36">
        <f t="shared" si="2"/>
        <v>42004</v>
      </c>
      <c r="M64" s="25" t="s">
        <v>310</v>
      </c>
      <c r="N64" s="25" t="s">
        <v>347</v>
      </c>
      <c r="O64" s="25" t="s">
        <v>343</v>
      </c>
      <c r="P64" s="25" t="s">
        <v>344</v>
      </c>
      <c r="Q64" s="25" t="s">
        <v>345</v>
      </c>
      <c r="R64" s="37">
        <v>99999</v>
      </c>
      <c r="S64" s="25" t="s">
        <v>308</v>
      </c>
      <c r="T64" s="25" t="s">
        <v>312</v>
      </c>
      <c r="U64" s="25" t="s">
        <v>424</v>
      </c>
      <c r="V64" s="25" t="s">
        <v>425</v>
      </c>
      <c r="W64" s="38">
        <v>39</v>
      </c>
      <c r="X64" s="25">
        <v>41</v>
      </c>
      <c r="Y64" s="38">
        <v>546</v>
      </c>
      <c r="Z64" s="39">
        <v>193.01100000000002</v>
      </c>
    </row>
    <row r="65" spans="1:26" x14ac:dyDescent="0.25">
      <c r="A65" s="25">
        <v>1429</v>
      </c>
      <c r="B65" s="36">
        <v>41979</v>
      </c>
      <c r="C65" s="25">
        <v>6</v>
      </c>
      <c r="D65" s="25" t="s">
        <v>358</v>
      </c>
      <c r="E65" s="25" t="s">
        <v>359</v>
      </c>
      <c r="F65" s="25" t="s">
        <v>360</v>
      </c>
      <c r="G65" s="25" t="s">
        <v>361</v>
      </c>
      <c r="H65" s="37">
        <v>99999</v>
      </c>
      <c r="I65" s="25" t="s">
        <v>308</v>
      </c>
      <c r="J65" s="25" t="s">
        <v>362</v>
      </c>
      <c r="K65" s="25" t="s">
        <v>263</v>
      </c>
      <c r="L65" s="36">
        <f t="shared" si="2"/>
        <v>41981</v>
      </c>
      <c r="M65" s="25" t="s">
        <v>338</v>
      </c>
      <c r="N65" s="25" t="s">
        <v>363</v>
      </c>
      <c r="O65" s="25" t="s">
        <v>359</v>
      </c>
      <c r="P65" s="25" t="s">
        <v>360</v>
      </c>
      <c r="Q65" s="25" t="s">
        <v>361</v>
      </c>
      <c r="R65" s="37">
        <v>99999</v>
      </c>
      <c r="S65" s="25" t="s">
        <v>308</v>
      </c>
      <c r="T65" s="25" t="s">
        <v>312</v>
      </c>
      <c r="U65" s="25" t="s">
        <v>326</v>
      </c>
      <c r="V65" s="25" t="s">
        <v>316</v>
      </c>
      <c r="W65" s="38">
        <v>30</v>
      </c>
      <c r="X65" s="25">
        <v>12</v>
      </c>
      <c r="Y65" s="38">
        <v>2190</v>
      </c>
      <c r="Z65" s="39">
        <v>200.85</v>
      </c>
    </row>
    <row r="66" spans="1:26" x14ac:dyDescent="0.25">
      <c r="A66" s="25">
        <v>1430</v>
      </c>
      <c r="B66" s="36">
        <v>41979</v>
      </c>
      <c r="C66" s="25">
        <v>6</v>
      </c>
      <c r="D66" s="25" t="s">
        <v>358</v>
      </c>
      <c r="E66" s="25" t="s">
        <v>359</v>
      </c>
      <c r="F66" s="25" t="s">
        <v>360</v>
      </c>
      <c r="G66" s="25" t="s">
        <v>361</v>
      </c>
      <c r="H66" s="37">
        <v>99999</v>
      </c>
      <c r="I66" s="25" t="s">
        <v>308</v>
      </c>
      <c r="J66" s="25" t="s">
        <v>362</v>
      </c>
      <c r="K66" s="25" t="s">
        <v>263</v>
      </c>
      <c r="L66" s="36">
        <f t="shared" si="2"/>
        <v>41981</v>
      </c>
      <c r="M66" s="25" t="s">
        <v>338</v>
      </c>
      <c r="N66" s="25" t="s">
        <v>363</v>
      </c>
      <c r="O66" s="25" t="s">
        <v>359</v>
      </c>
      <c r="P66" s="25" t="s">
        <v>360</v>
      </c>
      <c r="Q66" s="25" t="s">
        <v>361</v>
      </c>
      <c r="R66" s="37">
        <v>99999</v>
      </c>
      <c r="S66" s="25" t="s">
        <v>308</v>
      </c>
      <c r="T66" s="25" t="s">
        <v>312</v>
      </c>
      <c r="U66" s="25" t="s">
        <v>327</v>
      </c>
      <c r="V66" s="25" t="s">
        <v>316</v>
      </c>
      <c r="W66" s="38">
        <v>53</v>
      </c>
      <c r="X66" s="25">
        <v>68</v>
      </c>
      <c r="Y66" s="38">
        <v>3763</v>
      </c>
      <c r="Z66" s="39">
        <v>225.62100000000001</v>
      </c>
    </row>
    <row r="67" spans="1:26" x14ac:dyDescent="0.25">
      <c r="A67" s="25">
        <v>1431</v>
      </c>
      <c r="B67" s="36">
        <v>41977</v>
      </c>
      <c r="C67" s="25">
        <v>4</v>
      </c>
      <c r="D67" s="25" t="s">
        <v>317</v>
      </c>
      <c r="E67" s="25" t="s">
        <v>318</v>
      </c>
      <c r="F67" s="25" t="s">
        <v>319</v>
      </c>
      <c r="G67" s="25" t="s">
        <v>320</v>
      </c>
      <c r="H67" s="37">
        <v>99999</v>
      </c>
      <c r="I67" s="25" t="s">
        <v>308</v>
      </c>
      <c r="J67" s="25" t="s">
        <v>321</v>
      </c>
      <c r="K67" s="25" t="s">
        <v>322</v>
      </c>
      <c r="N67" s="25" t="s">
        <v>324</v>
      </c>
      <c r="O67" s="25" t="s">
        <v>318</v>
      </c>
      <c r="P67" s="25" t="s">
        <v>319</v>
      </c>
      <c r="Q67" s="25" t="s">
        <v>320</v>
      </c>
      <c r="R67" s="37">
        <v>99999</v>
      </c>
      <c r="S67" s="25" t="s">
        <v>308</v>
      </c>
      <c r="U67" s="25" t="s">
        <v>426</v>
      </c>
      <c r="V67" s="25" t="s">
        <v>407</v>
      </c>
      <c r="W67" s="38">
        <v>38</v>
      </c>
      <c r="X67" s="25">
        <v>33</v>
      </c>
      <c r="Y67" s="85">
        <v>2812</v>
      </c>
      <c r="Z67" s="39">
        <v>175.02800000000002</v>
      </c>
    </row>
    <row r="68" spans="1:26" x14ac:dyDescent="0.25">
      <c r="A68" s="25">
        <v>1432</v>
      </c>
      <c r="B68" s="36">
        <v>41976</v>
      </c>
      <c r="C68" s="25">
        <v>3</v>
      </c>
      <c r="D68" s="25" t="s">
        <v>350</v>
      </c>
      <c r="E68" s="25" t="s">
        <v>351</v>
      </c>
      <c r="F68" s="25" t="s">
        <v>352</v>
      </c>
      <c r="G68" s="25" t="s">
        <v>353</v>
      </c>
      <c r="H68" s="37">
        <v>99999</v>
      </c>
      <c r="I68" s="25" t="s">
        <v>308</v>
      </c>
      <c r="J68" s="25" t="s">
        <v>309</v>
      </c>
      <c r="K68" s="25" t="s">
        <v>270</v>
      </c>
      <c r="N68" s="25" t="s">
        <v>354</v>
      </c>
      <c r="O68" s="25" t="s">
        <v>351</v>
      </c>
      <c r="P68" s="25" t="s">
        <v>352</v>
      </c>
      <c r="Q68" s="25" t="s">
        <v>353</v>
      </c>
      <c r="R68" s="37">
        <v>99999</v>
      </c>
      <c r="S68" s="25" t="s">
        <v>308</v>
      </c>
      <c r="U68" s="25" t="s">
        <v>379</v>
      </c>
      <c r="V68" s="25" t="s">
        <v>314</v>
      </c>
      <c r="W68" s="38">
        <v>2.99</v>
      </c>
      <c r="X68" s="25">
        <v>12</v>
      </c>
      <c r="Y68" s="38">
        <v>296.01000000000005</v>
      </c>
      <c r="Z68" s="39">
        <v>17.042999999999999</v>
      </c>
    </row>
  </sheetData>
  <autoFilter ref="A3:Z68" xr:uid="{00000000-0009-0000-0000-000009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theme="0"/>
  </sheetPr>
  <dimension ref="A3:H12"/>
  <sheetViews>
    <sheetView zoomScale="130" zoomScaleNormal="130" workbookViewId="0">
      <selection activeCell="D7" sqref="D7"/>
    </sheetView>
  </sheetViews>
  <sheetFormatPr defaultColWidth="8.85546875" defaultRowHeight="15" x14ac:dyDescent="0.25"/>
  <cols>
    <col min="1" max="1" width="14" style="41" bestFit="1" customWidth="1"/>
    <col min="2" max="2" width="16.85546875" style="41" bestFit="1" customWidth="1"/>
    <col min="3" max="3" width="13.85546875" style="41" bestFit="1" customWidth="1"/>
    <col min="4" max="4" width="13.28515625" style="41" customWidth="1"/>
    <col min="5" max="5" width="16.42578125" style="41" bestFit="1" customWidth="1"/>
    <col min="6" max="6" width="5.5703125" style="41" customWidth="1"/>
    <col min="7" max="7" width="18.7109375" style="41" customWidth="1"/>
    <col min="8" max="8" width="17.42578125" style="41" customWidth="1"/>
    <col min="9" max="16384" width="8.85546875" style="41"/>
  </cols>
  <sheetData>
    <row r="3" spans="1:8" ht="23.25" x14ac:dyDescent="0.35">
      <c r="A3" s="101" t="s">
        <v>427</v>
      </c>
      <c r="B3" s="101"/>
      <c r="C3" s="101"/>
      <c r="D3" s="101"/>
      <c r="E3" s="101"/>
      <c r="F3" s="40"/>
      <c r="G3" s="40"/>
      <c r="H3" s="40"/>
    </row>
    <row r="4" spans="1:8" ht="15.75" thickBot="1" x14ac:dyDescent="0.3">
      <c r="A4" s="40"/>
      <c r="B4" s="40"/>
      <c r="C4" s="40"/>
      <c r="D4" s="40"/>
      <c r="E4" s="40"/>
      <c r="F4" s="40"/>
      <c r="G4" s="40"/>
      <c r="H4" s="40"/>
    </row>
    <row r="5" spans="1:8" ht="15.75" thickBot="1" x14ac:dyDescent="0.3">
      <c r="A5" s="42" t="s">
        <v>428</v>
      </c>
      <c r="B5" s="43" t="s">
        <v>429</v>
      </c>
      <c r="C5" s="43" t="s">
        <v>430</v>
      </c>
      <c r="D5" s="44" t="s">
        <v>431</v>
      </c>
      <c r="E5" s="45" t="s">
        <v>432</v>
      </c>
      <c r="F5" s="40"/>
      <c r="G5" s="46" t="s">
        <v>433</v>
      </c>
      <c r="H5" s="46" t="s">
        <v>433</v>
      </c>
    </row>
    <row r="6" spans="1:8" x14ac:dyDescent="0.25">
      <c r="A6" s="47">
        <v>1002</v>
      </c>
      <c r="B6" s="48" t="s">
        <v>434</v>
      </c>
      <c r="C6" s="49" t="s">
        <v>435</v>
      </c>
      <c r="D6" s="41">
        <v>1</v>
      </c>
      <c r="E6" s="50"/>
      <c r="F6" s="40"/>
      <c r="G6" s="51" t="s">
        <v>435</v>
      </c>
      <c r="H6" s="52" t="s">
        <v>436</v>
      </c>
    </row>
    <row r="7" spans="1:8" x14ac:dyDescent="0.25">
      <c r="A7" s="53">
        <v>1003</v>
      </c>
      <c r="B7" s="54" t="s">
        <v>437</v>
      </c>
      <c r="C7" s="55" t="s">
        <v>435</v>
      </c>
      <c r="D7" s="56"/>
      <c r="E7" s="57"/>
      <c r="F7" s="40"/>
      <c r="G7" s="51" t="s">
        <v>438</v>
      </c>
      <c r="H7" s="52" t="s">
        <v>439</v>
      </c>
    </row>
    <row r="8" spans="1:8" x14ac:dyDescent="0.25">
      <c r="A8" s="53">
        <v>1005</v>
      </c>
      <c r="B8" s="54" t="s">
        <v>440</v>
      </c>
      <c r="C8" s="55" t="s">
        <v>441</v>
      </c>
      <c r="D8" s="56"/>
      <c r="E8" s="57"/>
      <c r="F8" s="40"/>
      <c r="G8" s="51" t="s">
        <v>441</v>
      </c>
      <c r="H8" s="52" t="s">
        <v>442</v>
      </c>
    </row>
    <row r="9" spans="1:8" x14ac:dyDescent="0.25">
      <c r="A9" s="53">
        <v>1006</v>
      </c>
      <c r="B9" s="54" t="s">
        <v>443</v>
      </c>
      <c r="C9" s="55"/>
      <c r="D9" s="56"/>
      <c r="E9" s="57"/>
      <c r="F9" s="40"/>
      <c r="G9" s="51" t="s">
        <v>444</v>
      </c>
      <c r="H9" s="52" t="s">
        <v>445</v>
      </c>
    </row>
    <row r="10" spans="1:8" x14ac:dyDescent="0.25">
      <c r="A10" s="53">
        <v>1008</v>
      </c>
      <c r="B10" s="54" t="s">
        <v>446</v>
      </c>
      <c r="C10" s="55"/>
      <c r="D10" s="56"/>
      <c r="E10" s="57"/>
      <c r="F10" s="40"/>
      <c r="G10" s="40"/>
      <c r="H10" s="40"/>
    </row>
    <row r="11" spans="1:8" x14ac:dyDescent="0.25">
      <c r="A11" s="53">
        <v>1010</v>
      </c>
      <c r="B11" s="54" t="s">
        <v>447</v>
      </c>
      <c r="C11" s="55"/>
      <c r="D11" s="56"/>
      <c r="E11" s="57"/>
      <c r="F11" s="40"/>
      <c r="G11" s="40"/>
      <c r="H11" s="40"/>
    </row>
    <row r="12" spans="1:8" ht="15.75" thickBot="1" x14ac:dyDescent="0.3">
      <c r="A12" s="58">
        <v>1012</v>
      </c>
      <c r="B12" s="59" t="s">
        <v>448</v>
      </c>
      <c r="C12" s="60"/>
      <c r="D12" s="61"/>
      <c r="E12" s="62"/>
      <c r="F12" s="40"/>
      <c r="G12" s="40"/>
      <c r="H12" s="40"/>
    </row>
  </sheetData>
  <mergeCells count="1">
    <mergeCell ref="A3:E3"/>
  </mergeCells>
  <dataValidations xWindow="1083" yWindow="337" count="2">
    <dataValidation type="list" allowBlank="1" showInputMessage="1" showErrorMessage="1" errorTitle="Error Alert" error="Error Message" promptTitle="Input Message" prompt="This is a input message" sqref="C6:C12" xr:uid="{0B65E443-05A4-4379-9A89-9A43EA7CE42C}">
      <formula1>$G$6:$G$9</formula1>
    </dataValidation>
    <dataValidation type="decimal" allowBlank="1" showInputMessage="1" showErrorMessage="1" sqref="D6:D12" xr:uid="{D15A2CC2-1E78-4443-94CE-C85F53FE11C8}">
      <formula1>0</formula1>
      <formula2>1</formula2>
    </dataValidation>
  </dataValidations>
  <pageMargins left="0.75" right="0.75" top="1" bottom="1" header="0.5" footer="0.5"/>
  <pageSetup orientation="portrait" horizontalDpi="1200" verticalDpi="12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theme="0"/>
  </sheetPr>
  <dimension ref="A1:F133"/>
  <sheetViews>
    <sheetView zoomScale="85" zoomScaleNormal="85" workbookViewId="0">
      <selection activeCell="D3" sqref="D3"/>
    </sheetView>
  </sheetViews>
  <sheetFormatPr defaultColWidth="9.140625" defaultRowHeight="15" x14ac:dyDescent="0.25"/>
  <cols>
    <col min="1" max="1" width="9.140625" style="25"/>
    <col min="2" max="2" width="13.140625" style="65" customWidth="1"/>
    <col min="3" max="4" width="11.5703125" style="25" bestFit="1" customWidth="1"/>
    <col min="5" max="5" width="10" style="25" bestFit="1" customWidth="1"/>
    <col min="6" max="6" width="10.42578125" style="25" bestFit="1" customWidth="1"/>
    <col min="7" max="16384" width="9.140625" style="25"/>
  </cols>
  <sheetData>
    <row r="1" spans="1:6" ht="15.75" thickBot="1" x14ac:dyDescent="0.3">
      <c r="A1" s="63" t="s">
        <v>449</v>
      </c>
      <c r="B1" s="64" t="s">
        <v>450</v>
      </c>
      <c r="C1" s="63" t="s">
        <v>451</v>
      </c>
      <c r="D1" s="63" t="s">
        <v>452</v>
      </c>
      <c r="E1" s="63" t="s">
        <v>453</v>
      </c>
      <c r="F1" s="63" t="s">
        <v>454</v>
      </c>
    </row>
    <row r="2" spans="1:6" x14ac:dyDescent="0.25">
      <c r="A2" s="25" t="s">
        <v>455</v>
      </c>
      <c r="B2" s="65">
        <v>129000</v>
      </c>
      <c r="C2" s="25" t="s">
        <v>456</v>
      </c>
      <c r="D2" s="66">
        <v>2580</v>
      </c>
      <c r="E2" s="25">
        <v>4</v>
      </c>
      <c r="F2" s="25">
        <v>2</v>
      </c>
    </row>
    <row r="3" spans="1:6" x14ac:dyDescent="0.25">
      <c r="A3" s="25" t="s">
        <v>457</v>
      </c>
      <c r="B3" s="65">
        <v>79000</v>
      </c>
      <c r="C3" s="25" t="s">
        <v>458</v>
      </c>
      <c r="D3" s="66">
        <v>1580</v>
      </c>
      <c r="E3" s="25">
        <v>4</v>
      </c>
      <c r="F3" s="25">
        <v>3</v>
      </c>
    </row>
    <row r="4" spans="1:6" x14ac:dyDescent="0.25">
      <c r="A4" s="25" t="s">
        <v>459</v>
      </c>
      <c r="B4" s="65">
        <v>117250</v>
      </c>
      <c r="C4" s="25" t="s">
        <v>458</v>
      </c>
      <c r="D4" s="66">
        <v>2345</v>
      </c>
      <c r="E4" s="25">
        <v>3</v>
      </c>
      <c r="F4" s="25">
        <v>2</v>
      </c>
    </row>
    <row r="5" spans="1:6" x14ac:dyDescent="0.25">
      <c r="A5" s="25" t="s">
        <v>460</v>
      </c>
      <c r="B5" s="65">
        <v>121250</v>
      </c>
      <c r="C5" s="25" t="s">
        <v>461</v>
      </c>
      <c r="D5" s="66">
        <v>2425</v>
      </c>
      <c r="E5" s="25">
        <v>4</v>
      </c>
      <c r="F5" s="25">
        <v>2</v>
      </c>
    </row>
    <row r="6" spans="1:6" x14ac:dyDescent="0.25">
      <c r="A6" s="25" t="s">
        <v>462</v>
      </c>
      <c r="B6" s="65">
        <v>125250</v>
      </c>
      <c r="C6" s="25" t="s">
        <v>463</v>
      </c>
      <c r="D6" s="66">
        <v>2505</v>
      </c>
      <c r="E6" s="25">
        <v>3</v>
      </c>
      <c r="F6" s="25">
        <v>1</v>
      </c>
    </row>
    <row r="7" spans="1:6" x14ac:dyDescent="0.25">
      <c r="A7" s="25" t="s">
        <v>464</v>
      </c>
      <c r="B7" s="65">
        <v>129250</v>
      </c>
      <c r="C7" s="25" t="s">
        <v>456</v>
      </c>
      <c r="D7" s="66">
        <v>2585</v>
      </c>
      <c r="E7" s="25">
        <v>2</v>
      </c>
      <c r="F7" s="25">
        <v>3</v>
      </c>
    </row>
    <row r="8" spans="1:6" x14ac:dyDescent="0.25">
      <c r="A8" s="25" t="s">
        <v>465</v>
      </c>
      <c r="B8" s="65">
        <v>133250</v>
      </c>
      <c r="C8" s="25" t="s">
        <v>466</v>
      </c>
      <c r="D8" s="66">
        <v>2665</v>
      </c>
      <c r="E8" s="25">
        <v>3</v>
      </c>
      <c r="F8" s="25">
        <v>2</v>
      </c>
    </row>
    <row r="9" spans="1:6" x14ac:dyDescent="0.25">
      <c r="A9" s="25" t="s">
        <v>467</v>
      </c>
      <c r="B9" s="65">
        <v>137250</v>
      </c>
      <c r="C9" s="25" t="s">
        <v>468</v>
      </c>
      <c r="D9" s="66">
        <v>2745</v>
      </c>
      <c r="E9" s="25">
        <v>4</v>
      </c>
      <c r="F9" s="25">
        <v>2</v>
      </c>
    </row>
    <row r="10" spans="1:6" x14ac:dyDescent="0.25">
      <c r="A10" s="25" t="s">
        <v>469</v>
      </c>
      <c r="B10" s="65">
        <v>141250</v>
      </c>
      <c r="C10" s="25" t="s">
        <v>458</v>
      </c>
      <c r="D10" s="66">
        <v>2825</v>
      </c>
      <c r="E10" s="25">
        <v>3</v>
      </c>
      <c r="F10" s="25">
        <v>2</v>
      </c>
    </row>
    <row r="11" spans="1:6" x14ac:dyDescent="0.25">
      <c r="A11" s="25" t="s">
        <v>470</v>
      </c>
      <c r="B11" s="65">
        <v>145250</v>
      </c>
      <c r="C11" s="25" t="s">
        <v>461</v>
      </c>
      <c r="D11" s="66">
        <v>2905</v>
      </c>
      <c r="E11" s="25">
        <v>4</v>
      </c>
      <c r="F11" s="25">
        <v>3</v>
      </c>
    </row>
    <row r="12" spans="1:6" x14ac:dyDescent="0.25">
      <c r="A12" s="25" t="s">
        <v>471</v>
      </c>
      <c r="B12" s="65">
        <v>149250</v>
      </c>
      <c r="C12" s="25" t="s">
        <v>463</v>
      </c>
      <c r="D12" s="66">
        <v>2985</v>
      </c>
      <c r="E12" s="25">
        <v>3</v>
      </c>
      <c r="F12" s="25">
        <v>3</v>
      </c>
    </row>
    <row r="13" spans="1:6" x14ac:dyDescent="0.25">
      <c r="A13" s="25" t="s">
        <v>472</v>
      </c>
      <c r="B13" s="65">
        <v>134250</v>
      </c>
      <c r="C13" s="25" t="s">
        <v>456</v>
      </c>
      <c r="D13" s="66">
        <v>2685</v>
      </c>
      <c r="E13" s="25">
        <v>4</v>
      </c>
      <c r="F13" s="25">
        <v>2</v>
      </c>
    </row>
    <row r="14" spans="1:6" x14ac:dyDescent="0.25">
      <c r="A14" s="25" t="s">
        <v>473</v>
      </c>
      <c r="B14" s="65">
        <v>83000</v>
      </c>
      <c r="C14" s="25" t="s">
        <v>461</v>
      </c>
      <c r="D14" s="66">
        <v>1660</v>
      </c>
      <c r="E14" s="25">
        <v>4</v>
      </c>
      <c r="F14" s="25">
        <v>4</v>
      </c>
    </row>
    <row r="15" spans="1:6" x14ac:dyDescent="0.25">
      <c r="A15" s="25" t="s">
        <v>474</v>
      </c>
      <c r="B15" s="65">
        <v>137250</v>
      </c>
      <c r="C15" s="25" t="s">
        <v>466</v>
      </c>
      <c r="D15" s="66">
        <v>2745</v>
      </c>
      <c r="E15" s="25">
        <v>4</v>
      </c>
      <c r="F15" s="25">
        <v>3</v>
      </c>
    </row>
    <row r="16" spans="1:6" x14ac:dyDescent="0.25">
      <c r="A16" s="25" t="s">
        <v>475</v>
      </c>
      <c r="B16" s="65">
        <v>140250</v>
      </c>
      <c r="C16" s="25" t="s">
        <v>468</v>
      </c>
      <c r="D16" s="66">
        <v>2805</v>
      </c>
      <c r="E16" s="25">
        <v>4</v>
      </c>
      <c r="F16" s="25">
        <v>4</v>
      </c>
    </row>
    <row r="17" spans="1:6" x14ac:dyDescent="0.25">
      <c r="A17" s="25" t="s">
        <v>476</v>
      </c>
      <c r="B17" s="65">
        <v>143250</v>
      </c>
      <c r="C17" s="25" t="s">
        <v>458</v>
      </c>
      <c r="D17" s="66">
        <v>2865</v>
      </c>
      <c r="E17" s="25">
        <v>3</v>
      </c>
      <c r="F17" s="25">
        <v>2</v>
      </c>
    </row>
    <row r="18" spans="1:6" x14ac:dyDescent="0.25">
      <c r="A18" s="25" t="s">
        <v>477</v>
      </c>
      <c r="B18" s="65">
        <v>146250</v>
      </c>
      <c r="C18" s="25" t="s">
        <v>461</v>
      </c>
      <c r="D18" s="66">
        <v>2925</v>
      </c>
      <c r="E18" s="25">
        <v>3</v>
      </c>
      <c r="F18" s="25">
        <v>2</v>
      </c>
    </row>
    <row r="19" spans="1:6" x14ac:dyDescent="0.25">
      <c r="A19" s="25" t="s">
        <v>478</v>
      </c>
      <c r="B19" s="65">
        <v>149250</v>
      </c>
      <c r="C19" s="25" t="s">
        <v>463</v>
      </c>
      <c r="D19" s="66">
        <v>2985</v>
      </c>
      <c r="E19" s="25">
        <v>2</v>
      </c>
      <c r="F19" s="25">
        <v>2</v>
      </c>
    </row>
    <row r="20" spans="1:6" x14ac:dyDescent="0.25">
      <c r="A20" s="25" t="s">
        <v>479</v>
      </c>
      <c r="B20" s="65">
        <v>152250</v>
      </c>
      <c r="C20" s="25" t="s">
        <v>456</v>
      </c>
      <c r="D20" s="66">
        <v>3045</v>
      </c>
      <c r="E20" s="25">
        <v>3</v>
      </c>
      <c r="F20" s="25">
        <v>1</v>
      </c>
    </row>
    <row r="21" spans="1:6" x14ac:dyDescent="0.25">
      <c r="A21" s="25" t="s">
        <v>480</v>
      </c>
      <c r="B21" s="65">
        <v>155250</v>
      </c>
      <c r="C21" s="25" t="s">
        <v>466</v>
      </c>
      <c r="D21" s="66">
        <v>3105</v>
      </c>
      <c r="E21" s="25">
        <v>4</v>
      </c>
      <c r="F21" s="25">
        <v>2</v>
      </c>
    </row>
    <row r="22" spans="1:6" x14ac:dyDescent="0.25">
      <c r="A22" s="25" t="s">
        <v>481</v>
      </c>
      <c r="B22" s="65">
        <v>158250</v>
      </c>
      <c r="C22" s="25" t="s">
        <v>468</v>
      </c>
      <c r="D22" s="66">
        <v>3165</v>
      </c>
      <c r="E22" s="25">
        <v>4</v>
      </c>
      <c r="F22" s="25">
        <v>2</v>
      </c>
    </row>
    <row r="23" spans="1:6" x14ac:dyDescent="0.25">
      <c r="A23" s="25" t="s">
        <v>482</v>
      </c>
      <c r="B23" s="65">
        <v>84250</v>
      </c>
      <c r="C23" s="25" t="s">
        <v>458</v>
      </c>
      <c r="D23" s="66">
        <v>1685</v>
      </c>
      <c r="E23" s="25">
        <v>4</v>
      </c>
      <c r="F23" s="25">
        <v>3</v>
      </c>
    </row>
    <row r="24" spans="1:6" x14ac:dyDescent="0.25">
      <c r="A24" s="25" t="s">
        <v>483</v>
      </c>
      <c r="B24" s="65">
        <v>88250</v>
      </c>
      <c r="C24" s="25" t="s">
        <v>461</v>
      </c>
      <c r="D24" s="66">
        <v>1765</v>
      </c>
      <c r="E24" s="25">
        <v>3</v>
      </c>
      <c r="F24" s="25">
        <v>2</v>
      </c>
    </row>
    <row r="25" spans="1:6" x14ac:dyDescent="0.25">
      <c r="A25" s="25" t="s">
        <v>484</v>
      </c>
      <c r="B25" s="65">
        <v>87000</v>
      </c>
      <c r="C25" s="25" t="s">
        <v>463</v>
      </c>
      <c r="D25" s="66">
        <v>1740</v>
      </c>
      <c r="E25" s="25">
        <v>3</v>
      </c>
      <c r="F25" s="25">
        <v>2</v>
      </c>
    </row>
    <row r="26" spans="1:6" x14ac:dyDescent="0.25">
      <c r="A26" s="25" t="s">
        <v>485</v>
      </c>
      <c r="B26" s="65">
        <v>92250</v>
      </c>
      <c r="C26" s="25" t="s">
        <v>463</v>
      </c>
      <c r="D26" s="66">
        <v>1845</v>
      </c>
      <c r="E26" s="25">
        <v>3</v>
      </c>
      <c r="F26" s="25">
        <v>3</v>
      </c>
    </row>
    <row r="27" spans="1:6" x14ac:dyDescent="0.25">
      <c r="A27" s="25" t="s">
        <v>486</v>
      </c>
      <c r="B27" s="65">
        <v>96250</v>
      </c>
      <c r="C27" s="25" t="s">
        <v>456</v>
      </c>
      <c r="D27" s="66">
        <v>1925</v>
      </c>
      <c r="E27" s="25">
        <v>4</v>
      </c>
      <c r="F27" s="25">
        <v>2</v>
      </c>
    </row>
    <row r="28" spans="1:6" x14ac:dyDescent="0.25">
      <c r="A28" s="25" t="s">
        <v>487</v>
      </c>
      <c r="B28" s="65">
        <v>100250</v>
      </c>
      <c r="C28" s="25" t="s">
        <v>466</v>
      </c>
      <c r="D28" s="66">
        <v>2005</v>
      </c>
      <c r="E28" s="25">
        <v>3</v>
      </c>
      <c r="F28" s="25">
        <v>1</v>
      </c>
    </row>
    <row r="29" spans="1:6" x14ac:dyDescent="0.25">
      <c r="A29" s="25" t="s">
        <v>488</v>
      </c>
      <c r="B29" s="65">
        <v>104250</v>
      </c>
      <c r="C29" s="25" t="s">
        <v>468</v>
      </c>
      <c r="D29" s="66">
        <v>2085</v>
      </c>
      <c r="E29" s="25">
        <v>2</v>
      </c>
      <c r="F29" s="25">
        <v>3</v>
      </c>
    </row>
    <row r="30" spans="1:6" x14ac:dyDescent="0.25">
      <c r="A30" s="25" t="s">
        <v>489</v>
      </c>
      <c r="B30" s="65">
        <v>108250</v>
      </c>
      <c r="C30" s="25" t="s">
        <v>458</v>
      </c>
      <c r="D30" s="66">
        <v>2165</v>
      </c>
      <c r="E30" s="25">
        <v>3</v>
      </c>
      <c r="F30" s="25">
        <v>2</v>
      </c>
    </row>
    <row r="31" spans="1:6" x14ac:dyDescent="0.25">
      <c r="A31" s="25" t="s">
        <v>490</v>
      </c>
      <c r="B31" s="65">
        <v>112250</v>
      </c>
      <c r="C31" s="25" t="s">
        <v>461</v>
      </c>
      <c r="D31" s="66">
        <v>2245</v>
      </c>
      <c r="E31" s="25">
        <v>4</v>
      </c>
      <c r="F31" s="25">
        <v>2</v>
      </c>
    </row>
    <row r="32" spans="1:6" x14ac:dyDescent="0.25">
      <c r="A32" s="25" t="s">
        <v>491</v>
      </c>
      <c r="B32" s="65">
        <v>116250</v>
      </c>
      <c r="C32" s="25" t="s">
        <v>463</v>
      </c>
      <c r="D32" s="66">
        <v>2325</v>
      </c>
      <c r="E32" s="25">
        <v>3</v>
      </c>
      <c r="F32" s="25">
        <v>2</v>
      </c>
    </row>
    <row r="33" spans="1:6" x14ac:dyDescent="0.25">
      <c r="A33" s="25" t="s">
        <v>492</v>
      </c>
      <c r="B33" s="65">
        <v>120250</v>
      </c>
      <c r="C33" s="25" t="s">
        <v>456</v>
      </c>
      <c r="D33" s="66">
        <v>2405</v>
      </c>
      <c r="E33" s="25">
        <v>4</v>
      </c>
      <c r="F33" s="25">
        <v>3</v>
      </c>
    </row>
    <row r="34" spans="1:6" x14ac:dyDescent="0.25">
      <c r="A34" s="25" t="s">
        <v>493</v>
      </c>
      <c r="B34" s="65">
        <v>124250</v>
      </c>
      <c r="C34" s="25" t="s">
        <v>466</v>
      </c>
      <c r="D34" s="66">
        <v>2485</v>
      </c>
      <c r="E34" s="25">
        <v>3</v>
      </c>
      <c r="F34" s="25">
        <v>3</v>
      </c>
    </row>
    <row r="35" spans="1:6" x14ac:dyDescent="0.25">
      <c r="A35" s="25" t="s">
        <v>494</v>
      </c>
      <c r="B35" s="65">
        <v>128250</v>
      </c>
      <c r="C35" s="25" t="s">
        <v>468</v>
      </c>
      <c r="D35" s="66">
        <v>2565</v>
      </c>
      <c r="E35" s="25">
        <v>4</v>
      </c>
      <c r="F35" s="25">
        <v>2</v>
      </c>
    </row>
    <row r="36" spans="1:6" x14ac:dyDescent="0.25">
      <c r="A36" s="25" t="s">
        <v>495</v>
      </c>
      <c r="B36" s="65">
        <v>91000</v>
      </c>
      <c r="C36" s="25" t="s">
        <v>456</v>
      </c>
      <c r="D36" s="66">
        <v>1820</v>
      </c>
      <c r="E36" s="25">
        <v>3</v>
      </c>
      <c r="F36" s="25">
        <v>2</v>
      </c>
    </row>
    <row r="37" spans="1:6" x14ac:dyDescent="0.25">
      <c r="A37" s="25" t="s">
        <v>496</v>
      </c>
      <c r="B37" s="65">
        <v>132250</v>
      </c>
      <c r="C37" s="25" t="s">
        <v>458</v>
      </c>
      <c r="D37" s="66">
        <v>2645</v>
      </c>
      <c r="E37" s="25">
        <v>4</v>
      </c>
      <c r="F37" s="25">
        <v>3</v>
      </c>
    </row>
    <row r="38" spans="1:6" x14ac:dyDescent="0.25">
      <c r="A38" s="25" t="s">
        <v>497</v>
      </c>
      <c r="B38" s="65">
        <v>136250</v>
      </c>
      <c r="C38" s="25" t="s">
        <v>461</v>
      </c>
      <c r="D38" s="66">
        <v>2725</v>
      </c>
      <c r="E38" s="25">
        <v>4</v>
      </c>
      <c r="F38" s="25">
        <v>4</v>
      </c>
    </row>
    <row r="39" spans="1:6" x14ac:dyDescent="0.25">
      <c r="A39" s="25" t="s">
        <v>498</v>
      </c>
      <c r="B39" s="65">
        <v>140250</v>
      </c>
      <c r="C39" s="25" t="s">
        <v>463</v>
      </c>
      <c r="D39" s="66">
        <v>2805</v>
      </c>
      <c r="E39" s="25">
        <v>3</v>
      </c>
      <c r="F39" s="25">
        <v>2</v>
      </c>
    </row>
    <row r="40" spans="1:6" x14ac:dyDescent="0.25">
      <c r="A40" s="25" t="s">
        <v>499</v>
      </c>
      <c r="B40" s="65">
        <v>95000</v>
      </c>
      <c r="C40" s="25" t="s">
        <v>466</v>
      </c>
      <c r="D40" s="66">
        <v>1900</v>
      </c>
      <c r="E40" s="25">
        <v>2</v>
      </c>
      <c r="F40" s="25">
        <v>2</v>
      </c>
    </row>
    <row r="41" spans="1:6" x14ac:dyDescent="0.25">
      <c r="A41" s="25" t="s">
        <v>500</v>
      </c>
      <c r="B41" s="65">
        <v>99000</v>
      </c>
      <c r="C41" s="25" t="s">
        <v>468</v>
      </c>
      <c r="D41" s="66">
        <v>1980</v>
      </c>
      <c r="E41" s="25">
        <v>3</v>
      </c>
      <c r="F41" s="25">
        <v>1</v>
      </c>
    </row>
    <row r="42" spans="1:6" x14ac:dyDescent="0.25">
      <c r="A42" s="25" t="s">
        <v>501</v>
      </c>
      <c r="B42" s="65">
        <v>103000</v>
      </c>
      <c r="C42" s="25" t="s">
        <v>458</v>
      </c>
      <c r="D42" s="66">
        <v>2060</v>
      </c>
      <c r="E42" s="25">
        <v>4</v>
      </c>
      <c r="F42" s="25">
        <v>2</v>
      </c>
    </row>
    <row r="43" spans="1:6" x14ac:dyDescent="0.25">
      <c r="A43" s="25" t="s">
        <v>502</v>
      </c>
      <c r="B43" s="65">
        <v>107000</v>
      </c>
      <c r="C43" s="25" t="s">
        <v>461</v>
      </c>
      <c r="D43" s="66">
        <v>2140</v>
      </c>
      <c r="E43" s="25">
        <v>4</v>
      </c>
      <c r="F43" s="25">
        <v>2</v>
      </c>
    </row>
    <row r="44" spans="1:6" x14ac:dyDescent="0.25">
      <c r="A44" s="25" t="s">
        <v>503</v>
      </c>
      <c r="B44" s="65">
        <v>111000</v>
      </c>
      <c r="C44" s="25" t="s">
        <v>463</v>
      </c>
      <c r="D44" s="66">
        <v>2220</v>
      </c>
      <c r="E44" s="25">
        <v>4</v>
      </c>
      <c r="F44" s="25">
        <v>3</v>
      </c>
    </row>
    <row r="45" spans="1:6" x14ac:dyDescent="0.25">
      <c r="A45" s="25" t="s">
        <v>504</v>
      </c>
      <c r="B45" s="65">
        <v>115000</v>
      </c>
      <c r="C45" s="25" t="s">
        <v>456</v>
      </c>
      <c r="D45" s="66">
        <v>2300</v>
      </c>
      <c r="E45" s="25">
        <v>3</v>
      </c>
      <c r="F45" s="25">
        <v>3</v>
      </c>
    </row>
    <row r="46" spans="1:6" x14ac:dyDescent="0.25">
      <c r="A46" s="25" t="s">
        <v>505</v>
      </c>
      <c r="B46" s="65">
        <v>132000</v>
      </c>
      <c r="C46" s="25" t="s">
        <v>466</v>
      </c>
      <c r="D46" s="66">
        <v>2640</v>
      </c>
      <c r="E46" s="25">
        <v>3</v>
      </c>
      <c r="F46" s="25">
        <v>1</v>
      </c>
    </row>
    <row r="47" spans="1:6" x14ac:dyDescent="0.25">
      <c r="A47" s="25" t="s">
        <v>506</v>
      </c>
      <c r="B47" s="65">
        <v>119000</v>
      </c>
      <c r="C47" s="25" t="s">
        <v>466</v>
      </c>
      <c r="D47" s="66">
        <v>2380</v>
      </c>
      <c r="E47" s="25">
        <v>3</v>
      </c>
      <c r="F47" s="25">
        <v>2</v>
      </c>
    </row>
    <row r="48" spans="1:6" x14ac:dyDescent="0.25">
      <c r="A48" s="25" t="s">
        <v>507</v>
      </c>
      <c r="B48" s="65">
        <v>123000</v>
      </c>
      <c r="C48" s="25" t="s">
        <v>468</v>
      </c>
      <c r="D48" s="66">
        <v>2460</v>
      </c>
      <c r="E48" s="25">
        <v>4</v>
      </c>
      <c r="F48" s="25">
        <v>2</v>
      </c>
    </row>
    <row r="49" spans="1:6" x14ac:dyDescent="0.25">
      <c r="A49" s="25" t="s">
        <v>508</v>
      </c>
      <c r="B49" s="65">
        <v>127000</v>
      </c>
      <c r="C49" s="25" t="s">
        <v>458</v>
      </c>
      <c r="D49" s="66">
        <v>2540</v>
      </c>
      <c r="E49" s="25">
        <v>3</v>
      </c>
      <c r="F49" s="25">
        <v>1</v>
      </c>
    </row>
    <row r="50" spans="1:6" x14ac:dyDescent="0.25">
      <c r="A50" s="25" t="s">
        <v>509</v>
      </c>
      <c r="B50" s="65">
        <v>131000</v>
      </c>
      <c r="C50" s="25" t="s">
        <v>461</v>
      </c>
      <c r="D50" s="66">
        <v>2620</v>
      </c>
      <c r="E50" s="25">
        <v>2</v>
      </c>
      <c r="F50" s="25">
        <v>3</v>
      </c>
    </row>
    <row r="51" spans="1:6" x14ac:dyDescent="0.25">
      <c r="A51" s="25" t="s">
        <v>510</v>
      </c>
      <c r="B51" s="65">
        <v>135000</v>
      </c>
      <c r="C51" s="25" t="s">
        <v>463</v>
      </c>
      <c r="D51" s="66">
        <v>2700</v>
      </c>
      <c r="E51" s="25">
        <v>3</v>
      </c>
      <c r="F51" s="25">
        <v>2</v>
      </c>
    </row>
    <row r="52" spans="1:6" x14ac:dyDescent="0.25">
      <c r="A52" s="25" t="s">
        <v>511</v>
      </c>
      <c r="B52" s="65">
        <v>139000</v>
      </c>
      <c r="C52" s="25" t="s">
        <v>456</v>
      </c>
      <c r="D52" s="66">
        <v>2780</v>
      </c>
      <c r="E52" s="25">
        <v>4</v>
      </c>
      <c r="F52" s="25">
        <v>2</v>
      </c>
    </row>
    <row r="53" spans="1:6" x14ac:dyDescent="0.25">
      <c r="A53" s="25" t="s">
        <v>512</v>
      </c>
      <c r="B53" s="65">
        <v>143000</v>
      </c>
      <c r="C53" s="25" t="s">
        <v>466</v>
      </c>
      <c r="D53" s="66">
        <v>2860</v>
      </c>
      <c r="E53" s="25">
        <v>3</v>
      </c>
      <c r="F53" s="25">
        <v>2</v>
      </c>
    </row>
    <row r="54" spans="1:6" x14ac:dyDescent="0.25">
      <c r="A54" s="25" t="s">
        <v>513</v>
      </c>
      <c r="B54" s="65">
        <v>147000</v>
      </c>
      <c r="C54" s="25" t="s">
        <v>468</v>
      </c>
      <c r="D54" s="66">
        <v>2940</v>
      </c>
      <c r="E54" s="25">
        <v>4</v>
      </c>
      <c r="F54" s="25">
        <v>3</v>
      </c>
    </row>
    <row r="55" spans="1:6" x14ac:dyDescent="0.25">
      <c r="A55" s="25" t="s">
        <v>514</v>
      </c>
      <c r="B55" s="65">
        <v>130500</v>
      </c>
      <c r="C55" s="25" t="s">
        <v>458</v>
      </c>
      <c r="D55" s="66">
        <v>2610</v>
      </c>
      <c r="E55" s="25">
        <v>3</v>
      </c>
      <c r="F55" s="25">
        <v>3</v>
      </c>
    </row>
    <row r="56" spans="1:6" x14ac:dyDescent="0.25">
      <c r="A56" s="25" t="s">
        <v>515</v>
      </c>
      <c r="B56" s="65">
        <v>133500</v>
      </c>
      <c r="C56" s="25" t="s">
        <v>461</v>
      </c>
      <c r="D56" s="66">
        <v>2670</v>
      </c>
      <c r="E56" s="25">
        <v>4</v>
      </c>
      <c r="F56" s="25">
        <v>2</v>
      </c>
    </row>
    <row r="57" spans="1:6" x14ac:dyDescent="0.25">
      <c r="A57" s="25" t="s">
        <v>516</v>
      </c>
      <c r="B57" s="65">
        <v>135000</v>
      </c>
      <c r="C57" s="25" t="s">
        <v>468</v>
      </c>
      <c r="D57" s="66">
        <v>2700</v>
      </c>
      <c r="E57" s="25">
        <v>2</v>
      </c>
      <c r="F57" s="25">
        <v>3</v>
      </c>
    </row>
    <row r="58" spans="1:6" x14ac:dyDescent="0.25">
      <c r="A58" s="25" t="s">
        <v>517</v>
      </c>
      <c r="B58" s="65">
        <v>136500</v>
      </c>
      <c r="C58" s="25" t="s">
        <v>463</v>
      </c>
      <c r="D58" s="66">
        <v>2730</v>
      </c>
      <c r="E58" s="25">
        <v>4</v>
      </c>
      <c r="F58" s="25">
        <v>3</v>
      </c>
    </row>
    <row r="59" spans="1:6" x14ac:dyDescent="0.25">
      <c r="A59" s="25" t="s">
        <v>518</v>
      </c>
      <c r="B59" s="65">
        <v>139500</v>
      </c>
      <c r="C59" s="25" t="s">
        <v>456</v>
      </c>
      <c r="D59" s="66">
        <v>2790</v>
      </c>
      <c r="E59" s="25">
        <v>4</v>
      </c>
      <c r="F59" s="25">
        <v>4</v>
      </c>
    </row>
    <row r="60" spans="1:6" x14ac:dyDescent="0.25">
      <c r="A60" s="25" t="s">
        <v>519</v>
      </c>
      <c r="B60" s="65">
        <v>142500</v>
      </c>
      <c r="C60" s="25" t="s">
        <v>466</v>
      </c>
      <c r="D60" s="66">
        <v>2850</v>
      </c>
      <c r="E60" s="25">
        <v>3</v>
      </c>
      <c r="F60" s="25">
        <v>2</v>
      </c>
    </row>
    <row r="61" spans="1:6" x14ac:dyDescent="0.25">
      <c r="A61" s="25" t="s">
        <v>520</v>
      </c>
      <c r="B61" s="65">
        <v>145500</v>
      </c>
      <c r="C61" s="25" t="s">
        <v>468</v>
      </c>
      <c r="D61" s="66">
        <v>2910</v>
      </c>
      <c r="E61" s="25">
        <v>3</v>
      </c>
      <c r="F61" s="25">
        <v>2</v>
      </c>
    </row>
    <row r="62" spans="1:6" x14ac:dyDescent="0.25">
      <c r="A62" s="25" t="s">
        <v>521</v>
      </c>
      <c r="B62" s="65">
        <v>148500</v>
      </c>
      <c r="C62" s="25" t="s">
        <v>458</v>
      </c>
      <c r="D62" s="66">
        <v>2970</v>
      </c>
      <c r="E62" s="25">
        <v>2</v>
      </c>
      <c r="F62" s="25">
        <v>2</v>
      </c>
    </row>
    <row r="63" spans="1:6" x14ac:dyDescent="0.25">
      <c r="A63" s="25" t="s">
        <v>522</v>
      </c>
      <c r="B63" s="65">
        <v>151500</v>
      </c>
      <c r="C63" s="25" t="s">
        <v>461</v>
      </c>
      <c r="D63" s="66">
        <v>3030</v>
      </c>
      <c r="E63" s="25">
        <v>3</v>
      </c>
      <c r="F63" s="25">
        <v>1</v>
      </c>
    </row>
    <row r="64" spans="1:6" x14ac:dyDescent="0.25">
      <c r="A64" s="25" t="s">
        <v>523</v>
      </c>
      <c r="B64" s="65">
        <v>154500</v>
      </c>
      <c r="C64" s="25" t="s">
        <v>463</v>
      </c>
      <c r="D64" s="66">
        <v>3090</v>
      </c>
      <c r="E64" s="25">
        <v>4</v>
      </c>
      <c r="F64" s="25">
        <v>2</v>
      </c>
    </row>
    <row r="65" spans="1:6" x14ac:dyDescent="0.25">
      <c r="A65" s="25" t="s">
        <v>524</v>
      </c>
      <c r="B65" s="65">
        <v>80500</v>
      </c>
      <c r="C65" s="25" t="s">
        <v>456</v>
      </c>
      <c r="D65" s="66">
        <v>1610</v>
      </c>
      <c r="E65" s="25">
        <v>4</v>
      </c>
      <c r="F65" s="25">
        <v>2</v>
      </c>
    </row>
    <row r="66" spans="1:6" x14ac:dyDescent="0.25">
      <c r="A66" s="25" t="s">
        <v>525</v>
      </c>
      <c r="B66" s="65">
        <v>84500</v>
      </c>
      <c r="C66" s="25" t="s">
        <v>466</v>
      </c>
      <c r="D66" s="66">
        <v>1690</v>
      </c>
      <c r="E66" s="25">
        <v>4</v>
      </c>
      <c r="F66" s="25">
        <v>3</v>
      </c>
    </row>
    <row r="67" spans="1:6" x14ac:dyDescent="0.25">
      <c r="A67" s="25" t="s">
        <v>526</v>
      </c>
      <c r="B67" s="65">
        <v>88500</v>
      </c>
      <c r="C67" s="25" t="s">
        <v>468</v>
      </c>
      <c r="D67" s="66">
        <v>1770</v>
      </c>
      <c r="E67" s="25">
        <v>3</v>
      </c>
      <c r="F67" s="25">
        <v>2</v>
      </c>
    </row>
    <row r="68" spans="1:6" x14ac:dyDescent="0.25">
      <c r="A68" s="25" t="s">
        <v>527</v>
      </c>
      <c r="B68" s="65">
        <v>138000</v>
      </c>
      <c r="C68" s="25" t="s">
        <v>458</v>
      </c>
      <c r="D68" s="66">
        <v>2760</v>
      </c>
      <c r="E68" s="25">
        <v>3</v>
      </c>
      <c r="F68" s="25">
        <v>2</v>
      </c>
    </row>
    <row r="69" spans="1:6" x14ac:dyDescent="0.25">
      <c r="A69" s="25" t="s">
        <v>528</v>
      </c>
      <c r="B69" s="65">
        <v>92500</v>
      </c>
      <c r="C69" s="25" t="s">
        <v>458</v>
      </c>
      <c r="D69" s="66">
        <v>1850</v>
      </c>
      <c r="E69" s="25">
        <v>3</v>
      </c>
      <c r="F69" s="25">
        <v>3</v>
      </c>
    </row>
    <row r="70" spans="1:6" x14ac:dyDescent="0.25">
      <c r="A70" s="25" t="s">
        <v>529</v>
      </c>
      <c r="B70" s="65">
        <v>96500</v>
      </c>
      <c r="C70" s="25" t="s">
        <v>461</v>
      </c>
      <c r="D70" s="66">
        <v>1930</v>
      </c>
      <c r="E70" s="25">
        <v>4</v>
      </c>
      <c r="F70" s="25">
        <v>2</v>
      </c>
    </row>
    <row r="71" spans="1:6" x14ac:dyDescent="0.25">
      <c r="A71" s="25" t="s">
        <v>530</v>
      </c>
      <c r="B71" s="65">
        <v>100500</v>
      </c>
      <c r="C71" s="25" t="s">
        <v>463</v>
      </c>
      <c r="D71" s="66">
        <v>2010</v>
      </c>
      <c r="E71" s="25">
        <v>3</v>
      </c>
      <c r="F71" s="25">
        <v>1</v>
      </c>
    </row>
    <row r="72" spans="1:6" x14ac:dyDescent="0.25">
      <c r="A72" s="25" t="s">
        <v>531</v>
      </c>
      <c r="B72" s="65">
        <v>104500</v>
      </c>
      <c r="C72" s="25" t="s">
        <v>456</v>
      </c>
      <c r="D72" s="66">
        <v>2090</v>
      </c>
      <c r="E72" s="25">
        <v>2</v>
      </c>
      <c r="F72" s="25">
        <v>3</v>
      </c>
    </row>
    <row r="73" spans="1:6" x14ac:dyDescent="0.25">
      <c r="A73" s="25" t="s">
        <v>532</v>
      </c>
      <c r="B73" s="65">
        <v>108500</v>
      </c>
      <c r="C73" s="25" t="s">
        <v>466</v>
      </c>
      <c r="D73" s="66">
        <v>2170</v>
      </c>
      <c r="E73" s="25">
        <v>3</v>
      </c>
      <c r="F73" s="25">
        <v>2</v>
      </c>
    </row>
    <row r="74" spans="1:6" x14ac:dyDescent="0.25">
      <c r="A74" s="25" t="s">
        <v>533</v>
      </c>
      <c r="B74" s="65">
        <v>112500</v>
      </c>
      <c r="C74" s="25" t="s">
        <v>468</v>
      </c>
      <c r="D74" s="66">
        <v>2250</v>
      </c>
      <c r="E74" s="25">
        <v>4</v>
      </c>
      <c r="F74" s="25">
        <v>2</v>
      </c>
    </row>
    <row r="75" spans="1:6" x14ac:dyDescent="0.25">
      <c r="A75" s="25" t="s">
        <v>534</v>
      </c>
      <c r="B75" s="65">
        <v>116500</v>
      </c>
      <c r="C75" s="25" t="s">
        <v>458</v>
      </c>
      <c r="D75" s="66">
        <v>2330</v>
      </c>
      <c r="E75" s="25">
        <v>3</v>
      </c>
      <c r="F75" s="25">
        <v>2</v>
      </c>
    </row>
    <row r="76" spans="1:6" x14ac:dyDescent="0.25">
      <c r="A76" s="25" t="s">
        <v>535</v>
      </c>
      <c r="B76" s="65">
        <v>120500</v>
      </c>
      <c r="C76" s="25" t="s">
        <v>461</v>
      </c>
      <c r="D76" s="66">
        <v>2410</v>
      </c>
      <c r="E76" s="25">
        <v>4</v>
      </c>
      <c r="F76" s="25">
        <v>3</v>
      </c>
    </row>
    <row r="77" spans="1:6" x14ac:dyDescent="0.25">
      <c r="A77" s="25" t="s">
        <v>536</v>
      </c>
      <c r="B77" s="65">
        <v>124500</v>
      </c>
      <c r="C77" s="25" t="s">
        <v>463</v>
      </c>
      <c r="D77" s="66">
        <v>2490</v>
      </c>
      <c r="E77" s="25">
        <v>3</v>
      </c>
      <c r="F77" s="25">
        <v>3</v>
      </c>
    </row>
    <row r="78" spans="1:6" x14ac:dyDescent="0.25">
      <c r="A78" s="25" t="s">
        <v>537</v>
      </c>
      <c r="B78" s="65">
        <v>128500</v>
      </c>
      <c r="C78" s="25" t="s">
        <v>456</v>
      </c>
      <c r="D78" s="66">
        <v>2570</v>
      </c>
      <c r="E78" s="25">
        <v>4</v>
      </c>
      <c r="F78" s="25">
        <v>2</v>
      </c>
    </row>
    <row r="79" spans="1:6" x14ac:dyDescent="0.25">
      <c r="A79" s="25" t="s">
        <v>538</v>
      </c>
      <c r="B79" s="65">
        <v>141000</v>
      </c>
      <c r="C79" s="25" t="s">
        <v>461</v>
      </c>
      <c r="D79" s="66">
        <v>2820</v>
      </c>
      <c r="E79" s="25">
        <v>4</v>
      </c>
      <c r="F79" s="25">
        <v>2</v>
      </c>
    </row>
    <row r="80" spans="1:6" x14ac:dyDescent="0.25">
      <c r="A80" s="25" t="s">
        <v>539</v>
      </c>
      <c r="B80" s="65">
        <v>132500</v>
      </c>
      <c r="C80" s="25" t="s">
        <v>466</v>
      </c>
      <c r="D80" s="66">
        <v>2650</v>
      </c>
      <c r="E80" s="25">
        <v>4</v>
      </c>
      <c r="F80" s="25">
        <v>3</v>
      </c>
    </row>
    <row r="81" spans="1:6" x14ac:dyDescent="0.25">
      <c r="A81" s="25" t="s">
        <v>540</v>
      </c>
      <c r="B81" s="65">
        <v>136500</v>
      </c>
      <c r="C81" s="25" t="s">
        <v>468</v>
      </c>
      <c r="D81" s="66">
        <v>2730</v>
      </c>
      <c r="E81" s="25">
        <v>4</v>
      </c>
      <c r="F81" s="25">
        <v>4</v>
      </c>
    </row>
    <row r="82" spans="1:6" x14ac:dyDescent="0.25">
      <c r="A82" s="25" t="s">
        <v>541</v>
      </c>
      <c r="B82" s="65">
        <v>140500</v>
      </c>
      <c r="C82" s="25" t="s">
        <v>458</v>
      </c>
      <c r="D82" s="66">
        <v>2810</v>
      </c>
      <c r="E82" s="25">
        <v>3</v>
      </c>
      <c r="F82" s="25">
        <v>2</v>
      </c>
    </row>
    <row r="83" spans="1:6" x14ac:dyDescent="0.25">
      <c r="A83" s="25" t="s">
        <v>542</v>
      </c>
      <c r="B83" s="65">
        <v>144500</v>
      </c>
      <c r="C83" s="25" t="s">
        <v>461</v>
      </c>
      <c r="D83" s="66">
        <v>2890</v>
      </c>
      <c r="E83" s="25">
        <v>3</v>
      </c>
      <c r="F83" s="25">
        <v>2</v>
      </c>
    </row>
    <row r="84" spans="1:6" x14ac:dyDescent="0.25">
      <c r="A84" s="25" t="s">
        <v>543</v>
      </c>
      <c r="B84" s="65">
        <v>148500</v>
      </c>
      <c r="C84" s="25" t="s">
        <v>463</v>
      </c>
      <c r="D84" s="66">
        <v>2970</v>
      </c>
      <c r="E84" s="25">
        <v>2</v>
      </c>
      <c r="F84" s="25">
        <v>2</v>
      </c>
    </row>
    <row r="85" spans="1:6" x14ac:dyDescent="0.25">
      <c r="A85" s="25" t="s">
        <v>544</v>
      </c>
      <c r="B85" s="65">
        <v>129750</v>
      </c>
      <c r="C85" s="25" t="s">
        <v>456</v>
      </c>
      <c r="D85" s="66">
        <v>2595</v>
      </c>
      <c r="E85" s="25">
        <v>3</v>
      </c>
      <c r="F85" s="25">
        <v>1</v>
      </c>
    </row>
    <row r="86" spans="1:6" x14ac:dyDescent="0.25">
      <c r="A86" s="25" t="s">
        <v>545</v>
      </c>
      <c r="B86" s="65">
        <v>132750</v>
      </c>
      <c r="C86" s="25" t="s">
        <v>466</v>
      </c>
      <c r="D86" s="66">
        <v>2655</v>
      </c>
      <c r="E86" s="25">
        <v>4</v>
      </c>
      <c r="F86" s="25">
        <v>2</v>
      </c>
    </row>
    <row r="87" spans="1:6" x14ac:dyDescent="0.25">
      <c r="A87" s="25" t="s">
        <v>546</v>
      </c>
      <c r="B87" s="65">
        <v>135750</v>
      </c>
      <c r="C87" s="25" t="s">
        <v>468</v>
      </c>
      <c r="D87" s="66">
        <v>2715</v>
      </c>
      <c r="E87" s="25">
        <v>4</v>
      </c>
      <c r="F87" s="25">
        <v>2</v>
      </c>
    </row>
    <row r="88" spans="1:6" x14ac:dyDescent="0.25">
      <c r="A88" s="25" t="s">
        <v>547</v>
      </c>
      <c r="B88" s="65">
        <v>138750</v>
      </c>
      <c r="C88" s="25" t="s">
        <v>458</v>
      </c>
      <c r="D88" s="66">
        <v>2775</v>
      </c>
      <c r="E88" s="25">
        <v>4</v>
      </c>
      <c r="F88" s="25">
        <v>3</v>
      </c>
    </row>
    <row r="89" spans="1:6" x14ac:dyDescent="0.25">
      <c r="A89" s="25" t="s">
        <v>548</v>
      </c>
      <c r="B89" s="65">
        <v>141750</v>
      </c>
      <c r="C89" s="25" t="s">
        <v>461</v>
      </c>
      <c r="D89" s="66">
        <v>2835</v>
      </c>
      <c r="E89" s="25">
        <v>3</v>
      </c>
      <c r="F89" s="25">
        <v>3</v>
      </c>
    </row>
    <row r="90" spans="1:6" x14ac:dyDescent="0.25">
      <c r="A90" s="25" t="s">
        <v>549</v>
      </c>
      <c r="B90" s="65">
        <v>144000</v>
      </c>
      <c r="C90" s="25" t="s">
        <v>463</v>
      </c>
      <c r="D90" s="66">
        <v>2880</v>
      </c>
      <c r="E90" s="25">
        <v>3</v>
      </c>
      <c r="F90" s="25">
        <v>2</v>
      </c>
    </row>
    <row r="91" spans="1:6" x14ac:dyDescent="0.25">
      <c r="A91" s="25" t="s">
        <v>550</v>
      </c>
      <c r="B91" s="65">
        <v>144750</v>
      </c>
      <c r="C91" s="25" t="s">
        <v>463</v>
      </c>
      <c r="D91" s="66">
        <v>2895</v>
      </c>
      <c r="E91" s="25">
        <v>3</v>
      </c>
      <c r="F91" s="25">
        <v>2</v>
      </c>
    </row>
    <row r="92" spans="1:6" x14ac:dyDescent="0.25">
      <c r="A92" s="25" t="s">
        <v>551</v>
      </c>
      <c r="B92" s="65">
        <v>147750</v>
      </c>
      <c r="C92" s="25" t="s">
        <v>456</v>
      </c>
      <c r="D92" s="66">
        <v>2955</v>
      </c>
      <c r="E92" s="25">
        <v>4</v>
      </c>
      <c r="F92" s="25">
        <v>2</v>
      </c>
    </row>
    <row r="93" spans="1:6" x14ac:dyDescent="0.25">
      <c r="A93" s="25" t="s">
        <v>552</v>
      </c>
      <c r="B93" s="65">
        <v>150750</v>
      </c>
      <c r="C93" s="25" t="s">
        <v>466</v>
      </c>
      <c r="D93" s="66">
        <v>3015</v>
      </c>
      <c r="E93" s="25">
        <v>3</v>
      </c>
      <c r="F93" s="25">
        <v>1</v>
      </c>
    </row>
    <row r="94" spans="1:6" x14ac:dyDescent="0.25">
      <c r="A94" s="25" t="s">
        <v>553</v>
      </c>
      <c r="B94" s="65">
        <v>153750</v>
      </c>
      <c r="C94" s="25" t="s">
        <v>468</v>
      </c>
      <c r="D94" s="66">
        <v>3075</v>
      </c>
      <c r="E94" s="25">
        <v>2</v>
      </c>
      <c r="F94" s="25">
        <v>3</v>
      </c>
    </row>
    <row r="95" spans="1:6" x14ac:dyDescent="0.25">
      <c r="A95" s="25" t="s">
        <v>554</v>
      </c>
      <c r="B95" s="65">
        <v>79750</v>
      </c>
      <c r="C95" s="25" t="s">
        <v>458</v>
      </c>
      <c r="D95" s="66">
        <v>1595</v>
      </c>
      <c r="E95" s="25">
        <v>3</v>
      </c>
      <c r="F95" s="25">
        <v>2</v>
      </c>
    </row>
    <row r="96" spans="1:6" x14ac:dyDescent="0.25">
      <c r="A96" s="25" t="s">
        <v>555</v>
      </c>
      <c r="B96" s="65">
        <v>83750</v>
      </c>
      <c r="C96" s="25" t="s">
        <v>461</v>
      </c>
      <c r="D96" s="66">
        <v>1675</v>
      </c>
      <c r="E96" s="25">
        <v>4</v>
      </c>
      <c r="F96" s="25">
        <v>2</v>
      </c>
    </row>
    <row r="97" spans="1:6" x14ac:dyDescent="0.25">
      <c r="A97" s="25" t="s">
        <v>556</v>
      </c>
      <c r="B97" s="65">
        <v>87750</v>
      </c>
      <c r="C97" s="25" t="s">
        <v>463</v>
      </c>
      <c r="D97" s="66">
        <v>1755</v>
      </c>
      <c r="E97" s="25">
        <v>3</v>
      </c>
      <c r="F97" s="25">
        <v>2</v>
      </c>
    </row>
    <row r="98" spans="1:6" x14ac:dyDescent="0.25">
      <c r="A98" s="25" t="s">
        <v>557</v>
      </c>
      <c r="B98" s="65">
        <v>91750</v>
      </c>
      <c r="C98" s="25" t="s">
        <v>456</v>
      </c>
      <c r="D98" s="66">
        <v>1835</v>
      </c>
      <c r="E98" s="25">
        <v>4</v>
      </c>
      <c r="F98" s="25">
        <v>3</v>
      </c>
    </row>
    <row r="99" spans="1:6" x14ac:dyDescent="0.25">
      <c r="A99" s="25" t="s">
        <v>558</v>
      </c>
      <c r="B99" s="65">
        <v>95750</v>
      </c>
      <c r="C99" s="25" t="s">
        <v>466</v>
      </c>
      <c r="D99" s="66">
        <v>1915</v>
      </c>
      <c r="E99" s="25">
        <v>3</v>
      </c>
      <c r="F99" s="25">
        <v>3</v>
      </c>
    </row>
    <row r="100" spans="1:6" x14ac:dyDescent="0.25">
      <c r="A100" s="25" t="s">
        <v>559</v>
      </c>
      <c r="B100" s="65">
        <v>99750</v>
      </c>
      <c r="C100" s="25" t="s">
        <v>468</v>
      </c>
      <c r="D100" s="66">
        <v>1995</v>
      </c>
      <c r="E100" s="25">
        <v>4</v>
      </c>
      <c r="F100" s="25">
        <v>2</v>
      </c>
    </row>
    <row r="101" spans="1:6" x14ac:dyDescent="0.25">
      <c r="A101" s="25" t="s">
        <v>560</v>
      </c>
      <c r="B101" s="65">
        <v>147000</v>
      </c>
      <c r="C101" s="25" t="s">
        <v>456</v>
      </c>
      <c r="D101" s="66">
        <v>2940</v>
      </c>
      <c r="E101" s="25">
        <v>4</v>
      </c>
      <c r="F101" s="25">
        <v>3</v>
      </c>
    </row>
    <row r="102" spans="1:6" x14ac:dyDescent="0.25">
      <c r="A102" s="25" t="s">
        <v>561</v>
      </c>
      <c r="B102" s="65">
        <v>103750</v>
      </c>
      <c r="C102" s="25" t="s">
        <v>458</v>
      </c>
      <c r="D102" s="66">
        <v>2075</v>
      </c>
      <c r="E102" s="25">
        <v>4</v>
      </c>
      <c r="F102" s="25">
        <v>3</v>
      </c>
    </row>
    <row r="103" spans="1:6" x14ac:dyDescent="0.25">
      <c r="A103" s="25" t="s">
        <v>562</v>
      </c>
      <c r="B103" s="65">
        <v>107750</v>
      </c>
      <c r="C103" s="25" t="s">
        <v>461</v>
      </c>
      <c r="D103" s="66">
        <v>2155</v>
      </c>
      <c r="E103" s="25">
        <v>4</v>
      </c>
      <c r="F103" s="25">
        <v>4</v>
      </c>
    </row>
    <row r="104" spans="1:6" x14ac:dyDescent="0.25">
      <c r="A104" s="25" t="s">
        <v>563</v>
      </c>
      <c r="B104" s="65">
        <v>111750</v>
      </c>
      <c r="C104" s="25" t="s">
        <v>463</v>
      </c>
      <c r="D104" s="66">
        <v>2235</v>
      </c>
      <c r="E104" s="25">
        <v>3</v>
      </c>
      <c r="F104" s="25">
        <v>2</v>
      </c>
    </row>
    <row r="105" spans="1:6" x14ac:dyDescent="0.25">
      <c r="A105" s="25" t="s">
        <v>564</v>
      </c>
      <c r="B105" s="65">
        <v>115750</v>
      </c>
      <c r="C105" s="25" t="s">
        <v>456</v>
      </c>
      <c r="D105" s="66">
        <v>2315</v>
      </c>
      <c r="E105" s="25">
        <v>3</v>
      </c>
      <c r="F105" s="25">
        <v>2</v>
      </c>
    </row>
    <row r="106" spans="1:6" x14ac:dyDescent="0.25">
      <c r="A106" s="25" t="s">
        <v>565</v>
      </c>
      <c r="B106" s="65">
        <v>119750</v>
      </c>
      <c r="C106" s="25" t="s">
        <v>466</v>
      </c>
      <c r="D106" s="66">
        <v>2395</v>
      </c>
      <c r="E106" s="25">
        <v>2</v>
      </c>
      <c r="F106" s="25">
        <v>2</v>
      </c>
    </row>
    <row r="107" spans="1:6" x14ac:dyDescent="0.25">
      <c r="A107" s="25" t="s">
        <v>566</v>
      </c>
      <c r="B107" s="65">
        <v>123750</v>
      </c>
      <c r="C107" s="25" t="s">
        <v>468</v>
      </c>
      <c r="D107" s="66">
        <v>2475</v>
      </c>
      <c r="E107" s="25">
        <v>3</v>
      </c>
      <c r="F107" s="25">
        <v>1</v>
      </c>
    </row>
    <row r="108" spans="1:6" x14ac:dyDescent="0.25">
      <c r="A108" s="25" t="s">
        <v>567</v>
      </c>
      <c r="B108" s="65">
        <v>127750</v>
      </c>
      <c r="C108" s="25" t="s">
        <v>458</v>
      </c>
      <c r="D108" s="66">
        <v>2555</v>
      </c>
      <c r="E108" s="25">
        <v>4</v>
      </c>
      <c r="F108" s="25">
        <v>2</v>
      </c>
    </row>
    <row r="109" spans="1:6" x14ac:dyDescent="0.25">
      <c r="A109" s="25" t="s">
        <v>568</v>
      </c>
      <c r="B109" s="65">
        <v>131750</v>
      </c>
      <c r="C109" s="25" t="s">
        <v>461</v>
      </c>
      <c r="D109" s="66">
        <v>2635</v>
      </c>
      <c r="E109" s="25">
        <v>4</v>
      </c>
      <c r="F109" s="25">
        <v>2</v>
      </c>
    </row>
    <row r="110" spans="1:6" x14ac:dyDescent="0.25">
      <c r="A110" s="25" t="s">
        <v>569</v>
      </c>
      <c r="B110" s="65">
        <v>135750</v>
      </c>
      <c r="C110" s="25" t="s">
        <v>463</v>
      </c>
      <c r="D110" s="66">
        <v>2715</v>
      </c>
      <c r="E110" s="25">
        <v>4</v>
      </c>
      <c r="F110" s="25">
        <v>3</v>
      </c>
    </row>
    <row r="111" spans="1:6" x14ac:dyDescent="0.25">
      <c r="A111" s="25" t="s">
        <v>570</v>
      </c>
      <c r="B111" s="65">
        <v>139750</v>
      </c>
      <c r="C111" s="25" t="s">
        <v>456</v>
      </c>
      <c r="D111" s="66">
        <v>2795</v>
      </c>
      <c r="E111" s="25">
        <v>3</v>
      </c>
      <c r="F111" s="25">
        <v>2</v>
      </c>
    </row>
    <row r="112" spans="1:6" x14ac:dyDescent="0.25">
      <c r="A112" s="25" t="s">
        <v>571</v>
      </c>
      <c r="B112" s="65">
        <v>150000</v>
      </c>
      <c r="C112" s="25" t="s">
        <v>466</v>
      </c>
      <c r="D112" s="66">
        <v>3000</v>
      </c>
      <c r="E112" s="25">
        <v>3</v>
      </c>
      <c r="F112" s="25">
        <v>3</v>
      </c>
    </row>
    <row r="113" spans="1:6" x14ac:dyDescent="0.25">
      <c r="A113" s="25" t="s">
        <v>572</v>
      </c>
      <c r="B113" s="65">
        <v>143750</v>
      </c>
      <c r="C113" s="25" t="s">
        <v>466</v>
      </c>
      <c r="D113" s="66">
        <v>2875</v>
      </c>
      <c r="E113" s="25">
        <v>3</v>
      </c>
      <c r="F113" s="25">
        <v>3</v>
      </c>
    </row>
    <row r="114" spans="1:6" x14ac:dyDescent="0.25">
      <c r="A114" s="25" t="s">
        <v>573</v>
      </c>
      <c r="B114" s="65">
        <v>147750</v>
      </c>
      <c r="C114" s="25" t="s">
        <v>468</v>
      </c>
      <c r="D114" s="66">
        <v>2955</v>
      </c>
      <c r="E114" s="25">
        <v>4</v>
      </c>
      <c r="F114" s="25">
        <v>2</v>
      </c>
    </row>
    <row r="115" spans="1:6" x14ac:dyDescent="0.25">
      <c r="A115" s="25" t="s">
        <v>574</v>
      </c>
      <c r="B115" s="65">
        <v>131250</v>
      </c>
      <c r="C115" s="25" t="s">
        <v>458</v>
      </c>
      <c r="D115" s="66">
        <v>2625</v>
      </c>
      <c r="E115" s="25">
        <v>3</v>
      </c>
      <c r="F115" s="25">
        <v>1</v>
      </c>
    </row>
    <row r="116" spans="1:6" x14ac:dyDescent="0.25">
      <c r="A116" s="25" t="s">
        <v>575</v>
      </c>
      <c r="B116" s="65">
        <v>134250</v>
      </c>
      <c r="C116" s="25" t="s">
        <v>461</v>
      </c>
      <c r="D116" s="66">
        <v>2685</v>
      </c>
      <c r="E116" s="25">
        <v>2</v>
      </c>
      <c r="F116" s="25">
        <v>3</v>
      </c>
    </row>
    <row r="117" spans="1:6" x14ac:dyDescent="0.25">
      <c r="A117" s="25" t="s">
        <v>576</v>
      </c>
      <c r="B117" s="65">
        <v>137250</v>
      </c>
      <c r="C117" s="25" t="s">
        <v>463</v>
      </c>
      <c r="D117" s="66">
        <v>2745</v>
      </c>
      <c r="E117" s="25">
        <v>3</v>
      </c>
      <c r="F117" s="25">
        <v>2</v>
      </c>
    </row>
    <row r="118" spans="1:6" x14ac:dyDescent="0.25">
      <c r="A118" s="25" t="s">
        <v>577</v>
      </c>
      <c r="B118" s="65">
        <v>140250</v>
      </c>
      <c r="C118" s="25" t="s">
        <v>456</v>
      </c>
      <c r="D118" s="66">
        <v>2805</v>
      </c>
      <c r="E118" s="25">
        <v>4</v>
      </c>
      <c r="F118" s="25">
        <v>2</v>
      </c>
    </row>
    <row r="119" spans="1:6" x14ac:dyDescent="0.25">
      <c r="A119" s="25" t="s">
        <v>578</v>
      </c>
      <c r="B119" s="65">
        <v>143250</v>
      </c>
      <c r="C119" s="25" t="s">
        <v>466</v>
      </c>
      <c r="D119" s="66">
        <v>2865</v>
      </c>
      <c r="E119" s="25">
        <v>3</v>
      </c>
      <c r="F119" s="25">
        <v>2</v>
      </c>
    </row>
    <row r="120" spans="1:6" x14ac:dyDescent="0.25">
      <c r="A120" s="25" t="s">
        <v>579</v>
      </c>
      <c r="B120" s="65">
        <v>146250</v>
      </c>
      <c r="C120" s="25" t="s">
        <v>468</v>
      </c>
      <c r="D120" s="66">
        <v>2925</v>
      </c>
      <c r="E120" s="25">
        <v>4</v>
      </c>
      <c r="F120" s="25">
        <v>3</v>
      </c>
    </row>
    <row r="121" spans="1:6" x14ac:dyDescent="0.25">
      <c r="A121" s="25" t="s">
        <v>580</v>
      </c>
      <c r="B121" s="65">
        <v>149250</v>
      </c>
      <c r="C121" s="25" t="s">
        <v>458</v>
      </c>
      <c r="D121" s="66">
        <v>2985</v>
      </c>
      <c r="E121" s="25">
        <v>3</v>
      </c>
      <c r="F121" s="25">
        <v>3</v>
      </c>
    </row>
    <row r="122" spans="1:6" x14ac:dyDescent="0.25">
      <c r="A122" s="25" t="s">
        <v>581</v>
      </c>
      <c r="B122" s="65">
        <v>152250</v>
      </c>
      <c r="C122" s="25" t="s">
        <v>461</v>
      </c>
      <c r="D122" s="66">
        <v>3045</v>
      </c>
      <c r="E122" s="25">
        <v>4</v>
      </c>
      <c r="F122" s="25">
        <v>2</v>
      </c>
    </row>
    <row r="123" spans="1:6" x14ac:dyDescent="0.25">
      <c r="A123" s="25" t="s">
        <v>582</v>
      </c>
      <c r="B123" s="65">
        <v>153000</v>
      </c>
      <c r="C123" s="25" t="s">
        <v>468</v>
      </c>
      <c r="D123" s="66">
        <v>3060</v>
      </c>
      <c r="E123" s="25">
        <v>4</v>
      </c>
      <c r="F123" s="25">
        <v>2</v>
      </c>
    </row>
    <row r="124" spans="1:6" x14ac:dyDescent="0.25">
      <c r="A124" s="25" t="s">
        <v>583</v>
      </c>
      <c r="B124" s="65">
        <v>155250</v>
      </c>
      <c r="C124" s="25" t="s">
        <v>463</v>
      </c>
      <c r="D124" s="66">
        <v>3105</v>
      </c>
      <c r="E124" s="25">
        <v>4</v>
      </c>
      <c r="F124" s="25">
        <v>3</v>
      </c>
    </row>
    <row r="125" spans="1:6" x14ac:dyDescent="0.25">
      <c r="A125" s="25" t="s">
        <v>584</v>
      </c>
      <c r="B125" s="65">
        <v>81250</v>
      </c>
      <c r="C125" s="25" t="s">
        <v>456</v>
      </c>
      <c r="D125" s="66">
        <v>1625</v>
      </c>
      <c r="E125" s="25">
        <v>4</v>
      </c>
      <c r="F125" s="25">
        <v>4</v>
      </c>
    </row>
    <row r="126" spans="1:6" x14ac:dyDescent="0.25">
      <c r="A126" s="25" t="s">
        <v>585</v>
      </c>
      <c r="B126" s="65">
        <v>85250</v>
      </c>
      <c r="C126" s="25" t="s">
        <v>466</v>
      </c>
      <c r="D126" s="66">
        <v>1705</v>
      </c>
      <c r="E126" s="25">
        <v>3</v>
      </c>
      <c r="F126" s="25">
        <v>2</v>
      </c>
    </row>
    <row r="127" spans="1:6" x14ac:dyDescent="0.25">
      <c r="A127" s="25" t="s">
        <v>586</v>
      </c>
      <c r="B127" s="65">
        <v>89250</v>
      </c>
      <c r="C127" s="25" t="s">
        <v>468</v>
      </c>
      <c r="D127" s="66">
        <v>1785</v>
      </c>
      <c r="E127" s="25">
        <v>3</v>
      </c>
      <c r="F127" s="25">
        <v>2</v>
      </c>
    </row>
    <row r="128" spans="1:6" x14ac:dyDescent="0.25">
      <c r="A128" s="25" t="s">
        <v>587</v>
      </c>
      <c r="B128" s="65">
        <v>93250</v>
      </c>
      <c r="C128" s="25" t="s">
        <v>458</v>
      </c>
      <c r="D128" s="66">
        <v>1865</v>
      </c>
      <c r="E128" s="25">
        <v>2</v>
      </c>
      <c r="F128" s="25">
        <v>2</v>
      </c>
    </row>
    <row r="129" spans="1:6" x14ac:dyDescent="0.25">
      <c r="A129" s="25" t="s">
        <v>588</v>
      </c>
      <c r="B129" s="65">
        <v>97250</v>
      </c>
      <c r="C129" s="25" t="s">
        <v>461</v>
      </c>
      <c r="D129" s="66">
        <v>1945</v>
      </c>
      <c r="E129" s="25">
        <v>3</v>
      </c>
      <c r="F129" s="25">
        <v>1</v>
      </c>
    </row>
    <row r="130" spans="1:6" x14ac:dyDescent="0.25">
      <c r="A130" s="25" t="s">
        <v>589</v>
      </c>
      <c r="B130" s="65">
        <v>101250</v>
      </c>
      <c r="C130" s="25" t="s">
        <v>463</v>
      </c>
      <c r="D130" s="66">
        <v>2025</v>
      </c>
      <c r="E130" s="25">
        <v>4</v>
      </c>
      <c r="F130" s="25">
        <v>2</v>
      </c>
    </row>
    <row r="131" spans="1:6" x14ac:dyDescent="0.25">
      <c r="A131" s="25" t="s">
        <v>590</v>
      </c>
      <c r="B131" s="65">
        <v>105250</v>
      </c>
      <c r="C131" s="25" t="s">
        <v>456</v>
      </c>
      <c r="D131" s="66">
        <v>2105</v>
      </c>
      <c r="E131" s="25">
        <v>4</v>
      </c>
      <c r="F131" s="25">
        <v>2</v>
      </c>
    </row>
    <row r="132" spans="1:6" x14ac:dyDescent="0.25">
      <c r="A132" s="25" t="s">
        <v>591</v>
      </c>
      <c r="B132" s="65">
        <v>109250</v>
      </c>
      <c r="C132" s="25" t="s">
        <v>466</v>
      </c>
      <c r="D132" s="66">
        <v>2185</v>
      </c>
      <c r="E132" s="25">
        <v>4</v>
      </c>
      <c r="F132" s="25">
        <v>3</v>
      </c>
    </row>
    <row r="133" spans="1:6" x14ac:dyDescent="0.25">
      <c r="A133" s="25" t="s">
        <v>592</v>
      </c>
      <c r="B133" s="65">
        <v>113250</v>
      </c>
      <c r="C133" s="25" t="s">
        <v>468</v>
      </c>
      <c r="D133" s="66">
        <v>2265</v>
      </c>
      <c r="E133" s="25">
        <v>3</v>
      </c>
      <c r="F133" s="25">
        <v>3</v>
      </c>
    </row>
  </sheetData>
  <conditionalFormatting sqref="B1:B1048576">
    <cfRule type="cellIs" dxfId="2" priority="3" operator="greaterThan">
      <formula>100000</formula>
    </cfRule>
  </conditionalFormatting>
  <conditionalFormatting sqref="C1:C1048576">
    <cfRule type="cellIs" dxfId="1" priority="2" operator="equal">
      <formula>"Fayetteville"</formula>
    </cfRule>
  </conditionalFormatting>
  <conditionalFormatting sqref="D1:D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BC507-EEB3-45C6-9A9A-30996C020634}">
  <sheetPr>
    <tabColor theme="0"/>
  </sheetPr>
  <dimension ref="A1:D4"/>
  <sheetViews>
    <sheetView workbookViewId="0">
      <selection activeCell="M12" sqref="M12"/>
    </sheetView>
  </sheetViews>
  <sheetFormatPr defaultRowHeight="15" x14ac:dyDescent="0.25"/>
  <cols>
    <col min="1" max="1" width="10.42578125" bestFit="1" customWidth="1"/>
  </cols>
  <sheetData>
    <row r="1" spans="1:4" x14ac:dyDescent="0.25">
      <c r="A1" t="s">
        <v>432</v>
      </c>
      <c r="B1" t="s">
        <v>698</v>
      </c>
      <c r="C1" t="s">
        <v>699</v>
      </c>
      <c r="D1" t="s">
        <v>639</v>
      </c>
    </row>
    <row r="2" spans="1:4" x14ac:dyDescent="0.25">
      <c r="A2" s="92">
        <v>43462</v>
      </c>
      <c r="B2">
        <v>10</v>
      </c>
      <c r="C2">
        <v>12</v>
      </c>
      <c r="D2">
        <f>B2*C2</f>
        <v>120</v>
      </c>
    </row>
    <row r="3" spans="1:4" x14ac:dyDescent="0.25">
      <c r="A3" s="92">
        <v>43463</v>
      </c>
      <c r="B3">
        <v>5</v>
      </c>
      <c r="C3">
        <v>11</v>
      </c>
      <c r="D3">
        <f>B3*C3</f>
        <v>55</v>
      </c>
    </row>
    <row r="4" spans="1:4" x14ac:dyDescent="0.25">
      <c r="A4" s="92">
        <v>43464</v>
      </c>
      <c r="B4">
        <v>4</v>
      </c>
      <c r="C4">
        <v>8</v>
      </c>
      <c r="D4">
        <f>B4*C4</f>
        <v>32</v>
      </c>
    </row>
  </sheetData>
  <conditionalFormatting sqref="A2:D4">
    <cfRule type="expression" dxfId="0" priority="1">
      <formula>$B2 &lt;= 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0"/>
  </sheetPr>
  <dimension ref="A1:B9"/>
  <sheetViews>
    <sheetView workbookViewId="0">
      <selection activeCell="E11" sqref="E11"/>
    </sheetView>
  </sheetViews>
  <sheetFormatPr defaultColWidth="9.140625" defaultRowHeight="15" x14ac:dyDescent="0.25"/>
  <cols>
    <col min="1" max="1" width="14.28515625" style="25" customWidth="1"/>
    <col min="2" max="2" width="13.5703125" style="25" customWidth="1"/>
    <col min="3" max="16384" width="9.140625" style="25"/>
  </cols>
  <sheetData>
    <row r="1" spans="1:2" x14ac:dyDescent="0.25">
      <c r="A1" s="67" t="s">
        <v>593</v>
      </c>
      <c r="B1" s="67" t="s">
        <v>594</v>
      </c>
    </row>
    <row r="2" spans="1:2" x14ac:dyDescent="0.25">
      <c r="A2" s="25" t="s">
        <v>595</v>
      </c>
      <c r="B2" s="68">
        <f ca="1">TODAY()-3</f>
        <v>44566</v>
      </c>
    </row>
    <row r="3" spans="1:2" x14ac:dyDescent="0.25">
      <c r="A3" s="25" t="s">
        <v>596</v>
      </c>
      <c r="B3" s="68">
        <f ca="1">TODAY()-2</f>
        <v>44567</v>
      </c>
    </row>
    <row r="4" spans="1:2" x14ac:dyDescent="0.25">
      <c r="A4" s="25" t="s">
        <v>597</v>
      </c>
      <c r="B4" s="68">
        <f ca="1">TODAY()-1</f>
        <v>44568</v>
      </c>
    </row>
    <row r="5" spans="1:2" x14ac:dyDescent="0.25">
      <c r="A5" s="25" t="s">
        <v>598</v>
      </c>
      <c r="B5" s="68">
        <f ca="1">TODAY()</f>
        <v>44569</v>
      </c>
    </row>
    <row r="6" spans="1:2" x14ac:dyDescent="0.25">
      <c r="A6" s="25" t="s">
        <v>599</v>
      </c>
      <c r="B6" s="68">
        <f ca="1">TODAY()</f>
        <v>44569</v>
      </c>
    </row>
    <row r="7" spans="1:2" x14ac:dyDescent="0.25">
      <c r="A7" s="25" t="s">
        <v>600</v>
      </c>
      <c r="B7" s="68">
        <f ca="1">TODAY()+1</f>
        <v>44570</v>
      </c>
    </row>
    <row r="8" spans="1:2" x14ac:dyDescent="0.25">
      <c r="A8" s="25" t="s">
        <v>601</v>
      </c>
      <c r="B8" s="68">
        <f ca="1">TODAY()+2</f>
        <v>44571</v>
      </c>
    </row>
    <row r="9" spans="1:2" x14ac:dyDescent="0.25">
      <c r="A9" s="25" t="s">
        <v>602</v>
      </c>
      <c r="B9" s="68">
        <f ca="1">TODAY()+3</f>
        <v>44572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0"/>
  </sheetPr>
  <dimension ref="A1:G16"/>
  <sheetViews>
    <sheetView topLeftCell="D6" zoomScale="150" zoomScaleNormal="150" workbookViewId="0">
      <selection activeCell="G16" sqref="G16"/>
    </sheetView>
  </sheetViews>
  <sheetFormatPr defaultColWidth="9.140625" defaultRowHeight="15.75" x14ac:dyDescent="0.25"/>
  <cols>
    <col min="1" max="1" width="8.85546875" style="69" customWidth="1"/>
    <col min="2" max="16384" width="9.140625" style="69"/>
  </cols>
  <sheetData>
    <row r="1" spans="1:7" x14ac:dyDescent="0.25">
      <c r="A1" s="69" t="s">
        <v>700</v>
      </c>
    </row>
    <row r="2" spans="1:7" x14ac:dyDescent="0.25">
      <c r="A2" s="70"/>
    </row>
    <row r="3" spans="1:7" ht="23.25" x14ac:dyDescent="0.25">
      <c r="A3" s="102" t="s">
        <v>603</v>
      </c>
      <c r="B3" s="103"/>
      <c r="C3" s="103"/>
      <c r="D3" s="103"/>
      <c r="E3" s="104"/>
    </row>
    <row r="6" spans="1:7" x14ac:dyDescent="0.25">
      <c r="G6" s="71"/>
    </row>
    <row r="7" spans="1:7" x14ac:dyDescent="0.25">
      <c r="G7" s="72" t="str">
        <f>A1</f>
        <v>Excel 2019 is even better than I expected!</v>
      </c>
    </row>
    <row r="10" spans="1:7" x14ac:dyDescent="0.25">
      <c r="G10" s="71"/>
    </row>
    <row r="11" spans="1:7" x14ac:dyDescent="0.25">
      <c r="G11" s="73">
        <f>Linkfromhere!E20</f>
        <v>11.3</v>
      </c>
    </row>
    <row r="15" spans="1:7" x14ac:dyDescent="0.25">
      <c r="G15" s="71"/>
    </row>
    <row r="16" spans="1:7" x14ac:dyDescent="0.25">
      <c r="G16" s="72" t="str">
        <f>[2]Sheet1!$A$1</f>
        <v>VALUE</v>
      </c>
    </row>
  </sheetData>
  <mergeCells count="1">
    <mergeCell ref="A3:E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theme="0"/>
  </sheetPr>
  <dimension ref="E1:E21"/>
  <sheetViews>
    <sheetView workbookViewId="0">
      <selection activeCell="E11" sqref="E11"/>
    </sheetView>
  </sheetViews>
  <sheetFormatPr defaultColWidth="8.85546875" defaultRowHeight="12.75" x14ac:dyDescent="0.2"/>
  <cols>
    <col min="1" max="16384" width="8.85546875" style="71"/>
  </cols>
  <sheetData>
    <row r="1" spans="5:5" ht="15" x14ac:dyDescent="0.2">
      <c r="E1" s="74" t="s">
        <v>9</v>
      </c>
    </row>
    <row r="2" spans="5:5" ht="15" x14ac:dyDescent="0.25">
      <c r="E2" s="75">
        <v>11.25</v>
      </c>
    </row>
    <row r="3" spans="5:5" ht="15" x14ac:dyDescent="0.25">
      <c r="E3" s="75">
        <v>12.25</v>
      </c>
    </row>
    <row r="4" spans="5:5" ht="15" x14ac:dyDescent="0.25">
      <c r="E4" s="75">
        <v>14.55</v>
      </c>
    </row>
    <row r="5" spans="5:5" ht="15" x14ac:dyDescent="0.25">
      <c r="E5" s="75">
        <v>11.25</v>
      </c>
    </row>
    <row r="6" spans="5:5" ht="15" x14ac:dyDescent="0.25">
      <c r="E6" s="75">
        <v>10.199999999999999</v>
      </c>
    </row>
    <row r="7" spans="5:5" ht="15" x14ac:dyDescent="0.25">
      <c r="E7" s="75">
        <v>12.25</v>
      </c>
    </row>
    <row r="8" spans="5:5" ht="15" x14ac:dyDescent="0.25">
      <c r="E8" s="75">
        <v>9.9499999999999993</v>
      </c>
    </row>
    <row r="9" spans="5:5" ht="15" x14ac:dyDescent="0.25">
      <c r="E9" s="75">
        <v>12.3</v>
      </c>
    </row>
    <row r="10" spans="5:5" ht="15" x14ac:dyDescent="0.25">
      <c r="E10" s="75">
        <v>13.25</v>
      </c>
    </row>
    <row r="11" spans="5:5" ht="15" x14ac:dyDescent="0.25">
      <c r="E11" s="75">
        <v>10.199999999999999</v>
      </c>
    </row>
    <row r="12" spans="5:5" ht="15" x14ac:dyDescent="0.25">
      <c r="E12" s="75">
        <v>12.2</v>
      </c>
    </row>
    <row r="13" spans="5:5" ht="15" x14ac:dyDescent="0.25">
      <c r="E13" s="75">
        <v>14.25</v>
      </c>
    </row>
    <row r="14" spans="5:5" ht="15" x14ac:dyDescent="0.25">
      <c r="E14" s="75">
        <v>11.5</v>
      </c>
    </row>
    <row r="15" spans="5:5" ht="15" x14ac:dyDescent="0.25">
      <c r="E15" s="75">
        <v>10.35</v>
      </c>
    </row>
    <row r="16" spans="5:5" ht="15" x14ac:dyDescent="0.25">
      <c r="E16" s="75">
        <v>10.15</v>
      </c>
    </row>
    <row r="17" spans="5:5" ht="15" x14ac:dyDescent="0.25">
      <c r="E17" s="75">
        <v>12.25</v>
      </c>
    </row>
    <row r="18" spans="5:5" ht="15" x14ac:dyDescent="0.25">
      <c r="E18" s="75">
        <v>13.25</v>
      </c>
    </row>
    <row r="19" spans="5:5" ht="15" x14ac:dyDescent="0.25">
      <c r="E19" s="75">
        <v>9.5</v>
      </c>
    </row>
    <row r="20" spans="5:5" ht="15" x14ac:dyDescent="0.25">
      <c r="E20" s="75">
        <v>11.3</v>
      </c>
    </row>
    <row r="21" spans="5:5" x14ac:dyDescent="0.2">
      <c r="E21" s="7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0"/>
  </sheetPr>
  <dimension ref="A1:C6"/>
  <sheetViews>
    <sheetView zoomScale="145" zoomScaleNormal="145" workbookViewId="0">
      <selection activeCell="A3" sqref="A3"/>
    </sheetView>
  </sheetViews>
  <sheetFormatPr defaultRowHeight="15" x14ac:dyDescent="0.25"/>
  <sheetData>
    <row r="1" spans="1:3" x14ac:dyDescent="0.25">
      <c r="A1" t="s">
        <v>604</v>
      </c>
    </row>
    <row r="3" spans="1:3" x14ac:dyDescent="0.25">
      <c r="A3" s="93">
        <v>1</v>
      </c>
      <c r="B3" s="93">
        <v>2</v>
      </c>
      <c r="C3" s="93">
        <v>3</v>
      </c>
    </row>
    <row r="4" spans="1:3" x14ac:dyDescent="0.25">
      <c r="A4" s="93">
        <v>4</v>
      </c>
      <c r="B4" s="93">
        <v>5</v>
      </c>
      <c r="C4" s="93">
        <v>6</v>
      </c>
    </row>
    <row r="5" spans="1:3" x14ac:dyDescent="0.25">
      <c r="A5" s="93">
        <v>7</v>
      </c>
      <c r="B5" s="93">
        <v>8</v>
      </c>
      <c r="C5" s="93">
        <v>9</v>
      </c>
    </row>
    <row r="6" spans="1:3" x14ac:dyDescent="0.25">
      <c r="A6" s="93">
        <v>8</v>
      </c>
      <c r="B6" s="93">
        <v>9</v>
      </c>
      <c r="C6" s="93">
        <v>10</v>
      </c>
    </row>
  </sheetData>
  <sheetProtection sheet="1" objects="1" scenarios="1" selectLockedCells="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sheetPr>
  <dimension ref="A1:Z372"/>
  <sheetViews>
    <sheetView zoomScaleNormal="100" workbookViewId="0">
      <pane ySplit="3" topLeftCell="A4" activePane="bottomLeft" state="frozen"/>
      <selection activeCell="E11" sqref="E11"/>
      <selection pane="bottomLeft" activeCell="E11" sqref="E11"/>
    </sheetView>
  </sheetViews>
  <sheetFormatPr defaultRowHeight="15" x14ac:dyDescent="0.25"/>
  <cols>
    <col min="1" max="1" width="10.42578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7109375" bestFit="1" customWidth="1"/>
    <col min="13" max="13" width="19.5703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5703125" bestFit="1" customWidth="1"/>
  </cols>
  <sheetData>
    <row r="1" spans="1:26" ht="18.75" x14ac:dyDescent="0.3">
      <c r="A1" s="89" t="s">
        <v>638</v>
      </c>
    </row>
    <row r="3" spans="1:26" x14ac:dyDescent="0.25">
      <c r="A3" s="88" t="s">
        <v>282</v>
      </c>
      <c r="B3" s="88" t="s">
        <v>283</v>
      </c>
      <c r="C3" s="88" t="s">
        <v>284</v>
      </c>
      <c r="D3" s="88" t="s">
        <v>285</v>
      </c>
      <c r="E3" s="88" t="s">
        <v>286</v>
      </c>
      <c r="F3" s="88" t="s">
        <v>287</v>
      </c>
      <c r="G3" s="88" t="s">
        <v>179</v>
      </c>
      <c r="H3" s="88" t="s">
        <v>288</v>
      </c>
      <c r="I3" s="88" t="s">
        <v>289</v>
      </c>
      <c r="J3" s="88" t="s">
        <v>234</v>
      </c>
      <c r="K3" s="88" t="s">
        <v>258</v>
      </c>
      <c r="L3" s="88" t="s">
        <v>290</v>
      </c>
      <c r="M3" s="88" t="s">
        <v>291</v>
      </c>
      <c r="N3" s="88" t="s">
        <v>292</v>
      </c>
      <c r="O3" s="88" t="s">
        <v>293</v>
      </c>
      <c r="P3" s="88" t="s">
        <v>294</v>
      </c>
      <c r="Q3" s="88" t="s">
        <v>295</v>
      </c>
      <c r="R3" s="88" t="s">
        <v>296</v>
      </c>
      <c r="S3" s="88" t="s">
        <v>297</v>
      </c>
      <c r="T3" s="88" t="s">
        <v>298</v>
      </c>
      <c r="U3" s="88" t="s">
        <v>299</v>
      </c>
      <c r="V3" s="88" t="s">
        <v>300</v>
      </c>
      <c r="W3" s="88" t="s">
        <v>301</v>
      </c>
      <c r="X3" s="88" t="s">
        <v>186</v>
      </c>
      <c r="Y3" s="88" t="s">
        <v>302</v>
      </c>
      <c r="Z3" s="88" t="s">
        <v>303</v>
      </c>
    </row>
    <row r="4" spans="1:26" x14ac:dyDescent="0.25">
      <c r="A4">
        <v>1001</v>
      </c>
      <c r="B4" s="87">
        <v>41666</v>
      </c>
      <c r="C4">
        <v>27</v>
      </c>
      <c r="D4" t="s">
        <v>304</v>
      </c>
      <c r="E4" t="s">
        <v>305</v>
      </c>
      <c r="F4" t="s">
        <v>306</v>
      </c>
      <c r="G4" t="s">
        <v>307</v>
      </c>
      <c r="H4" s="83">
        <v>99999</v>
      </c>
      <c r="I4" t="s">
        <v>308</v>
      </c>
      <c r="J4" t="s">
        <v>309</v>
      </c>
      <c r="K4" t="s">
        <v>270</v>
      </c>
      <c r="L4" s="87">
        <v>41668</v>
      </c>
      <c r="M4" t="s">
        <v>310</v>
      </c>
      <c r="N4" t="s">
        <v>311</v>
      </c>
      <c r="O4" t="s">
        <v>305</v>
      </c>
      <c r="P4" t="s">
        <v>306</v>
      </c>
      <c r="Q4" t="s">
        <v>307</v>
      </c>
      <c r="R4" s="83">
        <v>99999</v>
      </c>
      <c r="S4" t="s">
        <v>308</v>
      </c>
      <c r="T4" t="s">
        <v>312</v>
      </c>
      <c r="U4" t="s">
        <v>313</v>
      </c>
      <c r="V4" t="s">
        <v>314</v>
      </c>
      <c r="W4" s="84">
        <v>14</v>
      </c>
      <c r="X4">
        <v>49</v>
      </c>
      <c r="Y4" s="86">
        <v>686</v>
      </c>
      <c r="Z4" s="84">
        <v>66.542000000000002</v>
      </c>
    </row>
    <row r="5" spans="1:26" x14ac:dyDescent="0.25">
      <c r="A5">
        <v>1002</v>
      </c>
      <c r="B5" s="87">
        <v>41666</v>
      </c>
      <c r="C5">
        <v>27</v>
      </c>
      <c r="D5" t="s">
        <v>304</v>
      </c>
      <c r="E5" t="s">
        <v>305</v>
      </c>
      <c r="F5" t="s">
        <v>306</v>
      </c>
      <c r="G5" t="s">
        <v>307</v>
      </c>
      <c r="H5" s="83">
        <v>99999</v>
      </c>
      <c r="I5" t="s">
        <v>308</v>
      </c>
      <c r="J5" t="s">
        <v>309</v>
      </c>
      <c r="K5" t="s">
        <v>270</v>
      </c>
      <c r="L5" s="87">
        <v>41668</v>
      </c>
      <c r="M5" t="s">
        <v>310</v>
      </c>
      <c r="N5" t="s">
        <v>311</v>
      </c>
      <c r="O5" t="s">
        <v>305</v>
      </c>
      <c r="P5" t="s">
        <v>306</v>
      </c>
      <c r="Q5" t="s">
        <v>307</v>
      </c>
      <c r="R5" s="83">
        <v>99999</v>
      </c>
      <c r="S5" t="s">
        <v>308</v>
      </c>
      <c r="T5" t="s">
        <v>312</v>
      </c>
      <c r="U5" t="s">
        <v>315</v>
      </c>
      <c r="V5" t="s">
        <v>316</v>
      </c>
      <c r="W5" s="84">
        <v>3.5</v>
      </c>
      <c r="X5">
        <v>47</v>
      </c>
      <c r="Y5" s="86">
        <v>164.5</v>
      </c>
      <c r="Z5" s="84">
        <v>16.6145</v>
      </c>
    </row>
    <row r="6" spans="1:26" x14ac:dyDescent="0.25">
      <c r="A6">
        <v>1003</v>
      </c>
      <c r="B6" s="87">
        <v>41643</v>
      </c>
      <c r="C6">
        <v>4</v>
      </c>
      <c r="D6" t="s">
        <v>317</v>
      </c>
      <c r="E6" t="s">
        <v>318</v>
      </c>
      <c r="F6" t="s">
        <v>319</v>
      </c>
      <c r="G6" t="s">
        <v>320</v>
      </c>
      <c r="H6" s="83">
        <v>99999</v>
      </c>
      <c r="I6" t="s">
        <v>308</v>
      </c>
      <c r="J6" t="s">
        <v>321</v>
      </c>
      <c r="K6" t="s">
        <v>322</v>
      </c>
      <c r="L6" s="87">
        <v>41645</v>
      </c>
      <c r="M6" t="s">
        <v>323</v>
      </c>
      <c r="N6" t="s">
        <v>324</v>
      </c>
      <c r="O6" t="s">
        <v>318</v>
      </c>
      <c r="P6" t="s">
        <v>319</v>
      </c>
      <c r="Q6" t="s">
        <v>320</v>
      </c>
      <c r="R6" s="83">
        <v>99999</v>
      </c>
      <c r="S6" t="s">
        <v>308</v>
      </c>
      <c r="T6" t="s">
        <v>325</v>
      </c>
      <c r="U6" t="s">
        <v>326</v>
      </c>
      <c r="V6" t="s">
        <v>316</v>
      </c>
      <c r="W6" s="84">
        <v>30</v>
      </c>
      <c r="X6">
        <v>69</v>
      </c>
      <c r="Y6" s="86">
        <v>2070</v>
      </c>
      <c r="Z6" s="84">
        <v>198.72</v>
      </c>
    </row>
    <row r="7" spans="1:26" x14ac:dyDescent="0.25">
      <c r="A7">
        <v>1004</v>
      </c>
      <c r="B7" s="87">
        <v>41643</v>
      </c>
      <c r="C7">
        <v>4</v>
      </c>
      <c r="D7" t="s">
        <v>317</v>
      </c>
      <c r="E7" t="s">
        <v>318</v>
      </c>
      <c r="F7" t="s">
        <v>319</v>
      </c>
      <c r="G7" t="s">
        <v>320</v>
      </c>
      <c r="H7" s="83">
        <v>99999</v>
      </c>
      <c r="I7" t="s">
        <v>308</v>
      </c>
      <c r="J7" t="s">
        <v>321</v>
      </c>
      <c r="K7" t="s">
        <v>322</v>
      </c>
      <c r="L7" s="87">
        <v>41645</v>
      </c>
      <c r="M7" t="s">
        <v>323</v>
      </c>
      <c r="N7" t="s">
        <v>324</v>
      </c>
      <c r="O7" t="s">
        <v>318</v>
      </c>
      <c r="P7" t="s">
        <v>319</v>
      </c>
      <c r="Q7" t="s">
        <v>320</v>
      </c>
      <c r="R7" s="83">
        <v>99999</v>
      </c>
      <c r="S7" t="s">
        <v>308</v>
      </c>
      <c r="T7" t="s">
        <v>325</v>
      </c>
      <c r="U7" t="s">
        <v>327</v>
      </c>
      <c r="V7" t="s">
        <v>316</v>
      </c>
      <c r="W7" s="84">
        <v>53</v>
      </c>
      <c r="X7">
        <v>89</v>
      </c>
      <c r="Y7" s="86">
        <v>4717</v>
      </c>
      <c r="Z7" s="84">
        <v>448.11500000000001</v>
      </c>
    </row>
    <row r="8" spans="1:26" x14ac:dyDescent="0.25">
      <c r="A8">
        <v>1005</v>
      </c>
      <c r="B8" s="87">
        <v>41643</v>
      </c>
      <c r="C8">
        <v>4</v>
      </c>
      <c r="D8" t="s">
        <v>317</v>
      </c>
      <c r="E8" t="s">
        <v>318</v>
      </c>
      <c r="F8" t="s">
        <v>319</v>
      </c>
      <c r="G8" t="s">
        <v>320</v>
      </c>
      <c r="H8" s="83">
        <v>99999</v>
      </c>
      <c r="I8" t="s">
        <v>308</v>
      </c>
      <c r="J8" t="s">
        <v>321</v>
      </c>
      <c r="K8" t="s">
        <v>322</v>
      </c>
      <c r="L8" s="87">
        <v>41645</v>
      </c>
      <c r="M8" t="s">
        <v>323</v>
      </c>
      <c r="N8" t="s">
        <v>324</v>
      </c>
      <c r="O8" t="s">
        <v>318</v>
      </c>
      <c r="P8" t="s">
        <v>319</v>
      </c>
      <c r="Q8" t="s">
        <v>320</v>
      </c>
      <c r="R8" s="83">
        <v>99999</v>
      </c>
      <c r="S8" t="s">
        <v>308</v>
      </c>
      <c r="T8" t="s">
        <v>325</v>
      </c>
      <c r="U8" t="s">
        <v>315</v>
      </c>
      <c r="V8" t="s">
        <v>316</v>
      </c>
      <c r="W8" s="84">
        <v>3.5</v>
      </c>
      <c r="X8">
        <v>11</v>
      </c>
      <c r="Y8" s="86">
        <v>38.5</v>
      </c>
      <c r="Z8" s="84">
        <v>3.7345000000000002</v>
      </c>
    </row>
    <row r="9" spans="1:26" x14ac:dyDescent="0.25">
      <c r="A9">
        <v>1006</v>
      </c>
      <c r="B9" s="87">
        <v>41651</v>
      </c>
      <c r="C9">
        <v>12</v>
      </c>
      <c r="D9" t="s">
        <v>328</v>
      </c>
      <c r="E9" t="s">
        <v>329</v>
      </c>
      <c r="F9" t="s">
        <v>306</v>
      </c>
      <c r="G9" t="s">
        <v>307</v>
      </c>
      <c r="H9" s="83">
        <v>99999</v>
      </c>
      <c r="I9" t="s">
        <v>308</v>
      </c>
      <c r="J9" t="s">
        <v>309</v>
      </c>
      <c r="K9" t="s">
        <v>270</v>
      </c>
      <c r="L9" s="87">
        <v>41653</v>
      </c>
      <c r="M9" t="s">
        <v>310</v>
      </c>
      <c r="N9" t="s">
        <v>330</v>
      </c>
      <c r="O9" t="s">
        <v>329</v>
      </c>
      <c r="P9" t="s">
        <v>306</v>
      </c>
      <c r="Q9" t="s">
        <v>307</v>
      </c>
      <c r="R9" s="83">
        <v>99999</v>
      </c>
      <c r="S9" t="s">
        <v>308</v>
      </c>
      <c r="T9" t="s">
        <v>325</v>
      </c>
      <c r="U9" t="s">
        <v>331</v>
      </c>
      <c r="V9" t="s">
        <v>314</v>
      </c>
      <c r="W9" s="84">
        <v>18</v>
      </c>
      <c r="X9">
        <v>81</v>
      </c>
      <c r="Y9" s="86">
        <v>1458</v>
      </c>
      <c r="Z9" s="84">
        <v>141.42600000000002</v>
      </c>
    </row>
    <row r="10" spans="1:26" x14ac:dyDescent="0.25">
      <c r="A10">
        <v>1007</v>
      </c>
      <c r="B10" s="87">
        <v>41651</v>
      </c>
      <c r="C10">
        <v>12</v>
      </c>
      <c r="D10" t="s">
        <v>328</v>
      </c>
      <c r="E10" t="s">
        <v>329</v>
      </c>
      <c r="F10" t="s">
        <v>306</v>
      </c>
      <c r="G10" t="s">
        <v>307</v>
      </c>
      <c r="H10" s="83">
        <v>99999</v>
      </c>
      <c r="I10" t="s">
        <v>308</v>
      </c>
      <c r="J10" t="s">
        <v>309</v>
      </c>
      <c r="K10" t="s">
        <v>270</v>
      </c>
      <c r="L10" s="87">
        <v>41653</v>
      </c>
      <c r="M10" t="s">
        <v>310</v>
      </c>
      <c r="N10" t="s">
        <v>330</v>
      </c>
      <c r="O10" t="s">
        <v>329</v>
      </c>
      <c r="P10" t="s">
        <v>306</v>
      </c>
      <c r="Q10" t="s">
        <v>307</v>
      </c>
      <c r="R10" s="83">
        <v>99999</v>
      </c>
      <c r="S10" t="s">
        <v>308</v>
      </c>
      <c r="T10" t="s">
        <v>325</v>
      </c>
      <c r="U10" t="s">
        <v>332</v>
      </c>
      <c r="V10" t="s">
        <v>314</v>
      </c>
      <c r="W10" s="84">
        <v>46</v>
      </c>
      <c r="X10">
        <v>44</v>
      </c>
      <c r="Y10" s="86">
        <v>2024</v>
      </c>
      <c r="Z10" s="84">
        <v>198.352</v>
      </c>
    </row>
    <row r="11" spans="1:26" x14ac:dyDescent="0.25">
      <c r="A11">
        <v>1008</v>
      </c>
      <c r="B11" s="87">
        <v>41647</v>
      </c>
      <c r="C11">
        <v>8</v>
      </c>
      <c r="D11" t="s">
        <v>333</v>
      </c>
      <c r="E11" t="s">
        <v>334</v>
      </c>
      <c r="F11" t="s">
        <v>335</v>
      </c>
      <c r="G11" t="s">
        <v>336</v>
      </c>
      <c r="H11" s="83">
        <v>99999</v>
      </c>
      <c r="I11" t="s">
        <v>308</v>
      </c>
      <c r="J11" t="s">
        <v>337</v>
      </c>
      <c r="K11" t="s">
        <v>263</v>
      </c>
      <c r="L11" s="87">
        <v>41649</v>
      </c>
      <c r="M11" t="s">
        <v>338</v>
      </c>
      <c r="N11" t="s">
        <v>339</v>
      </c>
      <c r="O11" t="s">
        <v>334</v>
      </c>
      <c r="P11" t="s">
        <v>335</v>
      </c>
      <c r="Q11" t="s">
        <v>336</v>
      </c>
      <c r="R11" s="83">
        <v>99999</v>
      </c>
      <c r="S11" t="s">
        <v>308</v>
      </c>
      <c r="T11" t="s">
        <v>325</v>
      </c>
      <c r="U11" t="s">
        <v>340</v>
      </c>
      <c r="V11" t="s">
        <v>341</v>
      </c>
      <c r="W11" s="84">
        <v>9.1999999999999993</v>
      </c>
      <c r="X11">
        <v>38</v>
      </c>
      <c r="Y11" s="86">
        <v>349.59999999999997</v>
      </c>
      <c r="Z11" s="84">
        <v>36.008800000000001</v>
      </c>
    </row>
    <row r="12" spans="1:26" x14ac:dyDescent="0.25">
      <c r="A12">
        <v>1009</v>
      </c>
      <c r="B12" s="87">
        <v>41643</v>
      </c>
      <c r="C12">
        <v>4</v>
      </c>
      <c r="D12" t="s">
        <v>317</v>
      </c>
      <c r="E12" t="s">
        <v>318</v>
      </c>
      <c r="F12" t="s">
        <v>319</v>
      </c>
      <c r="G12" t="s">
        <v>320</v>
      </c>
      <c r="H12" s="83">
        <v>99999</v>
      </c>
      <c r="I12" t="s">
        <v>308</v>
      </c>
      <c r="J12" t="s">
        <v>321</v>
      </c>
      <c r="K12" t="s">
        <v>322</v>
      </c>
      <c r="L12" s="87">
        <v>41645</v>
      </c>
      <c r="M12" t="s">
        <v>338</v>
      </c>
      <c r="N12" t="s">
        <v>324</v>
      </c>
      <c r="O12" t="s">
        <v>318</v>
      </c>
      <c r="P12" t="s">
        <v>319</v>
      </c>
      <c r="Q12" t="s">
        <v>320</v>
      </c>
      <c r="R12" s="83">
        <v>99999</v>
      </c>
      <c r="S12" t="s">
        <v>308</v>
      </c>
      <c r="T12" t="s">
        <v>312</v>
      </c>
      <c r="U12" t="s">
        <v>340</v>
      </c>
      <c r="V12" t="s">
        <v>341</v>
      </c>
      <c r="W12" s="84">
        <v>9.1999999999999993</v>
      </c>
      <c r="X12">
        <v>88</v>
      </c>
      <c r="Y12" s="86">
        <v>809.59999999999991</v>
      </c>
      <c r="Z12" s="84">
        <v>79.340799999999987</v>
      </c>
    </row>
    <row r="13" spans="1:26" x14ac:dyDescent="0.25">
      <c r="A13">
        <v>1010</v>
      </c>
      <c r="B13" s="87">
        <v>41668</v>
      </c>
      <c r="C13">
        <v>29</v>
      </c>
      <c r="D13" t="s">
        <v>342</v>
      </c>
      <c r="E13" t="s">
        <v>343</v>
      </c>
      <c r="F13" t="s">
        <v>344</v>
      </c>
      <c r="G13" t="s">
        <v>345</v>
      </c>
      <c r="H13" s="83">
        <v>99999</v>
      </c>
      <c r="I13" t="s">
        <v>308</v>
      </c>
      <c r="J13" t="s">
        <v>346</v>
      </c>
      <c r="K13" t="s">
        <v>270</v>
      </c>
      <c r="L13" s="87">
        <v>41670</v>
      </c>
      <c r="M13" t="s">
        <v>310</v>
      </c>
      <c r="N13" t="s">
        <v>347</v>
      </c>
      <c r="O13" t="s">
        <v>343</v>
      </c>
      <c r="P13" t="s">
        <v>344</v>
      </c>
      <c r="Q13" t="s">
        <v>345</v>
      </c>
      <c r="R13" s="83">
        <v>99999</v>
      </c>
      <c r="S13" t="s">
        <v>308</v>
      </c>
      <c r="T13" t="s">
        <v>312</v>
      </c>
      <c r="U13" t="s">
        <v>348</v>
      </c>
      <c r="V13" t="s">
        <v>349</v>
      </c>
      <c r="W13" s="84">
        <v>12.75</v>
      </c>
      <c r="X13">
        <v>94</v>
      </c>
      <c r="Y13" s="86">
        <v>1198.5</v>
      </c>
      <c r="Z13" s="84">
        <v>122.24700000000001</v>
      </c>
    </row>
    <row r="14" spans="1:26" x14ac:dyDescent="0.25">
      <c r="A14">
        <v>1011</v>
      </c>
      <c r="B14" s="87">
        <v>41642</v>
      </c>
      <c r="C14">
        <v>3</v>
      </c>
      <c r="D14" t="s">
        <v>350</v>
      </c>
      <c r="E14" t="s">
        <v>351</v>
      </c>
      <c r="F14" t="s">
        <v>352</v>
      </c>
      <c r="G14" t="s">
        <v>353</v>
      </c>
      <c r="H14" s="83">
        <v>99999</v>
      </c>
      <c r="I14" t="s">
        <v>308</v>
      </c>
      <c r="J14" t="s">
        <v>309</v>
      </c>
      <c r="K14" t="s">
        <v>270</v>
      </c>
      <c r="L14" s="87">
        <v>41644</v>
      </c>
      <c r="M14" t="s">
        <v>310</v>
      </c>
      <c r="N14" t="s">
        <v>354</v>
      </c>
      <c r="O14" t="s">
        <v>351</v>
      </c>
      <c r="P14" t="s">
        <v>352</v>
      </c>
      <c r="Q14" t="s">
        <v>353</v>
      </c>
      <c r="R14" s="83">
        <v>99999</v>
      </c>
      <c r="S14" t="s">
        <v>308</v>
      </c>
      <c r="T14" t="s">
        <v>355</v>
      </c>
      <c r="U14" t="s">
        <v>356</v>
      </c>
      <c r="V14" t="s">
        <v>357</v>
      </c>
      <c r="W14" s="84">
        <v>9.65</v>
      </c>
      <c r="X14">
        <v>91</v>
      </c>
      <c r="Y14" s="86">
        <v>878.15</v>
      </c>
      <c r="Z14" s="84">
        <v>92.205749999999995</v>
      </c>
    </row>
    <row r="15" spans="1:26" x14ac:dyDescent="0.25">
      <c r="A15">
        <v>1012</v>
      </c>
      <c r="B15" s="87">
        <v>41645</v>
      </c>
      <c r="C15">
        <v>6</v>
      </c>
      <c r="D15" t="s">
        <v>358</v>
      </c>
      <c r="E15" t="s">
        <v>359</v>
      </c>
      <c r="F15" t="s">
        <v>360</v>
      </c>
      <c r="G15" t="s">
        <v>361</v>
      </c>
      <c r="H15" s="83">
        <v>99999</v>
      </c>
      <c r="I15" t="s">
        <v>308</v>
      </c>
      <c r="J15" t="s">
        <v>362</v>
      </c>
      <c r="K15" t="s">
        <v>263</v>
      </c>
      <c r="L15" s="87">
        <v>41647</v>
      </c>
      <c r="M15" t="s">
        <v>310</v>
      </c>
      <c r="N15" t="s">
        <v>363</v>
      </c>
      <c r="O15" t="s">
        <v>359</v>
      </c>
      <c r="P15" t="s">
        <v>360</v>
      </c>
      <c r="Q15" t="s">
        <v>361</v>
      </c>
      <c r="R15" s="83">
        <v>99999</v>
      </c>
      <c r="S15" t="s">
        <v>308</v>
      </c>
      <c r="T15" t="s">
        <v>325</v>
      </c>
      <c r="U15" t="s">
        <v>364</v>
      </c>
      <c r="V15" t="s">
        <v>365</v>
      </c>
      <c r="W15" s="84">
        <v>40</v>
      </c>
      <c r="X15">
        <v>32</v>
      </c>
      <c r="Y15" s="86">
        <v>1280</v>
      </c>
      <c r="Z15" s="84">
        <v>133.12</v>
      </c>
    </row>
    <row r="16" spans="1:26" x14ac:dyDescent="0.25">
      <c r="A16">
        <v>1013</v>
      </c>
      <c r="B16" s="87">
        <v>41667</v>
      </c>
      <c r="C16">
        <v>28</v>
      </c>
      <c r="D16" t="s">
        <v>366</v>
      </c>
      <c r="E16" t="s">
        <v>367</v>
      </c>
      <c r="F16" t="s">
        <v>368</v>
      </c>
      <c r="G16" t="s">
        <v>369</v>
      </c>
      <c r="H16" s="83">
        <v>99999</v>
      </c>
      <c r="I16" t="s">
        <v>308</v>
      </c>
      <c r="J16" t="s">
        <v>370</v>
      </c>
      <c r="K16" t="s">
        <v>371</v>
      </c>
      <c r="L16" s="87">
        <v>41669</v>
      </c>
      <c r="M16" t="s">
        <v>338</v>
      </c>
      <c r="N16" t="s">
        <v>372</v>
      </c>
      <c r="O16" t="s">
        <v>367</v>
      </c>
      <c r="P16" t="s">
        <v>368</v>
      </c>
      <c r="Q16" t="s">
        <v>369</v>
      </c>
      <c r="R16" s="83">
        <v>99999</v>
      </c>
      <c r="S16" t="s">
        <v>308</v>
      </c>
      <c r="T16" t="s">
        <v>312</v>
      </c>
      <c r="U16" t="s">
        <v>332</v>
      </c>
      <c r="V16" t="s">
        <v>314</v>
      </c>
      <c r="W16" s="84">
        <v>46</v>
      </c>
      <c r="X16">
        <v>55</v>
      </c>
      <c r="Y16" s="86">
        <v>2530</v>
      </c>
      <c r="Z16" s="84">
        <v>253</v>
      </c>
    </row>
    <row r="17" spans="1:26" x14ac:dyDescent="0.25">
      <c r="A17">
        <v>1014</v>
      </c>
      <c r="B17" s="87">
        <v>41647</v>
      </c>
      <c r="C17">
        <v>8</v>
      </c>
      <c r="D17" t="s">
        <v>333</v>
      </c>
      <c r="E17" t="s">
        <v>334</v>
      </c>
      <c r="F17" t="s">
        <v>335</v>
      </c>
      <c r="G17" t="s">
        <v>336</v>
      </c>
      <c r="H17" s="83">
        <v>99999</v>
      </c>
      <c r="I17" t="s">
        <v>308</v>
      </c>
      <c r="J17" t="s">
        <v>337</v>
      </c>
      <c r="K17" t="s">
        <v>263</v>
      </c>
      <c r="L17" s="87">
        <v>41649</v>
      </c>
      <c r="M17" t="s">
        <v>338</v>
      </c>
      <c r="N17" t="s">
        <v>339</v>
      </c>
      <c r="O17" t="s">
        <v>334</v>
      </c>
      <c r="P17" t="s">
        <v>335</v>
      </c>
      <c r="Q17" t="s">
        <v>336</v>
      </c>
      <c r="R17" s="83">
        <v>99999</v>
      </c>
      <c r="S17" t="s">
        <v>308</v>
      </c>
      <c r="T17" t="s">
        <v>312</v>
      </c>
      <c r="U17" t="s">
        <v>348</v>
      </c>
      <c r="V17" t="s">
        <v>349</v>
      </c>
      <c r="W17" s="84">
        <v>12.75</v>
      </c>
      <c r="X17">
        <v>47</v>
      </c>
      <c r="Y17" s="86">
        <v>599.25</v>
      </c>
      <c r="Z17" s="84">
        <v>61.722750000000005</v>
      </c>
    </row>
    <row r="18" spans="1:26" x14ac:dyDescent="0.25">
      <c r="A18">
        <v>1015</v>
      </c>
      <c r="B18" s="87">
        <v>41649</v>
      </c>
      <c r="C18">
        <v>10</v>
      </c>
      <c r="D18" t="s">
        <v>373</v>
      </c>
      <c r="E18" t="s">
        <v>374</v>
      </c>
      <c r="F18" t="s">
        <v>375</v>
      </c>
      <c r="G18" t="s">
        <v>376</v>
      </c>
      <c r="H18" s="83">
        <v>99999</v>
      </c>
      <c r="I18" t="s">
        <v>308</v>
      </c>
      <c r="J18" t="s">
        <v>377</v>
      </c>
      <c r="K18" t="s">
        <v>322</v>
      </c>
      <c r="L18" s="87">
        <v>41651</v>
      </c>
      <c r="M18" t="s">
        <v>310</v>
      </c>
      <c r="N18" t="s">
        <v>378</v>
      </c>
      <c r="O18" t="s">
        <v>374</v>
      </c>
      <c r="P18" t="s">
        <v>375</v>
      </c>
      <c r="Q18" t="s">
        <v>376</v>
      </c>
      <c r="R18" s="83">
        <v>99999</v>
      </c>
      <c r="S18" t="s">
        <v>308</v>
      </c>
      <c r="T18" t="s">
        <v>325</v>
      </c>
      <c r="U18" t="s">
        <v>379</v>
      </c>
      <c r="V18" t="s">
        <v>314</v>
      </c>
      <c r="W18" s="84">
        <v>2.99</v>
      </c>
      <c r="X18">
        <v>90</v>
      </c>
      <c r="Y18" s="86">
        <v>269.10000000000002</v>
      </c>
      <c r="Z18" s="84">
        <v>27.717300000000005</v>
      </c>
    </row>
    <row r="19" spans="1:26" x14ac:dyDescent="0.25">
      <c r="A19">
        <v>1016</v>
      </c>
      <c r="B19" s="87">
        <v>41646</v>
      </c>
      <c r="C19">
        <v>7</v>
      </c>
      <c r="D19" t="s">
        <v>380</v>
      </c>
      <c r="E19" t="s">
        <v>381</v>
      </c>
      <c r="F19" t="s">
        <v>382</v>
      </c>
      <c r="G19" t="s">
        <v>383</v>
      </c>
      <c r="H19" s="83">
        <v>99999</v>
      </c>
      <c r="I19" t="s">
        <v>308</v>
      </c>
      <c r="J19" t="s">
        <v>337</v>
      </c>
      <c r="K19" t="s">
        <v>263</v>
      </c>
      <c r="N19" t="s">
        <v>384</v>
      </c>
      <c r="O19" t="s">
        <v>381</v>
      </c>
      <c r="P19" t="s">
        <v>382</v>
      </c>
      <c r="Q19" t="s">
        <v>383</v>
      </c>
      <c r="R19" s="83">
        <v>99999</v>
      </c>
      <c r="S19" t="s">
        <v>308</v>
      </c>
      <c r="U19" t="s">
        <v>332</v>
      </c>
      <c r="V19" t="s">
        <v>314</v>
      </c>
      <c r="W19" s="84">
        <v>46</v>
      </c>
      <c r="X19">
        <v>24</v>
      </c>
      <c r="Y19" s="86">
        <v>1104</v>
      </c>
      <c r="Z19" s="84">
        <v>110.4</v>
      </c>
    </row>
    <row r="20" spans="1:26" x14ac:dyDescent="0.25">
      <c r="A20">
        <v>1017</v>
      </c>
      <c r="B20" s="87">
        <v>41649</v>
      </c>
      <c r="C20">
        <v>10</v>
      </c>
      <c r="D20" t="s">
        <v>373</v>
      </c>
      <c r="E20" t="s">
        <v>374</v>
      </c>
      <c r="F20" t="s">
        <v>375</v>
      </c>
      <c r="G20" t="s">
        <v>376</v>
      </c>
      <c r="H20" s="83">
        <v>99999</v>
      </c>
      <c r="I20" t="s">
        <v>308</v>
      </c>
      <c r="J20" t="s">
        <v>377</v>
      </c>
      <c r="K20" t="s">
        <v>322</v>
      </c>
      <c r="L20" s="87">
        <v>41651</v>
      </c>
      <c r="M20" t="s">
        <v>323</v>
      </c>
      <c r="N20" t="s">
        <v>378</v>
      </c>
      <c r="O20" t="s">
        <v>374</v>
      </c>
      <c r="P20" t="s">
        <v>375</v>
      </c>
      <c r="Q20" t="s">
        <v>376</v>
      </c>
      <c r="R20" s="83">
        <v>99999</v>
      </c>
      <c r="S20" t="s">
        <v>308</v>
      </c>
      <c r="U20" t="s">
        <v>385</v>
      </c>
      <c r="V20" t="s">
        <v>386</v>
      </c>
      <c r="W20" s="84">
        <v>25</v>
      </c>
      <c r="X20">
        <v>34</v>
      </c>
      <c r="Y20" s="86">
        <v>850</v>
      </c>
      <c r="Z20" s="84">
        <v>80.75</v>
      </c>
    </row>
    <row r="21" spans="1:26" x14ac:dyDescent="0.25">
      <c r="A21">
        <v>1018</v>
      </c>
      <c r="B21" s="87">
        <v>41649</v>
      </c>
      <c r="C21">
        <v>10</v>
      </c>
      <c r="D21" t="s">
        <v>373</v>
      </c>
      <c r="E21" t="s">
        <v>374</v>
      </c>
      <c r="F21" t="s">
        <v>375</v>
      </c>
      <c r="G21" t="s">
        <v>376</v>
      </c>
      <c r="H21" s="83">
        <v>99999</v>
      </c>
      <c r="I21" t="s">
        <v>308</v>
      </c>
      <c r="J21" t="s">
        <v>377</v>
      </c>
      <c r="K21" t="s">
        <v>322</v>
      </c>
      <c r="L21" s="87">
        <v>41651</v>
      </c>
      <c r="M21" t="s">
        <v>323</v>
      </c>
      <c r="N21" t="s">
        <v>378</v>
      </c>
      <c r="O21" t="s">
        <v>374</v>
      </c>
      <c r="P21" t="s">
        <v>375</v>
      </c>
      <c r="Q21" t="s">
        <v>376</v>
      </c>
      <c r="R21" s="83">
        <v>99999</v>
      </c>
      <c r="S21" t="s">
        <v>308</v>
      </c>
      <c r="U21" t="s">
        <v>387</v>
      </c>
      <c r="V21" t="s">
        <v>388</v>
      </c>
      <c r="W21" s="84">
        <v>22</v>
      </c>
      <c r="X21">
        <v>17</v>
      </c>
      <c r="Y21" s="86">
        <v>374</v>
      </c>
      <c r="Z21" s="84">
        <v>35.903999999999996</v>
      </c>
    </row>
    <row r="22" spans="1:26" x14ac:dyDescent="0.25">
      <c r="A22">
        <v>1019</v>
      </c>
      <c r="B22" s="87">
        <v>41649</v>
      </c>
      <c r="C22">
        <v>10</v>
      </c>
      <c r="D22" t="s">
        <v>373</v>
      </c>
      <c r="E22" t="s">
        <v>374</v>
      </c>
      <c r="F22" t="s">
        <v>375</v>
      </c>
      <c r="G22" t="s">
        <v>376</v>
      </c>
      <c r="H22" s="83">
        <v>99999</v>
      </c>
      <c r="I22" t="s">
        <v>308</v>
      </c>
      <c r="J22" t="s">
        <v>377</v>
      </c>
      <c r="K22" t="s">
        <v>322</v>
      </c>
      <c r="L22" s="87">
        <v>41651</v>
      </c>
      <c r="M22" t="s">
        <v>323</v>
      </c>
      <c r="N22" t="s">
        <v>378</v>
      </c>
      <c r="O22" t="s">
        <v>374</v>
      </c>
      <c r="P22" t="s">
        <v>375</v>
      </c>
      <c r="Q22" t="s">
        <v>376</v>
      </c>
      <c r="R22" s="83">
        <v>99999</v>
      </c>
      <c r="S22" t="s">
        <v>308</v>
      </c>
      <c r="U22" t="s">
        <v>340</v>
      </c>
      <c r="V22" t="s">
        <v>341</v>
      </c>
      <c r="W22" s="84">
        <v>9.1999999999999993</v>
      </c>
      <c r="X22">
        <v>44</v>
      </c>
      <c r="Y22" s="86">
        <v>404.79999999999995</v>
      </c>
      <c r="Z22" s="84">
        <v>42.099199999999996</v>
      </c>
    </row>
    <row r="23" spans="1:26" x14ac:dyDescent="0.25">
      <c r="A23">
        <v>1020</v>
      </c>
      <c r="B23" s="87">
        <v>41650</v>
      </c>
      <c r="C23">
        <v>11</v>
      </c>
      <c r="D23" t="s">
        <v>389</v>
      </c>
      <c r="E23" t="s">
        <v>390</v>
      </c>
      <c r="F23" t="s">
        <v>391</v>
      </c>
      <c r="G23" t="s">
        <v>392</v>
      </c>
      <c r="H23" s="83">
        <v>99999</v>
      </c>
      <c r="I23" t="s">
        <v>308</v>
      </c>
      <c r="J23" t="s">
        <v>370</v>
      </c>
      <c r="K23" t="s">
        <v>371</v>
      </c>
      <c r="M23" t="s">
        <v>338</v>
      </c>
      <c r="N23" t="s">
        <v>393</v>
      </c>
      <c r="O23" t="s">
        <v>390</v>
      </c>
      <c r="P23" t="s">
        <v>391</v>
      </c>
      <c r="Q23" t="s">
        <v>392</v>
      </c>
      <c r="R23" s="83">
        <v>99999</v>
      </c>
      <c r="S23" t="s">
        <v>308</v>
      </c>
      <c r="U23" t="s">
        <v>315</v>
      </c>
      <c r="V23" t="s">
        <v>316</v>
      </c>
      <c r="W23" s="84">
        <v>3.5</v>
      </c>
      <c r="X23">
        <v>81</v>
      </c>
      <c r="Y23" s="86">
        <v>283.5</v>
      </c>
      <c r="Z23" s="84">
        <v>27.499500000000001</v>
      </c>
    </row>
    <row r="24" spans="1:26" x14ac:dyDescent="0.25">
      <c r="A24">
        <v>1021</v>
      </c>
      <c r="B24" s="87">
        <v>41650</v>
      </c>
      <c r="C24">
        <v>11</v>
      </c>
      <c r="D24" t="s">
        <v>389</v>
      </c>
      <c r="E24" t="s">
        <v>390</v>
      </c>
      <c r="F24" t="s">
        <v>391</v>
      </c>
      <c r="G24" t="s">
        <v>392</v>
      </c>
      <c r="H24" s="83">
        <v>99999</v>
      </c>
      <c r="I24" t="s">
        <v>308</v>
      </c>
      <c r="J24" t="s">
        <v>370</v>
      </c>
      <c r="K24" t="s">
        <v>371</v>
      </c>
      <c r="M24" t="s">
        <v>338</v>
      </c>
      <c r="N24" t="s">
        <v>393</v>
      </c>
      <c r="O24" t="s">
        <v>390</v>
      </c>
      <c r="P24" t="s">
        <v>391</v>
      </c>
      <c r="Q24" t="s">
        <v>392</v>
      </c>
      <c r="R24" s="83">
        <v>99999</v>
      </c>
      <c r="S24" t="s">
        <v>308</v>
      </c>
      <c r="U24" t="s">
        <v>379</v>
      </c>
      <c r="V24" t="s">
        <v>314</v>
      </c>
      <c r="W24" s="84">
        <v>2.99</v>
      </c>
      <c r="X24">
        <v>49</v>
      </c>
      <c r="Y24" s="86">
        <v>146.51000000000002</v>
      </c>
      <c r="Z24" s="84">
        <v>15.090530000000005</v>
      </c>
    </row>
    <row r="25" spans="1:26" x14ac:dyDescent="0.25">
      <c r="A25">
        <v>1022</v>
      </c>
      <c r="B25" s="87">
        <v>41640</v>
      </c>
      <c r="C25">
        <v>1</v>
      </c>
      <c r="D25" t="s">
        <v>394</v>
      </c>
      <c r="E25" t="s">
        <v>395</v>
      </c>
      <c r="F25" t="s">
        <v>396</v>
      </c>
      <c r="G25" t="s">
        <v>188</v>
      </c>
      <c r="H25" s="83">
        <v>99999</v>
      </c>
      <c r="I25" t="s">
        <v>308</v>
      </c>
      <c r="J25" t="s">
        <v>337</v>
      </c>
      <c r="K25" t="s">
        <v>263</v>
      </c>
      <c r="N25" t="s">
        <v>397</v>
      </c>
      <c r="O25" t="s">
        <v>395</v>
      </c>
      <c r="P25" t="s">
        <v>396</v>
      </c>
      <c r="Q25" t="s">
        <v>188</v>
      </c>
      <c r="R25" s="83">
        <v>99999</v>
      </c>
      <c r="S25" t="s">
        <v>308</v>
      </c>
      <c r="U25" t="s">
        <v>331</v>
      </c>
      <c r="V25" t="s">
        <v>314</v>
      </c>
      <c r="W25" s="84">
        <v>18</v>
      </c>
      <c r="X25">
        <v>42</v>
      </c>
      <c r="Y25" s="86">
        <v>756</v>
      </c>
      <c r="Z25" s="84">
        <v>75.600000000000009</v>
      </c>
    </row>
    <row r="26" spans="1:26" x14ac:dyDescent="0.25">
      <c r="A26">
        <v>1023</v>
      </c>
      <c r="B26" s="87">
        <v>41640</v>
      </c>
      <c r="C26">
        <v>1</v>
      </c>
      <c r="D26" t="s">
        <v>394</v>
      </c>
      <c r="E26" t="s">
        <v>395</v>
      </c>
      <c r="F26" t="s">
        <v>396</v>
      </c>
      <c r="G26" t="s">
        <v>188</v>
      </c>
      <c r="H26" s="83">
        <v>99999</v>
      </c>
      <c r="I26" t="s">
        <v>308</v>
      </c>
      <c r="J26" t="s">
        <v>337</v>
      </c>
      <c r="K26" t="s">
        <v>263</v>
      </c>
      <c r="N26" t="s">
        <v>397</v>
      </c>
      <c r="O26" t="s">
        <v>395</v>
      </c>
      <c r="P26" t="s">
        <v>396</v>
      </c>
      <c r="Q26" t="s">
        <v>188</v>
      </c>
      <c r="R26" s="83">
        <v>99999</v>
      </c>
      <c r="S26" t="s">
        <v>308</v>
      </c>
      <c r="U26" t="s">
        <v>332</v>
      </c>
      <c r="V26" t="s">
        <v>314</v>
      </c>
      <c r="W26" s="84">
        <v>46</v>
      </c>
      <c r="X26">
        <v>58</v>
      </c>
      <c r="Y26" s="86">
        <v>2668</v>
      </c>
      <c r="Z26" s="84">
        <v>269.46800000000002</v>
      </c>
    </row>
    <row r="27" spans="1:26" x14ac:dyDescent="0.25">
      <c r="A27">
        <v>1024</v>
      </c>
      <c r="B27" s="87">
        <v>41640</v>
      </c>
      <c r="C27">
        <v>1</v>
      </c>
      <c r="D27" t="s">
        <v>394</v>
      </c>
      <c r="E27" t="s">
        <v>395</v>
      </c>
      <c r="F27" t="s">
        <v>396</v>
      </c>
      <c r="G27" t="s">
        <v>188</v>
      </c>
      <c r="H27" s="83">
        <v>99999</v>
      </c>
      <c r="I27" t="s">
        <v>308</v>
      </c>
      <c r="J27" t="s">
        <v>337</v>
      </c>
      <c r="K27" t="s">
        <v>263</v>
      </c>
      <c r="N27" t="s">
        <v>397</v>
      </c>
      <c r="O27" t="s">
        <v>395</v>
      </c>
      <c r="P27" t="s">
        <v>396</v>
      </c>
      <c r="Q27" t="s">
        <v>188</v>
      </c>
      <c r="R27" s="83">
        <v>99999</v>
      </c>
      <c r="S27" t="s">
        <v>308</v>
      </c>
      <c r="U27" t="s">
        <v>379</v>
      </c>
      <c r="V27" t="s">
        <v>314</v>
      </c>
      <c r="W27" s="84">
        <v>2.99</v>
      </c>
      <c r="X27">
        <v>67</v>
      </c>
      <c r="Y27" s="86">
        <v>200.33</v>
      </c>
      <c r="Z27" s="84">
        <v>20.033000000000001</v>
      </c>
    </row>
    <row r="28" spans="1:26" x14ac:dyDescent="0.25">
      <c r="A28">
        <v>1025</v>
      </c>
      <c r="B28" s="87">
        <v>41667</v>
      </c>
      <c r="C28">
        <v>28</v>
      </c>
      <c r="D28" t="s">
        <v>366</v>
      </c>
      <c r="E28" t="s">
        <v>367</v>
      </c>
      <c r="F28" t="s">
        <v>368</v>
      </c>
      <c r="G28" t="s">
        <v>369</v>
      </c>
      <c r="H28" s="83">
        <v>99999</v>
      </c>
      <c r="I28" t="s">
        <v>308</v>
      </c>
      <c r="J28" t="s">
        <v>370</v>
      </c>
      <c r="K28" t="s">
        <v>371</v>
      </c>
      <c r="L28" s="87">
        <v>41669</v>
      </c>
      <c r="M28" t="s">
        <v>338</v>
      </c>
      <c r="N28" t="s">
        <v>372</v>
      </c>
      <c r="O28" t="s">
        <v>367</v>
      </c>
      <c r="P28" t="s">
        <v>368</v>
      </c>
      <c r="Q28" t="s">
        <v>369</v>
      </c>
      <c r="R28" s="83">
        <v>99999</v>
      </c>
      <c r="S28" t="s">
        <v>308</v>
      </c>
      <c r="T28" t="s">
        <v>325</v>
      </c>
      <c r="U28" t="s">
        <v>356</v>
      </c>
      <c r="V28" t="s">
        <v>357</v>
      </c>
      <c r="W28" s="84">
        <v>9.65</v>
      </c>
      <c r="X28">
        <v>100</v>
      </c>
      <c r="Y28" s="86">
        <v>965</v>
      </c>
      <c r="Z28" s="84">
        <v>93.605000000000004</v>
      </c>
    </row>
    <row r="29" spans="1:26" x14ac:dyDescent="0.25">
      <c r="A29">
        <v>1026</v>
      </c>
      <c r="B29" s="87">
        <v>41667</v>
      </c>
      <c r="C29">
        <v>28</v>
      </c>
      <c r="D29" t="s">
        <v>366</v>
      </c>
      <c r="E29" t="s">
        <v>367</v>
      </c>
      <c r="F29" t="s">
        <v>368</v>
      </c>
      <c r="G29" t="s">
        <v>369</v>
      </c>
      <c r="H29" s="83">
        <v>99999</v>
      </c>
      <c r="I29" t="s">
        <v>308</v>
      </c>
      <c r="J29" t="s">
        <v>370</v>
      </c>
      <c r="K29" t="s">
        <v>371</v>
      </c>
      <c r="L29" s="87">
        <v>41669</v>
      </c>
      <c r="M29" t="s">
        <v>338</v>
      </c>
      <c r="N29" t="s">
        <v>372</v>
      </c>
      <c r="O29" t="s">
        <v>367</v>
      </c>
      <c r="P29" t="s">
        <v>368</v>
      </c>
      <c r="Q29" t="s">
        <v>369</v>
      </c>
      <c r="R29" s="83">
        <v>99999</v>
      </c>
      <c r="S29" t="s">
        <v>308</v>
      </c>
      <c r="T29" t="s">
        <v>325</v>
      </c>
      <c r="U29" t="s">
        <v>398</v>
      </c>
      <c r="V29" t="s">
        <v>399</v>
      </c>
      <c r="W29" s="84">
        <v>18.399999999999999</v>
      </c>
      <c r="X29">
        <v>63</v>
      </c>
      <c r="Y29" s="86">
        <v>1159.1999999999998</v>
      </c>
      <c r="Z29" s="84">
        <v>114.76079999999999</v>
      </c>
    </row>
    <row r="30" spans="1:26" x14ac:dyDescent="0.25">
      <c r="A30">
        <v>1027</v>
      </c>
      <c r="B30" s="87">
        <v>41648</v>
      </c>
      <c r="C30">
        <v>9</v>
      </c>
      <c r="D30" t="s">
        <v>400</v>
      </c>
      <c r="E30" t="s">
        <v>401</v>
      </c>
      <c r="F30" t="s">
        <v>402</v>
      </c>
      <c r="G30" t="s">
        <v>403</v>
      </c>
      <c r="H30" s="83">
        <v>99999</v>
      </c>
      <c r="I30" t="s">
        <v>308</v>
      </c>
      <c r="J30" t="s">
        <v>404</v>
      </c>
      <c r="K30" t="s">
        <v>270</v>
      </c>
      <c r="L30" s="87">
        <v>41650</v>
      </c>
      <c r="M30" t="s">
        <v>323</v>
      </c>
      <c r="N30" t="s">
        <v>405</v>
      </c>
      <c r="O30" t="s">
        <v>401</v>
      </c>
      <c r="P30" t="s">
        <v>402</v>
      </c>
      <c r="Q30" t="s">
        <v>403</v>
      </c>
      <c r="R30" s="83">
        <v>99999</v>
      </c>
      <c r="S30" t="s">
        <v>308</v>
      </c>
      <c r="T30" t="s">
        <v>312</v>
      </c>
      <c r="U30" t="s">
        <v>406</v>
      </c>
      <c r="V30" t="s">
        <v>407</v>
      </c>
      <c r="W30" s="84">
        <v>19.5</v>
      </c>
      <c r="X30">
        <v>57</v>
      </c>
      <c r="Y30" s="86">
        <v>1111.5</v>
      </c>
      <c r="Z30" s="84">
        <v>110.0385</v>
      </c>
    </row>
    <row r="31" spans="1:26" x14ac:dyDescent="0.25">
      <c r="A31">
        <v>1028</v>
      </c>
      <c r="B31" s="87">
        <v>41648</v>
      </c>
      <c r="C31">
        <v>9</v>
      </c>
      <c r="D31" t="s">
        <v>400</v>
      </c>
      <c r="E31" t="s">
        <v>401</v>
      </c>
      <c r="F31" t="s">
        <v>402</v>
      </c>
      <c r="G31" t="s">
        <v>403</v>
      </c>
      <c r="H31" s="83">
        <v>99999</v>
      </c>
      <c r="I31" t="s">
        <v>308</v>
      </c>
      <c r="J31" t="s">
        <v>404</v>
      </c>
      <c r="K31" t="s">
        <v>270</v>
      </c>
      <c r="L31" s="87">
        <v>41650</v>
      </c>
      <c r="M31" t="s">
        <v>323</v>
      </c>
      <c r="N31" t="s">
        <v>405</v>
      </c>
      <c r="O31" t="s">
        <v>401</v>
      </c>
      <c r="P31" t="s">
        <v>402</v>
      </c>
      <c r="Q31" t="s">
        <v>403</v>
      </c>
      <c r="R31" s="83">
        <v>99999</v>
      </c>
      <c r="S31" t="s">
        <v>308</v>
      </c>
      <c r="T31" t="s">
        <v>312</v>
      </c>
      <c r="U31" t="s">
        <v>408</v>
      </c>
      <c r="V31" t="s">
        <v>409</v>
      </c>
      <c r="W31" s="84">
        <v>34.799999999999997</v>
      </c>
      <c r="X31">
        <v>81</v>
      </c>
      <c r="Y31" s="86">
        <v>2818.7999999999997</v>
      </c>
      <c r="Z31" s="84">
        <v>295.97399999999999</v>
      </c>
    </row>
    <row r="32" spans="1:26" x14ac:dyDescent="0.25">
      <c r="A32">
        <v>1029</v>
      </c>
      <c r="B32" s="87">
        <v>41645</v>
      </c>
      <c r="C32">
        <v>6</v>
      </c>
      <c r="D32" t="s">
        <v>358</v>
      </c>
      <c r="E32" t="s">
        <v>359</v>
      </c>
      <c r="F32" t="s">
        <v>360</v>
      </c>
      <c r="G32" t="s">
        <v>361</v>
      </c>
      <c r="H32" s="83">
        <v>99999</v>
      </c>
      <c r="I32" t="s">
        <v>308</v>
      </c>
      <c r="J32" t="s">
        <v>362</v>
      </c>
      <c r="K32" t="s">
        <v>263</v>
      </c>
      <c r="L32" s="87">
        <v>41647</v>
      </c>
      <c r="M32" t="s">
        <v>310</v>
      </c>
      <c r="N32" t="s">
        <v>363</v>
      </c>
      <c r="O32" t="s">
        <v>359</v>
      </c>
      <c r="P32" t="s">
        <v>360</v>
      </c>
      <c r="Q32" t="s">
        <v>361</v>
      </c>
      <c r="R32" s="83">
        <v>99999</v>
      </c>
      <c r="S32" t="s">
        <v>308</v>
      </c>
      <c r="T32" t="s">
        <v>325</v>
      </c>
      <c r="U32" t="s">
        <v>313</v>
      </c>
      <c r="V32" t="s">
        <v>314</v>
      </c>
      <c r="W32" s="84">
        <v>14</v>
      </c>
      <c r="X32">
        <v>71</v>
      </c>
      <c r="Y32" s="86">
        <v>994</v>
      </c>
      <c r="Z32" s="84">
        <v>95.424000000000007</v>
      </c>
    </row>
    <row r="33" spans="1:26" x14ac:dyDescent="0.25">
      <c r="A33">
        <v>1030</v>
      </c>
      <c r="B33" s="87">
        <v>41678</v>
      </c>
      <c r="C33">
        <v>8</v>
      </c>
      <c r="D33" t="s">
        <v>333</v>
      </c>
      <c r="E33" t="s">
        <v>334</v>
      </c>
      <c r="F33" t="s">
        <v>335</v>
      </c>
      <c r="G33" t="s">
        <v>336</v>
      </c>
      <c r="H33" s="83">
        <v>99999</v>
      </c>
      <c r="I33" t="s">
        <v>308</v>
      </c>
      <c r="J33" t="s">
        <v>337</v>
      </c>
      <c r="K33" t="s">
        <v>263</v>
      </c>
      <c r="L33" s="87">
        <v>41680</v>
      </c>
      <c r="M33" t="s">
        <v>310</v>
      </c>
      <c r="N33" t="s">
        <v>339</v>
      </c>
      <c r="O33" t="s">
        <v>334</v>
      </c>
      <c r="P33" t="s">
        <v>335</v>
      </c>
      <c r="Q33" t="s">
        <v>336</v>
      </c>
      <c r="R33" s="83">
        <v>99999</v>
      </c>
      <c r="S33" t="s">
        <v>308</v>
      </c>
      <c r="T33" t="s">
        <v>312</v>
      </c>
      <c r="U33" t="s">
        <v>364</v>
      </c>
      <c r="V33" t="s">
        <v>365</v>
      </c>
      <c r="W33" s="84">
        <v>40</v>
      </c>
      <c r="X33">
        <v>32</v>
      </c>
      <c r="Y33" s="86">
        <v>1280</v>
      </c>
      <c r="Z33" s="84">
        <v>129.28</v>
      </c>
    </row>
    <row r="34" spans="1:26" x14ac:dyDescent="0.25">
      <c r="A34">
        <v>1031</v>
      </c>
      <c r="B34" s="87">
        <v>41673</v>
      </c>
      <c r="C34">
        <v>3</v>
      </c>
      <c r="D34" t="s">
        <v>350</v>
      </c>
      <c r="E34" t="s">
        <v>351</v>
      </c>
      <c r="F34" t="s">
        <v>352</v>
      </c>
      <c r="G34" t="s">
        <v>353</v>
      </c>
      <c r="H34" s="83">
        <v>99999</v>
      </c>
      <c r="I34" t="s">
        <v>308</v>
      </c>
      <c r="J34" t="s">
        <v>309</v>
      </c>
      <c r="K34" t="s">
        <v>270</v>
      </c>
      <c r="L34" s="87">
        <v>41675</v>
      </c>
      <c r="M34" t="s">
        <v>310</v>
      </c>
      <c r="N34" t="s">
        <v>354</v>
      </c>
      <c r="O34" t="s">
        <v>351</v>
      </c>
      <c r="P34" t="s">
        <v>352</v>
      </c>
      <c r="Q34" t="s">
        <v>353</v>
      </c>
      <c r="R34" s="83">
        <v>99999</v>
      </c>
      <c r="S34" t="s">
        <v>308</v>
      </c>
      <c r="T34" t="s">
        <v>355</v>
      </c>
      <c r="U34" t="s">
        <v>422</v>
      </c>
      <c r="V34" t="s">
        <v>388</v>
      </c>
      <c r="W34">
        <v>10</v>
      </c>
      <c r="X34">
        <v>63</v>
      </c>
      <c r="Y34" s="86">
        <v>630</v>
      </c>
      <c r="Z34" s="84">
        <v>65.52</v>
      </c>
    </row>
    <row r="35" spans="1:26" x14ac:dyDescent="0.25">
      <c r="A35">
        <v>1032</v>
      </c>
      <c r="B35" s="87">
        <v>41673</v>
      </c>
      <c r="C35">
        <v>3</v>
      </c>
      <c r="D35" t="s">
        <v>350</v>
      </c>
      <c r="E35" t="s">
        <v>351</v>
      </c>
      <c r="F35" t="s">
        <v>352</v>
      </c>
      <c r="G35" t="s">
        <v>353</v>
      </c>
      <c r="H35" s="83">
        <v>99999</v>
      </c>
      <c r="I35" t="s">
        <v>308</v>
      </c>
      <c r="J35" t="s">
        <v>309</v>
      </c>
      <c r="K35" t="s">
        <v>270</v>
      </c>
      <c r="L35" s="87">
        <v>41675</v>
      </c>
      <c r="M35" t="s">
        <v>310</v>
      </c>
      <c r="N35" t="s">
        <v>354</v>
      </c>
      <c r="O35" t="s">
        <v>351</v>
      </c>
      <c r="P35" t="s">
        <v>352</v>
      </c>
      <c r="Q35" t="s">
        <v>353</v>
      </c>
      <c r="R35" s="83">
        <v>99999</v>
      </c>
      <c r="S35" t="s">
        <v>308</v>
      </c>
      <c r="T35" t="s">
        <v>355</v>
      </c>
      <c r="U35" t="s">
        <v>364</v>
      </c>
      <c r="V35" t="s">
        <v>365</v>
      </c>
      <c r="W35">
        <v>40</v>
      </c>
      <c r="X35">
        <v>30</v>
      </c>
      <c r="Y35" s="86">
        <v>1200</v>
      </c>
      <c r="Z35" s="84">
        <v>120</v>
      </c>
    </row>
    <row r="36" spans="1:26" x14ac:dyDescent="0.25">
      <c r="A36">
        <v>1033</v>
      </c>
      <c r="B36" s="87">
        <v>41676</v>
      </c>
      <c r="C36">
        <v>6</v>
      </c>
      <c r="D36" t="s">
        <v>358</v>
      </c>
      <c r="E36" t="s">
        <v>359</v>
      </c>
      <c r="F36" t="s">
        <v>360</v>
      </c>
      <c r="G36" t="s">
        <v>361</v>
      </c>
      <c r="H36" s="83">
        <v>99999</v>
      </c>
      <c r="I36" t="s">
        <v>308</v>
      </c>
      <c r="J36" t="s">
        <v>362</v>
      </c>
      <c r="K36" t="s">
        <v>263</v>
      </c>
      <c r="L36" s="87">
        <v>41678</v>
      </c>
      <c r="M36" t="s">
        <v>310</v>
      </c>
      <c r="N36" t="s">
        <v>363</v>
      </c>
      <c r="O36" t="s">
        <v>359</v>
      </c>
      <c r="P36" t="s">
        <v>360</v>
      </c>
      <c r="Q36" t="s">
        <v>361</v>
      </c>
      <c r="R36" s="83">
        <v>99999</v>
      </c>
      <c r="S36" t="s">
        <v>308</v>
      </c>
      <c r="T36" t="s">
        <v>325</v>
      </c>
      <c r="Y36" s="86">
        <v>0</v>
      </c>
      <c r="Z36" s="84">
        <v>43</v>
      </c>
    </row>
    <row r="37" spans="1:26" x14ac:dyDescent="0.25">
      <c r="A37">
        <v>1034</v>
      </c>
      <c r="B37" s="87">
        <v>41698</v>
      </c>
      <c r="C37">
        <v>28</v>
      </c>
      <c r="D37" t="s">
        <v>366</v>
      </c>
      <c r="E37" t="s">
        <v>367</v>
      </c>
      <c r="F37" t="s">
        <v>368</v>
      </c>
      <c r="G37" t="s">
        <v>369</v>
      </c>
      <c r="H37" s="83">
        <v>99999</v>
      </c>
      <c r="I37" t="s">
        <v>308</v>
      </c>
      <c r="J37" t="s">
        <v>370</v>
      </c>
      <c r="K37" t="s">
        <v>371</v>
      </c>
      <c r="L37" s="87">
        <v>41700</v>
      </c>
      <c r="M37" t="s">
        <v>338</v>
      </c>
      <c r="N37" t="s">
        <v>372</v>
      </c>
      <c r="O37" t="s">
        <v>367</v>
      </c>
      <c r="P37" t="s">
        <v>368</v>
      </c>
      <c r="Q37" t="s">
        <v>369</v>
      </c>
      <c r="R37" s="83">
        <v>99999</v>
      </c>
      <c r="S37" t="s">
        <v>308</v>
      </c>
      <c r="T37" t="s">
        <v>312</v>
      </c>
      <c r="Y37" s="86">
        <v>0</v>
      </c>
      <c r="Z37" s="84">
        <v>31</v>
      </c>
    </row>
    <row r="38" spans="1:26" x14ac:dyDescent="0.25">
      <c r="A38">
        <v>1035</v>
      </c>
      <c r="B38" s="87">
        <v>41678</v>
      </c>
      <c r="C38">
        <v>8</v>
      </c>
      <c r="D38" t="s">
        <v>333</v>
      </c>
      <c r="E38" t="s">
        <v>334</v>
      </c>
      <c r="F38" t="s">
        <v>335</v>
      </c>
      <c r="G38" t="s">
        <v>336</v>
      </c>
      <c r="H38" s="83">
        <v>99999</v>
      </c>
      <c r="I38" t="s">
        <v>308</v>
      </c>
      <c r="J38" t="s">
        <v>337</v>
      </c>
      <c r="K38" t="s">
        <v>263</v>
      </c>
      <c r="L38" s="87">
        <v>41680</v>
      </c>
      <c r="M38" t="s">
        <v>338</v>
      </c>
      <c r="N38" t="s">
        <v>339</v>
      </c>
      <c r="O38" t="s">
        <v>334</v>
      </c>
      <c r="P38" t="s">
        <v>335</v>
      </c>
      <c r="Q38" t="s">
        <v>336</v>
      </c>
      <c r="R38" s="83">
        <v>99999</v>
      </c>
      <c r="S38" t="s">
        <v>308</v>
      </c>
      <c r="T38" t="s">
        <v>312</v>
      </c>
      <c r="Y38" s="86">
        <v>0</v>
      </c>
      <c r="Z38" s="84">
        <v>46</v>
      </c>
    </row>
    <row r="39" spans="1:26" x14ac:dyDescent="0.25">
      <c r="A39">
        <v>1036</v>
      </c>
      <c r="B39" s="87">
        <v>41680</v>
      </c>
      <c r="C39">
        <v>10</v>
      </c>
      <c r="D39" t="s">
        <v>373</v>
      </c>
      <c r="E39" t="s">
        <v>374</v>
      </c>
      <c r="F39" t="s">
        <v>375</v>
      </c>
      <c r="G39" t="s">
        <v>376</v>
      </c>
      <c r="H39" s="83">
        <v>99999</v>
      </c>
      <c r="I39" t="s">
        <v>308</v>
      </c>
      <c r="J39" t="s">
        <v>377</v>
      </c>
      <c r="K39" t="s">
        <v>322</v>
      </c>
      <c r="L39" s="87">
        <v>41682</v>
      </c>
      <c r="M39" t="s">
        <v>310</v>
      </c>
      <c r="N39" t="s">
        <v>378</v>
      </c>
      <c r="O39" t="s">
        <v>374</v>
      </c>
      <c r="P39" t="s">
        <v>375</v>
      </c>
      <c r="Q39" t="s">
        <v>376</v>
      </c>
      <c r="R39" s="83">
        <v>99999</v>
      </c>
      <c r="S39" t="s">
        <v>308</v>
      </c>
      <c r="T39" t="s">
        <v>325</v>
      </c>
      <c r="U39" t="s">
        <v>423</v>
      </c>
      <c r="V39" t="s">
        <v>316</v>
      </c>
      <c r="W39">
        <v>10</v>
      </c>
      <c r="X39">
        <v>47</v>
      </c>
      <c r="Y39" s="86">
        <v>470</v>
      </c>
      <c r="Z39" s="84">
        <v>48.88</v>
      </c>
    </row>
    <row r="40" spans="1:26" x14ac:dyDescent="0.25">
      <c r="A40">
        <v>1038</v>
      </c>
      <c r="B40" s="87">
        <v>41680</v>
      </c>
      <c r="C40">
        <v>10</v>
      </c>
      <c r="D40" t="s">
        <v>373</v>
      </c>
      <c r="E40" t="s">
        <v>374</v>
      </c>
      <c r="F40" t="s">
        <v>375</v>
      </c>
      <c r="G40" t="s">
        <v>376</v>
      </c>
      <c r="H40" s="83">
        <v>99999</v>
      </c>
      <c r="I40" t="s">
        <v>308</v>
      </c>
      <c r="J40" t="s">
        <v>377</v>
      </c>
      <c r="K40" t="s">
        <v>322</v>
      </c>
      <c r="M40" t="s">
        <v>323</v>
      </c>
      <c r="N40" t="s">
        <v>378</v>
      </c>
      <c r="O40" t="s">
        <v>374</v>
      </c>
      <c r="P40" t="s">
        <v>375</v>
      </c>
      <c r="Q40" t="s">
        <v>376</v>
      </c>
      <c r="R40" s="83">
        <v>99999</v>
      </c>
      <c r="S40" t="s">
        <v>308</v>
      </c>
      <c r="U40" t="s">
        <v>315</v>
      </c>
      <c r="V40" t="s">
        <v>316</v>
      </c>
      <c r="W40">
        <v>3.5</v>
      </c>
      <c r="X40">
        <v>49</v>
      </c>
      <c r="Y40" s="86">
        <v>171.5</v>
      </c>
      <c r="Z40" s="84">
        <v>16.464000000000002</v>
      </c>
    </row>
    <row r="41" spans="1:26" x14ac:dyDescent="0.25">
      <c r="A41">
        <v>1039</v>
      </c>
      <c r="B41" s="87">
        <v>41681</v>
      </c>
      <c r="C41">
        <v>11</v>
      </c>
      <c r="D41" t="s">
        <v>389</v>
      </c>
      <c r="E41" t="s">
        <v>390</v>
      </c>
      <c r="F41" t="s">
        <v>391</v>
      </c>
      <c r="G41" t="s">
        <v>392</v>
      </c>
      <c r="H41" s="83">
        <v>99999</v>
      </c>
      <c r="I41" t="s">
        <v>308</v>
      </c>
      <c r="J41" t="s">
        <v>370</v>
      </c>
      <c r="K41" t="s">
        <v>371</v>
      </c>
      <c r="M41" t="s">
        <v>338</v>
      </c>
      <c r="N41" t="s">
        <v>393</v>
      </c>
      <c r="O41" t="s">
        <v>390</v>
      </c>
      <c r="P41" t="s">
        <v>391</v>
      </c>
      <c r="Q41" t="s">
        <v>392</v>
      </c>
      <c r="R41" s="83">
        <v>99999</v>
      </c>
      <c r="S41" t="s">
        <v>308</v>
      </c>
      <c r="U41" t="s">
        <v>364</v>
      </c>
      <c r="V41" t="s">
        <v>365</v>
      </c>
      <c r="W41">
        <v>40</v>
      </c>
      <c r="X41">
        <v>72</v>
      </c>
      <c r="Y41" s="86">
        <v>2880</v>
      </c>
      <c r="Z41" s="84">
        <v>285.12</v>
      </c>
    </row>
    <row r="42" spans="1:26" x14ac:dyDescent="0.25">
      <c r="A42">
        <v>1040</v>
      </c>
      <c r="B42" s="87">
        <v>41671</v>
      </c>
      <c r="C42">
        <v>1</v>
      </c>
      <c r="D42" t="s">
        <v>394</v>
      </c>
      <c r="E42" t="s">
        <v>395</v>
      </c>
      <c r="F42" t="s">
        <v>396</v>
      </c>
      <c r="G42" t="s">
        <v>188</v>
      </c>
      <c r="H42" s="83">
        <v>99999</v>
      </c>
      <c r="I42" t="s">
        <v>308</v>
      </c>
      <c r="J42" t="s">
        <v>337</v>
      </c>
      <c r="K42" t="s">
        <v>263</v>
      </c>
      <c r="M42" t="s">
        <v>338</v>
      </c>
      <c r="N42" t="s">
        <v>397</v>
      </c>
      <c r="O42" t="s">
        <v>395</v>
      </c>
      <c r="P42" t="s">
        <v>396</v>
      </c>
      <c r="Q42" t="s">
        <v>188</v>
      </c>
      <c r="R42" s="83">
        <v>99999</v>
      </c>
      <c r="S42" t="s">
        <v>308</v>
      </c>
      <c r="U42" t="s">
        <v>398</v>
      </c>
      <c r="V42" t="s">
        <v>399</v>
      </c>
      <c r="W42">
        <v>18.399999999999999</v>
      </c>
      <c r="X42">
        <v>13</v>
      </c>
      <c r="Y42" s="86">
        <v>239.2</v>
      </c>
      <c r="Z42" s="84">
        <v>23.680800000000001</v>
      </c>
    </row>
    <row r="43" spans="1:26" x14ac:dyDescent="0.25">
      <c r="A43">
        <v>1041</v>
      </c>
      <c r="B43" s="87">
        <v>41698</v>
      </c>
      <c r="C43">
        <v>28</v>
      </c>
      <c r="D43" t="s">
        <v>366</v>
      </c>
      <c r="E43" t="s">
        <v>367</v>
      </c>
      <c r="F43" t="s">
        <v>368</v>
      </c>
      <c r="G43" t="s">
        <v>369</v>
      </c>
      <c r="H43" s="83">
        <v>99999</v>
      </c>
      <c r="I43" t="s">
        <v>308</v>
      </c>
      <c r="J43" t="s">
        <v>370</v>
      </c>
      <c r="K43" t="s">
        <v>371</v>
      </c>
      <c r="L43">
        <v>41700</v>
      </c>
      <c r="M43" t="s">
        <v>338</v>
      </c>
      <c r="N43" t="s">
        <v>372</v>
      </c>
      <c r="O43" t="s">
        <v>367</v>
      </c>
      <c r="P43" t="s">
        <v>368</v>
      </c>
      <c r="Q43" t="s">
        <v>369</v>
      </c>
      <c r="R43" s="83">
        <v>99999</v>
      </c>
      <c r="S43" t="s">
        <v>308</v>
      </c>
      <c r="T43" t="s">
        <v>325</v>
      </c>
      <c r="U43" t="s">
        <v>332</v>
      </c>
      <c r="V43" t="s">
        <v>314</v>
      </c>
      <c r="W43">
        <v>46</v>
      </c>
      <c r="X43">
        <v>32</v>
      </c>
      <c r="Y43" s="86">
        <v>1472</v>
      </c>
      <c r="Z43" s="84">
        <v>148.67200000000003</v>
      </c>
    </row>
    <row r="44" spans="1:26" x14ac:dyDescent="0.25">
      <c r="A44">
        <v>1042</v>
      </c>
      <c r="B44" s="87">
        <v>41679</v>
      </c>
      <c r="C44">
        <v>9</v>
      </c>
      <c r="D44" t="s">
        <v>400</v>
      </c>
      <c r="E44" t="s">
        <v>401</v>
      </c>
      <c r="F44" t="s">
        <v>402</v>
      </c>
      <c r="G44" t="s">
        <v>403</v>
      </c>
      <c r="H44" s="83">
        <v>99999</v>
      </c>
      <c r="I44" t="s">
        <v>308</v>
      </c>
      <c r="J44" t="s">
        <v>404</v>
      </c>
      <c r="K44" t="s">
        <v>270</v>
      </c>
      <c r="L44" s="87">
        <v>41681</v>
      </c>
      <c r="M44" t="s">
        <v>323</v>
      </c>
      <c r="N44" t="s">
        <v>405</v>
      </c>
      <c r="O44" t="s">
        <v>401</v>
      </c>
      <c r="P44" t="s">
        <v>402</v>
      </c>
      <c r="Q44" t="s">
        <v>403</v>
      </c>
      <c r="R44" s="83">
        <v>99999</v>
      </c>
      <c r="S44" t="s">
        <v>308</v>
      </c>
      <c r="T44" t="s">
        <v>312</v>
      </c>
      <c r="U44" t="s">
        <v>356</v>
      </c>
      <c r="V44" t="s">
        <v>357</v>
      </c>
      <c r="W44">
        <v>9.65</v>
      </c>
      <c r="X44">
        <v>27</v>
      </c>
      <c r="Y44" s="86">
        <v>260.55</v>
      </c>
      <c r="Z44" s="84">
        <v>24.752250000000004</v>
      </c>
    </row>
    <row r="45" spans="1:26" x14ac:dyDescent="0.25">
      <c r="A45">
        <v>1043</v>
      </c>
      <c r="B45" s="87">
        <v>41676</v>
      </c>
      <c r="C45">
        <v>6</v>
      </c>
      <c r="D45" t="s">
        <v>358</v>
      </c>
      <c r="E45" t="s">
        <v>359</v>
      </c>
      <c r="F45" t="s">
        <v>360</v>
      </c>
      <c r="G45" t="s">
        <v>361</v>
      </c>
      <c r="H45" s="83">
        <v>99999</v>
      </c>
      <c r="I45" t="s">
        <v>308</v>
      </c>
      <c r="J45" t="s">
        <v>362</v>
      </c>
      <c r="K45" t="s">
        <v>263</v>
      </c>
      <c r="L45" s="87">
        <v>41678</v>
      </c>
      <c r="M45" t="s">
        <v>310</v>
      </c>
      <c r="N45" t="s">
        <v>363</v>
      </c>
      <c r="O45" t="s">
        <v>359</v>
      </c>
      <c r="P45" t="s">
        <v>360</v>
      </c>
      <c r="Q45" t="s">
        <v>361</v>
      </c>
      <c r="R45" s="83">
        <v>99999</v>
      </c>
      <c r="S45" t="s">
        <v>308</v>
      </c>
      <c r="T45" t="s">
        <v>325</v>
      </c>
      <c r="U45" t="s">
        <v>348</v>
      </c>
      <c r="V45" t="s">
        <v>349</v>
      </c>
      <c r="W45">
        <v>12.75</v>
      </c>
      <c r="X45">
        <v>71</v>
      </c>
      <c r="Y45" s="86">
        <v>905.25</v>
      </c>
      <c r="Z45" s="84">
        <v>91.430250000000001</v>
      </c>
    </row>
    <row r="46" spans="1:26" x14ac:dyDescent="0.25">
      <c r="A46">
        <v>1044</v>
      </c>
      <c r="B46" s="87">
        <v>41678</v>
      </c>
      <c r="C46">
        <v>8</v>
      </c>
      <c r="D46" t="s">
        <v>333</v>
      </c>
      <c r="E46" t="s">
        <v>334</v>
      </c>
      <c r="F46" t="s">
        <v>335</v>
      </c>
      <c r="G46" t="s">
        <v>336</v>
      </c>
      <c r="H46" s="83">
        <v>99999</v>
      </c>
      <c r="I46" t="s">
        <v>308</v>
      </c>
      <c r="J46" t="s">
        <v>337</v>
      </c>
      <c r="K46" t="s">
        <v>263</v>
      </c>
      <c r="L46" s="87">
        <v>41680</v>
      </c>
      <c r="M46" t="s">
        <v>310</v>
      </c>
      <c r="N46" t="s">
        <v>339</v>
      </c>
      <c r="O46" t="s">
        <v>334</v>
      </c>
      <c r="P46" t="s">
        <v>335</v>
      </c>
      <c r="Q46" t="s">
        <v>336</v>
      </c>
      <c r="R46" s="83">
        <v>99999</v>
      </c>
      <c r="S46" t="s">
        <v>308</v>
      </c>
      <c r="T46" t="s">
        <v>312</v>
      </c>
      <c r="U46" t="s">
        <v>348</v>
      </c>
      <c r="V46" t="s">
        <v>349</v>
      </c>
      <c r="W46">
        <v>12.75</v>
      </c>
      <c r="X46">
        <v>13</v>
      </c>
      <c r="Y46" s="86">
        <v>165.75</v>
      </c>
      <c r="Z46" s="84">
        <v>15.746249999999998</v>
      </c>
    </row>
    <row r="47" spans="1:26" x14ac:dyDescent="0.25">
      <c r="A47">
        <v>1045</v>
      </c>
      <c r="B47" s="87">
        <v>41695</v>
      </c>
      <c r="C47">
        <v>25</v>
      </c>
      <c r="D47" t="s">
        <v>410</v>
      </c>
      <c r="E47" t="s">
        <v>411</v>
      </c>
      <c r="F47" t="s">
        <v>375</v>
      </c>
      <c r="G47" t="s">
        <v>376</v>
      </c>
      <c r="H47" s="83">
        <v>99999</v>
      </c>
      <c r="I47" t="s">
        <v>308</v>
      </c>
      <c r="J47" t="s">
        <v>377</v>
      </c>
      <c r="K47" t="s">
        <v>322</v>
      </c>
      <c r="L47" s="87">
        <v>41697</v>
      </c>
      <c r="M47" t="s">
        <v>323</v>
      </c>
      <c r="N47" t="s">
        <v>412</v>
      </c>
      <c r="O47" t="s">
        <v>411</v>
      </c>
      <c r="P47" t="s">
        <v>375</v>
      </c>
      <c r="Q47" t="s">
        <v>376</v>
      </c>
      <c r="R47" s="83">
        <v>99999</v>
      </c>
      <c r="S47" t="s">
        <v>308</v>
      </c>
      <c r="T47" t="s">
        <v>355</v>
      </c>
      <c r="U47" t="s">
        <v>387</v>
      </c>
      <c r="V47" t="s">
        <v>388</v>
      </c>
      <c r="W47">
        <v>22</v>
      </c>
      <c r="X47">
        <v>98</v>
      </c>
      <c r="Y47" s="86">
        <v>2156</v>
      </c>
      <c r="Z47" s="84">
        <v>204.82000000000002</v>
      </c>
    </row>
    <row r="48" spans="1:26" x14ac:dyDescent="0.25">
      <c r="A48">
        <v>1046</v>
      </c>
      <c r="B48" s="87">
        <v>41696</v>
      </c>
      <c r="C48">
        <v>26</v>
      </c>
      <c r="D48" t="s">
        <v>414</v>
      </c>
      <c r="E48" t="s">
        <v>415</v>
      </c>
      <c r="F48" t="s">
        <v>391</v>
      </c>
      <c r="G48" t="s">
        <v>392</v>
      </c>
      <c r="H48" s="83">
        <v>99999</v>
      </c>
      <c r="I48" t="s">
        <v>308</v>
      </c>
      <c r="J48" t="s">
        <v>370</v>
      </c>
      <c r="K48" t="s">
        <v>371</v>
      </c>
      <c r="L48" s="87">
        <v>41698</v>
      </c>
      <c r="M48" t="s">
        <v>338</v>
      </c>
      <c r="N48" t="s">
        <v>416</v>
      </c>
      <c r="O48" t="s">
        <v>415</v>
      </c>
      <c r="P48" t="s">
        <v>391</v>
      </c>
      <c r="Q48" t="s">
        <v>392</v>
      </c>
      <c r="R48" s="83">
        <v>99999</v>
      </c>
      <c r="S48" t="s">
        <v>308</v>
      </c>
      <c r="T48" t="s">
        <v>325</v>
      </c>
      <c r="U48" t="s">
        <v>385</v>
      </c>
      <c r="V48" t="s">
        <v>386</v>
      </c>
      <c r="W48">
        <v>25</v>
      </c>
      <c r="X48">
        <v>21</v>
      </c>
      <c r="Y48" s="86">
        <v>525</v>
      </c>
      <c r="Z48" s="84">
        <v>53.550000000000004</v>
      </c>
    </row>
    <row r="49" spans="1:26" x14ac:dyDescent="0.25">
      <c r="A49">
        <v>1047</v>
      </c>
      <c r="B49" s="87">
        <v>41699</v>
      </c>
      <c r="C49">
        <v>29</v>
      </c>
      <c r="D49" t="s">
        <v>342</v>
      </c>
      <c r="E49" t="s">
        <v>343</v>
      </c>
      <c r="F49" t="s">
        <v>344</v>
      </c>
      <c r="G49" t="s">
        <v>345</v>
      </c>
      <c r="H49" s="83">
        <v>99999</v>
      </c>
      <c r="I49" t="s">
        <v>308</v>
      </c>
      <c r="J49" t="s">
        <v>346</v>
      </c>
      <c r="K49" t="s">
        <v>270</v>
      </c>
      <c r="L49" s="87">
        <v>41701</v>
      </c>
      <c r="M49" t="s">
        <v>310</v>
      </c>
      <c r="N49" t="s">
        <v>347</v>
      </c>
      <c r="O49" t="s">
        <v>343</v>
      </c>
      <c r="P49" t="s">
        <v>344</v>
      </c>
      <c r="Q49" t="s">
        <v>345</v>
      </c>
      <c r="R49" s="83">
        <v>99999</v>
      </c>
      <c r="S49" t="s">
        <v>308</v>
      </c>
      <c r="T49" t="s">
        <v>312</v>
      </c>
      <c r="U49" t="s">
        <v>424</v>
      </c>
      <c r="V49" t="s">
        <v>425</v>
      </c>
      <c r="W49">
        <v>39</v>
      </c>
      <c r="X49">
        <v>26</v>
      </c>
      <c r="Y49" s="86">
        <v>1014</v>
      </c>
      <c r="Z49" s="84">
        <v>106.47000000000001</v>
      </c>
    </row>
    <row r="50" spans="1:26" x14ac:dyDescent="0.25">
      <c r="A50">
        <v>1048</v>
      </c>
      <c r="B50" s="87">
        <v>41676</v>
      </c>
      <c r="C50">
        <v>6</v>
      </c>
      <c r="D50" t="s">
        <v>358</v>
      </c>
      <c r="E50" t="s">
        <v>359</v>
      </c>
      <c r="F50" t="s">
        <v>360</v>
      </c>
      <c r="G50" t="s">
        <v>361</v>
      </c>
      <c r="H50" s="83">
        <v>99999</v>
      </c>
      <c r="I50" t="s">
        <v>308</v>
      </c>
      <c r="J50" t="s">
        <v>362</v>
      </c>
      <c r="K50" t="s">
        <v>263</v>
      </c>
      <c r="L50" s="87">
        <v>41678</v>
      </c>
      <c r="M50" t="s">
        <v>338</v>
      </c>
      <c r="N50" t="s">
        <v>363</v>
      </c>
      <c r="O50" t="s">
        <v>359</v>
      </c>
      <c r="P50" t="s">
        <v>360</v>
      </c>
      <c r="Q50" t="s">
        <v>361</v>
      </c>
      <c r="R50" s="83">
        <v>99999</v>
      </c>
      <c r="S50" t="s">
        <v>308</v>
      </c>
      <c r="T50" t="s">
        <v>312</v>
      </c>
      <c r="U50" t="s">
        <v>326</v>
      </c>
      <c r="V50" t="s">
        <v>316</v>
      </c>
      <c r="W50">
        <v>30</v>
      </c>
      <c r="X50">
        <v>96</v>
      </c>
      <c r="Y50" s="86">
        <v>2880</v>
      </c>
      <c r="Z50" s="84">
        <v>296.64</v>
      </c>
    </row>
    <row r="51" spans="1:26" x14ac:dyDescent="0.25">
      <c r="A51">
        <v>1049</v>
      </c>
      <c r="B51" s="87">
        <v>41676</v>
      </c>
      <c r="C51">
        <v>6</v>
      </c>
      <c r="D51" t="s">
        <v>358</v>
      </c>
      <c r="E51" t="s">
        <v>359</v>
      </c>
      <c r="F51" t="s">
        <v>360</v>
      </c>
      <c r="G51" t="s">
        <v>361</v>
      </c>
      <c r="H51" s="83">
        <v>99999</v>
      </c>
      <c r="I51" t="s">
        <v>308</v>
      </c>
      <c r="J51" t="s">
        <v>362</v>
      </c>
      <c r="K51" t="s">
        <v>263</v>
      </c>
      <c r="L51" s="87">
        <v>41678</v>
      </c>
      <c r="M51" t="s">
        <v>338</v>
      </c>
      <c r="N51" t="s">
        <v>363</v>
      </c>
      <c r="O51" t="s">
        <v>359</v>
      </c>
      <c r="P51" t="s">
        <v>360</v>
      </c>
      <c r="Q51" t="s">
        <v>361</v>
      </c>
      <c r="R51" s="83">
        <v>99999</v>
      </c>
      <c r="S51" t="s">
        <v>308</v>
      </c>
      <c r="T51" t="s">
        <v>312</v>
      </c>
      <c r="U51" t="s">
        <v>327</v>
      </c>
      <c r="V51" t="s">
        <v>316</v>
      </c>
      <c r="W51">
        <v>53</v>
      </c>
      <c r="X51">
        <v>16</v>
      </c>
      <c r="Y51" s="86">
        <v>848</v>
      </c>
      <c r="Z51" s="84">
        <v>88.192000000000021</v>
      </c>
    </row>
    <row r="52" spans="1:26" x14ac:dyDescent="0.25">
      <c r="A52">
        <v>1050</v>
      </c>
      <c r="B52" s="87">
        <v>41674</v>
      </c>
      <c r="C52">
        <v>4</v>
      </c>
      <c r="D52" t="s">
        <v>317</v>
      </c>
      <c r="E52" t="s">
        <v>318</v>
      </c>
      <c r="F52" t="s">
        <v>319</v>
      </c>
      <c r="G52" t="s">
        <v>320</v>
      </c>
      <c r="H52" s="83">
        <v>99999</v>
      </c>
      <c r="I52" t="s">
        <v>308</v>
      </c>
      <c r="J52" t="s">
        <v>321</v>
      </c>
      <c r="K52" t="s">
        <v>322</v>
      </c>
      <c r="L52" s="87"/>
      <c r="N52" t="s">
        <v>324</v>
      </c>
      <c r="O52" t="s">
        <v>318</v>
      </c>
      <c r="P52" t="s">
        <v>319</v>
      </c>
      <c r="Q52" t="s">
        <v>320</v>
      </c>
      <c r="R52" s="83">
        <v>99999</v>
      </c>
      <c r="S52" t="s">
        <v>308</v>
      </c>
      <c r="U52" t="s">
        <v>426</v>
      </c>
      <c r="V52" t="s">
        <v>407</v>
      </c>
      <c r="W52">
        <v>38</v>
      </c>
      <c r="X52">
        <v>96</v>
      </c>
      <c r="Y52" s="86">
        <v>3648</v>
      </c>
      <c r="Z52" s="84">
        <v>346.56</v>
      </c>
    </row>
    <row r="53" spans="1:26" x14ac:dyDescent="0.25">
      <c r="A53">
        <v>1051</v>
      </c>
      <c r="B53" s="87">
        <v>41673</v>
      </c>
      <c r="C53">
        <v>3</v>
      </c>
      <c r="D53" t="s">
        <v>350</v>
      </c>
      <c r="E53" t="s">
        <v>351</v>
      </c>
      <c r="F53" t="s">
        <v>352</v>
      </c>
      <c r="G53" t="s">
        <v>353</v>
      </c>
      <c r="H53" s="83">
        <v>99999</v>
      </c>
      <c r="I53" t="s">
        <v>308</v>
      </c>
      <c r="J53" t="s">
        <v>309</v>
      </c>
      <c r="K53" t="s">
        <v>270</v>
      </c>
      <c r="N53" t="s">
        <v>354</v>
      </c>
      <c r="O53" t="s">
        <v>351</v>
      </c>
      <c r="P53" t="s">
        <v>352</v>
      </c>
      <c r="Q53" t="s">
        <v>353</v>
      </c>
      <c r="R53" s="83">
        <v>99999</v>
      </c>
      <c r="S53" t="s">
        <v>308</v>
      </c>
      <c r="U53" t="s">
        <v>379</v>
      </c>
      <c r="V53" t="s">
        <v>314</v>
      </c>
      <c r="W53">
        <v>2.99</v>
      </c>
      <c r="X53">
        <v>75</v>
      </c>
      <c r="Y53" s="86">
        <v>224.25000000000003</v>
      </c>
      <c r="Z53" s="84">
        <v>23.097750000000005</v>
      </c>
    </row>
    <row r="54" spans="1:26" x14ac:dyDescent="0.25">
      <c r="A54">
        <v>1052</v>
      </c>
      <c r="B54" s="87">
        <v>41707</v>
      </c>
      <c r="C54">
        <v>9</v>
      </c>
      <c r="D54" t="s">
        <v>400</v>
      </c>
      <c r="E54" t="s">
        <v>401</v>
      </c>
      <c r="F54" t="s">
        <v>402</v>
      </c>
      <c r="G54" t="s">
        <v>403</v>
      </c>
      <c r="H54" s="83">
        <v>99999</v>
      </c>
      <c r="I54" t="s">
        <v>308</v>
      </c>
      <c r="J54" t="s">
        <v>404</v>
      </c>
      <c r="K54" t="s">
        <v>270</v>
      </c>
      <c r="L54">
        <v>41709</v>
      </c>
      <c r="M54" t="s">
        <v>323</v>
      </c>
      <c r="N54" t="s">
        <v>405</v>
      </c>
      <c r="O54" t="s">
        <v>401</v>
      </c>
      <c r="P54" t="s">
        <v>402</v>
      </c>
      <c r="Q54" t="s">
        <v>403</v>
      </c>
      <c r="R54" s="83">
        <v>99999</v>
      </c>
      <c r="S54" t="s">
        <v>308</v>
      </c>
      <c r="T54" t="s">
        <v>312</v>
      </c>
      <c r="U54" t="s">
        <v>406</v>
      </c>
      <c r="V54" t="s">
        <v>407</v>
      </c>
      <c r="W54">
        <v>19.5</v>
      </c>
      <c r="X54">
        <v>55</v>
      </c>
      <c r="Y54" s="86">
        <v>1072.5</v>
      </c>
      <c r="Z54" s="84">
        <v>108.32250000000001</v>
      </c>
    </row>
    <row r="55" spans="1:26" x14ac:dyDescent="0.25">
      <c r="A55">
        <v>1053</v>
      </c>
      <c r="B55" s="87">
        <v>41707</v>
      </c>
      <c r="C55">
        <v>9</v>
      </c>
      <c r="D55" t="s">
        <v>400</v>
      </c>
      <c r="E55" t="s">
        <v>401</v>
      </c>
      <c r="F55" t="s">
        <v>402</v>
      </c>
      <c r="G55" t="s">
        <v>403</v>
      </c>
      <c r="H55" s="83">
        <v>99999</v>
      </c>
      <c r="I55" t="s">
        <v>308</v>
      </c>
      <c r="J55" t="s">
        <v>404</v>
      </c>
      <c r="K55" t="s">
        <v>270</v>
      </c>
      <c r="L55" s="87">
        <v>41709</v>
      </c>
      <c r="M55" t="s">
        <v>323</v>
      </c>
      <c r="N55" t="s">
        <v>405</v>
      </c>
      <c r="O55" t="s">
        <v>401</v>
      </c>
      <c r="P55" t="s">
        <v>402</v>
      </c>
      <c r="Q55" t="s">
        <v>403</v>
      </c>
      <c r="R55" s="83">
        <v>99999</v>
      </c>
      <c r="S55" t="s">
        <v>308</v>
      </c>
      <c r="T55" t="s">
        <v>312</v>
      </c>
      <c r="U55" t="s">
        <v>408</v>
      </c>
      <c r="V55" t="s">
        <v>409</v>
      </c>
      <c r="W55" s="84">
        <v>34.799999999999997</v>
      </c>
      <c r="X55">
        <v>11</v>
      </c>
      <c r="Y55" s="86">
        <v>382.79999999999995</v>
      </c>
      <c r="Z55" s="84">
        <v>36.748799999999996</v>
      </c>
    </row>
    <row r="56" spans="1:26" x14ac:dyDescent="0.25">
      <c r="A56">
        <v>1054</v>
      </c>
      <c r="B56" s="87">
        <v>41704</v>
      </c>
      <c r="C56">
        <v>6</v>
      </c>
      <c r="D56" t="s">
        <v>358</v>
      </c>
      <c r="E56" t="s">
        <v>359</v>
      </c>
      <c r="F56" t="s">
        <v>360</v>
      </c>
      <c r="G56" t="s">
        <v>361</v>
      </c>
      <c r="H56" s="83">
        <v>99999</v>
      </c>
      <c r="I56" t="s">
        <v>308</v>
      </c>
      <c r="J56" t="s">
        <v>362</v>
      </c>
      <c r="K56" t="s">
        <v>263</v>
      </c>
      <c r="L56" s="87">
        <v>41706</v>
      </c>
      <c r="M56" t="s">
        <v>310</v>
      </c>
      <c r="N56" t="s">
        <v>363</v>
      </c>
      <c r="O56" t="s">
        <v>359</v>
      </c>
      <c r="P56" t="s">
        <v>360</v>
      </c>
      <c r="Q56" t="s">
        <v>361</v>
      </c>
      <c r="R56" s="83">
        <v>99999</v>
      </c>
      <c r="S56" t="s">
        <v>308</v>
      </c>
      <c r="T56" t="s">
        <v>325</v>
      </c>
      <c r="U56" t="s">
        <v>313</v>
      </c>
      <c r="V56" t="s">
        <v>314</v>
      </c>
      <c r="W56" s="84">
        <v>14</v>
      </c>
      <c r="X56">
        <v>53</v>
      </c>
      <c r="Y56" s="86">
        <v>742</v>
      </c>
      <c r="Z56" s="84">
        <v>71.974000000000004</v>
      </c>
    </row>
    <row r="57" spans="1:26" x14ac:dyDescent="0.25">
      <c r="A57">
        <v>1055</v>
      </c>
      <c r="B57" s="87">
        <v>41706</v>
      </c>
      <c r="C57">
        <v>8</v>
      </c>
      <c r="D57" t="s">
        <v>333</v>
      </c>
      <c r="E57" t="s">
        <v>334</v>
      </c>
      <c r="F57" t="s">
        <v>335</v>
      </c>
      <c r="G57" t="s">
        <v>336</v>
      </c>
      <c r="H57" s="83">
        <v>99999</v>
      </c>
      <c r="I57" t="s">
        <v>308</v>
      </c>
      <c r="J57" t="s">
        <v>337</v>
      </c>
      <c r="K57" t="s">
        <v>263</v>
      </c>
      <c r="L57" s="87">
        <v>41708</v>
      </c>
      <c r="M57" t="s">
        <v>310</v>
      </c>
      <c r="N57" t="s">
        <v>339</v>
      </c>
      <c r="O57" t="s">
        <v>334</v>
      </c>
      <c r="P57" t="s">
        <v>335</v>
      </c>
      <c r="Q57" t="s">
        <v>336</v>
      </c>
      <c r="R57" s="83">
        <v>99999</v>
      </c>
      <c r="S57" t="s">
        <v>308</v>
      </c>
      <c r="T57" t="s">
        <v>312</v>
      </c>
      <c r="U57" t="s">
        <v>364</v>
      </c>
      <c r="V57" t="s">
        <v>365</v>
      </c>
      <c r="W57" s="84">
        <v>40</v>
      </c>
      <c r="X57">
        <v>85</v>
      </c>
      <c r="Y57" s="86">
        <v>3400</v>
      </c>
      <c r="Z57" s="84">
        <v>357</v>
      </c>
    </row>
    <row r="58" spans="1:26" x14ac:dyDescent="0.25">
      <c r="A58">
        <v>1056</v>
      </c>
      <c r="B58" s="87">
        <v>41706</v>
      </c>
      <c r="C58">
        <v>8</v>
      </c>
      <c r="D58" t="s">
        <v>333</v>
      </c>
      <c r="E58" t="s">
        <v>334</v>
      </c>
      <c r="F58" t="s">
        <v>335</v>
      </c>
      <c r="G58" t="s">
        <v>336</v>
      </c>
      <c r="H58" s="83">
        <v>99999</v>
      </c>
      <c r="I58" t="s">
        <v>308</v>
      </c>
      <c r="J58" t="s">
        <v>337</v>
      </c>
      <c r="K58" t="s">
        <v>263</v>
      </c>
      <c r="L58" s="87">
        <v>41708</v>
      </c>
      <c r="M58" t="s">
        <v>310</v>
      </c>
      <c r="N58" t="s">
        <v>339</v>
      </c>
      <c r="O58" t="s">
        <v>334</v>
      </c>
      <c r="P58" t="s">
        <v>335</v>
      </c>
      <c r="Q58" t="s">
        <v>336</v>
      </c>
      <c r="R58" s="83">
        <v>99999</v>
      </c>
      <c r="S58" t="s">
        <v>308</v>
      </c>
      <c r="T58" t="s">
        <v>312</v>
      </c>
      <c r="U58" t="s">
        <v>340</v>
      </c>
      <c r="V58" t="s">
        <v>341</v>
      </c>
      <c r="W58" s="84">
        <v>9.1999999999999993</v>
      </c>
      <c r="X58">
        <v>97</v>
      </c>
      <c r="Y58" s="86">
        <v>892.4</v>
      </c>
      <c r="Z58" s="84">
        <v>91.024800000000013</v>
      </c>
    </row>
    <row r="59" spans="1:26" x14ac:dyDescent="0.25">
      <c r="A59">
        <v>1057</v>
      </c>
      <c r="B59" s="87">
        <v>41723</v>
      </c>
      <c r="C59">
        <v>25</v>
      </c>
      <c r="D59" t="s">
        <v>410</v>
      </c>
      <c r="E59" t="s">
        <v>411</v>
      </c>
      <c r="F59" t="s">
        <v>375</v>
      </c>
      <c r="G59" t="s">
        <v>376</v>
      </c>
      <c r="H59" s="83">
        <v>99999</v>
      </c>
      <c r="I59" t="s">
        <v>308</v>
      </c>
      <c r="J59" t="s">
        <v>377</v>
      </c>
      <c r="K59" t="s">
        <v>322</v>
      </c>
      <c r="L59" s="87">
        <v>41725</v>
      </c>
      <c r="M59" t="s">
        <v>323</v>
      </c>
      <c r="N59" t="s">
        <v>412</v>
      </c>
      <c r="O59" t="s">
        <v>411</v>
      </c>
      <c r="P59" t="s">
        <v>375</v>
      </c>
      <c r="Q59" t="s">
        <v>376</v>
      </c>
      <c r="R59" s="83">
        <v>99999</v>
      </c>
      <c r="S59" t="s">
        <v>308</v>
      </c>
      <c r="T59" t="s">
        <v>355</v>
      </c>
      <c r="U59" t="s">
        <v>413</v>
      </c>
      <c r="V59" t="s">
        <v>341</v>
      </c>
      <c r="W59" s="84">
        <v>10</v>
      </c>
      <c r="X59">
        <v>46</v>
      </c>
      <c r="Y59" s="86">
        <v>460</v>
      </c>
      <c r="Z59" s="84">
        <v>46.46</v>
      </c>
    </row>
    <row r="60" spans="1:26" x14ac:dyDescent="0.25">
      <c r="A60">
        <v>1058</v>
      </c>
      <c r="B60" s="87">
        <v>41724</v>
      </c>
      <c r="C60">
        <v>26</v>
      </c>
      <c r="D60" t="s">
        <v>414</v>
      </c>
      <c r="E60" t="s">
        <v>415</v>
      </c>
      <c r="F60" t="s">
        <v>391</v>
      </c>
      <c r="G60" t="s">
        <v>392</v>
      </c>
      <c r="H60" s="83">
        <v>99999</v>
      </c>
      <c r="I60" t="s">
        <v>308</v>
      </c>
      <c r="J60" t="s">
        <v>370</v>
      </c>
      <c r="K60" t="s">
        <v>371</v>
      </c>
      <c r="L60" s="87">
        <v>41726</v>
      </c>
      <c r="M60" t="s">
        <v>338</v>
      </c>
      <c r="N60" t="s">
        <v>416</v>
      </c>
      <c r="O60" t="s">
        <v>415</v>
      </c>
      <c r="P60" t="s">
        <v>391</v>
      </c>
      <c r="Q60" t="s">
        <v>392</v>
      </c>
      <c r="R60" s="83">
        <v>99999</v>
      </c>
      <c r="S60" t="s">
        <v>308</v>
      </c>
      <c r="T60" t="s">
        <v>325</v>
      </c>
      <c r="U60" t="s">
        <v>417</v>
      </c>
      <c r="V60" t="s">
        <v>418</v>
      </c>
      <c r="W60" s="84">
        <v>21.35</v>
      </c>
      <c r="X60">
        <v>97</v>
      </c>
      <c r="Y60" s="86">
        <v>2070.9500000000003</v>
      </c>
      <c r="Z60" s="84">
        <v>196.74025</v>
      </c>
    </row>
    <row r="61" spans="1:26" x14ac:dyDescent="0.25">
      <c r="A61">
        <v>1059</v>
      </c>
      <c r="B61" s="87">
        <v>41724</v>
      </c>
      <c r="C61">
        <v>26</v>
      </c>
      <c r="D61" t="s">
        <v>414</v>
      </c>
      <c r="E61" t="s">
        <v>415</v>
      </c>
      <c r="F61" t="s">
        <v>391</v>
      </c>
      <c r="G61" t="s">
        <v>392</v>
      </c>
      <c r="H61" s="83">
        <v>99999</v>
      </c>
      <c r="I61" t="s">
        <v>308</v>
      </c>
      <c r="J61" t="s">
        <v>370</v>
      </c>
      <c r="K61" t="s">
        <v>371</v>
      </c>
      <c r="L61" s="87">
        <v>41726</v>
      </c>
      <c r="M61" t="s">
        <v>338</v>
      </c>
      <c r="N61" t="s">
        <v>416</v>
      </c>
      <c r="O61" t="s">
        <v>415</v>
      </c>
      <c r="P61" t="s">
        <v>391</v>
      </c>
      <c r="Q61" t="s">
        <v>392</v>
      </c>
      <c r="R61" s="83">
        <v>99999</v>
      </c>
      <c r="S61" t="s">
        <v>308</v>
      </c>
      <c r="T61" t="s">
        <v>325</v>
      </c>
      <c r="U61" t="s">
        <v>356</v>
      </c>
      <c r="V61" t="s">
        <v>357</v>
      </c>
      <c r="W61" s="84">
        <v>9.65</v>
      </c>
      <c r="X61">
        <v>97</v>
      </c>
      <c r="Y61" s="86">
        <v>936.05000000000007</v>
      </c>
      <c r="Z61" s="84">
        <v>95.477100000000021</v>
      </c>
    </row>
    <row r="62" spans="1:26" x14ac:dyDescent="0.25">
      <c r="A62">
        <v>1060</v>
      </c>
      <c r="B62" s="87">
        <v>41724</v>
      </c>
      <c r="C62">
        <v>26</v>
      </c>
      <c r="D62" t="s">
        <v>414</v>
      </c>
      <c r="E62" t="s">
        <v>415</v>
      </c>
      <c r="F62" t="s">
        <v>391</v>
      </c>
      <c r="G62" t="s">
        <v>392</v>
      </c>
      <c r="H62" s="83">
        <v>99999</v>
      </c>
      <c r="I62" t="s">
        <v>308</v>
      </c>
      <c r="J62" t="s">
        <v>370</v>
      </c>
      <c r="K62" t="s">
        <v>371</v>
      </c>
      <c r="L62" s="87">
        <v>41726</v>
      </c>
      <c r="M62" t="s">
        <v>338</v>
      </c>
      <c r="N62" t="s">
        <v>416</v>
      </c>
      <c r="O62" t="s">
        <v>415</v>
      </c>
      <c r="P62" t="s">
        <v>391</v>
      </c>
      <c r="Q62" t="s">
        <v>392</v>
      </c>
      <c r="R62" s="83">
        <v>99999</v>
      </c>
      <c r="S62" t="s">
        <v>308</v>
      </c>
      <c r="T62" t="s">
        <v>325</v>
      </c>
      <c r="U62" t="s">
        <v>398</v>
      </c>
      <c r="V62" t="s">
        <v>399</v>
      </c>
      <c r="W62" s="84">
        <v>18.399999999999999</v>
      </c>
      <c r="X62">
        <v>65</v>
      </c>
      <c r="Y62" s="86">
        <v>1196</v>
      </c>
      <c r="Z62" s="84">
        <v>123.18800000000002</v>
      </c>
    </row>
    <row r="63" spans="1:26" x14ac:dyDescent="0.25">
      <c r="A63">
        <v>1061</v>
      </c>
      <c r="B63" s="87">
        <v>41727</v>
      </c>
      <c r="C63">
        <v>29</v>
      </c>
      <c r="D63" t="s">
        <v>342</v>
      </c>
      <c r="E63" t="s">
        <v>343</v>
      </c>
      <c r="F63" t="s">
        <v>344</v>
      </c>
      <c r="G63" t="s">
        <v>345</v>
      </c>
      <c r="H63" s="83">
        <v>99999</v>
      </c>
      <c r="I63" t="s">
        <v>308</v>
      </c>
      <c r="J63" t="s">
        <v>346</v>
      </c>
      <c r="K63" t="s">
        <v>270</v>
      </c>
      <c r="L63" s="87">
        <v>41729</v>
      </c>
      <c r="M63" t="s">
        <v>310</v>
      </c>
      <c r="N63" t="s">
        <v>347</v>
      </c>
      <c r="O63" t="s">
        <v>343</v>
      </c>
      <c r="P63" t="s">
        <v>344</v>
      </c>
      <c r="Q63" t="s">
        <v>345</v>
      </c>
      <c r="R63" s="83">
        <v>99999</v>
      </c>
      <c r="S63" t="s">
        <v>308</v>
      </c>
      <c r="T63" t="s">
        <v>312</v>
      </c>
      <c r="U63" t="s">
        <v>313</v>
      </c>
      <c r="V63" t="s">
        <v>314</v>
      </c>
      <c r="W63" s="84">
        <v>14</v>
      </c>
      <c r="X63">
        <v>72</v>
      </c>
      <c r="Y63" s="86">
        <v>1008</v>
      </c>
      <c r="Z63" s="84">
        <v>100.80000000000001</v>
      </c>
    </row>
    <row r="64" spans="1:26" x14ac:dyDescent="0.25">
      <c r="A64">
        <v>1062</v>
      </c>
      <c r="B64" s="87">
        <v>41704</v>
      </c>
      <c r="C64">
        <v>6</v>
      </c>
      <c r="D64" t="s">
        <v>358</v>
      </c>
      <c r="E64" t="s">
        <v>359</v>
      </c>
      <c r="F64" t="s">
        <v>360</v>
      </c>
      <c r="G64" t="s">
        <v>361</v>
      </c>
      <c r="H64" s="83">
        <v>99999</v>
      </c>
      <c r="I64" t="s">
        <v>308</v>
      </c>
      <c r="J64" t="s">
        <v>362</v>
      </c>
      <c r="K64" t="s">
        <v>263</v>
      </c>
      <c r="L64" s="87">
        <v>41706</v>
      </c>
      <c r="M64" t="s">
        <v>338</v>
      </c>
      <c r="N64" t="s">
        <v>363</v>
      </c>
      <c r="O64" t="s">
        <v>359</v>
      </c>
      <c r="P64" t="s">
        <v>360</v>
      </c>
      <c r="Q64" t="s">
        <v>361</v>
      </c>
      <c r="R64" s="83">
        <v>99999</v>
      </c>
      <c r="S64" t="s">
        <v>308</v>
      </c>
      <c r="T64" t="s">
        <v>312</v>
      </c>
      <c r="U64" t="s">
        <v>348</v>
      </c>
      <c r="V64" t="s">
        <v>349</v>
      </c>
      <c r="W64" s="84">
        <v>12.75</v>
      </c>
      <c r="X64">
        <v>16</v>
      </c>
      <c r="Y64" s="86">
        <v>204</v>
      </c>
      <c r="Z64" s="84">
        <v>20.196000000000002</v>
      </c>
    </row>
    <row r="65" spans="1:26" x14ac:dyDescent="0.25">
      <c r="A65">
        <v>1064</v>
      </c>
      <c r="B65" s="87">
        <v>41702</v>
      </c>
      <c r="C65">
        <v>4</v>
      </c>
      <c r="D65" t="s">
        <v>317</v>
      </c>
      <c r="E65" t="s">
        <v>318</v>
      </c>
      <c r="F65" t="s">
        <v>319</v>
      </c>
      <c r="G65" t="s">
        <v>320</v>
      </c>
      <c r="H65" s="83">
        <v>99999</v>
      </c>
      <c r="I65" t="s">
        <v>308</v>
      </c>
      <c r="J65" t="s">
        <v>321</v>
      </c>
      <c r="K65" t="s">
        <v>322</v>
      </c>
      <c r="L65" s="87">
        <v>41704</v>
      </c>
      <c r="M65" t="s">
        <v>323</v>
      </c>
      <c r="N65" t="s">
        <v>324</v>
      </c>
      <c r="O65" t="s">
        <v>318</v>
      </c>
      <c r="P65" t="s">
        <v>319</v>
      </c>
      <c r="Q65" t="s">
        <v>320</v>
      </c>
      <c r="R65" s="83">
        <v>99999</v>
      </c>
      <c r="S65" t="s">
        <v>308</v>
      </c>
      <c r="T65" t="s">
        <v>325</v>
      </c>
      <c r="U65" t="s">
        <v>419</v>
      </c>
      <c r="V65" t="s">
        <v>386</v>
      </c>
      <c r="W65" s="84">
        <v>81</v>
      </c>
      <c r="X65">
        <v>77</v>
      </c>
      <c r="Y65" s="86">
        <v>6237</v>
      </c>
      <c r="Z65" s="84">
        <v>642.41100000000006</v>
      </c>
    </row>
    <row r="66" spans="1:26" x14ac:dyDescent="0.25">
      <c r="A66">
        <v>1065</v>
      </c>
      <c r="B66" s="87">
        <v>41702</v>
      </c>
      <c r="C66">
        <v>4</v>
      </c>
      <c r="D66" t="s">
        <v>317</v>
      </c>
      <c r="E66" t="s">
        <v>318</v>
      </c>
      <c r="F66" t="s">
        <v>319</v>
      </c>
      <c r="G66" t="s">
        <v>320</v>
      </c>
      <c r="H66" s="83">
        <v>99999</v>
      </c>
      <c r="I66" t="s">
        <v>308</v>
      </c>
      <c r="J66" t="s">
        <v>321</v>
      </c>
      <c r="K66" t="s">
        <v>322</v>
      </c>
      <c r="L66" s="87">
        <v>41704</v>
      </c>
      <c r="M66" t="s">
        <v>323</v>
      </c>
      <c r="N66" t="s">
        <v>324</v>
      </c>
      <c r="O66" t="s">
        <v>318</v>
      </c>
      <c r="P66" t="s">
        <v>319</v>
      </c>
      <c r="Q66" t="s">
        <v>320</v>
      </c>
      <c r="R66" s="83">
        <v>99999</v>
      </c>
      <c r="S66" t="s">
        <v>308</v>
      </c>
      <c r="T66" t="s">
        <v>325</v>
      </c>
      <c r="U66" t="s">
        <v>420</v>
      </c>
      <c r="V66" t="s">
        <v>421</v>
      </c>
      <c r="W66">
        <v>7</v>
      </c>
      <c r="X66">
        <v>37</v>
      </c>
      <c r="Y66" s="86">
        <v>259</v>
      </c>
      <c r="Z66" s="84">
        <v>24.605</v>
      </c>
    </row>
    <row r="67" spans="1:26" x14ac:dyDescent="0.25">
      <c r="A67">
        <v>1067</v>
      </c>
      <c r="B67" s="87">
        <v>41706</v>
      </c>
      <c r="C67">
        <v>8</v>
      </c>
      <c r="D67" t="s">
        <v>333</v>
      </c>
      <c r="E67" t="s">
        <v>334</v>
      </c>
      <c r="F67" t="s">
        <v>335</v>
      </c>
      <c r="G67" t="s">
        <v>336</v>
      </c>
      <c r="H67" s="83">
        <v>99999</v>
      </c>
      <c r="I67" t="s">
        <v>308</v>
      </c>
      <c r="J67" t="s">
        <v>337</v>
      </c>
      <c r="K67" t="s">
        <v>263</v>
      </c>
      <c r="L67" s="87">
        <v>41708</v>
      </c>
      <c r="M67" t="s">
        <v>338</v>
      </c>
      <c r="N67" t="s">
        <v>339</v>
      </c>
      <c r="O67" t="s">
        <v>334</v>
      </c>
      <c r="P67" t="s">
        <v>335</v>
      </c>
      <c r="Q67" t="s">
        <v>336</v>
      </c>
      <c r="R67" s="83">
        <v>99999</v>
      </c>
      <c r="S67" t="s">
        <v>308</v>
      </c>
      <c r="T67" t="s">
        <v>325</v>
      </c>
      <c r="U67" t="s">
        <v>408</v>
      </c>
      <c r="V67" t="s">
        <v>409</v>
      </c>
      <c r="W67">
        <v>34.799999999999997</v>
      </c>
      <c r="X67">
        <v>63</v>
      </c>
      <c r="Y67" s="86">
        <v>2192.3999999999996</v>
      </c>
      <c r="Z67" s="84">
        <v>217.04759999999999</v>
      </c>
    </row>
    <row r="68" spans="1:26" x14ac:dyDescent="0.25">
      <c r="A68">
        <v>1070</v>
      </c>
      <c r="B68" s="87">
        <v>41701</v>
      </c>
      <c r="C68">
        <v>3</v>
      </c>
      <c r="D68" t="s">
        <v>350</v>
      </c>
      <c r="E68" t="s">
        <v>351</v>
      </c>
      <c r="F68" t="s">
        <v>352</v>
      </c>
      <c r="G68" t="s">
        <v>353</v>
      </c>
      <c r="H68" s="83">
        <v>99999</v>
      </c>
      <c r="I68" t="s">
        <v>308</v>
      </c>
      <c r="J68" t="s">
        <v>309</v>
      </c>
      <c r="K68" t="s">
        <v>270</v>
      </c>
      <c r="L68" s="87">
        <v>41703</v>
      </c>
      <c r="M68" t="s">
        <v>310</v>
      </c>
      <c r="N68" t="s">
        <v>354</v>
      </c>
      <c r="O68" t="s">
        <v>351</v>
      </c>
      <c r="P68" t="s">
        <v>352</v>
      </c>
      <c r="Q68" t="s">
        <v>353</v>
      </c>
      <c r="R68" s="83">
        <v>99999</v>
      </c>
      <c r="S68" t="s">
        <v>308</v>
      </c>
      <c r="T68" t="s">
        <v>355</v>
      </c>
      <c r="U68" t="s">
        <v>422</v>
      </c>
      <c r="V68" t="s">
        <v>388</v>
      </c>
      <c r="W68">
        <v>10</v>
      </c>
      <c r="X68">
        <v>48</v>
      </c>
      <c r="Y68" s="86">
        <v>480</v>
      </c>
      <c r="Z68" s="84">
        <v>48</v>
      </c>
    </row>
    <row r="69" spans="1:26" x14ac:dyDescent="0.25">
      <c r="A69">
        <v>1071</v>
      </c>
      <c r="B69" s="87">
        <v>41701</v>
      </c>
      <c r="C69">
        <v>3</v>
      </c>
      <c r="D69" t="s">
        <v>350</v>
      </c>
      <c r="E69" t="s">
        <v>351</v>
      </c>
      <c r="F69" t="s">
        <v>352</v>
      </c>
      <c r="G69" t="s">
        <v>353</v>
      </c>
      <c r="H69" s="83">
        <v>99999</v>
      </c>
      <c r="I69" t="s">
        <v>308</v>
      </c>
      <c r="J69" t="s">
        <v>309</v>
      </c>
      <c r="K69" t="s">
        <v>270</v>
      </c>
      <c r="L69" s="87">
        <v>41703</v>
      </c>
      <c r="M69" t="s">
        <v>310</v>
      </c>
      <c r="N69" t="s">
        <v>354</v>
      </c>
      <c r="O69" t="s">
        <v>351</v>
      </c>
      <c r="P69" t="s">
        <v>352</v>
      </c>
      <c r="Q69" t="s">
        <v>353</v>
      </c>
      <c r="R69" s="83">
        <v>99999</v>
      </c>
      <c r="S69" t="s">
        <v>308</v>
      </c>
      <c r="T69" t="s">
        <v>355</v>
      </c>
      <c r="U69" t="s">
        <v>364</v>
      </c>
      <c r="V69" t="s">
        <v>365</v>
      </c>
      <c r="W69">
        <v>40</v>
      </c>
      <c r="X69">
        <v>71</v>
      </c>
      <c r="Y69" s="86">
        <v>2840</v>
      </c>
      <c r="Z69" s="84">
        <v>295.36</v>
      </c>
    </row>
    <row r="70" spans="1:26" x14ac:dyDescent="0.25">
      <c r="A70">
        <v>1075</v>
      </c>
      <c r="B70" s="87">
        <v>41708</v>
      </c>
      <c r="C70">
        <v>10</v>
      </c>
      <c r="D70" t="s">
        <v>373</v>
      </c>
      <c r="E70" t="s">
        <v>374</v>
      </c>
      <c r="F70" t="s">
        <v>375</v>
      </c>
      <c r="G70" t="s">
        <v>376</v>
      </c>
      <c r="H70" s="83">
        <v>99999</v>
      </c>
      <c r="I70" t="s">
        <v>308</v>
      </c>
      <c r="J70" t="s">
        <v>377</v>
      </c>
      <c r="K70" t="s">
        <v>322</v>
      </c>
      <c r="L70" s="87">
        <v>41710</v>
      </c>
      <c r="M70" t="s">
        <v>310</v>
      </c>
      <c r="N70" t="s">
        <v>378</v>
      </c>
      <c r="O70" t="s">
        <v>374</v>
      </c>
      <c r="P70" t="s">
        <v>375</v>
      </c>
      <c r="Q70" t="s">
        <v>376</v>
      </c>
      <c r="R70" s="83">
        <v>99999</v>
      </c>
      <c r="S70" t="s">
        <v>308</v>
      </c>
      <c r="T70" t="s">
        <v>325</v>
      </c>
      <c r="U70" t="s">
        <v>423</v>
      </c>
      <c r="V70" t="s">
        <v>316</v>
      </c>
      <c r="W70">
        <v>10</v>
      </c>
      <c r="X70">
        <v>55</v>
      </c>
      <c r="Y70" s="86">
        <v>550</v>
      </c>
      <c r="Z70" s="84">
        <v>55</v>
      </c>
    </row>
    <row r="71" spans="1:26" x14ac:dyDescent="0.25">
      <c r="A71">
        <v>1077</v>
      </c>
      <c r="B71" s="87">
        <v>41708</v>
      </c>
      <c r="C71">
        <v>10</v>
      </c>
      <c r="D71" t="s">
        <v>373</v>
      </c>
      <c r="E71" t="s">
        <v>374</v>
      </c>
      <c r="F71" t="s">
        <v>375</v>
      </c>
      <c r="G71" t="s">
        <v>376</v>
      </c>
      <c r="H71" s="83">
        <v>99999</v>
      </c>
      <c r="I71" t="s">
        <v>308</v>
      </c>
      <c r="J71" t="s">
        <v>377</v>
      </c>
      <c r="K71" t="s">
        <v>322</v>
      </c>
      <c r="L71" s="87"/>
      <c r="M71" t="s">
        <v>323</v>
      </c>
      <c r="N71" t="s">
        <v>378</v>
      </c>
      <c r="O71" t="s">
        <v>374</v>
      </c>
      <c r="P71" t="s">
        <v>375</v>
      </c>
      <c r="Q71" t="s">
        <v>376</v>
      </c>
      <c r="R71" s="83">
        <v>99999</v>
      </c>
      <c r="S71" t="s">
        <v>308</v>
      </c>
      <c r="U71" t="s">
        <v>315</v>
      </c>
      <c r="V71" t="s">
        <v>316</v>
      </c>
      <c r="W71">
        <v>3.5</v>
      </c>
      <c r="X71">
        <v>21</v>
      </c>
      <c r="Y71" s="86">
        <v>73.5</v>
      </c>
      <c r="Z71" s="84">
        <v>7.3500000000000005</v>
      </c>
    </row>
    <row r="72" spans="1:26" x14ac:dyDescent="0.25">
      <c r="A72">
        <v>1078</v>
      </c>
      <c r="B72" s="87">
        <v>41709</v>
      </c>
      <c r="C72">
        <v>11</v>
      </c>
      <c r="D72" t="s">
        <v>389</v>
      </c>
      <c r="E72" t="s">
        <v>390</v>
      </c>
      <c r="F72" t="s">
        <v>391</v>
      </c>
      <c r="G72" t="s">
        <v>392</v>
      </c>
      <c r="H72" s="83">
        <v>99999</v>
      </c>
      <c r="I72" t="s">
        <v>308</v>
      </c>
      <c r="J72" t="s">
        <v>370</v>
      </c>
      <c r="K72" t="s">
        <v>371</v>
      </c>
      <c r="L72" s="87"/>
      <c r="M72" t="s">
        <v>338</v>
      </c>
      <c r="N72" t="s">
        <v>393</v>
      </c>
      <c r="O72" t="s">
        <v>390</v>
      </c>
      <c r="P72" t="s">
        <v>391</v>
      </c>
      <c r="Q72" t="s">
        <v>392</v>
      </c>
      <c r="R72" s="83">
        <v>99999</v>
      </c>
      <c r="S72" t="s">
        <v>308</v>
      </c>
      <c r="U72" t="s">
        <v>364</v>
      </c>
      <c r="V72" t="s">
        <v>365</v>
      </c>
      <c r="W72">
        <v>40</v>
      </c>
      <c r="X72">
        <v>67</v>
      </c>
      <c r="Y72" s="86">
        <v>2680</v>
      </c>
      <c r="Z72" s="84">
        <v>270.68</v>
      </c>
    </row>
    <row r="73" spans="1:26" x14ac:dyDescent="0.25">
      <c r="A73">
        <v>1079</v>
      </c>
      <c r="B73" s="87">
        <v>41699</v>
      </c>
      <c r="C73">
        <v>1</v>
      </c>
      <c r="D73" t="s">
        <v>394</v>
      </c>
      <c r="E73" t="s">
        <v>395</v>
      </c>
      <c r="F73" t="s">
        <v>396</v>
      </c>
      <c r="G73" t="s">
        <v>188</v>
      </c>
      <c r="H73" s="83">
        <v>99999</v>
      </c>
      <c r="I73" t="s">
        <v>308</v>
      </c>
      <c r="J73" t="s">
        <v>337</v>
      </c>
      <c r="K73" t="s">
        <v>263</v>
      </c>
      <c r="L73" s="87"/>
      <c r="M73" t="s">
        <v>338</v>
      </c>
      <c r="N73" t="s">
        <v>397</v>
      </c>
      <c r="O73" t="s">
        <v>395</v>
      </c>
      <c r="P73" t="s">
        <v>396</v>
      </c>
      <c r="Q73" t="s">
        <v>188</v>
      </c>
      <c r="R73" s="83">
        <v>99999</v>
      </c>
      <c r="S73" t="s">
        <v>308</v>
      </c>
      <c r="U73" t="s">
        <v>398</v>
      </c>
      <c r="V73" t="s">
        <v>399</v>
      </c>
      <c r="W73">
        <v>18.399999999999999</v>
      </c>
      <c r="X73">
        <v>75</v>
      </c>
      <c r="Y73" s="86">
        <v>1380</v>
      </c>
      <c r="Z73" s="84">
        <v>138</v>
      </c>
    </row>
    <row r="74" spans="1:26" x14ac:dyDescent="0.25">
      <c r="A74">
        <v>1080</v>
      </c>
      <c r="B74" s="87">
        <v>41726</v>
      </c>
      <c r="C74">
        <v>28</v>
      </c>
      <c r="D74" t="s">
        <v>366</v>
      </c>
      <c r="E74" t="s">
        <v>367</v>
      </c>
      <c r="F74" t="s">
        <v>368</v>
      </c>
      <c r="G74" t="s">
        <v>369</v>
      </c>
      <c r="H74" s="83">
        <v>99999</v>
      </c>
      <c r="I74" t="s">
        <v>308</v>
      </c>
      <c r="J74" t="s">
        <v>370</v>
      </c>
      <c r="K74" t="s">
        <v>371</v>
      </c>
      <c r="L74" s="87">
        <v>41728</v>
      </c>
      <c r="M74" t="s">
        <v>338</v>
      </c>
      <c r="N74" t="s">
        <v>372</v>
      </c>
      <c r="O74" t="s">
        <v>367</v>
      </c>
      <c r="P74" t="s">
        <v>368</v>
      </c>
      <c r="Q74" t="s">
        <v>369</v>
      </c>
      <c r="R74" s="83">
        <v>99999</v>
      </c>
      <c r="S74" t="s">
        <v>308</v>
      </c>
      <c r="T74" t="s">
        <v>325</v>
      </c>
      <c r="U74" t="s">
        <v>332</v>
      </c>
      <c r="V74" t="s">
        <v>314</v>
      </c>
      <c r="W74">
        <v>46</v>
      </c>
      <c r="X74">
        <v>17</v>
      </c>
      <c r="Y74" s="86">
        <v>782</v>
      </c>
      <c r="Z74" s="84">
        <v>80.546000000000006</v>
      </c>
    </row>
    <row r="75" spans="1:26" x14ac:dyDescent="0.25">
      <c r="A75">
        <v>1081</v>
      </c>
      <c r="B75" s="87">
        <v>41733</v>
      </c>
      <c r="C75">
        <v>4</v>
      </c>
      <c r="D75" t="s">
        <v>317</v>
      </c>
      <c r="E75" t="s">
        <v>318</v>
      </c>
      <c r="F75" t="s">
        <v>319</v>
      </c>
      <c r="G75" t="s">
        <v>320</v>
      </c>
      <c r="H75" s="83">
        <v>99999</v>
      </c>
      <c r="I75" t="s">
        <v>308</v>
      </c>
      <c r="J75" t="s">
        <v>321</v>
      </c>
      <c r="K75" t="s">
        <v>322</v>
      </c>
      <c r="L75" s="87">
        <v>41735</v>
      </c>
      <c r="M75" t="s">
        <v>323</v>
      </c>
      <c r="N75" t="s">
        <v>324</v>
      </c>
      <c r="O75" t="s">
        <v>318</v>
      </c>
      <c r="P75" t="s">
        <v>319</v>
      </c>
      <c r="Q75" t="s">
        <v>320</v>
      </c>
      <c r="R75" s="83">
        <v>99999</v>
      </c>
      <c r="S75" t="s">
        <v>308</v>
      </c>
      <c r="T75" t="s">
        <v>325</v>
      </c>
      <c r="U75" t="s">
        <v>315</v>
      </c>
      <c r="V75" t="s">
        <v>316</v>
      </c>
      <c r="W75">
        <v>3.5</v>
      </c>
      <c r="X75">
        <v>48</v>
      </c>
      <c r="Y75" s="86">
        <v>168</v>
      </c>
      <c r="Z75" s="84">
        <v>16.295999999999999</v>
      </c>
    </row>
    <row r="76" spans="1:26" x14ac:dyDescent="0.25">
      <c r="A76">
        <v>1082</v>
      </c>
      <c r="B76" s="87">
        <v>41741</v>
      </c>
      <c r="C76">
        <v>12</v>
      </c>
      <c r="D76" t="s">
        <v>328</v>
      </c>
      <c r="E76" t="s">
        <v>329</v>
      </c>
      <c r="F76" t="s">
        <v>306</v>
      </c>
      <c r="G76" t="s">
        <v>307</v>
      </c>
      <c r="H76" s="83">
        <v>99999</v>
      </c>
      <c r="I76" t="s">
        <v>308</v>
      </c>
      <c r="J76" t="s">
        <v>309</v>
      </c>
      <c r="K76" t="s">
        <v>270</v>
      </c>
      <c r="L76" s="87">
        <v>41743</v>
      </c>
      <c r="M76" t="s">
        <v>310</v>
      </c>
      <c r="N76" t="s">
        <v>330</v>
      </c>
      <c r="O76" t="s">
        <v>329</v>
      </c>
      <c r="P76" t="s">
        <v>306</v>
      </c>
      <c r="Q76" t="s">
        <v>307</v>
      </c>
      <c r="R76" s="83">
        <v>99999</v>
      </c>
      <c r="S76" t="s">
        <v>308</v>
      </c>
      <c r="T76" t="s">
        <v>325</v>
      </c>
      <c r="U76" t="s">
        <v>331</v>
      </c>
      <c r="V76" t="s">
        <v>314</v>
      </c>
      <c r="W76">
        <v>18</v>
      </c>
      <c r="X76">
        <v>74</v>
      </c>
      <c r="Y76" s="86">
        <v>1332</v>
      </c>
      <c r="Z76" s="84">
        <v>137.19600000000003</v>
      </c>
    </row>
    <row r="77" spans="1:26" x14ac:dyDescent="0.25">
      <c r="A77">
        <v>1083</v>
      </c>
      <c r="B77" s="87">
        <v>41741</v>
      </c>
      <c r="C77">
        <v>12</v>
      </c>
      <c r="D77" t="s">
        <v>328</v>
      </c>
      <c r="E77" t="s">
        <v>329</v>
      </c>
      <c r="F77" t="s">
        <v>306</v>
      </c>
      <c r="G77" t="s">
        <v>307</v>
      </c>
      <c r="H77" s="83">
        <v>99999</v>
      </c>
      <c r="I77" t="s">
        <v>308</v>
      </c>
      <c r="J77" t="s">
        <v>309</v>
      </c>
      <c r="K77" t="s">
        <v>270</v>
      </c>
      <c r="L77" s="87">
        <v>41743</v>
      </c>
      <c r="M77" t="s">
        <v>310</v>
      </c>
      <c r="N77" t="s">
        <v>330</v>
      </c>
      <c r="O77" t="s">
        <v>329</v>
      </c>
      <c r="P77" t="s">
        <v>306</v>
      </c>
      <c r="Q77" t="s">
        <v>307</v>
      </c>
      <c r="R77" s="83">
        <v>99999</v>
      </c>
      <c r="S77" t="s">
        <v>308</v>
      </c>
      <c r="T77" t="s">
        <v>325</v>
      </c>
      <c r="U77" t="s">
        <v>332</v>
      </c>
      <c r="V77" t="s">
        <v>314</v>
      </c>
      <c r="W77">
        <v>46</v>
      </c>
      <c r="X77">
        <v>96</v>
      </c>
      <c r="Y77" s="86">
        <v>4416</v>
      </c>
      <c r="Z77" s="84">
        <v>428.35200000000003</v>
      </c>
    </row>
    <row r="78" spans="1:26" x14ac:dyDescent="0.25">
      <c r="A78">
        <v>1084</v>
      </c>
      <c r="B78" s="87">
        <v>41737</v>
      </c>
      <c r="C78">
        <v>8</v>
      </c>
      <c r="D78" t="s">
        <v>333</v>
      </c>
      <c r="E78" t="s">
        <v>334</v>
      </c>
      <c r="F78" t="s">
        <v>335</v>
      </c>
      <c r="G78" t="s">
        <v>336</v>
      </c>
      <c r="H78" s="83">
        <v>99999</v>
      </c>
      <c r="I78" t="s">
        <v>308</v>
      </c>
      <c r="J78" t="s">
        <v>337</v>
      </c>
      <c r="K78" t="s">
        <v>263</v>
      </c>
      <c r="L78" s="87">
        <v>41739</v>
      </c>
      <c r="M78" t="s">
        <v>338</v>
      </c>
      <c r="N78" t="s">
        <v>339</v>
      </c>
      <c r="O78" t="s">
        <v>334</v>
      </c>
      <c r="P78" t="s">
        <v>335</v>
      </c>
      <c r="Q78" t="s">
        <v>336</v>
      </c>
      <c r="R78" s="83">
        <v>99999</v>
      </c>
      <c r="S78" t="s">
        <v>308</v>
      </c>
      <c r="T78" t="s">
        <v>325</v>
      </c>
      <c r="U78" t="s">
        <v>340</v>
      </c>
      <c r="V78" t="s">
        <v>341</v>
      </c>
      <c r="W78">
        <v>9.1999999999999993</v>
      </c>
      <c r="X78">
        <v>12</v>
      </c>
      <c r="Y78" s="86">
        <v>110.39999999999999</v>
      </c>
      <c r="Z78" s="84">
        <v>11.3712</v>
      </c>
    </row>
    <row r="79" spans="1:26" x14ac:dyDescent="0.25">
      <c r="A79">
        <v>1085</v>
      </c>
      <c r="B79" s="87">
        <v>41733</v>
      </c>
      <c r="C79">
        <v>4</v>
      </c>
      <c r="D79" t="s">
        <v>317</v>
      </c>
      <c r="E79" t="s">
        <v>318</v>
      </c>
      <c r="F79" t="s">
        <v>319</v>
      </c>
      <c r="G79" t="s">
        <v>320</v>
      </c>
      <c r="H79" s="83">
        <v>99999</v>
      </c>
      <c r="I79" t="s">
        <v>308</v>
      </c>
      <c r="J79" t="s">
        <v>321</v>
      </c>
      <c r="K79" t="s">
        <v>322</v>
      </c>
      <c r="L79">
        <v>41735</v>
      </c>
      <c r="M79" t="s">
        <v>338</v>
      </c>
      <c r="N79" t="s">
        <v>324</v>
      </c>
      <c r="O79" t="s">
        <v>318</v>
      </c>
      <c r="P79" t="s">
        <v>319</v>
      </c>
      <c r="Q79" t="s">
        <v>320</v>
      </c>
      <c r="R79" s="83">
        <v>99999</v>
      </c>
      <c r="S79" t="s">
        <v>308</v>
      </c>
      <c r="T79" t="s">
        <v>312</v>
      </c>
      <c r="U79" t="s">
        <v>340</v>
      </c>
      <c r="V79" t="s">
        <v>341</v>
      </c>
      <c r="W79">
        <v>9.1999999999999993</v>
      </c>
      <c r="X79">
        <v>62</v>
      </c>
      <c r="Y79" s="86">
        <v>570.4</v>
      </c>
      <c r="Z79" s="84">
        <v>58.751199999999997</v>
      </c>
    </row>
    <row r="80" spans="1:26" x14ac:dyDescent="0.25">
      <c r="A80">
        <v>1086</v>
      </c>
      <c r="B80" s="87">
        <v>41758</v>
      </c>
      <c r="C80">
        <v>29</v>
      </c>
      <c r="D80" t="s">
        <v>342</v>
      </c>
      <c r="E80" t="s">
        <v>343</v>
      </c>
      <c r="F80" t="s">
        <v>344</v>
      </c>
      <c r="G80" t="s">
        <v>345</v>
      </c>
      <c r="H80" s="83">
        <v>99999</v>
      </c>
      <c r="I80" t="s">
        <v>308</v>
      </c>
      <c r="J80" t="s">
        <v>346</v>
      </c>
      <c r="K80" t="s">
        <v>270</v>
      </c>
      <c r="L80">
        <v>41760</v>
      </c>
      <c r="M80" t="s">
        <v>310</v>
      </c>
      <c r="N80" t="s">
        <v>347</v>
      </c>
      <c r="O80" t="s">
        <v>343</v>
      </c>
      <c r="P80" t="s">
        <v>344</v>
      </c>
      <c r="Q80" t="s">
        <v>345</v>
      </c>
      <c r="R80" s="83">
        <v>99999</v>
      </c>
      <c r="S80" t="s">
        <v>308</v>
      </c>
      <c r="T80" t="s">
        <v>312</v>
      </c>
      <c r="U80" t="s">
        <v>348</v>
      </c>
      <c r="V80" t="s">
        <v>349</v>
      </c>
      <c r="W80">
        <v>12.75</v>
      </c>
      <c r="X80">
        <v>35</v>
      </c>
      <c r="Y80" s="86">
        <v>446.25</v>
      </c>
      <c r="Z80" s="84">
        <v>45.963750000000005</v>
      </c>
    </row>
    <row r="81" spans="1:26" x14ac:dyDescent="0.25">
      <c r="A81">
        <v>1087</v>
      </c>
      <c r="B81" s="87">
        <v>41732</v>
      </c>
      <c r="C81">
        <v>3</v>
      </c>
      <c r="D81" t="s">
        <v>350</v>
      </c>
      <c r="E81" t="s">
        <v>351</v>
      </c>
      <c r="F81" t="s">
        <v>352</v>
      </c>
      <c r="G81" t="s">
        <v>353</v>
      </c>
      <c r="H81" s="83">
        <v>99999</v>
      </c>
      <c r="I81" t="s">
        <v>308</v>
      </c>
      <c r="J81" t="s">
        <v>309</v>
      </c>
      <c r="K81" t="s">
        <v>270</v>
      </c>
      <c r="L81">
        <v>41734</v>
      </c>
      <c r="M81" t="s">
        <v>310</v>
      </c>
      <c r="N81" t="s">
        <v>354</v>
      </c>
      <c r="O81" t="s">
        <v>351</v>
      </c>
      <c r="P81" t="s">
        <v>352</v>
      </c>
      <c r="Q81" t="s">
        <v>353</v>
      </c>
      <c r="R81" s="83">
        <v>99999</v>
      </c>
      <c r="S81" t="s">
        <v>308</v>
      </c>
      <c r="T81" t="s">
        <v>355</v>
      </c>
      <c r="U81" t="s">
        <v>356</v>
      </c>
      <c r="V81" t="s">
        <v>357</v>
      </c>
      <c r="W81">
        <v>9.65</v>
      </c>
      <c r="X81">
        <v>95</v>
      </c>
      <c r="Y81" s="86">
        <v>916.75</v>
      </c>
      <c r="Z81" s="84">
        <v>91.675000000000011</v>
      </c>
    </row>
    <row r="82" spans="1:26" x14ac:dyDescent="0.25">
      <c r="A82">
        <v>1088</v>
      </c>
      <c r="B82" s="87">
        <v>41735</v>
      </c>
      <c r="C82">
        <v>6</v>
      </c>
      <c r="D82" t="s">
        <v>358</v>
      </c>
      <c r="E82" t="s">
        <v>359</v>
      </c>
      <c r="F82" t="s">
        <v>360</v>
      </c>
      <c r="G82" t="s">
        <v>361</v>
      </c>
      <c r="H82" s="83">
        <v>99999</v>
      </c>
      <c r="I82" t="s">
        <v>308</v>
      </c>
      <c r="J82" t="s">
        <v>362</v>
      </c>
      <c r="K82" t="s">
        <v>263</v>
      </c>
      <c r="L82">
        <v>41737</v>
      </c>
      <c r="M82" t="s">
        <v>310</v>
      </c>
      <c r="N82" t="s">
        <v>363</v>
      </c>
      <c r="O82" t="s">
        <v>359</v>
      </c>
      <c r="P82" t="s">
        <v>360</v>
      </c>
      <c r="Q82" t="s">
        <v>361</v>
      </c>
      <c r="R82" s="83">
        <v>99999</v>
      </c>
      <c r="S82" t="s">
        <v>308</v>
      </c>
      <c r="T82" t="s">
        <v>325</v>
      </c>
      <c r="U82" t="s">
        <v>364</v>
      </c>
      <c r="V82" t="s">
        <v>365</v>
      </c>
      <c r="W82">
        <v>40</v>
      </c>
      <c r="X82">
        <v>17</v>
      </c>
      <c r="Y82" s="86">
        <v>680</v>
      </c>
      <c r="Z82" s="84">
        <v>68.680000000000007</v>
      </c>
    </row>
    <row r="83" spans="1:26" x14ac:dyDescent="0.25">
      <c r="A83">
        <v>1089</v>
      </c>
      <c r="B83" s="87">
        <v>41757</v>
      </c>
      <c r="C83">
        <v>28</v>
      </c>
      <c r="D83" t="s">
        <v>366</v>
      </c>
      <c r="E83" t="s">
        <v>367</v>
      </c>
      <c r="F83" t="s">
        <v>368</v>
      </c>
      <c r="G83" t="s">
        <v>369</v>
      </c>
      <c r="H83" s="83">
        <v>99999</v>
      </c>
      <c r="I83" t="s">
        <v>308</v>
      </c>
      <c r="J83" t="s">
        <v>370</v>
      </c>
      <c r="K83" t="s">
        <v>371</v>
      </c>
      <c r="L83" s="87">
        <v>41759</v>
      </c>
      <c r="M83" t="s">
        <v>338</v>
      </c>
      <c r="N83" t="s">
        <v>372</v>
      </c>
      <c r="O83" t="s">
        <v>367</v>
      </c>
      <c r="P83" t="s">
        <v>368</v>
      </c>
      <c r="Q83" t="s">
        <v>369</v>
      </c>
      <c r="R83" s="83">
        <v>99999</v>
      </c>
      <c r="S83" t="s">
        <v>308</v>
      </c>
      <c r="T83" t="s">
        <v>312</v>
      </c>
      <c r="U83" t="s">
        <v>332</v>
      </c>
      <c r="V83" t="s">
        <v>314</v>
      </c>
      <c r="W83">
        <v>46</v>
      </c>
      <c r="X83">
        <v>96</v>
      </c>
      <c r="Y83" s="86">
        <v>4416</v>
      </c>
      <c r="Z83" s="84">
        <v>463.68000000000006</v>
      </c>
    </row>
    <row r="84" spans="1:26" x14ac:dyDescent="0.25">
      <c r="A84">
        <v>1090</v>
      </c>
      <c r="B84" s="87">
        <v>41737</v>
      </c>
      <c r="C84">
        <v>8</v>
      </c>
      <c r="D84" t="s">
        <v>333</v>
      </c>
      <c r="E84" t="s">
        <v>334</v>
      </c>
      <c r="F84" t="s">
        <v>335</v>
      </c>
      <c r="G84" t="s">
        <v>336</v>
      </c>
      <c r="H84" s="83">
        <v>99999</v>
      </c>
      <c r="I84" t="s">
        <v>308</v>
      </c>
      <c r="J84" t="s">
        <v>337</v>
      </c>
      <c r="K84" t="s">
        <v>263</v>
      </c>
      <c r="L84" s="87">
        <v>41739</v>
      </c>
      <c r="M84" t="s">
        <v>338</v>
      </c>
      <c r="N84" t="s">
        <v>339</v>
      </c>
      <c r="O84" t="s">
        <v>334</v>
      </c>
      <c r="P84" t="s">
        <v>335</v>
      </c>
      <c r="Q84" t="s">
        <v>336</v>
      </c>
      <c r="R84" s="83">
        <v>99999</v>
      </c>
      <c r="S84" t="s">
        <v>308</v>
      </c>
      <c r="T84" t="s">
        <v>312</v>
      </c>
      <c r="U84" t="s">
        <v>348</v>
      </c>
      <c r="V84" t="s">
        <v>349</v>
      </c>
      <c r="W84" s="84">
        <v>12.75</v>
      </c>
      <c r="X84">
        <v>83</v>
      </c>
      <c r="Y84" s="86">
        <v>1058.25</v>
      </c>
      <c r="Z84" s="84">
        <v>102.65025</v>
      </c>
    </row>
    <row r="85" spans="1:26" x14ac:dyDescent="0.25">
      <c r="A85">
        <v>1091</v>
      </c>
      <c r="B85" s="87">
        <v>41739</v>
      </c>
      <c r="C85">
        <v>10</v>
      </c>
      <c r="D85" t="s">
        <v>373</v>
      </c>
      <c r="E85" t="s">
        <v>374</v>
      </c>
      <c r="F85" t="s">
        <v>375</v>
      </c>
      <c r="G85" t="s">
        <v>376</v>
      </c>
      <c r="H85" s="83">
        <v>99999</v>
      </c>
      <c r="I85" t="s">
        <v>308</v>
      </c>
      <c r="J85" t="s">
        <v>377</v>
      </c>
      <c r="K85" t="s">
        <v>322</v>
      </c>
      <c r="L85" s="87">
        <v>41741</v>
      </c>
      <c r="M85" t="s">
        <v>310</v>
      </c>
      <c r="N85" t="s">
        <v>378</v>
      </c>
      <c r="O85" t="s">
        <v>374</v>
      </c>
      <c r="P85" t="s">
        <v>375</v>
      </c>
      <c r="Q85" t="s">
        <v>376</v>
      </c>
      <c r="R85" s="83">
        <v>99999</v>
      </c>
      <c r="S85" t="s">
        <v>308</v>
      </c>
      <c r="T85" t="s">
        <v>325</v>
      </c>
      <c r="U85" t="s">
        <v>379</v>
      </c>
      <c r="V85" t="s">
        <v>314</v>
      </c>
      <c r="W85" s="84">
        <v>2.99</v>
      </c>
      <c r="X85">
        <v>88</v>
      </c>
      <c r="Y85" s="86">
        <v>263.12</v>
      </c>
      <c r="Z85" s="84">
        <v>26.04888</v>
      </c>
    </row>
    <row r="86" spans="1:26" x14ac:dyDescent="0.25">
      <c r="A86">
        <v>1092</v>
      </c>
      <c r="B86" s="87">
        <v>41736</v>
      </c>
      <c r="C86">
        <v>7</v>
      </c>
      <c r="D86" t="s">
        <v>380</v>
      </c>
      <c r="E86" t="s">
        <v>381</v>
      </c>
      <c r="F86" t="s">
        <v>382</v>
      </c>
      <c r="G86" t="s">
        <v>383</v>
      </c>
      <c r="H86" s="83">
        <v>99999</v>
      </c>
      <c r="I86" t="s">
        <v>308</v>
      </c>
      <c r="J86" t="s">
        <v>337</v>
      </c>
      <c r="K86" t="s">
        <v>263</v>
      </c>
      <c r="L86" s="87"/>
      <c r="N86" t="s">
        <v>384</v>
      </c>
      <c r="O86" t="s">
        <v>381</v>
      </c>
      <c r="P86" t="s">
        <v>382</v>
      </c>
      <c r="Q86" t="s">
        <v>383</v>
      </c>
      <c r="R86" s="83">
        <v>99999</v>
      </c>
      <c r="S86" t="s">
        <v>308</v>
      </c>
      <c r="U86" t="s">
        <v>332</v>
      </c>
      <c r="V86" t="s">
        <v>314</v>
      </c>
      <c r="W86" s="84">
        <v>46</v>
      </c>
      <c r="X86">
        <v>59</v>
      </c>
      <c r="Y86" s="86">
        <v>2714</v>
      </c>
      <c r="Z86" s="84">
        <v>284.97000000000003</v>
      </c>
    </row>
    <row r="87" spans="1:26" x14ac:dyDescent="0.25">
      <c r="A87">
        <v>1093</v>
      </c>
      <c r="B87" s="87">
        <v>41739</v>
      </c>
      <c r="C87">
        <v>10</v>
      </c>
      <c r="D87" t="s">
        <v>373</v>
      </c>
      <c r="E87" t="s">
        <v>374</v>
      </c>
      <c r="F87" t="s">
        <v>375</v>
      </c>
      <c r="G87" t="s">
        <v>376</v>
      </c>
      <c r="H87" s="83">
        <v>99999</v>
      </c>
      <c r="I87" t="s">
        <v>308</v>
      </c>
      <c r="J87" t="s">
        <v>377</v>
      </c>
      <c r="K87" t="s">
        <v>322</v>
      </c>
      <c r="L87" s="87">
        <v>41741</v>
      </c>
      <c r="M87" t="s">
        <v>323</v>
      </c>
      <c r="N87" t="s">
        <v>378</v>
      </c>
      <c r="O87" t="s">
        <v>374</v>
      </c>
      <c r="P87" t="s">
        <v>375</v>
      </c>
      <c r="Q87" t="s">
        <v>376</v>
      </c>
      <c r="R87" s="83">
        <v>99999</v>
      </c>
      <c r="S87" t="s">
        <v>308</v>
      </c>
      <c r="U87" t="s">
        <v>385</v>
      </c>
      <c r="V87" t="s">
        <v>386</v>
      </c>
      <c r="W87" s="84">
        <v>25</v>
      </c>
      <c r="X87">
        <v>27</v>
      </c>
      <c r="Y87" s="86">
        <v>675</v>
      </c>
      <c r="Z87" s="84">
        <v>68.849999999999994</v>
      </c>
    </row>
    <row r="88" spans="1:26" x14ac:dyDescent="0.25">
      <c r="A88">
        <v>1094</v>
      </c>
      <c r="B88" s="87">
        <v>41739</v>
      </c>
      <c r="C88">
        <v>10</v>
      </c>
      <c r="D88" t="s">
        <v>373</v>
      </c>
      <c r="E88" t="s">
        <v>374</v>
      </c>
      <c r="F88" t="s">
        <v>375</v>
      </c>
      <c r="G88" t="s">
        <v>376</v>
      </c>
      <c r="H88" s="83">
        <v>99999</v>
      </c>
      <c r="I88" t="s">
        <v>308</v>
      </c>
      <c r="J88" t="s">
        <v>377</v>
      </c>
      <c r="K88" t="s">
        <v>322</v>
      </c>
      <c r="L88" s="87">
        <v>41741</v>
      </c>
      <c r="M88" t="s">
        <v>323</v>
      </c>
      <c r="N88" t="s">
        <v>378</v>
      </c>
      <c r="O88" t="s">
        <v>374</v>
      </c>
      <c r="P88" t="s">
        <v>375</v>
      </c>
      <c r="Q88" t="s">
        <v>376</v>
      </c>
      <c r="R88" s="83">
        <v>99999</v>
      </c>
      <c r="S88" t="s">
        <v>308</v>
      </c>
      <c r="U88" t="s">
        <v>387</v>
      </c>
      <c r="V88" t="s">
        <v>388</v>
      </c>
      <c r="W88" s="84">
        <v>22</v>
      </c>
      <c r="X88">
        <v>37</v>
      </c>
      <c r="Y88" s="86">
        <v>814</v>
      </c>
      <c r="Z88" s="84">
        <v>85.470000000000013</v>
      </c>
    </row>
    <row r="89" spans="1:26" x14ac:dyDescent="0.25">
      <c r="A89">
        <v>1095</v>
      </c>
      <c r="B89" s="87">
        <v>41739</v>
      </c>
      <c r="C89">
        <v>10</v>
      </c>
      <c r="D89" t="s">
        <v>373</v>
      </c>
      <c r="E89" t="s">
        <v>374</v>
      </c>
      <c r="F89" t="s">
        <v>375</v>
      </c>
      <c r="G89" t="s">
        <v>376</v>
      </c>
      <c r="H89" s="83">
        <v>99999</v>
      </c>
      <c r="I89" t="s">
        <v>308</v>
      </c>
      <c r="J89" t="s">
        <v>377</v>
      </c>
      <c r="K89" t="s">
        <v>322</v>
      </c>
      <c r="L89" s="87">
        <v>41741</v>
      </c>
      <c r="M89" t="s">
        <v>323</v>
      </c>
      <c r="N89" t="s">
        <v>378</v>
      </c>
      <c r="O89" t="s">
        <v>374</v>
      </c>
      <c r="P89" t="s">
        <v>375</v>
      </c>
      <c r="Q89" t="s">
        <v>376</v>
      </c>
      <c r="R89" s="83">
        <v>99999</v>
      </c>
      <c r="S89" t="s">
        <v>308</v>
      </c>
      <c r="U89" t="s">
        <v>340</v>
      </c>
      <c r="V89" t="s">
        <v>341</v>
      </c>
      <c r="W89" s="84">
        <v>9.1999999999999993</v>
      </c>
      <c r="X89">
        <v>75</v>
      </c>
      <c r="Y89" s="86">
        <v>690</v>
      </c>
      <c r="Z89" s="84">
        <v>69</v>
      </c>
    </row>
    <row r="90" spans="1:26" x14ac:dyDescent="0.25">
      <c r="A90">
        <v>1096</v>
      </c>
      <c r="B90" s="87">
        <v>41740</v>
      </c>
      <c r="C90">
        <v>11</v>
      </c>
      <c r="D90" t="s">
        <v>389</v>
      </c>
      <c r="E90" t="s">
        <v>390</v>
      </c>
      <c r="F90" t="s">
        <v>391</v>
      </c>
      <c r="G90" t="s">
        <v>392</v>
      </c>
      <c r="H90" s="83">
        <v>99999</v>
      </c>
      <c r="I90" t="s">
        <v>308</v>
      </c>
      <c r="J90" t="s">
        <v>370</v>
      </c>
      <c r="K90" t="s">
        <v>371</v>
      </c>
      <c r="L90" s="87"/>
      <c r="M90" t="s">
        <v>338</v>
      </c>
      <c r="N90" t="s">
        <v>393</v>
      </c>
      <c r="O90" t="s">
        <v>390</v>
      </c>
      <c r="P90" t="s">
        <v>391</v>
      </c>
      <c r="Q90" t="s">
        <v>392</v>
      </c>
      <c r="R90" s="83">
        <v>99999</v>
      </c>
      <c r="S90" t="s">
        <v>308</v>
      </c>
      <c r="U90" t="s">
        <v>315</v>
      </c>
      <c r="V90" t="s">
        <v>316</v>
      </c>
      <c r="W90" s="84">
        <v>3.5</v>
      </c>
      <c r="X90">
        <v>71</v>
      </c>
      <c r="Y90" s="86">
        <v>248.5</v>
      </c>
      <c r="Z90" s="84">
        <v>24.104500000000002</v>
      </c>
    </row>
    <row r="91" spans="1:26" x14ac:dyDescent="0.25">
      <c r="A91">
        <v>1097</v>
      </c>
      <c r="B91" s="87">
        <v>41740</v>
      </c>
      <c r="C91">
        <v>11</v>
      </c>
      <c r="D91" t="s">
        <v>389</v>
      </c>
      <c r="E91" t="s">
        <v>390</v>
      </c>
      <c r="F91" t="s">
        <v>391</v>
      </c>
      <c r="G91" t="s">
        <v>392</v>
      </c>
      <c r="H91" s="83">
        <v>99999</v>
      </c>
      <c r="I91" t="s">
        <v>308</v>
      </c>
      <c r="J91" t="s">
        <v>370</v>
      </c>
      <c r="K91" t="s">
        <v>371</v>
      </c>
      <c r="L91" s="87"/>
      <c r="M91" t="s">
        <v>338</v>
      </c>
      <c r="N91" t="s">
        <v>393</v>
      </c>
      <c r="O91" t="s">
        <v>390</v>
      </c>
      <c r="P91" t="s">
        <v>391</v>
      </c>
      <c r="Q91" t="s">
        <v>392</v>
      </c>
      <c r="R91" s="83">
        <v>99999</v>
      </c>
      <c r="S91" t="s">
        <v>308</v>
      </c>
      <c r="U91" t="s">
        <v>379</v>
      </c>
      <c r="V91" t="s">
        <v>314</v>
      </c>
      <c r="W91" s="84">
        <v>2.99</v>
      </c>
      <c r="X91">
        <v>88</v>
      </c>
      <c r="Y91" s="86">
        <v>263.12</v>
      </c>
      <c r="Z91" s="84">
        <v>26.04888</v>
      </c>
    </row>
    <row r="92" spans="1:26" x14ac:dyDescent="0.25">
      <c r="A92">
        <v>1098</v>
      </c>
      <c r="B92" s="87">
        <v>41730</v>
      </c>
      <c r="C92">
        <v>1</v>
      </c>
      <c r="D92" t="s">
        <v>394</v>
      </c>
      <c r="E92" t="s">
        <v>395</v>
      </c>
      <c r="F92" t="s">
        <v>396</v>
      </c>
      <c r="G92" t="s">
        <v>188</v>
      </c>
      <c r="H92" s="83">
        <v>99999</v>
      </c>
      <c r="I92" t="s">
        <v>308</v>
      </c>
      <c r="J92" t="s">
        <v>337</v>
      </c>
      <c r="K92" t="s">
        <v>263</v>
      </c>
      <c r="L92" s="87"/>
      <c r="N92" t="s">
        <v>397</v>
      </c>
      <c r="O92" t="s">
        <v>395</v>
      </c>
      <c r="P92" t="s">
        <v>396</v>
      </c>
      <c r="Q92" t="s">
        <v>188</v>
      </c>
      <c r="R92" s="83">
        <v>99999</v>
      </c>
      <c r="S92" t="s">
        <v>308</v>
      </c>
      <c r="U92" t="s">
        <v>331</v>
      </c>
      <c r="V92" t="s">
        <v>314</v>
      </c>
      <c r="W92" s="84">
        <v>18</v>
      </c>
      <c r="X92">
        <v>55</v>
      </c>
      <c r="Y92" s="86">
        <v>990</v>
      </c>
      <c r="Z92" s="84">
        <v>97.02</v>
      </c>
    </row>
    <row r="93" spans="1:26" x14ac:dyDescent="0.25">
      <c r="A93">
        <v>1099</v>
      </c>
      <c r="B93" s="87">
        <v>41788</v>
      </c>
      <c r="C93">
        <v>29</v>
      </c>
      <c r="D93" t="s">
        <v>342</v>
      </c>
      <c r="E93" t="s">
        <v>343</v>
      </c>
      <c r="F93" t="s">
        <v>344</v>
      </c>
      <c r="G93" t="s">
        <v>345</v>
      </c>
      <c r="H93" s="83">
        <v>99999</v>
      </c>
      <c r="I93" t="s">
        <v>308</v>
      </c>
      <c r="J93" t="s">
        <v>346</v>
      </c>
      <c r="K93" t="s">
        <v>270</v>
      </c>
      <c r="L93" s="87">
        <v>41790</v>
      </c>
      <c r="M93" t="s">
        <v>310</v>
      </c>
      <c r="N93" t="s">
        <v>347</v>
      </c>
      <c r="O93" t="s">
        <v>343</v>
      </c>
      <c r="P93" t="s">
        <v>344</v>
      </c>
      <c r="Q93" t="s">
        <v>345</v>
      </c>
      <c r="R93" s="83">
        <v>99999</v>
      </c>
      <c r="S93" t="s">
        <v>308</v>
      </c>
      <c r="T93" t="s">
        <v>312</v>
      </c>
      <c r="U93" t="s">
        <v>348</v>
      </c>
      <c r="V93" t="s">
        <v>349</v>
      </c>
      <c r="W93" s="84">
        <v>12.75</v>
      </c>
      <c r="X93">
        <v>14</v>
      </c>
      <c r="Y93" s="86">
        <v>178.5</v>
      </c>
      <c r="Z93" s="84">
        <v>16.9575</v>
      </c>
    </row>
    <row r="94" spans="1:26" x14ac:dyDescent="0.25">
      <c r="A94">
        <v>1100</v>
      </c>
      <c r="B94" s="87">
        <v>41762</v>
      </c>
      <c r="C94">
        <v>3</v>
      </c>
      <c r="D94" t="s">
        <v>350</v>
      </c>
      <c r="E94" t="s">
        <v>351</v>
      </c>
      <c r="F94" t="s">
        <v>352</v>
      </c>
      <c r="G94" t="s">
        <v>353</v>
      </c>
      <c r="H94" s="83">
        <v>99999</v>
      </c>
      <c r="I94" t="s">
        <v>308</v>
      </c>
      <c r="J94" t="s">
        <v>309</v>
      </c>
      <c r="K94" t="s">
        <v>270</v>
      </c>
      <c r="L94" s="87">
        <v>41764</v>
      </c>
      <c r="M94" t="s">
        <v>310</v>
      </c>
      <c r="N94" t="s">
        <v>354</v>
      </c>
      <c r="O94" t="s">
        <v>351</v>
      </c>
      <c r="P94" t="s">
        <v>352</v>
      </c>
      <c r="Q94" t="s">
        <v>353</v>
      </c>
      <c r="R94" s="83">
        <v>99999</v>
      </c>
      <c r="S94" t="s">
        <v>308</v>
      </c>
      <c r="T94" t="s">
        <v>355</v>
      </c>
      <c r="U94" t="s">
        <v>356</v>
      </c>
      <c r="V94" t="s">
        <v>357</v>
      </c>
      <c r="W94" s="84">
        <v>9.65</v>
      </c>
      <c r="X94">
        <v>43</v>
      </c>
      <c r="Y94" s="86">
        <v>414.95</v>
      </c>
      <c r="Z94" s="84">
        <v>42.324900000000007</v>
      </c>
    </row>
    <row r="95" spans="1:26" x14ac:dyDescent="0.25">
      <c r="A95">
        <v>1101</v>
      </c>
      <c r="B95" s="87">
        <v>41765</v>
      </c>
      <c r="C95">
        <v>6</v>
      </c>
      <c r="D95" t="s">
        <v>358</v>
      </c>
      <c r="E95" t="s">
        <v>359</v>
      </c>
      <c r="F95" t="s">
        <v>360</v>
      </c>
      <c r="G95" t="s">
        <v>361</v>
      </c>
      <c r="H95" s="83">
        <v>99999</v>
      </c>
      <c r="I95" t="s">
        <v>308</v>
      </c>
      <c r="J95" t="s">
        <v>362</v>
      </c>
      <c r="K95" t="s">
        <v>263</v>
      </c>
      <c r="L95">
        <v>41767</v>
      </c>
      <c r="M95" t="s">
        <v>310</v>
      </c>
      <c r="N95" t="s">
        <v>363</v>
      </c>
      <c r="O95" t="s">
        <v>359</v>
      </c>
      <c r="P95" t="s">
        <v>360</v>
      </c>
      <c r="Q95" t="s">
        <v>361</v>
      </c>
      <c r="R95" s="83">
        <v>99999</v>
      </c>
      <c r="S95" t="s">
        <v>308</v>
      </c>
      <c r="T95" t="s">
        <v>325</v>
      </c>
      <c r="U95" t="s">
        <v>364</v>
      </c>
      <c r="V95" t="s">
        <v>365</v>
      </c>
      <c r="W95" s="84">
        <v>40</v>
      </c>
      <c r="X95">
        <v>63</v>
      </c>
      <c r="Y95" s="86">
        <v>2520</v>
      </c>
      <c r="Z95" s="84">
        <v>254.52</v>
      </c>
    </row>
    <row r="96" spans="1:26" x14ac:dyDescent="0.25">
      <c r="A96">
        <v>1102</v>
      </c>
      <c r="B96" s="87">
        <v>41787</v>
      </c>
      <c r="C96">
        <v>28</v>
      </c>
      <c r="D96" t="s">
        <v>366</v>
      </c>
      <c r="E96" t="s">
        <v>367</v>
      </c>
      <c r="F96" t="s">
        <v>368</v>
      </c>
      <c r="G96" t="s">
        <v>369</v>
      </c>
      <c r="H96" s="83">
        <v>99999</v>
      </c>
      <c r="I96" t="s">
        <v>308</v>
      </c>
      <c r="J96" t="s">
        <v>370</v>
      </c>
      <c r="K96" t="s">
        <v>371</v>
      </c>
      <c r="L96" s="87">
        <v>41789</v>
      </c>
      <c r="M96" t="s">
        <v>338</v>
      </c>
      <c r="N96" t="s">
        <v>372</v>
      </c>
      <c r="O96" t="s">
        <v>367</v>
      </c>
      <c r="P96" t="s">
        <v>368</v>
      </c>
      <c r="Q96" t="s">
        <v>369</v>
      </c>
      <c r="R96" s="83">
        <v>99999</v>
      </c>
      <c r="S96" t="s">
        <v>308</v>
      </c>
      <c r="T96" t="s">
        <v>312</v>
      </c>
      <c r="U96" t="s">
        <v>332</v>
      </c>
      <c r="V96" t="s">
        <v>314</v>
      </c>
      <c r="W96" s="84">
        <v>46</v>
      </c>
      <c r="X96">
        <v>36</v>
      </c>
      <c r="Y96" s="86">
        <v>1656</v>
      </c>
      <c r="Z96" s="84">
        <v>165.60000000000002</v>
      </c>
    </row>
    <row r="97" spans="1:26" x14ac:dyDescent="0.25">
      <c r="A97">
        <v>1103</v>
      </c>
      <c r="B97" s="87">
        <v>41767</v>
      </c>
      <c r="C97">
        <v>8</v>
      </c>
      <c r="D97" t="s">
        <v>333</v>
      </c>
      <c r="E97" t="s">
        <v>334</v>
      </c>
      <c r="F97" t="s">
        <v>335</v>
      </c>
      <c r="G97" t="s">
        <v>336</v>
      </c>
      <c r="H97" s="83">
        <v>99999</v>
      </c>
      <c r="I97" t="s">
        <v>308</v>
      </c>
      <c r="J97" t="s">
        <v>337</v>
      </c>
      <c r="K97" t="s">
        <v>263</v>
      </c>
      <c r="L97" s="87">
        <v>41769</v>
      </c>
      <c r="M97" t="s">
        <v>338</v>
      </c>
      <c r="N97" t="s">
        <v>339</v>
      </c>
      <c r="O97" t="s">
        <v>334</v>
      </c>
      <c r="P97" t="s">
        <v>335</v>
      </c>
      <c r="Q97" t="s">
        <v>336</v>
      </c>
      <c r="R97" s="83">
        <v>99999</v>
      </c>
      <c r="S97" t="s">
        <v>308</v>
      </c>
      <c r="T97" t="s">
        <v>312</v>
      </c>
      <c r="U97" t="s">
        <v>348</v>
      </c>
      <c r="V97" t="s">
        <v>349</v>
      </c>
      <c r="W97" s="84">
        <v>12.75</v>
      </c>
      <c r="X97">
        <v>41</v>
      </c>
      <c r="Y97" s="86">
        <v>522.75</v>
      </c>
      <c r="Z97" s="84">
        <v>54.366000000000007</v>
      </c>
    </row>
    <row r="98" spans="1:26" x14ac:dyDescent="0.25">
      <c r="A98">
        <v>1104</v>
      </c>
      <c r="B98" s="87">
        <v>41769</v>
      </c>
      <c r="C98">
        <v>10</v>
      </c>
      <c r="D98" t="s">
        <v>373</v>
      </c>
      <c r="E98" t="s">
        <v>374</v>
      </c>
      <c r="F98" t="s">
        <v>375</v>
      </c>
      <c r="G98" t="s">
        <v>376</v>
      </c>
      <c r="H98" s="83">
        <v>99999</v>
      </c>
      <c r="I98" t="s">
        <v>308</v>
      </c>
      <c r="J98" t="s">
        <v>377</v>
      </c>
      <c r="K98" t="s">
        <v>322</v>
      </c>
      <c r="L98" s="87">
        <v>41771</v>
      </c>
      <c r="M98" t="s">
        <v>310</v>
      </c>
      <c r="N98" t="s">
        <v>378</v>
      </c>
      <c r="O98" t="s">
        <v>374</v>
      </c>
      <c r="P98" t="s">
        <v>375</v>
      </c>
      <c r="Q98" t="s">
        <v>376</v>
      </c>
      <c r="R98" s="83">
        <v>99999</v>
      </c>
      <c r="S98" t="s">
        <v>308</v>
      </c>
      <c r="T98" t="s">
        <v>325</v>
      </c>
      <c r="U98" t="s">
        <v>379</v>
      </c>
      <c r="V98" t="s">
        <v>314</v>
      </c>
      <c r="W98" s="84">
        <v>2.99</v>
      </c>
      <c r="X98">
        <v>35</v>
      </c>
      <c r="Y98" s="86">
        <v>104.65</v>
      </c>
      <c r="Z98" s="84">
        <v>10.255700000000001</v>
      </c>
    </row>
    <row r="99" spans="1:26" x14ac:dyDescent="0.25">
      <c r="A99">
        <v>1105</v>
      </c>
      <c r="B99" s="87">
        <v>41766</v>
      </c>
      <c r="C99">
        <v>7</v>
      </c>
      <c r="D99" t="s">
        <v>380</v>
      </c>
      <c r="E99" t="s">
        <v>381</v>
      </c>
      <c r="F99" t="s">
        <v>382</v>
      </c>
      <c r="G99" t="s">
        <v>383</v>
      </c>
      <c r="H99" s="83">
        <v>99999</v>
      </c>
      <c r="I99" t="s">
        <v>308</v>
      </c>
      <c r="J99" t="s">
        <v>337</v>
      </c>
      <c r="K99" t="s">
        <v>263</v>
      </c>
      <c r="N99" t="s">
        <v>384</v>
      </c>
      <c r="O99" t="s">
        <v>381</v>
      </c>
      <c r="P99" t="s">
        <v>382</v>
      </c>
      <c r="Q99" t="s">
        <v>383</v>
      </c>
      <c r="R99" s="83">
        <v>99999</v>
      </c>
      <c r="S99" t="s">
        <v>308</v>
      </c>
      <c r="U99" t="s">
        <v>332</v>
      </c>
      <c r="V99" t="s">
        <v>314</v>
      </c>
      <c r="W99" s="84">
        <v>46</v>
      </c>
      <c r="X99">
        <v>31</v>
      </c>
      <c r="Y99" s="86">
        <v>1426</v>
      </c>
      <c r="Z99" s="84">
        <v>136.89599999999999</v>
      </c>
    </row>
    <row r="100" spans="1:26" x14ac:dyDescent="0.25">
      <c r="A100">
        <v>1106</v>
      </c>
      <c r="B100" s="87">
        <v>41769</v>
      </c>
      <c r="C100">
        <v>10</v>
      </c>
      <c r="D100" t="s">
        <v>373</v>
      </c>
      <c r="E100" t="s">
        <v>374</v>
      </c>
      <c r="F100" t="s">
        <v>375</v>
      </c>
      <c r="G100" t="s">
        <v>376</v>
      </c>
      <c r="H100" s="83">
        <v>99999</v>
      </c>
      <c r="I100" t="s">
        <v>308</v>
      </c>
      <c r="J100" t="s">
        <v>377</v>
      </c>
      <c r="K100" t="s">
        <v>322</v>
      </c>
      <c r="L100">
        <v>41771</v>
      </c>
      <c r="M100" t="s">
        <v>323</v>
      </c>
      <c r="N100" t="s">
        <v>378</v>
      </c>
      <c r="O100" t="s">
        <v>374</v>
      </c>
      <c r="P100" t="s">
        <v>375</v>
      </c>
      <c r="Q100" t="s">
        <v>376</v>
      </c>
      <c r="R100" s="83">
        <v>99999</v>
      </c>
      <c r="S100" t="s">
        <v>308</v>
      </c>
      <c r="U100" t="s">
        <v>385</v>
      </c>
      <c r="V100" t="s">
        <v>386</v>
      </c>
      <c r="W100" s="84">
        <v>25</v>
      </c>
      <c r="X100">
        <v>52</v>
      </c>
      <c r="Y100" s="86">
        <v>1300</v>
      </c>
      <c r="Z100" s="84">
        <v>123.5</v>
      </c>
    </row>
    <row r="101" spans="1:26" x14ac:dyDescent="0.25">
      <c r="A101">
        <v>1107</v>
      </c>
      <c r="B101" s="87">
        <v>41769</v>
      </c>
      <c r="C101">
        <v>10</v>
      </c>
      <c r="D101" t="s">
        <v>373</v>
      </c>
      <c r="E101" t="s">
        <v>374</v>
      </c>
      <c r="F101" t="s">
        <v>375</v>
      </c>
      <c r="G101" t="s">
        <v>376</v>
      </c>
      <c r="H101" s="83">
        <v>99999</v>
      </c>
      <c r="I101" t="s">
        <v>308</v>
      </c>
      <c r="J101" t="s">
        <v>377</v>
      </c>
      <c r="K101" t="s">
        <v>322</v>
      </c>
      <c r="L101">
        <v>41771</v>
      </c>
      <c r="M101" t="s">
        <v>323</v>
      </c>
      <c r="N101" t="s">
        <v>378</v>
      </c>
      <c r="O101" t="s">
        <v>374</v>
      </c>
      <c r="P101" t="s">
        <v>375</v>
      </c>
      <c r="Q101" t="s">
        <v>376</v>
      </c>
      <c r="R101" s="83">
        <v>99999</v>
      </c>
      <c r="S101" t="s">
        <v>308</v>
      </c>
      <c r="U101" t="s">
        <v>387</v>
      </c>
      <c r="V101" t="s">
        <v>388</v>
      </c>
      <c r="W101" s="84">
        <v>22</v>
      </c>
      <c r="X101">
        <v>30</v>
      </c>
      <c r="Y101" s="86">
        <v>660</v>
      </c>
      <c r="Z101" s="84">
        <v>67.320000000000007</v>
      </c>
    </row>
    <row r="102" spans="1:26" x14ac:dyDescent="0.25">
      <c r="A102">
        <v>1108</v>
      </c>
      <c r="B102" s="87">
        <v>41769</v>
      </c>
      <c r="C102">
        <v>10</v>
      </c>
      <c r="D102" t="s">
        <v>373</v>
      </c>
      <c r="E102" t="s">
        <v>374</v>
      </c>
      <c r="F102" t="s">
        <v>375</v>
      </c>
      <c r="G102" t="s">
        <v>376</v>
      </c>
      <c r="H102" s="83">
        <v>99999</v>
      </c>
      <c r="I102" t="s">
        <v>308</v>
      </c>
      <c r="J102" t="s">
        <v>377</v>
      </c>
      <c r="K102" t="s">
        <v>322</v>
      </c>
      <c r="L102" s="87">
        <v>41771</v>
      </c>
      <c r="M102" t="s">
        <v>323</v>
      </c>
      <c r="N102" t="s">
        <v>378</v>
      </c>
      <c r="O102" t="s">
        <v>374</v>
      </c>
      <c r="P102" t="s">
        <v>375</v>
      </c>
      <c r="Q102" t="s">
        <v>376</v>
      </c>
      <c r="R102" s="83">
        <v>99999</v>
      </c>
      <c r="S102" t="s">
        <v>308</v>
      </c>
      <c r="U102" t="s">
        <v>340</v>
      </c>
      <c r="V102" t="s">
        <v>341</v>
      </c>
      <c r="W102" s="84">
        <v>9.1999999999999993</v>
      </c>
      <c r="X102">
        <v>41</v>
      </c>
      <c r="Y102" s="86">
        <v>377.2</v>
      </c>
      <c r="Z102" s="84">
        <v>38.474400000000003</v>
      </c>
    </row>
    <row r="103" spans="1:26" x14ac:dyDescent="0.25">
      <c r="A103">
        <v>1109</v>
      </c>
      <c r="B103" s="87">
        <v>41770</v>
      </c>
      <c r="C103">
        <v>11</v>
      </c>
      <c r="D103" t="s">
        <v>389</v>
      </c>
      <c r="E103" t="s">
        <v>390</v>
      </c>
      <c r="F103" t="s">
        <v>391</v>
      </c>
      <c r="G103" t="s">
        <v>392</v>
      </c>
      <c r="H103" s="83">
        <v>99999</v>
      </c>
      <c r="I103" t="s">
        <v>308</v>
      </c>
      <c r="J103" t="s">
        <v>370</v>
      </c>
      <c r="K103" t="s">
        <v>371</v>
      </c>
      <c r="L103" s="87"/>
      <c r="M103" t="s">
        <v>338</v>
      </c>
      <c r="N103" t="s">
        <v>393</v>
      </c>
      <c r="O103" t="s">
        <v>390</v>
      </c>
      <c r="P103" t="s">
        <v>391</v>
      </c>
      <c r="Q103" t="s">
        <v>392</v>
      </c>
      <c r="R103" s="83">
        <v>99999</v>
      </c>
      <c r="S103" t="s">
        <v>308</v>
      </c>
      <c r="U103" t="s">
        <v>315</v>
      </c>
      <c r="V103" t="s">
        <v>316</v>
      </c>
      <c r="W103" s="84">
        <v>3.5</v>
      </c>
      <c r="X103">
        <v>44</v>
      </c>
      <c r="Y103" s="86">
        <v>154</v>
      </c>
      <c r="Z103" s="84">
        <v>15.246</v>
      </c>
    </row>
    <row r="104" spans="1:26" x14ac:dyDescent="0.25">
      <c r="A104">
        <v>1110</v>
      </c>
      <c r="B104" s="87">
        <v>41770</v>
      </c>
      <c r="C104">
        <v>11</v>
      </c>
      <c r="D104" t="s">
        <v>389</v>
      </c>
      <c r="E104" t="s">
        <v>390</v>
      </c>
      <c r="F104" t="s">
        <v>391</v>
      </c>
      <c r="G104" t="s">
        <v>392</v>
      </c>
      <c r="H104" s="83">
        <v>99999</v>
      </c>
      <c r="I104" t="s">
        <v>308</v>
      </c>
      <c r="J104" t="s">
        <v>370</v>
      </c>
      <c r="K104" t="s">
        <v>371</v>
      </c>
      <c r="L104" s="87"/>
      <c r="M104" t="s">
        <v>338</v>
      </c>
      <c r="N104" t="s">
        <v>393</v>
      </c>
      <c r="O104" t="s">
        <v>390</v>
      </c>
      <c r="P104" t="s">
        <v>391</v>
      </c>
      <c r="Q104" t="s">
        <v>392</v>
      </c>
      <c r="R104" s="83">
        <v>99999</v>
      </c>
      <c r="S104" t="s">
        <v>308</v>
      </c>
      <c r="U104" t="s">
        <v>379</v>
      </c>
      <c r="V104" t="s">
        <v>314</v>
      </c>
      <c r="W104" s="84">
        <v>2.99</v>
      </c>
      <c r="X104">
        <v>77</v>
      </c>
      <c r="Y104" s="86">
        <v>230.23000000000002</v>
      </c>
      <c r="Z104" s="84">
        <v>23.023000000000003</v>
      </c>
    </row>
    <row r="105" spans="1:26" x14ac:dyDescent="0.25">
      <c r="A105">
        <v>1111</v>
      </c>
      <c r="B105" s="87">
        <v>41760</v>
      </c>
      <c r="C105">
        <v>1</v>
      </c>
      <c r="D105" t="s">
        <v>394</v>
      </c>
      <c r="E105" t="s">
        <v>395</v>
      </c>
      <c r="F105" t="s">
        <v>396</v>
      </c>
      <c r="G105" t="s">
        <v>188</v>
      </c>
      <c r="H105" s="83">
        <v>99999</v>
      </c>
      <c r="I105" t="s">
        <v>308</v>
      </c>
      <c r="J105" t="s">
        <v>337</v>
      </c>
      <c r="K105" t="s">
        <v>263</v>
      </c>
      <c r="L105" s="87"/>
      <c r="N105" t="s">
        <v>397</v>
      </c>
      <c r="O105" t="s">
        <v>395</v>
      </c>
      <c r="P105" t="s">
        <v>396</v>
      </c>
      <c r="Q105" t="s">
        <v>188</v>
      </c>
      <c r="R105" s="83">
        <v>99999</v>
      </c>
      <c r="S105" t="s">
        <v>308</v>
      </c>
      <c r="U105" t="s">
        <v>331</v>
      </c>
      <c r="V105" t="s">
        <v>314</v>
      </c>
      <c r="W105" s="84">
        <v>18</v>
      </c>
      <c r="X105">
        <v>29</v>
      </c>
      <c r="Y105" s="86">
        <v>522</v>
      </c>
      <c r="Z105" s="84">
        <v>52.722000000000001</v>
      </c>
    </row>
    <row r="106" spans="1:26" x14ac:dyDescent="0.25">
      <c r="A106">
        <v>1112</v>
      </c>
      <c r="B106" s="87">
        <v>41760</v>
      </c>
      <c r="C106">
        <v>1</v>
      </c>
      <c r="D106" t="s">
        <v>394</v>
      </c>
      <c r="E106" t="s">
        <v>395</v>
      </c>
      <c r="F106" t="s">
        <v>396</v>
      </c>
      <c r="G106" t="s">
        <v>188</v>
      </c>
      <c r="H106" s="83">
        <v>99999</v>
      </c>
      <c r="I106" t="s">
        <v>308</v>
      </c>
      <c r="J106" t="s">
        <v>337</v>
      </c>
      <c r="K106" t="s">
        <v>263</v>
      </c>
      <c r="L106" s="87"/>
      <c r="N106" t="s">
        <v>397</v>
      </c>
      <c r="O106" t="s">
        <v>395</v>
      </c>
      <c r="P106" t="s">
        <v>396</v>
      </c>
      <c r="Q106" t="s">
        <v>188</v>
      </c>
      <c r="R106" s="83">
        <v>99999</v>
      </c>
      <c r="S106" t="s">
        <v>308</v>
      </c>
      <c r="U106" t="s">
        <v>332</v>
      </c>
      <c r="V106" t="s">
        <v>314</v>
      </c>
      <c r="W106" s="84">
        <v>46</v>
      </c>
      <c r="X106">
        <v>77</v>
      </c>
      <c r="Y106" s="86">
        <v>3542</v>
      </c>
      <c r="Z106" s="84">
        <v>368.36800000000005</v>
      </c>
    </row>
    <row r="107" spans="1:26" x14ac:dyDescent="0.25">
      <c r="A107">
        <v>1113</v>
      </c>
      <c r="B107" s="87">
        <v>41760</v>
      </c>
      <c r="C107">
        <v>1</v>
      </c>
      <c r="D107" t="s">
        <v>394</v>
      </c>
      <c r="E107" t="s">
        <v>395</v>
      </c>
      <c r="F107" t="s">
        <v>396</v>
      </c>
      <c r="G107" t="s">
        <v>188</v>
      </c>
      <c r="H107" s="83">
        <v>99999</v>
      </c>
      <c r="I107" t="s">
        <v>308</v>
      </c>
      <c r="J107" t="s">
        <v>337</v>
      </c>
      <c r="K107" t="s">
        <v>263</v>
      </c>
      <c r="L107" s="87"/>
      <c r="N107" t="s">
        <v>397</v>
      </c>
      <c r="O107" t="s">
        <v>395</v>
      </c>
      <c r="P107" t="s">
        <v>396</v>
      </c>
      <c r="Q107" t="s">
        <v>188</v>
      </c>
      <c r="R107" s="83">
        <v>99999</v>
      </c>
      <c r="S107" t="s">
        <v>308</v>
      </c>
      <c r="U107" t="s">
        <v>379</v>
      </c>
      <c r="V107" t="s">
        <v>314</v>
      </c>
      <c r="W107" s="84">
        <v>2.99</v>
      </c>
      <c r="X107">
        <v>73</v>
      </c>
      <c r="Y107" s="86">
        <v>218.27</v>
      </c>
      <c r="Z107" s="84">
        <v>21.827000000000002</v>
      </c>
    </row>
    <row r="108" spans="1:26" x14ac:dyDescent="0.25">
      <c r="A108">
        <v>1114</v>
      </c>
      <c r="B108" s="87">
        <v>41787</v>
      </c>
      <c r="C108">
        <v>28</v>
      </c>
      <c r="D108" t="s">
        <v>366</v>
      </c>
      <c r="E108" t="s">
        <v>367</v>
      </c>
      <c r="F108" t="s">
        <v>368</v>
      </c>
      <c r="G108" t="s">
        <v>369</v>
      </c>
      <c r="H108" s="83">
        <v>99999</v>
      </c>
      <c r="I108" t="s">
        <v>308</v>
      </c>
      <c r="J108" t="s">
        <v>370</v>
      </c>
      <c r="K108" t="s">
        <v>371</v>
      </c>
      <c r="L108">
        <v>41789</v>
      </c>
      <c r="M108" t="s">
        <v>338</v>
      </c>
      <c r="N108" t="s">
        <v>372</v>
      </c>
      <c r="O108" t="s">
        <v>367</v>
      </c>
      <c r="P108" t="s">
        <v>368</v>
      </c>
      <c r="Q108" t="s">
        <v>369</v>
      </c>
      <c r="R108" s="83">
        <v>99999</v>
      </c>
      <c r="S108" t="s">
        <v>308</v>
      </c>
      <c r="T108" t="s">
        <v>325</v>
      </c>
      <c r="U108" t="s">
        <v>356</v>
      </c>
      <c r="V108" t="s">
        <v>357</v>
      </c>
      <c r="W108" s="84">
        <v>9.65</v>
      </c>
      <c r="X108">
        <v>74</v>
      </c>
      <c r="Y108" s="86">
        <v>714.1</v>
      </c>
      <c r="Z108" s="84">
        <v>67.839500000000001</v>
      </c>
    </row>
    <row r="109" spans="1:26" x14ac:dyDescent="0.25">
      <c r="A109">
        <v>1115</v>
      </c>
      <c r="B109" s="87">
        <v>41787</v>
      </c>
      <c r="C109">
        <v>28</v>
      </c>
      <c r="D109" t="s">
        <v>366</v>
      </c>
      <c r="E109" t="s">
        <v>367</v>
      </c>
      <c r="F109" t="s">
        <v>368</v>
      </c>
      <c r="G109" t="s">
        <v>369</v>
      </c>
      <c r="H109" s="83">
        <v>99999</v>
      </c>
      <c r="I109" t="s">
        <v>308</v>
      </c>
      <c r="J109" t="s">
        <v>370</v>
      </c>
      <c r="K109" t="s">
        <v>371</v>
      </c>
      <c r="L109" s="87">
        <v>41789</v>
      </c>
      <c r="M109" t="s">
        <v>338</v>
      </c>
      <c r="N109" t="s">
        <v>372</v>
      </c>
      <c r="O109" t="s">
        <v>367</v>
      </c>
      <c r="P109" t="s">
        <v>368</v>
      </c>
      <c r="Q109" t="s">
        <v>369</v>
      </c>
      <c r="R109" s="83">
        <v>99999</v>
      </c>
      <c r="S109" t="s">
        <v>308</v>
      </c>
      <c r="T109" t="s">
        <v>325</v>
      </c>
      <c r="U109" t="s">
        <v>398</v>
      </c>
      <c r="V109" t="s">
        <v>399</v>
      </c>
      <c r="W109" s="84">
        <v>18.399999999999999</v>
      </c>
      <c r="X109">
        <v>25</v>
      </c>
      <c r="Y109" s="86">
        <v>459.99999999999994</v>
      </c>
      <c r="Z109" s="84">
        <v>46.46</v>
      </c>
    </row>
    <row r="110" spans="1:26" x14ac:dyDescent="0.25">
      <c r="A110">
        <v>1116</v>
      </c>
      <c r="B110" s="87">
        <v>41768</v>
      </c>
      <c r="C110">
        <v>9</v>
      </c>
      <c r="D110" t="s">
        <v>400</v>
      </c>
      <c r="E110" t="s">
        <v>401</v>
      </c>
      <c r="F110" t="s">
        <v>402</v>
      </c>
      <c r="G110" t="s">
        <v>403</v>
      </c>
      <c r="H110" s="83">
        <v>99999</v>
      </c>
      <c r="I110" t="s">
        <v>308</v>
      </c>
      <c r="J110" t="s">
        <v>404</v>
      </c>
      <c r="K110" t="s">
        <v>270</v>
      </c>
      <c r="L110" s="87">
        <v>41770</v>
      </c>
      <c r="M110" t="s">
        <v>323</v>
      </c>
      <c r="N110" t="s">
        <v>405</v>
      </c>
      <c r="O110" t="s">
        <v>401</v>
      </c>
      <c r="P110" t="s">
        <v>402</v>
      </c>
      <c r="Q110" t="s">
        <v>403</v>
      </c>
      <c r="R110" s="83">
        <v>99999</v>
      </c>
      <c r="S110" t="s">
        <v>308</v>
      </c>
      <c r="T110" t="s">
        <v>312</v>
      </c>
      <c r="U110" t="s">
        <v>406</v>
      </c>
      <c r="V110" t="s">
        <v>407</v>
      </c>
      <c r="W110" s="84">
        <v>19.5</v>
      </c>
      <c r="X110">
        <v>82</v>
      </c>
      <c r="Y110" s="86">
        <v>1599</v>
      </c>
      <c r="Z110" s="84">
        <v>153.50399999999999</v>
      </c>
    </row>
    <row r="111" spans="1:26" x14ac:dyDescent="0.25">
      <c r="A111">
        <v>1117</v>
      </c>
      <c r="B111" s="87">
        <v>41768</v>
      </c>
      <c r="C111">
        <v>9</v>
      </c>
      <c r="D111" t="s">
        <v>400</v>
      </c>
      <c r="E111" t="s">
        <v>401</v>
      </c>
      <c r="F111" t="s">
        <v>402</v>
      </c>
      <c r="G111" t="s">
        <v>403</v>
      </c>
      <c r="H111" s="83">
        <v>99999</v>
      </c>
      <c r="I111" t="s">
        <v>308</v>
      </c>
      <c r="J111" t="s">
        <v>404</v>
      </c>
      <c r="K111" t="s">
        <v>270</v>
      </c>
      <c r="L111" s="87">
        <v>41770</v>
      </c>
      <c r="M111" t="s">
        <v>323</v>
      </c>
      <c r="N111" t="s">
        <v>405</v>
      </c>
      <c r="O111" t="s">
        <v>401</v>
      </c>
      <c r="P111" t="s">
        <v>402</v>
      </c>
      <c r="Q111" t="s">
        <v>403</v>
      </c>
      <c r="R111" s="83">
        <v>99999</v>
      </c>
      <c r="S111" t="s">
        <v>308</v>
      </c>
      <c r="T111" t="s">
        <v>312</v>
      </c>
      <c r="U111" t="s">
        <v>408</v>
      </c>
      <c r="V111" t="s">
        <v>409</v>
      </c>
      <c r="W111" s="84">
        <v>34.799999999999997</v>
      </c>
      <c r="X111">
        <v>37</v>
      </c>
      <c r="Y111" s="86">
        <v>1287.5999999999999</v>
      </c>
      <c r="Z111" s="84">
        <v>132.62279999999998</v>
      </c>
    </row>
    <row r="112" spans="1:26" x14ac:dyDescent="0.25">
      <c r="A112">
        <v>1118</v>
      </c>
      <c r="B112" s="87">
        <v>41765</v>
      </c>
      <c r="C112">
        <v>6</v>
      </c>
      <c r="D112" t="s">
        <v>358</v>
      </c>
      <c r="E112" t="s">
        <v>359</v>
      </c>
      <c r="F112" t="s">
        <v>360</v>
      </c>
      <c r="G112" t="s">
        <v>361</v>
      </c>
      <c r="H112" s="83">
        <v>99999</v>
      </c>
      <c r="I112" t="s">
        <v>308</v>
      </c>
      <c r="J112" t="s">
        <v>362</v>
      </c>
      <c r="K112" t="s">
        <v>263</v>
      </c>
      <c r="L112">
        <v>41767</v>
      </c>
      <c r="M112" t="s">
        <v>310</v>
      </c>
      <c r="N112" t="s">
        <v>363</v>
      </c>
      <c r="O112" t="s">
        <v>359</v>
      </c>
      <c r="P112" t="s">
        <v>360</v>
      </c>
      <c r="Q112" t="s">
        <v>361</v>
      </c>
      <c r="R112" s="83">
        <v>99999</v>
      </c>
      <c r="S112" t="s">
        <v>308</v>
      </c>
      <c r="T112" t="s">
        <v>325</v>
      </c>
      <c r="U112" t="s">
        <v>313</v>
      </c>
      <c r="V112" t="s">
        <v>314</v>
      </c>
      <c r="W112" s="84">
        <v>14</v>
      </c>
      <c r="X112">
        <v>84</v>
      </c>
      <c r="Y112" s="86">
        <v>1176</v>
      </c>
      <c r="Z112" s="84">
        <v>112.896</v>
      </c>
    </row>
    <row r="113" spans="1:26" x14ac:dyDescent="0.25">
      <c r="A113">
        <v>1119</v>
      </c>
      <c r="B113" s="87">
        <v>41767</v>
      </c>
      <c r="C113">
        <v>8</v>
      </c>
      <c r="D113" t="s">
        <v>333</v>
      </c>
      <c r="E113" t="s">
        <v>334</v>
      </c>
      <c r="F113" t="s">
        <v>335</v>
      </c>
      <c r="G113" t="s">
        <v>336</v>
      </c>
      <c r="H113" s="83">
        <v>99999</v>
      </c>
      <c r="I113" t="s">
        <v>308</v>
      </c>
      <c r="J113" t="s">
        <v>337</v>
      </c>
      <c r="K113" t="s">
        <v>263</v>
      </c>
      <c r="L113">
        <v>41769</v>
      </c>
      <c r="M113" t="s">
        <v>310</v>
      </c>
      <c r="N113" t="s">
        <v>339</v>
      </c>
      <c r="O113" t="s">
        <v>334</v>
      </c>
      <c r="P113" t="s">
        <v>335</v>
      </c>
      <c r="Q113" t="s">
        <v>336</v>
      </c>
      <c r="R113" s="83">
        <v>99999</v>
      </c>
      <c r="S113" t="s">
        <v>308</v>
      </c>
      <c r="T113" t="s">
        <v>312</v>
      </c>
      <c r="U113" t="s">
        <v>364</v>
      </c>
      <c r="V113" t="s">
        <v>365</v>
      </c>
      <c r="W113" s="84">
        <v>40</v>
      </c>
      <c r="X113">
        <v>73</v>
      </c>
      <c r="Y113" s="86">
        <v>2920</v>
      </c>
      <c r="Z113" s="84">
        <v>283.24</v>
      </c>
    </row>
    <row r="114" spans="1:26" x14ac:dyDescent="0.25">
      <c r="A114">
        <v>1120</v>
      </c>
      <c r="B114" s="87">
        <v>41767</v>
      </c>
      <c r="C114">
        <v>8</v>
      </c>
      <c r="D114" t="s">
        <v>333</v>
      </c>
      <c r="E114" t="s">
        <v>334</v>
      </c>
      <c r="F114" t="s">
        <v>335</v>
      </c>
      <c r="G114" t="s">
        <v>336</v>
      </c>
      <c r="H114" s="83">
        <v>99999</v>
      </c>
      <c r="I114" t="s">
        <v>308</v>
      </c>
      <c r="J114" t="s">
        <v>337</v>
      </c>
      <c r="K114" t="s">
        <v>263</v>
      </c>
      <c r="L114">
        <v>41769</v>
      </c>
      <c r="M114" t="s">
        <v>310</v>
      </c>
      <c r="N114" t="s">
        <v>339</v>
      </c>
      <c r="O114" t="s">
        <v>334</v>
      </c>
      <c r="P114" t="s">
        <v>335</v>
      </c>
      <c r="Q114" t="s">
        <v>336</v>
      </c>
      <c r="R114" s="83">
        <v>99999</v>
      </c>
      <c r="S114" t="s">
        <v>308</v>
      </c>
      <c r="T114" t="s">
        <v>312</v>
      </c>
      <c r="U114" t="s">
        <v>340</v>
      </c>
      <c r="V114" t="s">
        <v>341</v>
      </c>
      <c r="W114" s="84">
        <v>9.1999999999999993</v>
      </c>
      <c r="X114">
        <v>51</v>
      </c>
      <c r="Y114" s="86">
        <v>469.2</v>
      </c>
      <c r="Z114" s="84">
        <v>44.573999999999998</v>
      </c>
    </row>
    <row r="115" spans="1:26" x14ac:dyDescent="0.25">
      <c r="A115">
        <v>1121</v>
      </c>
      <c r="B115" s="87">
        <v>41784</v>
      </c>
      <c r="C115">
        <v>25</v>
      </c>
      <c r="D115" t="s">
        <v>410</v>
      </c>
      <c r="E115" t="s">
        <v>411</v>
      </c>
      <c r="F115" t="s">
        <v>375</v>
      </c>
      <c r="G115" t="s">
        <v>376</v>
      </c>
      <c r="H115" s="83">
        <v>99999</v>
      </c>
      <c r="I115" t="s">
        <v>308</v>
      </c>
      <c r="J115" t="s">
        <v>377</v>
      </c>
      <c r="K115" t="s">
        <v>322</v>
      </c>
      <c r="L115">
        <v>41786</v>
      </c>
      <c r="M115" t="s">
        <v>323</v>
      </c>
      <c r="N115" t="s">
        <v>412</v>
      </c>
      <c r="O115" t="s">
        <v>411</v>
      </c>
      <c r="P115" t="s">
        <v>375</v>
      </c>
      <c r="Q115" t="s">
        <v>376</v>
      </c>
      <c r="R115" s="83">
        <v>99999</v>
      </c>
      <c r="S115" t="s">
        <v>308</v>
      </c>
      <c r="T115" t="s">
        <v>355</v>
      </c>
      <c r="U115" t="s">
        <v>413</v>
      </c>
      <c r="V115" t="s">
        <v>341</v>
      </c>
      <c r="W115" s="84">
        <v>10</v>
      </c>
      <c r="X115">
        <v>66</v>
      </c>
      <c r="Y115" s="86">
        <v>660</v>
      </c>
      <c r="Z115" s="84">
        <v>68.64</v>
      </c>
    </row>
    <row r="116" spans="1:26" x14ac:dyDescent="0.25">
      <c r="A116">
        <v>1122</v>
      </c>
      <c r="B116" s="87">
        <v>41785</v>
      </c>
      <c r="C116">
        <v>26</v>
      </c>
      <c r="D116" t="s">
        <v>414</v>
      </c>
      <c r="E116" t="s">
        <v>415</v>
      </c>
      <c r="F116" t="s">
        <v>391</v>
      </c>
      <c r="G116" t="s">
        <v>392</v>
      </c>
      <c r="H116" s="83">
        <v>99999</v>
      </c>
      <c r="I116" t="s">
        <v>308</v>
      </c>
      <c r="J116" t="s">
        <v>370</v>
      </c>
      <c r="K116" t="s">
        <v>371</v>
      </c>
      <c r="L116">
        <v>41787</v>
      </c>
      <c r="M116" t="s">
        <v>338</v>
      </c>
      <c r="N116" t="s">
        <v>416</v>
      </c>
      <c r="O116" t="s">
        <v>415</v>
      </c>
      <c r="P116" t="s">
        <v>391</v>
      </c>
      <c r="Q116" t="s">
        <v>392</v>
      </c>
      <c r="R116" s="83">
        <v>99999</v>
      </c>
      <c r="S116" t="s">
        <v>308</v>
      </c>
      <c r="T116" t="s">
        <v>325</v>
      </c>
      <c r="U116" t="s">
        <v>417</v>
      </c>
      <c r="V116" t="s">
        <v>418</v>
      </c>
      <c r="W116" s="84">
        <v>21.35</v>
      </c>
      <c r="X116">
        <v>36</v>
      </c>
      <c r="Y116" s="86">
        <v>768.6</v>
      </c>
      <c r="Z116" s="84">
        <v>74.554200000000009</v>
      </c>
    </row>
    <row r="117" spans="1:26" x14ac:dyDescent="0.25">
      <c r="A117">
        <v>1123</v>
      </c>
      <c r="B117" s="87">
        <v>41785</v>
      </c>
      <c r="C117">
        <v>26</v>
      </c>
      <c r="D117" t="s">
        <v>414</v>
      </c>
      <c r="E117" t="s">
        <v>415</v>
      </c>
      <c r="F117" t="s">
        <v>391</v>
      </c>
      <c r="G117" t="s">
        <v>392</v>
      </c>
      <c r="H117" s="83">
        <v>99999</v>
      </c>
      <c r="I117" t="s">
        <v>308</v>
      </c>
      <c r="J117" t="s">
        <v>370</v>
      </c>
      <c r="K117" t="s">
        <v>371</v>
      </c>
      <c r="L117" s="87">
        <v>41787</v>
      </c>
      <c r="M117" t="s">
        <v>338</v>
      </c>
      <c r="N117" t="s">
        <v>416</v>
      </c>
      <c r="O117" t="s">
        <v>415</v>
      </c>
      <c r="P117" t="s">
        <v>391</v>
      </c>
      <c r="Q117" t="s">
        <v>392</v>
      </c>
      <c r="R117" s="83">
        <v>99999</v>
      </c>
      <c r="S117" t="s">
        <v>308</v>
      </c>
      <c r="T117" t="s">
        <v>325</v>
      </c>
      <c r="U117" t="s">
        <v>356</v>
      </c>
      <c r="V117" t="s">
        <v>357</v>
      </c>
      <c r="W117" s="84">
        <v>9.65</v>
      </c>
      <c r="X117">
        <v>87</v>
      </c>
      <c r="Y117" s="86">
        <v>839.55000000000007</v>
      </c>
      <c r="Z117" s="84">
        <v>87.313200000000009</v>
      </c>
    </row>
    <row r="118" spans="1:26" x14ac:dyDescent="0.25">
      <c r="A118">
        <v>1124</v>
      </c>
      <c r="B118" s="87">
        <v>41785</v>
      </c>
      <c r="C118">
        <v>26</v>
      </c>
      <c r="D118" t="s">
        <v>414</v>
      </c>
      <c r="E118" t="s">
        <v>415</v>
      </c>
      <c r="F118" t="s">
        <v>391</v>
      </c>
      <c r="G118" t="s">
        <v>392</v>
      </c>
      <c r="H118" s="83">
        <v>99999</v>
      </c>
      <c r="I118" t="s">
        <v>308</v>
      </c>
      <c r="J118" t="s">
        <v>370</v>
      </c>
      <c r="K118" t="s">
        <v>371</v>
      </c>
      <c r="L118" s="87">
        <v>41787</v>
      </c>
      <c r="M118" t="s">
        <v>338</v>
      </c>
      <c r="N118" t="s">
        <v>416</v>
      </c>
      <c r="O118" t="s">
        <v>415</v>
      </c>
      <c r="P118" t="s">
        <v>391</v>
      </c>
      <c r="Q118" t="s">
        <v>392</v>
      </c>
      <c r="R118" s="83">
        <v>99999</v>
      </c>
      <c r="S118" t="s">
        <v>308</v>
      </c>
      <c r="T118" t="s">
        <v>325</v>
      </c>
      <c r="U118" t="s">
        <v>398</v>
      </c>
      <c r="V118" t="s">
        <v>399</v>
      </c>
      <c r="W118" s="84">
        <v>18.399999999999999</v>
      </c>
      <c r="X118">
        <v>64</v>
      </c>
      <c r="Y118" s="86">
        <v>1177.5999999999999</v>
      </c>
      <c r="Z118" s="84">
        <v>115.40479999999999</v>
      </c>
    </row>
    <row r="119" spans="1:26" x14ac:dyDescent="0.25">
      <c r="A119">
        <v>1125</v>
      </c>
      <c r="B119" s="87">
        <v>41788</v>
      </c>
      <c r="C119">
        <v>29</v>
      </c>
      <c r="D119" t="s">
        <v>342</v>
      </c>
      <c r="E119" t="s">
        <v>343</v>
      </c>
      <c r="F119" t="s">
        <v>344</v>
      </c>
      <c r="G119" t="s">
        <v>345</v>
      </c>
      <c r="H119" s="83">
        <v>99999</v>
      </c>
      <c r="I119" t="s">
        <v>308</v>
      </c>
      <c r="J119" t="s">
        <v>346</v>
      </c>
      <c r="K119" t="s">
        <v>270</v>
      </c>
      <c r="L119" s="87">
        <v>41790</v>
      </c>
      <c r="M119" t="s">
        <v>310</v>
      </c>
      <c r="N119" t="s">
        <v>347</v>
      </c>
      <c r="O119" t="s">
        <v>343</v>
      </c>
      <c r="P119" t="s">
        <v>344</v>
      </c>
      <c r="Q119" t="s">
        <v>345</v>
      </c>
      <c r="R119" s="83">
        <v>99999</v>
      </c>
      <c r="S119" t="s">
        <v>308</v>
      </c>
      <c r="T119" t="s">
        <v>312</v>
      </c>
      <c r="U119" t="s">
        <v>313</v>
      </c>
      <c r="V119" t="s">
        <v>314</v>
      </c>
      <c r="W119" s="84">
        <v>14</v>
      </c>
      <c r="X119">
        <v>21</v>
      </c>
      <c r="Y119" s="86">
        <v>294</v>
      </c>
      <c r="Z119" s="84">
        <v>30.870000000000005</v>
      </c>
    </row>
    <row r="120" spans="1:26" x14ac:dyDescent="0.25">
      <c r="A120">
        <v>1126</v>
      </c>
      <c r="B120" s="87">
        <v>41765</v>
      </c>
      <c r="C120">
        <v>6</v>
      </c>
      <c r="D120" t="s">
        <v>358</v>
      </c>
      <c r="E120" t="s">
        <v>359</v>
      </c>
      <c r="F120" t="s">
        <v>360</v>
      </c>
      <c r="G120" t="s">
        <v>361</v>
      </c>
      <c r="H120" s="83">
        <v>99999</v>
      </c>
      <c r="I120" t="s">
        <v>308</v>
      </c>
      <c r="J120" t="s">
        <v>362</v>
      </c>
      <c r="K120" t="s">
        <v>263</v>
      </c>
      <c r="L120" s="87">
        <v>41767</v>
      </c>
      <c r="M120" t="s">
        <v>338</v>
      </c>
      <c r="N120" t="s">
        <v>363</v>
      </c>
      <c r="O120" t="s">
        <v>359</v>
      </c>
      <c r="P120" t="s">
        <v>360</v>
      </c>
      <c r="Q120" t="s">
        <v>361</v>
      </c>
      <c r="R120" s="83">
        <v>99999</v>
      </c>
      <c r="S120" t="s">
        <v>308</v>
      </c>
      <c r="T120" t="s">
        <v>312</v>
      </c>
      <c r="U120" t="s">
        <v>348</v>
      </c>
      <c r="V120" t="s">
        <v>349</v>
      </c>
      <c r="W120" s="84">
        <v>12.75</v>
      </c>
      <c r="X120">
        <v>19</v>
      </c>
      <c r="Y120" s="86">
        <v>242.25</v>
      </c>
      <c r="Z120" s="84">
        <v>24.46725</v>
      </c>
    </row>
    <row r="121" spans="1:26" x14ac:dyDescent="0.25">
      <c r="A121">
        <v>1128</v>
      </c>
      <c r="B121" s="87">
        <v>41763</v>
      </c>
      <c r="C121">
        <v>4</v>
      </c>
      <c r="D121" t="s">
        <v>317</v>
      </c>
      <c r="E121" t="s">
        <v>318</v>
      </c>
      <c r="F121" t="s">
        <v>319</v>
      </c>
      <c r="G121" t="s">
        <v>320</v>
      </c>
      <c r="H121" s="83">
        <v>99999</v>
      </c>
      <c r="I121" t="s">
        <v>308</v>
      </c>
      <c r="J121" t="s">
        <v>321</v>
      </c>
      <c r="K121" t="s">
        <v>322</v>
      </c>
      <c r="L121" s="87">
        <v>41765</v>
      </c>
      <c r="M121" t="s">
        <v>323</v>
      </c>
      <c r="N121" t="s">
        <v>324</v>
      </c>
      <c r="O121" t="s">
        <v>318</v>
      </c>
      <c r="P121" t="s">
        <v>319</v>
      </c>
      <c r="Q121" t="s">
        <v>320</v>
      </c>
      <c r="R121" s="83">
        <v>99999</v>
      </c>
      <c r="S121" t="s">
        <v>308</v>
      </c>
      <c r="T121" t="s">
        <v>325</v>
      </c>
      <c r="U121" t="s">
        <v>419</v>
      </c>
      <c r="V121" t="s">
        <v>386</v>
      </c>
      <c r="W121" s="84">
        <v>81</v>
      </c>
      <c r="X121">
        <v>23</v>
      </c>
      <c r="Y121" s="86">
        <v>1863</v>
      </c>
      <c r="Z121" s="84">
        <v>195.61500000000001</v>
      </c>
    </row>
    <row r="122" spans="1:26" x14ac:dyDescent="0.25">
      <c r="A122">
        <v>1129</v>
      </c>
      <c r="B122" s="87">
        <v>41763</v>
      </c>
      <c r="C122">
        <v>4</v>
      </c>
      <c r="D122" t="s">
        <v>317</v>
      </c>
      <c r="E122" t="s">
        <v>318</v>
      </c>
      <c r="F122" t="s">
        <v>319</v>
      </c>
      <c r="G122" t="s">
        <v>320</v>
      </c>
      <c r="H122" s="83">
        <v>99999</v>
      </c>
      <c r="I122" t="s">
        <v>308</v>
      </c>
      <c r="J122" t="s">
        <v>321</v>
      </c>
      <c r="K122" t="s">
        <v>322</v>
      </c>
      <c r="L122" s="87">
        <v>41765</v>
      </c>
      <c r="M122" t="s">
        <v>323</v>
      </c>
      <c r="N122" t="s">
        <v>324</v>
      </c>
      <c r="O122" t="s">
        <v>318</v>
      </c>
      <c r="P122" t="s">
        <v>319</v>
      </c>
      <c r="Q122" t="s">
        <v>320</v>
      </c>
      <c r="R122" s="83">
        <v>99999</v>
      </c>
      <c r="S122" t="s">
        <v>308</v>
      </c>
      <c r="T122" t="s">
        <v>325</v>
      </c>
      <c r="U122" t="s">
        <v>420</v>
      </c>
      <c r="V122" t="s">
        <v>421</v>
      </c>
      <c r="W122" s="84">
        <v>7</v>
      </c>
      <c r="X122">
        <v>72</v>
      </c>
      <c r="Y122" s="86">
        <v>504</v>
      </c>
      <c r="Z122" s="84">
        <v>51.912000000000006</v>
      </c>
    </row>
    <row r="123" spans="1:26" x14ac:dyDescent="0.25">
      <c r="A123">
        <v>1131</v>
      </c>
      <c r="B123" s="87">
        <v>41767</v>
      </c>
      <c r="C123">
        <v>8</v>
      </c>
      <c r="D123" t="s">
        <v>333</v>
      </c>
      <c r="E123" t="s">
        <v>334</v>
      </c>
      <c r="F123" t="s">
        <v>335</v>
      </c>
      <c r="G123" t="s">
        <v>336</v>
      </c>
      <c r="H123" s="83">
        <v>99999</v>
      </c>
      <c r="I123" t="s">
        <v>308</v>
      </c>
      <c r="J123" t="s">
        <v>337</v>
      </c>
      <c r="K123" t="s">
        <v>263</v>
      </c>
      <c r="L123" s="87">
        <v>41769</v>
      </c>
      <c r="M123" t="s">
        <v>338</v>
      </c>
      <c r="N123" t="s">
        <v>339</v>
      </c>
      <c r="O123" t="s">
        <v>334</v>
      </c>
      <c r="P123" t="s">
        <v>335</v>
      </c>
      <c r="Q123" t="s">
        <v>336</v>
      </c>
      <c r="R123" s="83">
        <v>99999</v>
      </c>
      <c r="S123" t="s">
        <v>308</v>
      </c>
      <c r="T123" t="s">
        <v>325</v>
      </c>
      <c r="U123" t="s">
        <v>408</v>
      </c>
      <c r="V123" t="s">
        <v>409</v>
      </c>
      <c r="W123" s="84">
        <v>34.799999999999997</v>
      </c>
      <c r="X123">
        <v>22</v>
      </c>
      <c r="Y123" s="86">
        <v>765.59999999999991</v>
      </c>
      <c r="Z123" s="84">
        <v>75.02879999999999</v>
      </c>
    </row>
    <row r="124" spans="1:26" x14ac:dyDescent="0.25">
      <c r="A124">
        <v>1134</v>
      </c>
      <c r="B124" s="87">
        <v>41762</v>
      </c>
      <c r="C124">
        <v>3</v>
      </c>
      <c r="D124" t="s">
        <v>350</v>
      </c>
      <c r="E124" t="s">
        <v>351</v>
      </c>
      <c r="F124" t="s">
        <v>352</v>
      </c>
      <c r="G124" t="s">
        <v>353</v>
      </c>
      <c r="H124" s="83">
        <v>99999</v>
      </c>
      <c r="I124" t="s">
        <v>308</v>
      </c>
      <c r="J124" t="s">
        <v>309</v>
      </c>
      <c r="K124" t="s">
        <v>270</v>
      </c>
      <c r="L124" s="87">
        <v>41764</v>
      </c>
      <c r="M124" t="s">
        <v>310</v>
      </c>
      <c r="N124" t="s">
        <v>354</v>
      </c>
      <c r="O124" t="s">
        <v>351</v>
      </c>
      <c r="P124" t="s">
        <v>352</v>
      </c>
      <c r="Q124" t="s">
        <v>353</v>
      </c>
      <c r="R124" s="83">
        <v>99999</v>
      </c>
      <c r="S124" t="s">
        <v>308</v>
      </c>
      <c r="T124" t="s">
        <v>355</v>
      </c>
      <c r="U124" t="s">
        <v>422</v>
      </c>
      <c r="V124" t="s">
        <v>388</v>
      </c>
      <c r="W124" s="84">
        <v>10</v>
      </c>
      <c r="X124">
        <v>82</v>
      </c>
      <c r="Y124" s="86">
        <v>820</v>
      </c>
      <c r="Z124" s="84">
        <v>85.28</v>
      </c>
    </row>
    <row r="125" spans="1:26" x14ac:dyDescent="0.25">
      <c r="A125">
        <v>1135</v>
      </c>
      <c r="B125" s="87">
        <v>41762</v>
      </c>
      <c r="C125">
        <v>3</v>
      </c>
      <c r="D125" t="s">
        <v>350</v>
      </c>
      <c r="E125" t="s">
        <v>351</v>
      </c>
      <c r="F125" t="s">
        <v>352</v>
      </c>
      <c r="G125" t="s">
        <v>353</v>
      </c>
      <c r="H125" s="83">
        <v>99999</v>
      </c>
      <c r="I125" t="s">
        <v>308</v>
      </c>
      <c r="J125" t="s">
        <v>309</v>
      </c>
      <c r="K125" t="s">
        <v>270</v>
      </c>
      <c r="L125" s="87">
        <v>41764</v>
      </c>
      <c r="M125" t="s">
        <v>310</v>
      </c>
      <c r="N125" t="s">
        <v>354</v>
      </c>
      <c r="O125" t="s">
        <v>351</v>
      </c>
      <c r="P125" t="s">
        <v>352</v>
      </c>
      <c r="Q125" t="s">
        <v>353</v>
      </c>
      <c r="R125" s="83">
        <v>99999</v>
      </c>
      <c r="S125" t="s">
        <v>308</v>
      </c>
      <c r="T125" t="s">
        <v>355</v>
      </c>
      <c r="U125" t="s">
        <v>364</v>
      </c>
      <c r="V125" t="s">
        <v>365</v>
      </c>
      <c r="W125" s="84">
        <v>40</v>
      </c>
      <c r="X125">
        <v>98</v>
      </c>
      <c r="Y125" s="86">
        <v>3920</v>
      </c>
      <c r="Z125" s="84">
        <v>411.6</v>
      </c>
    </row>
    <row r="126" spans="1:26" x14ac:dyDescent="0.25">
      <c r="A126">
        <v>1138</v>
      </c>
      <c r="B126" s="87">
        <v>41797</v>
      </c>
      <c r="C126">
        <v>7</v>
      </c>
      <c r="D126" t="s">
        <v>380</v>
      </c>
      <c r="E126" t="s">
        <v>381</v>
      </c>
      <c r="F126" t="s">
        <v>382</v>
      </c>
      <c r="G126" t="s">
        <v>383</v>
      </c>
      <c r="H126" s="83">
        <v>99999</v>
      </c>
      <c r="I126" t="s">
        <v>308</v>
      </c>
      <c r="J126" t="s">
        <v>337</v>
      </c>
      <c r="K126" t="s">
        <v>263</v>
      </c>
      <c r="L126" s="87"/>
      <c r="N126" t="s">
        <v>384</v>
      </c>
      <c r="O126" t="s">
        <v>381</v>
      </c>
      <c r="P126" t="s">
        <v>382</v>
      </c>
      <c r="Q126" t="s">
        <v>383</v>
      </c>
      <c r="R126" s="83">
        <v>99999</v>
      </c>
      <c r="S126" t="s">
        <v>308</v>
      </c>
      <c r="U126" t="s">
        <v>332</v>
      </c>
      <c r="V126" t="s">
        <v>314</v>
      </c>
      <c r="W126" s="84">
        <v>46</v>
      </c>
      <c r="X126">
        <v>71</v>
      </c>
      <c r="Y126" s="86">
        <v>3266</v>
      </c>
      <c r="Z126" s="84">
        <v>310.27</v>
      </c>
    </row>
    <row r="127" spans="1:26" x14ac:dyDescent="0.25">
      <c r="A127">
        <v>1139</v>
      </c>
      <c r="B127" s="87">
        <v>41800</v>
      </c>
      <c r="C127">
        <v>10</v>
      </c>
      <c r="D127" t="s">
        <v>373</v>
      </c>
      <c r="E127" t="s">
        <v>374</v>
      </c>
      <c r="F127" t="s">
        <v>375</v>
      </c>
      <c r="G127" t="s">
        <v>376</v>
      </c>
      <c r="H127" s="83">
        <v>99999</v>
      </c>
      <c r="I127" t="s">
        <v>308</v>
      </c>
      <c r="J127" t="s">
        <v>377</v>
      </c>
      <c r="K127" t="s">
        <v>322</v>
      </c>
      <c r="L127" s="87">
        <v>41802</v>
      </c>
      <c r="M127" t="s">
        <v>323</v>
      </c>
      <c r="N127" t="s">
        <v>378</v>
      </c>
      <c r="O127" t="s">
        <v>374</v>
      </c>
      <c r="P127" t="s">
        <v>375</v>
      </c>
      <c r="Q127" t="s">
        <v>376</v>
      </c>
      <c r="R127" s="83">
        <v>99999</v>
      </c>
      <c r="S127" t="s">
        <v>308</v>
      </c>
      <c r="U127" t="s">
        <v>385</v>
      </c>
      <c r="V127" t="s">
        <v>386</v>
      </c>
      <c r="W127" s="84">
        <v>25</v>
      </c>
      <c r="X127">
        <v>40</v>
      </c>
      <c r="Y127" s="86">
        <v>1000</v>
      </c>
      <c r="Z127" s="84">
        <v>105</v>
      </c>
    </row>
    <row r="128" spans="1:26" x14ac:dyDescent="0.25">
      <c r="A128">
        <v>1140</v>
      </c>
      <c r="B128" s="87">
        <v>41800</v>
      </c>
      <c r="C128">
        <v>10</v>
      </c>
      <c r="D128" t="s">
        <v>373</v>
      </c>
      <c r="E128" t="s">
        <v>374</v>
      </c>
      <c r="F128" t="s">
        <v>375</v>
      </c>
      <c r="G128" t="s">
        <v>376</v>
      </c>
      <c r="H128" s="83">
        <v>99999</v>
      </c>
      <c r="I128" t="s">
        <v>308</v>
      </c>
      <c r="J128" t="s">
        <v>377</v>
      </c>
      <c r="K128" t="s">
        <v>322</v>
      </c>
      <c r="L128" s="87">
        <v>41802</v>
      </c>
      <c r="M128" t="s">
        <v>323</v>
      </c>
      <c r="N128" t="s">
        <v>378</v>
      </c>
      <c r="O128" t="s">
        <v>374</v>
      </c>
      <c r="P128" t="s">
        <v>375</v>
      </c>
      <c r="Q128" t="s">
        <v>376</v>
      </c>
      <c r="R128" s="83">
        <v>99999</v>
      </c>
      <c r="S128" t="s">
        <v>308</v>
      </c>
      <c r="U128" t="s">
        <v>387</v>
      </c>
      <c r="V128" t="s">
        <v>388</v>
      </c>
      <c r="W128" s="84">
        <v>22</v>
      </c>
      <c r="X128">
        <v>80</v>
      </c>
      <c r="Y128" s="86">
        <v>1760</v>
      </c>
      <c r="Z128" s="84">
        <v>172.48</v>
      </c>
    </row>
    <row r="129" spans="1:26" x14ac:dyDescent="0.25">
      <c r="A129">
        <v>1141</v>
      </c>
      <c r="B129" s="87">
        <v>41800</v>
      </c>
      <c r="C129">
        <v>10</v>
      </c>
      <c r="D129" t="s">
        <v>373</v>
      </c>
      <c r="E129" t="s">
        <v>374</v>
      </c>
      <c r="F129" t="s">
        <v>375</v>
      </c>
      <c r="G129" t="s">
        <v>376</v>
      </c>
      <c r="H129" s="83">
        <v>99999</v>
      </c>
      <c r="I129" t="s">
        <v>308</v>
      </c>
      <c r="J129" t="s">
        <v>377</v>
      </c>
      <c r="K129" t="s">
        <v>322</v>
      </c>
      <c r="L129" s="87">
        <v>41802</v>
      </c>
      <c r="M129" t="s">
        <v>323</v>
      </c>
      <c r="N129" t="s">
        <v>378</v>
      </c>
      <c r="O129" t="s">
        <v>374</v>
      </c>
      <c r="P129" t="s">
        <v>375</v>
      </c>
      <c r="Q129" t="s">
        <v>376</v>
      </c>
      <c r="R129" s="83">
        <v>99999</v>
      </c>
      <c r="S129" t="s">
        <v>308</v>
      </c>
      <c r="U129" t="s">
        <v>340</v>
      </c>
      <c r="V129" t="s">
        <v>341</v>
      </c>
      <c r="W129" s="84">
        <v>9.1999999999999993</v>
      </c>
      <c r="X129">
        <v>38</v>
      </c>
      <c r="Y129" s="86">
        <v>349.59999999999997</v>
      </c>
      <c r="Z129" s="84">
        <v>33.211999999999996</v>
      </c>
    </row>
    <row r="130" spans="1:26" x14ac:dyDescent="0.25">
      <c r="A130">
        <v>1142</v>
      </c>
      <c r="B130" s="87">
        <v>41801</v>
      </c>
      <c r="C130">
        <v>11</v>
      </c>
      <c r="D130" t="s">
        <v>389</v>
      </c>
      <c r="E130" t="s">
        <v>390</v>
      </c>
      <c r="F130" t="s">
        <v>391</v>
      </c>
      <c r="G130" t="s">
        <v>392</v>
      </c>
      <c r="H130" s="83">
        <v>99999</v>
      </c>
      <c r="I130" t="s">
        <v>308</v>
      </c>
      <c r="J130" t="s">
        <v>370</v>
      </c>
      <c r="K130" t="s">
        <v>371</v>
      </c>
      <c r="L130" s="87"/>
      <c r="M130" t="s">
        <v>338</v>
      </c>
      <c r="N130" t="s">
        <v>393</v>
      </c>
      <c r="O130" t="s">
        <v>390</v>
      </c>
      <c r="P130" t="s">
        <v>391</v>
      </c>
      <c r="Q130" t="s">
        <v>392</v>
      </c>
      <c r="R130" s="83">
        <v>99999</v>
      </c>
      <c r="S130" t="s">
        <v>308</v>
      </c>
      <c r="U130" t="s">
        <v>315</v>
      </c>
      <c r="V130" t="s">
        <v>316</v>
      </c>
      <c r="W130">
        <v>3.5</v>
      </c>
      <c r="X130">
        <v>28</v>
      </c>
      <c r="Y130" s="86">
        <v>98</v>
      </c>
      <c r="Z130" s="84">
        <v>10.290000000000001</v>
      </c>
    </row>
    <row r="131" spans="1:26" x14ac:dyDescent="0.25">
      <c r="A131">
        <v>1143</v>
      </c>
      <c r="B131" s="87">
        <v>41801</v>
      </c>
      <c r="C131">
        <v>11</v>
      </c>
      <c r="D131" t="s">
        <v>389</v>
      </c>
      <c r="E131" t="s">
        <v>390</v>
      </c>
      <c r="F131" t="s">
        <v>391</v>
      </c>
      <c r="G131" t="s">
        <v>392</v>
      </c>
      <c r="H131" s="83">
        <v>99999</v>
      </c>
      <c r="I131" t="s">
        <v>308</v>
      </c>
      <c r="J131" t="s">
        <v>370</v>
      </c>
      <c r="K131" t="s">
        <v>371</v>
      </c>
      <c r="L131" s="87"/>
      <c r="M131" t="s">
        <v>338</v>
      </c>
      <c r="N131" t="s">
        <v>393</v>
      </c>
      <c r="O131" t="s">
        <v>390</v>
      </c>
      <c r="P131" t="s">
        <v>391</v>
      </c>
      <c r="Q131" t="s">
        <v>392</v>
      </c>
      <c r="R131" s="83">
        <v>99999</v>
      </c>
      <c r="S131" t="s">
        <v>308</v>
      </c>
      <c r="U131" t="s">
        <v>379</v>
      </c>
      <c r="V131" t="s">
        <v>314</v>
      </c>
      <c r="W131">
        <v>2.99</v>
      </c>
      <c r="X131">
        <v>60</v>
      </c>
      <c r="Y131" s="86">
        <v>179.4</v>
      </c>
      <c r="Z131" s="84">
        <v>17.581200000000003</v>
      </c>
    </row>
    <row r="132" spans="1:26" x14ac:dyDescent="0.25">
      <c r="A132">
        <v>1144</v>
      </c>
      <c r="B132" s="87">
        <v>41791</v>
      </c>
      <c r="C132">
        <v>1</v>
      </c>
      <c r="D132" t="s">
        <v>394</v>
      </c>
      <c r="E132" t="s">
        <v>395</v>
      </c>
      <c r="F132" t="s">
        <v>396</v>
      </c>
      <c r="G132" t="s">
        <v>188</v>
      </c>
      <c r="H132" s="83">
        <v>99999</v>
      </c>
      <c r="I132" t="s">
        <v>308</v>
      </c>
      <c r="J132" t="s">
        <v>337</v>
      </c>
      <c r="K132" t="s">
        <v>263</v>
      </c>
      <c r="L132" s="87"/>
      <c r="N132" t="s">
        <v>397</v>
      </c>
      <c r="O132" t="s">
        <v>395</v>
      </c>
      <c r="P132" t="s">
        <v>396</v>
      </c>
      <c r="Q132" t="s">
        <v>188</v>
      </c>
      <c r="R132" s="83">
        <v>99999</v>
      </c>
      <c r="S132" t="s">
        <v>308</v>
      </c>
      <c r="U132" t="s">
        <v>331</v>
      </c>
      <c r="V132" t="s">
        <v>314</v>
      </c>
      <c r="W132">
        <v>18</v>
      </c>
      <c r="X132">
        <v>33</v>
      </c>
      <c r="Y132" s="86">
        <v>594</v>
      </c>
      <c r="Z132" s="84">
        <v>58.212000000000003</v>
      </c>
    </row>
    <row r="133" spans="1:26" x14ac:dyDescent="0.25">
      <c r="A133">
        <v>1145</v>
      </c>
      <c r="B133" s="87">
        <v>41791</v>
      </c>
      <c r="C133">
        <v>1</v>
      </c>
      <c r="D133" t="s">
        <v>394</v>
      </c>
      <c r="E133" t="s">
        <v>395</v>
      </c>
      <c r="F133" t="s">
        <v>396</v>
      </c>
      <c r="G133" t="s">
        <v>188</v>
      </c>
      <c r="H133" s="83">
        <v>99999</v>
      </c>
      <c r="I133" t="s">
        <v>308</v>
      </c>
      <c r="J133" t="s">
        <v>337</v>
      </c>
      <c r="K133" t="s">
        <v>263</v>
      </c>
      <c r="L133" s="87"/>
      <c r="N133" t="s">
        <v>397</v>
      </c>
      <c r="O133" t="s">
        <v>395</v>
      </c>
      <c r="P133" t="s">
        <v>396</v>
      </c>
      <c r="Q133" t="s">
        <v>188</v>
      </c>
      <c r="R133" s="83">
        <v>99999</v>
      </c>
      <c r="S133" t="s">
        <v>308</v>
      </c>
      <c r="U133" t="s">
        <v>332</v>
      </c>
      <c r="V133" t="s">
        <v>314</v>
      </c>
      <c r="W133">
        <v>46</v>
      </c>
      <c r="X133">
        <v>22</v>
      </c>
      <c r="Y133" s="86">
        <v>1012</v>
      </c>
      <c r="Z133" s="84">
        <v>101.2</v>
      </c>
    </row>
    <row r="134" spans="1:26" x14ac:dyDescent="0.25">
      <c r="A134">
        <v>1146</v>
      </c>
      <c r="B134" s="87">
        <v>41791</v>
      </c>
      <c r="C134">
        <v>1</v>
      </c>
      <c r="D134" t="s">
        <v>394</v>
      </c>
      <c r="E134" t="s">
        <v>395</v>
      </c>
      <c r="F134" t="s">
        <v>396</v>
      </c>
      <c r="G134" t="s">
        <v>188</v>
      </c>
      <c r="H134" s="83">
        <v>99999</v>
      </c>
      <c r="I134" t="s">
        <v>308</v>
      </c>
      <c r="J134" t="s">
        <v>337</v>
      </c>
      <c r="K134" t="s">
        <v>263</v>
      </c>
      <c r="L134" s="87"/>
      <c r="N134" t="s">
        <v>397</v>
      </c>
      <c r="O134" t="s">
        <v>395</v>
      </c>
      <c r="P134" t="s">
        <v>396</v>
      </c>
      <c r="Q134" t="s">
        <v>188</v>
      </c>
      <c r="R134" s="83">
        <v>99999</v>
      </c>
      <c r="S134" t="s">
        <v>308</v>
      </c>
      <c r="U134" t="s">
        <v>379</v>
      </c>
      <c r="V134" t="s">
        <v>314</v>
      </c>
      <c r="W134">
        <v>2.99</v>
      </c>
      <c r="X134">
        <v>51</v>
      </c>
      <c r="Y134" s="86">
        <v>152.49</v>
      </c>
      <c r="Z134" s="84">
        <v>14.944020000000002</v>
      </c>
    </row>
    <row r="135" spans="1:26" x14ac:dyDescent="0.25">
      <c r="A135">
        <v>1147</v>
      </c>
      <c r="B135" s="87">
        <v>41818</v>
      </c>
      <c r="C135">
        <v>28</v>
      </c>
      <c r="D135" t="s">
        <v>366</v>
      </c>
      <c r="E135" t="s">
        <v>367</v>
      </c>
      <c r="F135" t="s">
        <v>368</v>
      </c>
      <c r="G135" t="s">
        <v>369</v>
      </c>
      <c r="H135" s="83">
        <v>99999</v>
      </c>
      <c r="I135" t="s">
        <v>308</v>
      </c>
      <c r="J135" t="s">
        <v>370</v>
      </c>
      <c r="K135" t="s">
        <v>371</v>
      </c>
      <c r="L135" s="87">
        <v>41820</v>
      </c>
      <c r="M135" t="s">
        <v>338</v>
      </c>
      <c r="N135" t="s">
        <v>372</v>
      </c>
      <c r="O135" t="s">
        <v>367</v>
      </c>
      <c r="P135" t="s">
        <v>368</v>
      </c>
      <c r="Q135" t="s">
        <v>369</v>
      </c>
      <c r="R135" s="83">
        <v>99999</v>
      </c>
      <c r="S135" t="s">
        <v>308</v>
      </c>
      <c r="T135" t="s">
        <v>325</v>
      </c>
      <c r="U135" t="s">
        <v>356</v>
      </c>
      <c r="V135" t="s">
        <v>357</v>
      </c>
      <c r="W135">
        <v>9.65</v>
      </c>
      <c r="X135">
        <v>60</v>
      </c>
      <c r="Y135" s="86">
        <v>579</v>
      </c>
      <c r="Z135" s="84">
        <v>57.321000000000005</v>
      </c>
    </row>
    <row r="136" spans="1:26" x14ac:dyDescent="0.25">
      <c r="A136">
        <v>1148</v>
      </c>
      <c r="B136" s="87">
        <v>41818</v>
      </c>
      <c r="C136">
        <v>28</v>
      </c>
      <c r="D136" t="s">
        <v>366</v>
      </c>
      <c r="E136" t="s">
        <v>367</v>
      </c>
      <c r="F136" t="s">
        <v>368</v>
      </c>
      <c r="G136" t="s">
        <v>369</v>
      </c>
      <c r="H136" s="83">
        <v>99999</v>
      </c>
      <c r="I136" t="s">
        <v>308</v>
      </c>
      <c r="J136" t="s">
        <v>370</v>
      </c>
      <c r="K136" t="s">
        <v>371</v>
      </c>
      <c r="L136" s="87">
        <v>41820</v>
      </c>
      <c r="M136" t="s">
        <v>338</v>
      </c>
      <c r="N136" t="s">
        <v>372</v>
      </c>
      <c r="O136" t="s">
        <v>367</v>
      </c>
      <c r="P136" t="s">
        <v>368</v>
      </c>
      <c r="Q136" t="s">
        <v>369</v>
      </c>
      <c r="R136" s="83">
        <v>99999</v>
      </c>
      <c r="S136" t="s">
        <v>308</v>
      </c>
      <c r="T136" t="s">
        <v>325</v>
      </c>
      <c r="U136" t="s">
        <v>398</v>
      </c>
      <c r="V136" t="s">
        <v>399</v>
      </c>
      <c r="W136">
        <v>18.399999999999999</v>
      </c>
      <c r="X136">
        <v>98</v>
      </c>
      <c r="Y136" s="86">
        <v>1803.1999999999998</v>
      </c>
      <c r="Z136" s="84">
        <v>183.9264</v>
      </c>
    </row>
    <row r="137" spans="1:26" x14ac:dyDescent="0.25">
      <c r="A137">
        <v>1149</v>
      </c>
      <c r="B137" s="87">
        <v>41799</v>
      </c>
      <c r="C137">
        <v>9</v>
      </c>
      <c r="D137" t="s">
        <v>400</v>
      </c>
      <c r="E137" t="s">
        <v>401</v>
      </c>
      <c r="F137" t="s">
        <v>402</v>
      </c>
      <c r="G137" t="s">
        <v>403</v>
      </c>
      <c r="H137" s="83">
        <v>99999</v>
      </c>
      <c r="I137" t="s">
        <v>308</v>
      </c>
      <c r="J137" t="s">
        <v>404</v>
      </c>
      <c r="K137" t="s">
        <v>270</v>
      </c>
      <c r="L137" s="87">
        <v>41801</v>
      </c>
      <c r="M137" t="s">
        <v>323</v>
      </c>
      <c r="N137" t="s">
        <v>405</v>
      </c>
      <c r="O137" t="s">
        <v>401</v>
      </c>
      <c r="P137" t="s">
        <v>402</v>
      </c>
      <c r="Q137" t="s">
        <v>403</v>
      </c>
      <c r="R137" s="83">
        <v>99999</v>
      </c>
      <c r="S137" t="s">
        <v>308</v>
      </c>
      <c r="T137" t="s">
        <v>312</v>
      </c>
      <c r="U137" t="s">
        <v>406</v>
      </c>
      <c r="V137" t="s">
        <v>407</v>
      </c>
      <c r="W137">
        <v>19.5</v>
      </c>
      <c r="X137">
        <v>27</v>
      </c>
      <c r="Y137" s="86">
        <v>526.5</v>
      </c>
      <c r="Z137" s="84">
        <v>51.070500000000003</v>
      </c>
    </row>
    <row r="138" spans="1:26" x14ac:dyDescent="0.25">
      <c r="A138">
        <v>1150</v>
      </c>
      <c r="B138" s="87">
        <v>41799</v>
      </c>
      <c r="C138">
        <v>9</v>
      </c>
      <c r="D138" t="s">
        <v>400</v>
      </c>
      <c r="E138" t="s">
        <v>401</v>
      </c>
      <c r="F138" t="s">
        <v>402</v>
      </c>
      <c r="G138" t="s">
        <v>403</v>
      </c>
      <c r="H138" s="83">
        <v>99999</v>
      </c>
      <c r="I138" t="s">
        <v>308</v>
      </c>
      <c r="J138" t="s">
        <v>404</v>
      </c>
      <c r="K138" t="s">
        <v>270</v>
      </c>
      <c r="L138" s="87">
        <v>41801</v>
      </c>
      <c r="M138" t="s">
        <v>323</v>
      </c>
      <c r="N138" t="s">
        <v>405</v>
      </c>
      <c r="O138" t="s">
        <v>401</v>
      </c>
      <c r="P138" t="s">
        <v>402</v>
      </c>
      <c r="Q138" t="s">
        <v>403</v>
      </c>
      <c r="R138" s="83">
        <v>99999</v>
      </c>
      <c r="S138" t="s">
        <v>308</v>
      </c>
      <c r="T138" t="s">
        <v>312</v>
      </c>
      <c r="U138" t="s">
        <v>408</v>
      </c>
      <c r="V138" t="s">
        <v>409</v>
      </c>
      <c r="W138">
        <v>34.799999999999997</v>
      </c>
      <c r="X138">
        <v>88</v>
      </c>
      <c r="Y138" s="86">
        <v>3062.3999999999996</v>
      </c>
      <c r="Z138" s="84">
        <v>303.17759999999993</v>
      </c>
    </row>
    <row r="139" spans="1:26" x14ac:dyDescent="0.25">
      <c r="A139">
        <v>1151</v>
      </c>
      <c r="B139" s="87">
        <v>41796</v>
      </c>
      <c r="C139">
        <v>6</v>
      </c>
      <c r="D139" t="s">
        <v>358</v>
      </c>
      <c r="E139" t="s">
        <v>359</v>
      </c>
      <c r="F139" t="s">
        <v>360</v>
      </c>
      <c r="G139" t="s">
        <v>361</v>
      </c>
      <c r="H139" s="83">
        <v>99999</v>
      </c>
      <c r="I139" t="s">
        <v>308</v>
      </c>
      <c r="J139" t="s">
        <v>362</v>
      </c>
      <c r="K139" t="s">
        <v>263</v>
      </c>
      <c r="L139" s="87">
        <v>41798</v>
      </c>
      <c r="M139" t="s">
        <v>310</v>
      </c>
      <c r="N139" t="s">
        <v>363</v>
      </c>
      <c r="O139" t="s">
        <v>359</v>
      </c>
      <c r="P139" t="s">
        <v>360</v>
      </c>
      <c r="Q139" t="s">
        <v>361</v>
      </c>
      <c r="R139" s="83">
        <v>99999</v>
      </c>
      <c r="S139" t="s">
        <v>308</v>
      </c>
      <c r="T139" t="s">
        <v>325</v>
      </c>
      <c r="U139" t="s">
        <v>313</v>
      </c>
      <c r="V139" t="s">
        <v>314</v>
      </c>
      <c r="W139">
        <v>14</v>
      </c>
      <c r="X139">
        <v>65</v>
      </c>
      <c r="Y139" s="86">
        <v>910</v>
      </c>
      <c r="Z139" s="84">
        <v>95.55</v>
      </c>
    </row>
    <row r="140" spans="1:26" x14ac:dyDescent="0.25">
      <c r="A140">
        <v>1152</v>
      </c>
      <c r="B140" s="87">
        <v>41798</v>
      </c>
      <c r="C140">
        <v>8</v>
      </c>
      <c r="D140" t="s">
        <v>333</v>
      </c>
      <c r="E140" t="s">
        <v>334</v>
      </c>
      <c r="F140" t="s">
        <v>335</v>
      </c>
      <c r="G140" t="s">
        <v>336</v>
      </c>
      <c r="H140" s="83">
        <v>99999</v>
      </c>
      <c r="I140" t="s">
        <v>308</v>
      </c>
      <c r="J140" t="s">
        <v>337</v>
      </c>
      <c r="K140" t="s">
        <v>263</v>
      </c>
      <c r="L140" s="87">
        <v>41800</v>
      </c>
      <c r="M140" t="s">
        <v>310</v>
      </c>
      <c r="N140" t="s">
        <v>339</v>
      </c>
      <c r="O140" t="s">
        <v>334</v>
      </c>
      <c r="P140" t="s">
        <v>335</v>
      </c>
      <c r="Q140" t="s">
        <v>336</v>
      </c>
      <c r="R140" s="83">
        <v>99999</v>
      </c>
      <c r="S140" t="s">
        <v>308</v>
      </c>
      <c r="T140" t="s">
        <v>312</v>
      </c>
      <c r="U140" t="s">
        <v>364</v>
      </c>
      <c r="V140" t="s">
        <v>365</v>
      </c>
      <c r="W140">
        <v>40</v>
      </c>
      <c r="X140">
        <v>38</v>
      </c>
      <c r="Y140" s="86">
        <v>1520</v>
      </c>
      <c r="Z140" s="84">
        <v>148.96</v>
      </c>
    </row>
    <row r="141" spans="1:26" x14ac:dyDescent="0.25">
      <c r="A141">
        <v>1153</v>
      </c>
      <c r="B141" s="87">
        <v>41798</v>
      </c>
      <c r="C141">
        <v>8</v>
      </c>
      <c r="D141" t="s">
        <v>333</v>
      </c>
      <c r="E141" t="s">
        <v>334</v>
      </c>
      <c r="F141" t="s">
        <v>335</v>
      </c>
      <c r="G141" t="s">
        <v>336</v>
      </c>
      <c r="H141" s="83">
        <v>99999</v>
      </c>
      <c r="I141" t="s">
        <v>308</v>
      </c>
      <c r="J141" t="s">
        <v>337</v>
      </c>
      <c r="K141" t="s">
        <v>263</v>
      </c>
      <c r="L141">
        <v>41800</v>
      </c>
      <c r="M141" t="s">
        <v>310</v>
      </c>
      <c r="N141" t="s">
        <v>339</v>
      </c>
      <c r="O141" t="s">
        <v>334</v>
      </c>
      <c r="P141" t="s">
        <v>335</v>
      </c>
      <c r="Q141" t="s">
        <v>336</v>
      </c>
      <c r="R141" s="83">
        <v>99999</v>
      </c>
      <c r="S141" t="s">
        <v>308</v>
      </c>
      <c r="T141" t="s">
        <v>312</v>
      </c>
      <c r="U141" t="s">
        <v>340</v>
      </c>
      <c r="V141" t="s">
        <v>341</v>
      </c>
      <c r="W141" s="84">
        <v>9.1999999999999993</v>
      </c>
      <c r="X141">
        <v>80</v>
      </c>
      <c r="Y141" s="86">
        <v>736</v>
      </c>
      <c r="Z141" s="84">
        <v>70.656000000000006</v>
      </c>
    </row>
    <row r="142" spans="1:26" x14ac:dyDescent="0.25">
      <c r="A142">
        <v>1154</v>
      </c>
      <c r="B142" s="87">
        <v>41815</v>
      </c>
      <c r="C142">
        <v>25</v>
      </c>
      <c r="D142" t="s">
        <v>410</v>
      </c>
      <c r="E142" t="s">
        <v>411</v>
      </c>
      <c r="F142" t="s">
        <v>375</v>
      </c>
      <c r="G142" t="s">
        <v>376</v>
      </c>
      <c r="H142" s="83">
        <v>99999</v>
      </c>
      <c r="I142" t="s">
        <v>308</v>
      </c>
      <c r="J142" t="s">
        <v>377</v>
      </c>
      <c r="K142" t="s">
        <v>322</v>
      </c>
      <c r="L142" s="87">
        <v>41817</v>
      </c>
      <c r="M142" t="s">
        <v>323</v>
      </c>
      <c r="N142" t="s">
        <v>412</v>
      </c>
      <c r="O142" t="s">
        <v>411</v>
      </c>
      <c r="P142" t="s">
        <v>375</v>
      </c>
      <c r="Q142" t="s">
        <v>376</v>
      </c>
      <c r="R142" s="83">
        <v>99999</v>
      </c>
      <c r="S142" t="s">
        <v>308</v>
      </c>
      <c r="T142" t="s">
        <v>355</v>
      </c>
      <c r="U142" t="s">
        <v>413</v>
      </c>
      <c r="V142" t="s">
        <v>341</v>
      </c>
      <c r="W142" s="84">
        <v>10</v>
      </c>
      <c r="X142">
        <v>49</v>
      </c>
      <c r="Y142" s="86">
        <v>490</v>
      </c>
      <c r="Z142" s="84">
        <v>47.04</v>
      </c>
    </row>
    <row r="143" spans="1:26" x14ac:dyDescent="0.25">
      <c r="A143">
        <v>1155</v>
      </c>
      <c r="B143" s="87">
        <v>41816</v>
      </c>
      <c r="C143">
        <v>26</v>
      </c>
      <c r="D143" t="s">
        <v>414</v>
      </c>
      <c r="E143" t="s">
        <v>415</v>
      </c>
      <c r="F143" t="s">
        <v>391</v>
      </c>
      <c r="G143" t="s">
        <v>392</v>
      </c>
      <c r="H143" s="83">
        <v>99999</v>
      </c>
      <c r="I143" t="s">
        <v>308</v>
      </c>
      <c r="J143" t="s">
        <v>370</v>
      </c>
      <c r="K143" t="s">
        <v>371</v>
      </c>
      <c r="L143" s="87">
        <v>41818</v>
      </c>
      <c r="M143" t="s">
        <v>338</v>
      </c>
      <c r="N143" t="s">
        <v>416</v>
      </c>
      <c r="O143" t="s">
        <v>415</v>
      </c>
      <c r="P143" t="s">
        <v>391</v>
      </c>
      <c r="Q143" t="s">
        <v>392</v>
      </c>
      <c r="R143" s="83">
        <v>99999</v>
      </c>
      <c r="S143" t="s">
        <v>308</v>
      </c>
      <c r="T143" t="s">
        <v>325</v>
      </c>
      <c r="U143" t="s">
        <v>417</v>
      </c>
      <c r="V143" t="s">
        <v>418</v>
      </c>
      <c r="W143" s="84">
        <v>21.35</v>
      </c>
      <c r="X143">
        <v>90</v>
      </c>
      <c r="Y143" s="86">
        <v>1921.5000000000002</v>
      </c>
      <c r="Z143" s="84">
        <v>186.38550000000004</v>
      </c>
    </row>
    <row r="144" spans="1:26" x14ac:dyDescent="0.25">
      <c r="A144">
        <v>1156</v>
      </c>
      <c r="B144" s="87">
        <v>41816</v>
      </c>
      <c r="C144">
        <v>26</v>
      </c>
      <c r="D144" t="s">
        <v>414</v>
      </c>
      <c r="E144" t="s">
        <v>415</v>
      </c>
      <c r="F144" t="s">
        <v>391</v>
      </c>
      <c r="G144" t="s">
        <v>392</v>
      </c>
      <c r="H144" s="83">
        <v>99999</v>
      </c>
      <c r="I144" t="s">
        <v>308</v>
      </c>
      <c r="J144" t="s">
        <v>370</v>
      </c>
      <c r="K144" t="s">
        <v>371</v>
      </c>
      <c r="L144" s="87">
        <v>41818</v>
      </c>
      <c r="M144" t="s">
        <v>338</v>
      </c>
      <c r="N144" t="s">
        <v>416</v>
      </c>
      <c r="O144" t="s">
        <v>415</v>
      </c>
      <c r="P144" t="s">
        <v>391</v>
      </c>
      <c r="Q144" t="s">
        <v>392</v>
      </c>
      <c r="R144" s="83">
        <v>99999</v>
      </c>
      <c r="S144" t="s">
        <v>308</v>
      </c>
      <c r="T144" t="s">
        <v>325</v>
      </c>
      <c r="U144" t="s">
        <v>356</v>
      </c>
      <c r="V144" t="s">
        <v>357</v>
      </c>
      <c r="W144" s="84">
        <v>9.65</v>
      </c>
      <c r="X144">
        <v>60</v>
      </c>
      <c r="Y144" s="86">
        <v>579</v>
      </c>
      <c r="Z144" s="84">
        <v>59.637000000000008</v>
      </c>
    </row>
    <row r="145" spans="1:26" x14ac:dyDescent="0.25">
      <c r="A145">
        <v>1157</v>
      </c>
      <c r="B145" s="87">
        <v>41816</v>
      </c>
      <c r="C145">
        <v>26</v>
      </c>
      <c r="D145" t="s">
        <v>414</v>
      </c>
      <c r="E145" t="s">
        <v>415</v>
      </c>
      <c r="F145" t="s">
        <v>391</v>
      </c>
      <c r="G145" t="s">
        <v>392</v>
      </c>
      <c r="H145" s="83">
        <v>99999</v>
      </c>
      <c r="I145" t="s">
        <v>308</v>
      </c>
      <c r="J145" t="s">
        <v>370</v>
      </c>
      <c r="K145" t="s">
        <v>371</v>
      </c>
      <c r="L145">
        <v>41818</v>
      </c>
      <c r="M145" t="s">
        <v>338</v>
      </c>
      <c r="N145" t="s">
        <v>416</v>
      </c>
      <c r="O145" t="s">
        <v>415</v>
      </c>
      <c r="P145" t="s">
        <v>391</v>
      </c>
      <c r="Q145" t="s">
        <v>392</v>
      </c>
      <c r="R145" s="83">
        <v>99999</v>
      </c>
      <c r="S145" t="s">
        <v>308</v>
      </c>
      <c r="T145" t="s">
        <v>325</v>
      </c>
      <c r="U145" t="s">
        <v>398</v>
      </c>
      <c r="V145" t="s">
        <v>399</v>
      </c>
      <c r="W145" s="84">
        <v>18.399999999999999</v>
      </c>
      <c r="X145">
        <v>39</v>
      </c>
      <c r="Y145" s="86">
        <v>717.59999999999991</v>
      </c>
      <c r="Z145" s="84">
        <v>71.759999999999991</v>
      </c>
    </row>
    <row r="146" spans="1:26" x14ac:dyDescent="0.25">
      <c r="A146">
        <v>1158</v>
      </c>
      <c r="B146" s="87">
        <v>41819</v>
      </c>
      <c r="C146">
        <v>29</v>
      </c>
      <c r="D146" t="s">
        <v>342</v>
      </c>
      <c r="E146" t="s">
        <v>343</v>
      </c>
      <c r="F146" t="s">
        <v>344</v>
      </c>
      <c r="G146" t="s">
        <v>345</v>
      </c>
      <c r="H146" s="83">
        <v>99999</v>
      </c>
      <c r="I146" t="s">
        <v>308</v>
      </c>
      <c r="J146" t="s">
        <v>346</v>
      </c>
      <c r="K146" t="s">
        <v>270</v>
      </c>
      <c r="L146">
        <v>41821</v>
      </c>
      <c r="M146" t="s">
        <v>310</v>
      </c>
      <c r="N146" t="s">
        <v>347</v>
      </c>
      <c r="O146" t="s">
        <v>343</v>
      </c>
      <c r="P146" t="s">
        <v>344</v>
      </c>
      <c r="Q146" t="s">
        <v>345</v>
      </c>
      <c r="R146" s="83">
        <v>99999</v>
      </c>
      <c r="S146" t="s">
        <v>308</v>
      </c>
      <c r="T146" t="s">
        <v>312</v>
      </c>
      <c r="U146" t="s">
        <v>313</v>
      </c>
      <c r="V146" t="s">
        <v>314</v>
      </c>
      <c r="W146" s="84">
        <v>14</v>
      </c>
      <c r="X146">
        <v>79</v>
      </c>
      <c r="Y146" s="86">
        <v>1106</v>
      </c>
      <c r="Z146" s="84">
        <v>113.91800000000001</v>
      </c>
    </row>
    <row r="147" spans="1:26" x14ac:dyDescent="0.25">
      <c r="A147">
        <v>1159</v>
      </c>
      <c r="B147" s="87">
        <v>41796</v>
      </c>
      <c r="C147">
        <v>6</v>
      </c>
      <c r="D147" t="s">
        <v>358</v>
      </c>
      <c r="E147" t="s">
        <v>359</v>
      </c>
      <c r="F147" t="s">
        <v>360</v>
      </c>
      <c r="G147" t="s">
        <v>361</v>
      </c>
      <c r="H147" s="83">
        <v>99999</v>
      </c>
      <c r="I147" t="s">
        <v>308</v>
      </c>
      <c r="J147" t="s">
        <v>362</v>
      </c>
      <c r="K147" t="s">
        <v>263</v>
      </c>
      <c r="L147">
        <v>41798</v>
      </c>
      <c r="M147" t="s">
        <v>338</v>
      </c>
      <c r="N147" t="s">
        <v>363</v>
      </c>
      <c r="O147" t="s">
        <v>359</v>
      </c>
      <c r="P147" t="s">
        <v>360</v>
      </c>
      <c r="Q147" t="s">
        <v>361</v>
      </c>
      <c r="R147" s="83">
        <v>99999</v>
      </c>
      <c r="S147" t="s">
        <v>308</v>
      </c>
      <c r="T147" t="s">
        <v>312</v>
      </c>
      <c r="U147" t="s">
        <v>348</v>
      </c>
      <c r="V147" t="s">
        <v>349</v>
      </c>
      <c r="W147" s="84">
        <v>12.75</v>
      </c>
      <c r="X147">
        <v>44</v>
      </c>
      <c r="Y147" s="86">
        <v>561</v>
      </c>
      <c r="Z147" s="84">
        <v>57.222000000000001</v>
      </c>
    </row>
    <row r="148" spans="1:26" x14ac:dyDescent="0.25">
      <c r="A148">
        <v>1161</v>
      </c>
      <c r="B148" s="87">
        <v>41794</v>
      </c>
      <c r="C148">
        <v>4</v>
      </c>
      <c r="D148" t="s">
        <v>317</v>
      </c>
      <c r="E148" t="s">
        <v>318</v>
      </c>
      <c r="F148" t="s">
        <v>319</v>
      </c>
      <c r="G148" t="s">
        <v>320</v>
      </c>
      <c r="H148" s="83">
        <v>99999</v>
      </c>
      <c r="I148" t="s">
        <v>308</v>
      </c>
      <c r="J148" t="s">
        <v>321</v>
      </c>
      <c r="K148" t="s">
        <v>322</v>
      </c>
      <c r="L148">
        <v>41796</v>
      </c>
      <c r="M148" t="s">
        <v>323</v>
      </c>
      <c r="N148" t="s">
        <v>324</v>
      </c>
      <c r="O148" t="s">
        <v>318</v>
      </c>
      <c r="P148" t="s">
        <v>319</v>
      </c>
      <c r="Q148" t="s">
        <v>320</v>
      </c>
      <c r="R148" s="83">
        <v>99999</v>
      </c>
      <c r="S148" t="s">
        <v>308</v>
      </c>
      <c r="T148" t="s">
        <v>325</v>
      </c>
      <c r="U148" t="s">
        <v>419</v>
      </c>
      <c r="V148" t="s">
        <v>386</v>
      </c>
      <c r="W148" s="84">
        <v>81</v>
      </c>
      <c r="X148">
        <v>98</v>
      </c>
      <c r="Y148" s="86">
        <v>7938</v>
      </c>
      <c r="Z148" s="84">
        <v>769.98599999999999</v>
      </c>
    </row>
    <row r="149" spans="1:26" x14ac:dyDescent="0.25">
      <c r="A149">
        <v>1162</v>
      </c>
      <c r="B149" s="87">
        <v>41794</v>
      </c>
      <c r="C149">
        <v>4</v>
      </c>
      <c r="D149" t="s">
        <v>317</v>
      </c>
      <c r="E149" t="s">
        <v>318</v>
      </c>
      <c r="F149" t="s">
        <v>319</v>
      </c>
      <c r="G149" t="s">
        <v>320</v>
      </c>
      <c r="H149" s="83">
        <v>99999</v>
      </c>
      <c r="I149" t="s">
        <v>308</v>
      </c>
      <c r="J149" t="s">
        <v>321</v>
      </c>
      <c r="K149" t="s">
        <v>322</v>
      </c>
      <c r="L149">
        <v>41796</v>
      </c>
      <c r="M149" t="s">
        <v>323</v>
      </c>
      <c r="N149" t="s">
        <v>324</v>
      </c>
      <c r="O149" t="s">
        <v>318</v>
      </c>
      <c r="P149" t="s">
        <v>319</v>
      </c>
      <c r="Q149" t="s">
        <v>320</v>
      </c>
      <c r="R149" s="83">
        <v>99999</v>
      </c>
      <c r="S149" t="s">
        <v>308</v>
      </c>
      <c r="T149" t="s">
        <v>325</v>
      </c>
      <c r="U149" t="s">
        <v>420</v>
      </c>
      <c r="V149" t="s">
        <v>421</v>
      </c>
      <c r="W149" s="84">
        <v>7</v>
      </c>
      <c r="X149">
        <v>61</v>
      </c>
      <c r="Y149" s="86">
        <v>427</v>
      </c>
      <c r="Z149" s="84">
        <v>42.273000000000003</v>
      </c>
    </row>
    <row r="150" spans="1:26" x14ac:dyDescent="0.25">
      <c r="A150">
        <v>1164</v>
      </c>
      <c r="B150" s="87">
        <v>41798</v>
      </c>
      <c r="C150">
        <v>8</v>
      </c>
      <c r="D150" t="s">
        <v>333</v>
      </c>
      <c r="E150" t="s">
        <v>334</v>
      </c>
      <c r="F150" t="s">
        <v>335</v>
      </c>
      <c r="G150" t="s">
        <v>336</v>
      </c>
      <c r="H150" s="83">
        <v>99999</v>
      </c>
      <c r="I150" t="s">
        <v>308</v>
      </c>
      <c r="J150" t="s">
        <v>337</v>
      </c>
      <c r="K150" t="s">
        <v>263</v>
      </c>
      <c r="L150" s="87">
        <v>41800</v>
      </c>
      <c r="M150" t="s">
        <v>338</v>
      </c>
      <c r="N150" t="s">
        <v>339</v>
      </c>
      <c r="O150" t="s">
        <v>334</v>
      </c>
      <c r="P150" t="s">
        <v>335</v>
      </c>
      <c r="Q150" t="s">
        <v>336</v>
      </c>
      <c r="R150" s="83">
        <v>99999</v>
      </c>
      <c r="S150" t="s">
        <v>308</v>
      </c>
      <c r="T150" t="s">
        <v>325</v>
      </c>
      <c r="U150" t="s">
        <v>408</v>
      </c>
      <c r="V150" t="s">
        <v>409</v>
      </c>
      <c r="W150" s="84">
        <v>34.799999999999997</v>
      </c>
      <c r="X150">
        <v>30</v>
      </c>
      <c r="Y150" s="86">
        <v>1044</v>
      </c>
      <c r="Z150" s="84">
        <v>109.62</v>
      </c>
    </row>
    <row r="151" spans="1:26" x14ac:dyDescent="0.25">
      <c r="A151">
        <v>1167</v>
      </c>
      <c r="B151" s="87">
        <v>41793</v>
      </c>
      <c r="C151">
        <v>3</v>
      </c>
      <c r="D151" t="s">
        <v>350</v>
      </c>
      <c r="E151" t="s">
        <v>351</v>
      </c>
      <c r="F151" t="s">
        <v>352</v>
      </c>
      <c r="G151" t="s">
        <v>353</v>
      </c>
      <c r="H151" s="83">
        <v>99999</v>
      </c>
      <c r="I151" t="s">
        <v>308</v>
      </c>
      <c r="J151" t="s">
        <v>309</v>
      </c>
      <c r="K151" t="s">
        <v>270</v>
      </c>
      <c r="L151" s="87">
        <v>41795</v>
      </c>
      <c r="M151" t="s">
        <v>310</v>
      </c>
      <c r="N151" t="s">
        <v>354</v>
      </c>
      <c r="O151" t="s">
        <v>351</v>
      </c>
      <c r="P151" t="s">
        <v>352</v>
      </c>
      <c r="Q151" t="s">
        <v>353</v>
      </c>
      <c r="R151" s="83">
        <v>99999</v>
      </c>
      <c r="S151" t="s">
        <v>308</v>
      </c>
      <c r="T151" t="s">
        <v>355</v>
      </c>
      <c r="U151" t="s">
        <v>422</v>
      </c>
      <c r="V151" t="s">
        <v>388</v>
      </c>
      <c r="W151" s="84">
        <v>10</v>
      </c>
      <c r="X151">
        <v>24</v>
      </c>
      <c r="Y151" s="86">
        <v>240</v>
      </c>
      <c r="Z151" s="84">
        <v>25.200000000000003</v>
      </c>
    </row>
    <row r="152" spans="1:26" x14ac:dyDescent="0.25">
      <c r="A152">
        <v>1168</v>
      </c>
      <c r="B152" s="87">
        <v>41793</v>
      </c>
      <c r="C152">
        <v>3</v>
      </c>
      <c r="D152" t="s">
        <v>350</v>
      </c>
      <c r="E152" t="s">
        <v>351</v>
      </c>
      <c r="F152" t="s">
        <v>352</v>
      </c>
      <c r="G152" t="s">
        <v>353</v>
      </c>
      <c r="H152" s="83">
        <v>99999</v>
      </c>
      <c r="I152" t="s">
        <v>308</v>
      </c>
      <c r="J152" t="s">
        <v>309</v>
      </c>
      <c r="K152" t="s">
        <v>270</v>
      </c>
      <c r="L152" s="87">
        <v>41795</v>
      </c>
      <c r="M152" t="s">
        <v>310</v>
      </c>
      <c r="N152" t="s">
        <v>354</v>
      </c>
      <c r="O152" t="s">
        <v>351</v>
      </c>
      <c r="P152" t="s">
        <v>352</v>
      </c>
      <c r="Q152" t="s">
        <v>353</v>
      </c>
      <c r="R152" s="83">
        <v>99999</v>
      </c>
      <c r="S152" t="s">
        <v>308</v>
      </c>
      <c r="T152" t="s">
        <v>355</v>
      </c>
      <c r="U152" t="s">
        <v>364</v>
      </c>
      <c r="V152" t="s">
        <v>365</v>
      </c>
      <c r="W152" s="84">
        <v>40</v>
      </c>
      <c r="X152">
        <v>28</v>
      </c>
      <c r="Y152" s="86">
        <v>1120</v>
      </c>
      <c r="Z152" s="84">
        <v>109.75999999999999</v>
      </c>
    </row>
    <row r="153" spans="1:26" x14ac:dyDescent="0.25">
      <c r="A153">
        <v>1172</v>
      </c>
      <c r="B153" s="87">
        <v>41800</v>
      </c>
      <c r="C153">
        <v>10</v>
      </c>
      <c r="D153" t="s">
        <v>373</v>
      </c>
      <c r="E153" t="s">
        <v>374</v>
      </c>
      <c r="F153" t="s">
        <v>375</v>
      </c>
      <c r="G153" t="s">
        <v>376</v>
      </c>
      <c r="H153" s="83">
        <v>99999</v>
      </c>
      <c r="I153" t="s">
        <v>308</v>
      </c>
      <c r="J153" t="s">
        <v>377</v>
      </c>
      <c r="K153" t="s">
        <v>322</v>
      </c>
      <c r="L153" s="87">
        <v>41802</v>
      </c>
      <c r="M153" t="s">
        <v>310</v>
      </c>
      <c r="N153" t="s">
        <v>378</v>
      </c>
      <c r="O153" t="s">
        <v>374</v>
      </c>
      <c r="P153" t="s">
        <v>375</v>
      </c>
      <c r="Q153" t="s">
        <v>376</v>
      </c>
      <c r="R153" s="83">
        <v>99999</v>
      </c>
      <c r="S153" t="s">
        <v>308</v>
      </c>
      <c r="T153" t="s">
        <v>325</v>
      </c>
      <c r="U153" t="s">
        <v>423</v>
      </c>
      <c r="V153" t="s">
        <v>316</v>
      </c>
      <c r="W153" s="84">
        <v>10</v>
      </c>
      <c r="X153">
        <v>74</v>
      </c>
      <c r="Y153" s="86">
        <v>740</v>
      </c>
      <c r="Z153" s="84">
        <v>71.78</v>
      </c>
    </row>
    <row r="154" spans="1:26" x14ac:dyDescent="0.25">
      <c r="A154">
        <v>1174</v>
      </c>
      <c r="B154" s="87">
        <v>41800</v>
      </c>
      <c r="C154">
        <v>10</v>
      </c>
      <c r="D154" t="s">
        <v>373</v>
      </c>
      <c r="E154" t="s">
        <v>374</v>
      </c>
      <c r="F154" t="s">
        <v>375</v>
      </c>
      <c r="G154" t="s">
        <v>376</v>
      </c>
      <c r="H154" s="83">
        <v>99999</v>
      </c>
      <c r="I154" t="s">
        <v>308</v>
      </c>
      <c r="J154" t="s">
        <v>377</v>
      </c>
      <c r="K154" t="s">
        <v>322</v>
      </c>
      <c r="L154" s="87"/>
      <c r="M154" t="s">
        <v>323</v>
      </c>
      <c r="N154" t="s">
        <v>378</v>
      </c>
      <c r="O154" t="s">
        <v>374</v>
      </c>
      <c r="P154" t="s">
        <v>375</v>
      </c>
      <c r="Q154" t="s">
        <v>376</v>
      </c>
      <c r="R154" s="83">
        <v>99999</v>
      </c>
      <c r="S154" t="s">
        <v>308</v>
      </c>
      <c r="U154" t="s">
        <v>315</v>
      </c>
      <c r="V154" t="s">
        <v>316</v>
      </c>
      <c r="W154" s="84">
        <v>3.5</v>
      </c>
      <c r="X154">
        <v>90</v>
      </c>
      <c r="Y154" s="86">
        <v>315</v>
      </c>
      <c r="Z154" s="84">
        <v>30.24</v>
      </c>
    </row>
    <row r="155" spans="1:26" x14ac:dyDescent="0.25">
      <c r="A155">
        <v>1175</v>
      </c>
      <c r="B155" s="87">
        <v>41801</v>
      </c>
      <c r="C155">
        <v>11</v>
      </c>
      <c r="D155" t="s">
        <v>389</v>
      </c>
      <c r="E155" t="s">
        <v>390</v>
      </c>
      <c r="F155" t="s">
        <v>391</v>
      </c>
      <c r="G155" t="s">
        <v>392</v>
      </c>
      <c r="H155" s="83">
        <v>99999</v>
      </c>
      <c r="I155" t="s">
        <v>308</v>
      </c>
      <c r="J155" t="s">
        <v>370</v>
      </c>
      <c r="K155" t="s">
        <v>371</v>
      </c>
      <c r="L155" s="87"/>
      <c r="M155" t="s">
        <v>338</v>
      </c>
      <c r="N155" t="s">
        <v>393</v>
      </c>
      <c r="O155" t="s">
        <v>390</v>
      </c>
      <c r="P155" t="s">
        <v>391</v>
      </c>
      <c r="Q155" t="s">
        <v>392</v>
      </c>
      <c r="R155" s="83">
        <v>99999</v>
      </c>
      <c r="S155" t="s">
        <v>308</v>
      </c>
      <c r="U155" t="s">
        <v>364</v>
      </c>
      <c r="V155" t="s">
        <v>365</v>
      </c>
      <c r="W155" s="84">
        <v>40</v>
      </c>
      <c r="X155">
        <v>27</v>
      </c>
      <c r="Y155" s="86">
        <v>1080</v>
      </c>
      <c r="Z155" s="84">
        <v>111.24000000000001</v>
      </c>
    </row>
    <row r="156" spans="1:26" x14ac:dyDescent="0.25">
      <c r="A156">
        <v>1176</v>
      </c>
      <c r="B156" s="87">
        <v>41791</v>
      </c>
      <c r="C156">
        <v>1</v>
      </c>
      <c r="D156" t="s">
        <v>394</v>
      </c>
      <c r="E156" t="s">
        <v>395</v>
      </c>
      <c r="F156" t="s">
        <v>396</v>
      </c>
      <c r="G156" t="s">
        <v>188</v>
      </c>
      <c r="H156" s="83">
        <v>99999</v>
      </c>
      <c r="I156" t="s">
        <v>308</v>
      </c>
      <c r="J156" t="s">
        <v>337</v>
      </c>
      <c r="K156" t="s">
        <v>263</v>
      </c>
      <c r="L156" s="87"/>
      <c r="M156" t="s">
        <v>338</v>
      </c>
      <c r="N156" t="s">
        <v>397</v>
      </c>
      <c r="O156" t="s">
        <v>395</v>
      </c>
      <c r="P156" t="s">
        <v>396</v>
      </c>
      <c r="Q156" t="s">
        <v>188</v>
      </c>
      <c r="R156" s="83">
        <v>99999</v>
      </c>
      <c r="S156" t="s">
        <v>308</v>
      </c>
      <c r="U156" t="s">
        <v>398</v>
      </c>
      <c r="V156" t="s">
        <v>399</v>
      </c>
      <c r="W156" s="84">
        <v>18.399999999999999</v>
      </c>
      <c r="X156">
        <v>71</v>
      </c>
      <c r="Y156" s="86">
        <v>1306.3999999999999</v>
      </c>
      <c r="Z156" s="84">
        <v>137.172</v>
      </c>
    </row>
    <row r="157" spans="1:26" x14ac:dyDescent="0.25">
      <c r="A157">
        <v>1177</v>
      </c>
      <c r="B157" s="87">
        <v>41818</v>
      </c>
      <c r="C157">
        <v>28</v>
      </c>
      <c r="D157" t="s">
        <v>366</v>
      </c>
      <c r="E157" t="s">
        <v>367</v>
      </c>
      <c r="F157" t="s">
        <v>368</v>
      </c>
      <c r="G157" t="s">
        <v>369</v>
      </c>
      <c r="H157" s="83">
        <v>99999</v>
      </c>
      <c r="I157" t="s">
        <v>308</v>
      </c>
      <c r="J157" t="s">
        <v>370</v>
      </c>
      <c r="K157" t="s">
        <v>371</v>
      </c>
      <c r="L157" s="87">
        <v>41820</v>
      </c>
      <c r="M157" t="s">
        <v>338</v>
      </c>
      <c r="N157" t="s">
        <v>372</v>
      </c>
      <c r="O157" t="s">
        <v>367</v>
      </c>
      <c r="P157" t="s">
        <v>368</v>
      </c>
      <c r="Q157" t="s">
        <v>369</v>
      </c>
      <c r="R157" s="83">
        <v>99999</v>
      </c>
      <c r="S157" t="s">
        <v>308</v>
      </c>
      <c r="T157" t="s">
        <v>325</v>
      </c>
      <c r="U157" t="s">
        <v>332</v>
      </c>
      <c r="V157" t="s">
        <v>314</v>
      </c>
      <c r="W157" s="84">
        <v>46</v>
      </c>
      <c r="X157">
        <v>74</v>
      </c>
      <c r="Y157" s="86">
        <v>3404</v>
      </c>
      <c r="Z157" s="84">
        <v>340.40000000000003</v>
      </c>
    </row>
    <row r="158" spans="1:26" x14ac:dyDescent="0.25">
      <c r="A158">
        <v>1178</v>
      </c>
      <c r="B158" s="87">
        <v>41799</v>
      </c>
      <c r="C158">
        <v>9</v>
      </c>
      <c r="D158" t="s">
        <v>400</v>
      </c>
      <c r="E158" t="s">
        <v>401</v>
      </c>
      <c r="F158" t="s">
        <v>402</v>
      </c>
      <c r="G158" t="s">
        <v>403</v>
      </c>
      <c r="H158" s="83">
        <v>99999</v>
      </c>
      <c r="I158" t="s">
        <v>308</v>
      </c>
      <c r="J158" t="s">
        <v>404</v>
      </c>
      <c r="K158" t="s">
        <v>270</v>
      </c>
      <c r="L158" s="87">
        <v>41801</v>
      </c>
      <c r="M158" t="s">
        <v>323</v>
      </c>
      <c r="N158" t="s">
        <v>405</v>
      </c>
      <c r="O158" t="s">
        <v>401</v>
      </c>
      <c r="P158" t="s">
        <v>402</v>
      </c>
      <c r="Q158" t="s">
        <v>403</v>
      </c>
      <c r="R158" s="83">
        <v>99999</v>
      </c>
      <c r="S158" t="s">
        <v>308</v>
      </c>
      <c r="T158" t="s">
        <v>312</v>
      </c>
      <c r="U158" t="s">
        <v>356</v>
      </c>
      <c r="V158" t="s">
        <v>357</v>
      </c>
      <c r="W158" s="84">
        <v>9.65</v>
      </c>
      <c r="X158">
        <v>76</v>
      </c>
      <c r="Y158" s="86">
        <v>733.4</v>
      </c>
      <c r="Z158" s="84">
        <v>72.6066</v>
      </c>
    </row>
    <row r="159" spans="1:26" x14ac:dyDescent="0.25">
      <c r="A159">
        <v>1179</v>
      </c>
      <c r="B159" s="87">
        <v>41796</v>
      </c>
      <c r="C159">
        <v>6</v>
      </c>
      <c r="D159" t="s">
        <v>358</v>
      </c>
      <c r="E159" t="s">
        <v>359</v>
      </c>
      <c r="F159" t="s">
        <v>360</v>
      </c>
      <c r="G159" t="s">
        <v>361</v>
      </c>
      <c r="H159" s="83">
        <v>99999</v>
      </c>
      <c r="I159" t="s">
        <v>308</v>
      </c>
      <c r="J159" t="s">
        <v>362</v>
      </c>
      <c r="K159" t="s">
        <v>263</v>
      </c>
      <c r="L159" s="87">
        <v>41798</v>
      </c>
      <c r="M159" t="s">
        <v>310</v>
      </c>
      <c r="N159" t="s">
        <v>363</v>
      </c>
      <c r="O159" t="s">
        <v>359</v>
      </c>
      <c r="P159" t="s">
        <v>360</v>
      </c>
      <c r="Q159" t="s">
        <v>361</v>
      </c>
      <c r="R159" s="83">
        <v>99999</v>
      </c>
      <c r="S159" t="s">
        <v>308</v>
      </c>
      <c r="T159" t="s">
        <v>325</v>
      </c>
      <c r="U159" t="s">
        <v>348</v>
      </c>
      <c r="V159" t="s">
        <v>349</v>
      </c>
      <c r="W159" s="84">
        <v>12.75</v>
      </c>
      <c r="X159">
        <v>96</v>
      </c>
      <c r="Y159" s="86">
        <v>1224</v>
      </c>
      <c r="Z159" s="84">
        <v>123.62400000000001</v>
      </c>
    </row>
    <row r="160" spans="1:26" x14ac:dyDescent="0.25">
      <c r="A160">
        <v>1180</v>
      </c>
      <c r="B160" s="87">
        <v>41798</v>
      </c>
      <c r="C160">
        <v>8</v>
      </c>
      <c r="D160" t="s">
        <v>333</v>
      </c>
      <c r="E160" t="s">
        <v>334</v>
      </c>
      <c r="F160" t="s">
        <v>335</v>
      </c>
      <c r="G160" t="s">
        <v>336</v>
      </c>
      <c r="H160" s="83">
        <v>99999</v>
      </c>
      <c r="I160" t="s">
        <v>308</v>
      </c>
      <c r="J160" t="s">
        <v>337</v>
      </c>
      <c r="K160" t="s">
        <v>263</v>
      </c>
      <c r="L160" s="87">
        <v>41800</v>
      </c>
      <c r="M160" t="s">
        <v>310</v>
      </c>
      <c r="N160" t="s">
        <v>339</v>
      </c>
      <c r="O160" t="s">
        <v>334</v>
      </c>
      <c r="P160" t="s">
        <v>335</v>
      </c>
      <c r="Q160" t="s">
        <v>336</v>
      </c>
      <c r="R160" s="83">
        <v>99999</v>
      </c>
      <c r="S160" t="s">
        <v>308</v>
      </c>
      <c r="T160" t="s">
        <v>312</v>
      </c>
      <c r="U160" t="s">
        <v>348</v>
      </c>
      <c r="V160" t="s">
        <v>349</v>
      </c>
      <c r="W160" s="84">
        <v>12.75</v>
      </c>
      <c r="X160">
        <v>92</v>
      </c>
      <c r="Y160" s="86">
        <v>1173</v>
      </c>
      <c r="Z160" s="84">
        <v>116.12700000000001</v>
      </c>
    </row>
    <row r="161" spans="1:26" x14ac:dyDescent="0.25">
      <c r="A161">
        <v>1181</v>
      </c>
      <c r="B161" s="87">
        <v>41815</v>
      </c>
      <c r="C161">
        <v>25</v>
      </c>
      <c r="D161" t="s">
        <v>410</v>
      </c>
      <c r="E161" t="s">
        <v>411</v>
      </c>
      <c r="F161" t="s">
        <v>375</v>
      </c>
      <c r="G161" t="s">
        <v>376</v>
      </c>
      <c r="H161" s="83">
        <v>99999</v>
      </c>
      <c r="I161" t="s">
        <v>308</v>
      </c>
      <c r="J161" t="s">
        <v>377</v>
      </c>
      <c r="K161" t="s">
        <v>322</v>
      </c>
      <c r="L161" s="87">
        <v>41817</v>
      </c>
      <c r="M161" t="s">
        <v>323</v>
      </c>
      <c r="N161" t="s">
        <v>412</v>
      </c>
      <c r="O161" t="s">
        <v>411</v>
      </c>
      <c r="P161" t="s">
        <v>375</v>
      </c>
      <c r="Q161" t="s">
        <v>376</v>
      </c>
      <c r="R161" s="83">
        <v>99999</v>
      </c>
      <c r="S161" t="s">
        <v>308</v>
      </c>
      <c r="T161" t="s">
        <v>355</v>
      </c>
      <c r="U161" t="s">
        <v>387</v>
      </c>
      <c r="V161" t="s">
        <v>388</v>
      </c>
      <c r="W161" s="84">
        <v>22</v>
      </c>
      <c r="X161">
        <v>93</v>
      </c>
      <c r="Y161" s="86">
        <v>2046</v>
      </c>
      <c r="Z161" s="84">
        <v>200.50800000000001</v>
      </c>
    </row>
    <row r="162" spans="1:26" x14ac:dyDescent="0.25">
      <c r="A162">
        <v>1182</v>
      </c>
      <c r="B162" s="87">
        <v>41816</v>
      </c>
      <c r="C162">
        <v>26</v>
      </c>
      <c r="D162" t="s">
        <v>414</v>
      </c>
      <c r="E162" t="s">
        <v>415</v>
      </c>
      <c r="F162" t="s">
        <v>391</v>
      </c>
      <c r="G162" t="s">
        <v>392</v>
      </c>
      <c r="H162" s="83">
        <v>99999</v>
      </c>
      <c r="I162" t="s">
        <v>308</v>
      </c>
      <c r="J162" t="s">
        <v>370</v>
      </c>
      <c r="K162" t="s">
        <v>371</v>
      </c>
      <c r="L162" s="87">
        <v>41818</v>
      </c>
      <c r="M162" t="s">
        <v>338</v>
      </c>
      <c r="N162" t="s">
        <v>416</v>
      </c>
      <c r="O162" t="s">
        <v>415</v>
      </c>
      <c r="P162" t="s">
        <v>391</v>
      </c>
      <c r="Q162" t="s">
        <v>392</v>
      </c>
      <c r="R162" s="83">
        <v>99999</v>
      </c>
      <c r="S162" t="s">
        <v>308</v>
      </c>
      <c r="T162" t="s">
        <v>325</v>
      </c>
      <c r="U162" t="s">
        <v>385</v>
      </c>
      <c r="V162" t="s">
        <v>386</v>
      </c>
      <c r="W162" s="84">
        <v>25</v>
      </c>
      <c r="X162">
        <v>18</v>
      </c>
      <c r="Y162" s="86">
        <v>450</v>
      </c>
      <c r="Z162" s="84">
        <v>42.75</v>
      </c>
    </row>
    <row r="163" spans="1:26" x14ac:dyDescent="0.25">
      <c r="A163">
        <v>1183</v>
      </c>
      <c r="B163" s="87">
        <v>41819</v>
      </c>
      <c r="C163">
        <v>29</v>
      </c>
      <c r="D163" t="s">
        <v>342</v>
      </c>
      <c r="E163" t="s">
        <v>343</v>
      </c>
      <c r="F163" t="s">
        <v>344</v>
      </c>
      <c r="G163" t="s">
        <v>345</v>
      </c>
      <c r="H163" s="83">
        <v>99999</v>
      </c>
      <c r="I163" t="s">
        <v>308</v>
      </c>
      <c r="J163" t="s">
        <v>346</v>
      </c>
      <c r="K163" t="s">
        <v>270</v>
      </c>
      <c r="L163" s="87">
        <v>41821</v>
      </c>
      <c r="M163" t="s">
        <v>310</v>
      </c>
      <c r="N163" t="s">
        <v>347</v>
      </c>
      <c r="O163" t="s">
        <v>343</v>
      </c>
      <c r="P163" t="s">
        <v>344</v>
      </c>
      <c r="Q163" t="s">
        <v>345</v>
      </c>
      <c r="R163" s="83">
        <v>99999</v>
      </c>
      <c r="S163" t="s">
        <v>308</v>
      </c>
      <c r="T163" t="s">
        <v>312</v>
      </c>
      <c r="U163" t="s">
        <v>424</v>
      </c>
      <c r="V163" t="s">
        <v>425</v>
      </c>
      <c r="W163">
        <v>39</v>
      </c>
      <c r="X163">
        <v>98</v>
      </c>
      <c r="Y163" s="86">
        <v>3822</v>
      </c>
      <c r="Z163" s="84">
        <v>397.48800000000006</v>
      </c>
    </row>
    <row r="164" spans="1:26" x14ac:dyDescent="0.25">
      <c r="A164">
        <v>1184</v>
      </c>
      <c r="B164" s="87">
        <v>41796</v>
      </c>
      <c r="C164">
        <v>6</v>
      </c>
      <c r="D164" t="s">
        <v>358</v>
      </c>
      <c r="E164" t="s">
        <v>359</v>
      </c>
      <c r="F164" t="s">
        <v>360</v>
      </c>
      <c r="G164" t="s">
        <v>361</v>
      </c>
      <c r="H164" s="83">
        <v>99999</v>
      </c>
      <c r="I164" t="s">
        <v>308</v>
      </c>
      <c r="J164" t="s">
        <v>362</v>
      </c>
      <c r="K164" t="s">
        <v>263</v>
      </c>
      <c r="L164" s="87">
        <v>41798</v>
      </c>
      <c r="M164" t="s">
        <v>338</v>
      </c>
      <c r="N164" t="s">
        <v>363</v>
      </c>
      <c r="O164" t="s">
        <v>359</v>
      </c>
      <c r="P164" t="s">
        <v>360</v>
      </c>
      <c r="Q164" t="s">
        <v>361</v>
      </c>
      <c r="R164" s="83">
        <v>99999</v>
      </c>
      <c r="S164" t="s">
        <v>308</v>
      </c>
      <c r="T164" t="s">
        <v>312</v>
      </c>
      <c r="U164" t="s">
        <v>326</v>
      </c>
      <c r="V164" t="s">
        <v>316</v>
      </c>
      <c r="W164">
        <v>30</v>
      </c>
      <c r="X164">
        <v>46</v>
      </c>
      <c r="Y164" s="86">
        <v>1380</v>
      </c>
      <c r="Z164" s="84">
        <v>135.24</v>
      </c>
    </row>
    <row r="165" spans="1:26" x14ac:dyDescent="0.25">
      <c r="A165">
        <v>1185</v>
      </c>
      <c r="B165" s="87">
        <v>41796</v>
      </c>
      <c r="C165">
        <v>6</v>
      </c>
      <c r="D165" t="s">
        <v>358</v>
      </c>
      <c r="E165" t="s">
        <v>359</v>
      </c>
      <c r="F165" t="s">
        <v>360</v>
      </c>
      <c r="G165" t="s">
        <v>361</v>
      </c>
      <c r="H165" s="83">
        <v>99999</v>
      </c>
      <c r="I165" t="s">
        <v>308</v>
      </c>
      <c r="J165" t="s">
        <v>362</v>
      </c>
      <c r="K165" t="s">
        <v>263</v>
      </c>
      <c r="L165" s="87">
        <v>41798</v>
      </c>
      <c r="M165" t="s">
        <v>338</v>
      </c>
      <c r="N165" t="s">
        <v>363</v>
      </c>
      <c r="O165" t="s">
        <v>359</v>
      </c>
      <c r="P165" t="s">
        <v>360</v>
      </c>
      <c r="Q165" t="s">
        <v>361</v>
      </c>
      <c r="R165" s="83">
        <v>99999</v>
      </c>
      <c r="S165" t="s">
        <v>308</v>
      </c>
      <c r="T165" t="s">
        <v>312</v>
      </c>
      <c r="U165" t="s">
        <v>327</v>
      </c>
      <c r="V165" t="s">
        <v>316</v>
      </c>
      <c r="W165">
        <v>53</v>
      </c>
      <c r="X165">
        <v>14</v>
      </c>
      <c r="Y165" s="86">
        <v>742</v>
      </c>
      <c r="Z165" s="84">
        <v>74.2</v>
      </c>
    </row>
    <row r="166" spans="1:26" x14ac:dyDescent="0.25">
      <c r="A166">
        <v>1186</v>
      </c>
      <c r="B166" s="87">
        <v>41794</v>
      </c>
      <c r="C166">
        <v>4</v>
      </c>
      <c r="D166" t="s">
        <v>317</v>
      </c>
      <c r="E166" t="s">
        <v>318</v>
      </c>
      <c r="F166" t="s">
        <v>319</v>
      </c>
      <c r="G166" t="s">
        <v>320</v>
      </c>
      <c r="H166" s="83">
        <v>99999</v>
      </c>
      <c r="I166" t="s">
        <v>308</v>
      </c>
      <c r="J166" t="s">
        <v>321</v>
      </c>
      <c r="K166" t="s">
        <v>322</v>
      </c>
      <c r="L166" s="87"/>
      <c r="N166" t="s">
        <v>324</v>
      </c>
      <c r="O166" t="s">
        <v>318</v>
      </c>
      <c r="P166" t="s">
        <v>319</v>
      </c>
      <c r="Q166" t="s">
        <v>320</v>
      </c>
      <c r="R166" s="83">
        <v>99999</v>
      </c>
      <c r="S166" t="s">
        <v>308</v>
      </c>
      <c r="U166" t="s">
        <v>426</v>
      </c>
      <c r="V166" t="s">
        <v>407</v>
      </c>
      <c r="W166">
        <v>38</v>
      </c>
      <c r="X166">
        <v>85</v>
      </c>
      <c r="Y166" s="86">
        <v>3230</v>
      </c>
      <c r="Z166" s="84">
        <v>319.77</v>
      </c>
    </row>
    <row r="167" spans="1:26" x14ac:dyDescent="0.25">
      <c r="A167">
        <v>1187</v>
      </c>
      <c r="B167" s="87">
        <v>41793</v>
      </c>
      <c r="C167">
        <v>3</v>
      </c>
      <c r="D167" t="s">
        <v>350</v>
      </c>
      <c r="E167" t="s">
        <v>351</v>
      </c>
      <c r="F167" t="s">
        <v>352</v>
      </c>
      <c r="G167" t="s">
        <v>353</v>
      </c>
      <c r="H167" s="83">
        <v>99999</v>
      </c>
      <c r="I167" t="s">
        <v>308</v>
      </c>
      <c r="J167" t="s">
        <v>309</v>
      </c>
      <c r="K167" t="s">
        <v>270</v>
      </c>
      <c r="L167" s="87"/>
      <c r="N167" t="s">
        <v>354</v>
      </c>
      <c r="O167" t="s">
        <v>351</v>
      </c>
      <c r="P167" t="s">
        <v>352</v>
      </c>
      <c r="Q167" t="s">
        <v>353</v>
      </c>
      <c r="R167" s="83">
        <v>99999</v>
      </c>
      <c r="S167" t="s">
        <v>308</v>
      </c>
      <c r="U167" t="s">
        <v>379</v>
      </c>
      <c r="V167" t="s">
        <v>314</v>
      </c>
      <c r="W167">
        <v>2.99</v>
      </c>
      <c r="X167">
        <v>88</v>
      </c>
      <c r="Y167" s="86">
        <v>263.12</v>
      </c>
      <c r="Z167" s="84">
        <v>25.522639999999999</v>
      </c>
    </row>
    <row r="168" spans="1:26" x14ac:dyDescent="0.25">
      <c r="A168">
        <v>1188</v>
      </c>
      <c r="B168" s="87">
        <v>41821</v>
      </c>
      <c r="C168">
        <v>1</v>
      </c>
      <c r="D168" t="s">
        <v>394</v>
      </c>
      <c r="E168" t="s">
        <v>395</v>
      </c>
      <c r="F168" t="s">
        <v>396</v>
      </c>
      <c r="G168" t="s">
        <v>188</v>
      </c>
      <c r="H168" s="83">
        <v>99999</v>
      </c>
      <c r="I168" t="s">
        <v>308</v>
      </c>
      <c r="J168" t="s">
        <v>337</v>
      </c>
      <c r="K168" t="s">
        <v>263</v>
      </c>
      <c r="L168" s="87"/>
      <c r="N168" t="s">
        <v>397</v>
      </c>
      <c r="O168" t="s">
        <v>395</v>
      </c>
      <c r="P168" t="s">
        <v>396</v>
      </c>
      <c r="Q168" t="s">
        <v>188</v>
      </c>
      <c r="R168" s="83">
        <v>99999</v>
      </c>
      <c r="S168" t="s">
        <v>308</v>
      </c>
      <c r="U168" t="s">
        <v>379</v>
      </c>
      <c r="V168" t="s">
        <v>314</v>
      </c>
      <c r="W168">
        <v>2.99</v>
      </c>
      <c r="X168">
        <v>81</v>
      </c>
      <c r="Y168" s="86">
        <v>242.19000000000003</v>
      </c>
      <c r="Z168" s="84">
        <v>23.976810000000004</v>
      </c>
    </row>
    <row r="169" spans="1:26" x14ac:dyDescent="0.25">
      <c r="A169">
        <v>1189</v>
      </c>
      <c r="B169" s="87">
        <v>41848</v>
      </c>
      <c r="C169">
        <v>28</v>
      </c>
      <c r="D169" t="s">
        <v>366</v>
      </c>
      <c r="E169" t="s">
        <v>367</v>
      </c>
      <c r="F169" t="s">
        <v>368</v>
      </c>
      <c r="G169" t="s">
        <v>369</v>
      </c>
      <c r="H169" s="83">
        <v>99999</v>
      </c>
      <c r="I169" t="s">
        <v>308</v>
      </c>
      <c r="J169" t="s">
        <v>370</v>
      </c>
      <c r="K169" t="s">
        <v>371</v>
      </c>
      <c r="L169" s="87">
        <v>41850</v>
      </c>
      <c r="M169" t="s">
        <v>338</v>
      </c>
      <c r="N169" t="s">
        <v>372</v>
      </c>
      <c r="O169" t="s">
        <v>367</v>
      </c>
      <c r="P169" t="s">
        <v>368</v>
      </c>
      <c r="Q169" t="s">
        <v>369</v>
      </c>
      <c r="R169" s="83">
        <v>99999</v>
      </c>
      <c r="S169" t="s">
        <v>308</v>
      </c>
      <c r="T169" t="s">
        <v>325</v>
      </c>
      <c r="U169" t="s">
        <v>356</v>
      </c>
      <c r="V169" t="s">
        <v>357</v>
      </c>
      <c r="W169">
        <v>9.65</v>
      </c>
      <c r="X169">
        <v>33</v>
      </c>
      <c r="Y169" s="86">
        <v>318.45</v>
      </c>
      <c r="Z169" s="84">
        <v>30.252749999999999</v>
      </c>
    </row>
    <row r="170" spans="1:26" x14ac:dyDescent="0.25">
      <c r="A170">
        <v>1190</v>
      </c>
      <c r="B170" s="87">
        <v>41848</v>
      </c>
      <c r="C170">
        <v>28</v>
      </c>
      <c r="D170" t="s">
        <v>366</v>
      </c>
      <c r="E170" t="s">
        <v>367</v>
      </c>
      <c r="F170" t="s">
        <v>368</v>
      </c>
      <c r="G170" t="s">
        <v>369</v>
      </c>
      <c r="H170" s="83">
        <v>99999</v>
      </c>
      <c r="I170" t="s">
        <v>308</v>
      </c>
      <c r="J170" t="s">
        <v>370</v>
      </c>
      <c r="K170" t="s">
        <v>371</v>
      </c>
      <c r="L170" s="87">
        <v>41850</v>
      </c>
      <c r="M170" t="s">
        <v>338</v>
      </c>
      <c r="N170" t="s">
        <v>372</v>
      </c>
      <c r="O170" t="s">
        <v>367</v>
      </c>
      <c r="P170" t="s">
        <v>368</v>
      </c>
      <c r="Q170" t="s">
        <v>369</v>
      </c>
      <c r="R170" s="83">
        <v>99999</v>
      </c>
      <c r="S170" t="s">
        <v>308</v>
      </c>
      <c r="T170" t="s">
        <v>325</v>
      </c>
      <c r="U170" t="s">
        <v>398</v>
      </c>
      <c r="V170" t="s">
        <v>399</v>
      </c>
      <c r="W170">
        <v>18.399999999999999</v>
      </c>
      <c r="X170">
        <v>47</v>
      </c>
      <c r="Y170" s="86">
        <v>864.8</v>
      </c>
      <c r="Z170" s="84">
        <v>90.804000000000002</v>
      </c>
    </row>
    <row r="171" spans="1:26" x14ac:dyDescent="0.25">
      <c r="A171">
        <v>1191</v>
      </c>
      <c r="B171" s="87">
        <v>41829</v>
      </c>
      <c r="C171">
        <v>9</v>
      </c>
      <c r="D171" t="s">
        <v>400</v>
      </c>
      <c r="E171" t="s">
        <v>401</v>
      </c>
      <c r="F171" t="s">
        <v>402</v>
      </c>
      <c r="G171" t="s">
        <v>403</v>
      </c>
      <c r="H171" s="83">
        <v>99999</v>
      </c>
      <c r="I171" t="s">
        <v>308</v>
      </c>
      <c r="J171" t="s">
        <v>404</v>
      </c>
      <c r="K171" t="s">
        <v>270</v>
      </c>
      <c r="L171" s="87">
        <v>41831</v>
      </c>
      <c r="M171" t="s">
        <v>323</v>
      </c>
      <c r="N171" t="s">
        <v>405</v>
      </c>
      <c r="O171" t="s">
        <v>401</v>
      </c>
      <c r="P171" t="s">
        <v>402</v>
      </c>
      <c r="Q171" t="s">
        <v>403</v>
      </c>
      <c r="R171" s="83">
        <v>99999</v>
      </c>
      <c r="S171" t="s">
        <v>308</v>
      </c>
      <c r="T171" t="s">
        <v>312</v>
      </c>
      <c r="U171" t="s">
        <v>406</v>
      </c>
      <c r="V171" t="s">
        <v>407</v>
      </c>
      <c r="W171">
        <v>19.5</v>
      </c>
      <c r="X171">
        <v>61</v>
      </c>
      <c r="Y171" s="86">
        <v>1189.5</v>
      </c>
      <c r="Z171" s="84">
        <v>123.70800000000001</v>
      </c>
    </row>
    <row r="172" spans="1:26" x14ac:dyDescent="0.25">
      <c r="A172">
        <v>1192</v>
      </c>
      <c r="B172" s="87">
        <v>41829</v>
      </c>
      <c r="C172">
        <v>9</v>
      </c>
      <c r="D172" t="s">
        <v>400</v>
      </c>
      <c r="E172" t="s">
        <v>401</v>
      </c>
      <c r="F172" t="s">
        <v>402</v>
      </c>
      <c r="G172" t="s">
        <v>403</v>
      </c>
      <c r="H172" s="83">
        <v>99999</v>
      </c>
      <c r="I172" t="s">
        <v>308</v>
      </c>
      <c r="J172" t="s">
        <v>404</v>
      </c>
      <c r="K172" t="s">
        <v>270</v>
      </c>
      <c r="L172" s="87">
        <v>41831</v>
      </c>
      <c r="M172" t="s">
        <v>323</v>
      </c>
      <c r="N172" t="s">
        <v>405</v>
      </c>
      <c r="O172" t="s">
        <v>401</v>
      </c>
      <c r="P172" t="s">
        <v>402</v>
      </c>
      <c r="Q172" t="s">
        <v>403</v>
      </c>
      <c r="R172" s="83">
        <v>99999</v>
      </c>
      <c r="S172" t="s">
        <v>308</v>
      </c>
      <c r="T172" t="s">
        <v>312</v>
      </c>
      <c r="U172" t="s">
        <v>408</v>
      </c>
      <c r="V172" t="s">
        <v>409</v>
      </c>
      <c r="W172">
        <v>34.799999999999997</v>
      </c>
      <c r="X172">
        <v>27</v>
      </c>
      <c r="Y172" s="86">
        <v>939.59999999999991</v>
      </c>
      <c r="Z172" s="84">
        <v>95.839199999999991</v>
      </c>
    </row>
    <row r="173" spans="1:26" x14ac:dyDescent="0.25">
      <c r="A173">
        <v>1193</v>
      </c>
      <c r="B173" s="87">
        <v>41826</v>
      </c>
      <c r="C173">
        <v>6</v>
      </c>
      <c r="D173" t="s">
        <v>358</v>
      </c>
      <c r="E173" t="s">
        <v>359</v>
      </c>
      <c r="F173" t="s">
        <v>360</v>
      </c>
      <c r="G173" t="s">
        <v>361</v>
      </c>
      <c r="H173" s="83">
        <v>99999</v>
      </c>
      <c r="I173" t="s">
        <v>308</v>
      </c>
      <c r="J173" t="s">
        <v>362</v>
      </c>
      <c r="K173" t="s">
        <v>263</v>
      </c>
      <c r="L173" s="87">
        <v>41828</v>
      </c>
      <c r="M173" t="s">
        <v>310</v>
      </c>
      <c r="N173" t="s">
        <v>363</v>
      </c>
      <c r="O173" t="s">
        <v>359</v>
      </c>
      <c r="P173" t="s">
        <v>360</v>
      </c>
      <c r="Q173" t="s">
        <v>361</v>
      </c>
      <c r="R173" s="83">
        <v>99999</v>
      </c>
      <c r="S173" t="s">
        <v>308</v>
      </c>
      <c r="T173" t="s">
        <v>325</v>
      </c>
      <c r="U173" t="s">
        <v>313</v>
      </c>
      <c r="V173" t="s">
        <v>314</v>
      </c>
      <c r="W173">
        <v>14</v>
      </c>
      <c r="X173">
        <v>84</v>
      </c>
      <c r="Y173" s="86">
        <v>1176</v>
      </c>
      <c r="Z173" s="84">
        <v>118.77600000000001</v>
      </c>
    </row>
    <row r="174" spans="1:26" x14ac:dyDescent="0.25">
      <c r="A174">
        <v>1194</v>
      </c>
      <c r="B174" s="87">
        <v>41828</v>
      </c>
      <c r="C174">
        <v>8</v>
      </c>
      <c r="D174" t="s">
        <v>333</v>
      </c>
      <c r="E174" t="s">
        <v>334</v>
      </c>
      <c r="F174" t="s">
        <v>335</v>
      </c>
      <c r="G174" t="s">
        <v>336</v>
      </c>
      <c r="H174" s="83">
        <v>99999</v>
      </c>
      <c r="I174" t="s">
        <v>308</v>
      </c>
      <c r="J174" t="s">
        <v>337</v>
      </c>
      <c r="K174" t="s">
        <v>263</v>
      </c>
      <c r="L174" s="87">
        <v>41830</v>
      </c>
      <c r="M174" t="s">
        <v>310</v>
      </c>
      <c r="N174" t="s">
        <v>339</v>
      </c>
      <c r="O174" t="s">
        <v>334</v>
      </c>
      <c r="P174" t="s">
        <v>335</v>
      </c>
      <c r="Q174" t="s">
        <v>336</v>
      </c>
      <c r="R174" s="83">
        <v>99999</v>
      </c>
      <c r="S174" t="s">
        <v>308</v>
      </c>
      <c r="T174" t="s">
        <v>312</v>
      </c>
      <c r="U174" t="s">
        <v>364</v>
      </c>
      <c r="V174" t="s">
        <v>365</v>
      </c>
      <c r="W174">
        <v>40</v>
      </c>
      <c r="X174">
        <v>91</v>
      </c>
      <c r="Y174" s="86">
        <v>3640</v>
      </c>
      <c r="Z174" s="84">
        <v>360.36</v>
      </c>
    </row>
    <row r="175" spans="1:26" x14ac:dyDescent="0.25">
      <c r="A175">
        <v>1195</v>
      </c>
      <c r="B175" s="87">
        <v>41828</v>
      </c>
      <c r="C175">
        <v>8</v>
      </c>
      <c r="D175" t="s">
        <v>333</v>
      </c>
      <c r="E175" t="s">
        <v>334</v>
      </c>
      <c r="F175" t="s">
        <v>335</v>
      </c>
      <c r="G175" t="s">
        <v>336</v>
      </c>
      <c r="H175" s="83">
        <v>99999</v>
      </c>
      <c r="I175" t="s">
        <v>308</v>
      </c>
      <c r="J175" t="s">
        <v>337</v>
      </c>
      <c r="K175" t="s">
        <v>263</v>
      </c>
      <c r="L175" s="87">
        <v>41830</v>
      </c>
      <c r="M175" t="s">
        <v>310</v>
      </c>
      <c r="N175" t="s">
        <v>339</v>
      </c>
      <c r="O175" t="s">
        <v>334</v>
      </c>
      <c r="P175" t="s">
        <v>335</v>
      </c>
      <c r="Q175" t="s">
        <v>336</v>
      </c>
      <c r="R175" s="83">
        <v>99999</v>
      </c>
      <c r="S175" t="s">
        <v>308</v>
      </c>
      <c r="T175" t="s">
        <v>312</v>
      </c>
      <c r="U175" t="s">
        <v>340</v>
      </c>
      <c r="V175" t="s">
        <v>341</v>
      </c>
      <c r="W175">
        <v>9.1999999999999993</v>
      </c>
      <c r="X175">
        <v>36</v>
      </c>
      <c r="Y175" s="86">
        <v>331.2</v>
      </c>
      <c r="Z175" s="84">
        <v>34.444800000000001</v>
      </c>
    </row>
    <row r="176" spans="1:26" x14ac:dyDescent="0.25">
      <c r="A176">
        <v>1196</v>
      </c>
      <c r="B176" s="87">
        <v>41845</v>
      </c>
      <c r="C176">
        <v>25</v>
      </c>
      <c r="D176" t="s">
        <v>410</v>
      </c>
      <c r="E176" t="s">
        <v>411</v>
      </c>
      <c r="F176" t="s">
        <v>375</v>
      </c>
      <c r="G176" t="s">
        <v>376</v>
      </c>
      <c r="H176" s="83">
        <v>99999</v>
      </c>
      <c r="I176" t="s">
        <v>308</v>
      </c>
      <c r="J176" t="s">
        <v>377</v>
      </c>
      <c r="K176" t="s">
        <v>322</v>
      </c>
      <c r="L176">
        <v>41847</v>
      </c>
      <c r="M176" t="s">
        <v>323</v>
      </c>
      <c r="N176" t="s">
        <v>412</v>
      </c>
      <c r="O176" t="s">
        <v>411</v>
      </c>
      <c r="P176" t="s">
        <v>375</v>
      </c>
      <c r="Q176" t="s">
        <v>376</v>
      </c>
      <c r="R176" s="83">
        <v>99999</v>
      </c>
      <c r="S176" t="s">
        <v>308</v>
      </c>
      <c r="T176" t="s">
        <v>355</v>
      </c>
      <c r="U176" t="s">
        <v>413</v>
      </c>
      <c r="V176" t="s">
        <v>341</v>
      </c>
      <c r="W176">
        <v>10</v>
      </c>
      <c r="X176">
        <v>34</v>
      </c>
      <c r="Y176" s="86">
        <v>340</v>
      </c>
      <c r="Z176" s="84">
        <v>34.340000000000003</v>
      </c>
    </row>
    <row r="177" spans="1:26" x14ac:dyDescent="0.25">
      <c r="A177">
        <v>1197</v>
      </c>
      <c r="B177" s="87">
        <v>41846</v>
      </c>
      <c r="C177">
        <v>26</v>
      </c>
      <c r="D177" t="s">
        <v>414</v>
      </c>
      <c r="E177" t="s">
        <v>415</v>
      </c>
      <c r="F177" t="s">
        <v>391</v>
      </c>
      <c r="G177" t="s">
        <v>392</v>
      </c>
      <c r="H177" s="83">
        <v>99999</v>
      </c>
      <c r="I177" t="s">
        <v>308</v>
      </c>
      <c r="J177" t="s">
        <v>370</v>
      </c>
      <c r="K177" t="s">
        <v>371</v>
      </c>
      <c r="L177">
        <v>41848</v>
      </c>
      <c r="M177" t="s">
        <v>338</v>
      </c>
      <c r="N177" t="s">
        <v>416</v>
      </c>
      <c r="O177" t="s">
        <v>415</v>
      </c>
      <c r="P177" t="s">
        <v>391</v>
      </c>
      <c r="Q177" t="s">
        <v>392</v>
      </c>
      <c r="R177" s="83">
        <v>99999</v>
      </c>
      <c r="S177" t="s">
        <v>308</v>
      </c>
      <c r="T177" t="s">
        <v>325</v>
      </c>
      <c r="U177" t="s">
        <v>417</v>
      </c>
      <c r="V177" t="s">
        <v>418</v>
      </c>
      <c r="W177">
        <v>21.35</v>
      </c>
      <c r="X177">
        <v>81</v>
      </c>
      <c r="Y177" s="86">
        <v>1729.3500000000001</v>
      </c>
      <c r="Z177" s="84">
        <v>178.12305000000003</v>
      </c>
    </row>
    <row r="178" spans="1:26" x14ac:dyDescent="0.25">
      <c r="A178">
        <v>1198</v>
      </c>
      <c r="B178" s="87">
        <v>41846</v>
      </c>
      <c r="C178">
        <v>26</v>
      </c>
      <c r="D178" t="s">
        <v>414</v>
      </c>
      <c r="E178" t="s">
        <v>415</v>
      </c>
      <c r="F178" t="s">
        <v>391</v>
      </c>
      <c r="G178" t="s">
        <v>392</v>
      </c>
      <c r="H178" s="83">
        <v>99999</v>
      </c>
      <c r="I178" t="s">
        <v>308</v>
      </c>
      <c r="J178" t="s">
        <v>370</v>
      </c>
      <c r="K178" t="s">
        <v>371</v>
      </c>
      <c r="L178">
        <v>41848</v>
      </c>
      <c r="M178" t="s">
        <v>338</v>
      </c>
      <c r="N178" t="s">
        <v>416</v>
      </c>
      <c r="O178" t="s">
        <v>415</v>
      </c>
      <c r="P178" t="s">
        <v>391</v>
      </c>
      <c r="Q178" t="s">
        <v>392</v>
      </c>
      <c r="R178" s="83">
        <v>99999</v>
      </c>
      <c r="S178" t="s">
        <v>308</v>
      </c>
      <c r="T178" t="s">
        <v>325</v>
      </c>
      <c r="U178" t="s">
        <v>356</v>
      </c>
      <c r="V178" t="s">
        <v>357</v>
      </c>
      <c r="W178">
        <v>9.65</v>
      </c>
      <c r="X178">
        <v>25</v>
      </c>
      <c r="Y178" s="86">
        <v>241.25</v>
      </c>
      <c r="Z178" s="84">
        <v>23.401250000000001</v>
      </c>
    </row>
    <row r="179" spans="1:26" x14ac:dyDescent="0.25">
      <c r="A179">
        <v>1199</v>
      </c>
      <c r="B179" s="87">
        <v>41846</v>
      </c>
      <c r="C179">
        <v>26</v>
      </c>
      <c r="D179" t="s">
        <v>414</v>
      </c>
      <c r="E179" t="s">
        <v>415</v>
      </c>
      <c r="F179" t="s">
        <v>391</v>
      </c>
      <c r="G179" t="s">
        <v>392</v>
      </c>
      <c r="H179" s="83">
        <v>99999</v>
      </c>
      <c r="I179" t="s">
        <v>308</v>
      </c>
      <c r="J179" t="s">
        <v>370</v>
      </c>
      <c r="K179" t="s">
        <v>371</v>
      </c>
      <c r="L179">
        <v>41848</v>
      </c>
      <c r="M179" t="s">
        <v>338</v>
      </c>
      <c r="N179" t="s">
        <v>416</v>
      </c>
      <c r="O179" t="s">
        <v>415</v>
      </c>
      <c r="P179" t="s">
        <v>391</v>
      </c>
      <c r="Q179" t="s">
        <v>392</v>
      </c>
      <c r="R179" s="83">
        <v>99999</v>
      </c>
      <c r="S179" t="s">
        <v>308</v>
      </c>
      <c r="T179" t="s">
        <v>325</v>
      </c>
      <c r="U179" t="s">
        <v>398</v>
      </c>
      <c r="V179" t="s">
        <v>399</v>
      </c>
      <c r="W179">
        <v>18.399999999999999</v>
      </c>
      <c r="X179">
        <v>12</v>
      </c>
      <c r="Y179" s="86">
        <v>220.79999999999998</v>
      </c>
      <c r="Z179" s="84">
        <v>22.08</v>
      </c>
    </row>
    <row r="180" spans="1:26" x14ac:dyDescent="0.25">
      <c r="A180">
        <v>1200</v>
      </c>
      <c r="B180" s="87">
        <v>41849</v>
      </c>
      <c r="C180">
        <v>29</v>
      </c>
      <c r="D180" t="s">
        <v>342</v>
      </c>
      <c r="E180" t="s">
        <v>343</v>
      </c>
      <c r="F180" t="s">
        <v>344</v>
      </c>
      <c r="G180" t="s">
        <v>345</v>
      </c>
      <c r="H180" s="83">
        <v>99999</v>
      </c>
      <c r="I180" t="s">
        <v>308</v>
      </c>
      <c r="J180" t="s">
        <v>346</v>
      </c>
      <c r="K180" t="s">
        <v>270</v>
      </c>
      <c r="L180" s="87">
        <v>41851</v>
      </c>
      <c r="M180" t="s">
        <v>310</v>
      </c>
      <c r="N180" t="s">
        <v>347</v>
      </c>
      <c r="O180" t="s">
        <v>343</v>
      </c>
      <c r="P180" t="s">
        <v>344</v>
      </c>
      <c r="Q180" t="s">
        <v>345</v>
      </c>
      <c r="R180" s="83">
        <v>99999</v>
      </c>
      <c r="S180" t="s">
        <v>308</v>
      </c>
      <c r="T180" t="s">
        <v>312</v>
      </c>
      <c r="U180" t="s">
        <v>313</v>
      </c>
      <c r="V180" t="s">
        <v>314</v>
      </c>
      <c r="W180">
        <v>14</v>
      </c>
      <c r="X180">
        <v>23</v>
      </c>
      <c r="Y180" s="86">
        <v>322</v>
      </c>
      <c r="Z180" s="84">
        <v>30.912000000000003</v>
      </c>
    </row>
    <row r="181" spans="1:26" x14ac:dyDescent="0.25">
      <c r="A181">
        <v>1201</v>
      </c>
      <c r="B181" s="87">
        <v>41826</v>
      </c>
      <c r="C181">
        <v>6</v>
      </c>
      <c r="D181" t="s">
        <v>358</v>
      </c>
      <c r="E181" t="s">
        <v>359</v>
      </c>
      <c r="F181" t="s">
        <v>360</v>
      </c>
      <c r="G181" t="s">
        <v>361</v>
      </c>
      <c r="H181" s="83">
        <v>99999</v>
      </c>
      <c r="I181" t="s">
        <v>308</v>
      </c>
      <c r="J181" t="s">
        <v>362</v>
      </c>
      <c r="K181" t="s">
        <v>263</v>
      </c>
      <c r="L181" s="87">
        <v>41828</v>
      </c>
      <c r="M181" t="s">
        <v>338</v>
      </c>
      <c r="N181" t="s">
        <v>363</v>
      </c>
      <c r="O181" t="s">
        <v>359</v>
      </c>
      <c r="P181" t="s">
        <v>360</v>
      </c>
      <c r="Q181" t="s">
        <v>361</v>
      </c>
      <c r="R181" s="83">
        <v>99999</v>
      </c>
      <c r="S181" t="s">
        <v>308</v>
      </c>
      <c r="T181" t="s">
        <v>312</v>
      </c>
      <c r="U181" t="s">
        <v>348</v>
      </c>
      <c r="V181" t="s">
        <v>349</v>
      </c>
      <c r="W181">
        <v>12.75</v>
      </c>
      <c r="X181">
        <v>76</v>
      </c>
      <c r="Y181" s="86">
        <v>969</v>
      </c>
      <c r="Z181" s="84">
        <v>97.869</v>
      </c>
    </row>
    <row r="182" spans="1:26" x14ac:dyDescent="0.25">
      <c r="A182">
        <v>1203</v>
      </c>
      <c r="B182" s="87">
        <v>41824</v>
      </c>
      <c r="C182">
        <v>4</v>
      </c>
      <c r="D182" t="s">
        <v>317</v>
      </c>
      <c r="E182" t="s">
        <v>318</v>
      </c>
      <c r="F182" t="s">
        <v>319</v>
      </c>
      <c r="G182" t="s">
        <v>320</v>
      </c>
      <c r="H182" s="83">
        <v>99999</v>
      </c>
      <c r="I182" t="s">
        <v>308</v>
      </c>
      <c r="J182" t="s">
        <v>321</v>
      </c>
      <c r="K182" t="s">
        <v>322</v>
      </c>
      <c r="L182" s="87">
        <v>41826</v>
      </c>
      <c r="M182" t="s">
        <v>323</v>
      </c>
      <c r="N182" t="s">
        <v>324</v>
      </c>
      <c r="O182" t="s">
        <v>318</v>
      </c>
      <c r="P182" t="s">
        <v>319</v>
      </c>
      <c r="Q182" t="s">
        <v>320</v>
      </c>
      <c r="R182" s="83">
        <v>99999</v>
      </c>
      <c r="S182" t="s">
        <v>308</v>
      </c>
      <c r="T182" t="s">
        <v>325</v>
      </c>
      <c r="U182" t="s">
        <v>419</v>
      </c>
      <c r="V182" t="s">
        <v>386</v>
      </c>
      <c r="W182">
        <v>81</v>
      </c>
      <c r="X182">
        <v>55</v>
      </c>
      <c r="Y182" s="86">
        <v>4455</v>
      </c>
      <c r="Z182" s="84">
        <v>445.5</v>
      </c>
    </row>
    <row r="183" spans="1:26" x14ac:dyDescent="0.25">
      <c r="A183">
        <v>1204</v>
      </c>
      <c r="B183" s="87">
        <v>41824</v>
      </c>
      <c r="C183">
        <v>4</v>
      </c>
      <c r="D183" t="s">
        <v>317</v>
      </c>
      <c r="E183" t="s">
        <v>318</v>
      </c>
      <c r="F183" t="s">
        <v>319</v>
      </c>
      <c r="G183" t="s">
        <v>320</v>
      </c>
      <c r="H183" s="83">
        <v>99999</v>
      </c>
      <c r="I183" t="s">
        <v>308</v>
      </c>
      <c r="J183" t="s">
        <v>321</v>
      </c>
      <c r="K183" t="s">
        <v>322</v>
      </c>
      <c r="L183" s="87">
        <v>41826</v>
      </c>
      <c r="M183" t="s">
        <v>323</v>
      </c>
      <c r="N183" t="s">
        <v>324</v>
      </c>
      <c r="O183" t="s">
        <v>318</v>
      </c>
      <c r="P183" t="s">
        <v>319</v>
      </c>
      <c r="Q183" t="s">
        <v>320</v>
      </c>
      <c r="R183" s="83">
        <v>99999</v>
      </c>
      <c r="S183" t="s">
        <v>308</v>
      </c>
      <c r="T183" t="s">
        <v>325</v>
      </c>
      <c r="U183" t="s">
        <v>420</v>
      </c>
      <c r="V183" t="s">
        <v>421</v>
      </c>
      <c r="W183">
        <v>7</v>
      </c>
      <c r="X183">
        <v>19</v>
      </c>
      <c r="Y183" s="86">
        <v>133</v>
      </c>
      <c r="Z183" s="84">
        <v>12.901</v>
      </c>
    </row>
    <row r="184" spans="1:26" x14ac:dyDescent="0.25">
      <c r="A184">
        <v>1206</v>
      </c>
      <c r="B184" s="87">
        <v>41828</v>
      </c>
      <c r="C184">
        <v>8</v>
      </c>
      <c r="D184" t="s">
        <v>333</v>
      </c>
      <c r="E184" t="s">
        <v>334</v>
      </c>
      <c r="F184" t="s">
        <v>335</v>
      </c>
      <c r="G184" t="s">
        <v>336</v>
      </c>
      <c r="H184" s="83">
        <v>99999</v>
      </c>
      <c r="I184" t="s">
        <v>308</v>
      </c>
      <c r="J184" t="s">
        <v>337</v>
      </c>
      <c r="K184" t="s">
        <v>263</v>
      </c>
      <c r="L184" s="87">
        <v>41830</v>
      </c>
      <c r="M184" t="s">
        <v>338</v>
      </c>
      <c r="N184" t="s">
        <v>339</v>
      </c>
      <c r="O184" t="s">
        <v>334</v>
      </c>
      <c r="P184" t="s">
        <v>335</v>
      </c>
      <c r="Q184" t="s">
        <v>336</v>
      </c>
      <c r="R184" s="83">
        <v>99999</v>
      </c>
      <c r="S184" t="s">
        <v>308</v>
      </c>
      <c r="T184" t="s">
        <v>325</v>
      </c>
      <c r="U184" t="s">
        <v>408</v>
      </c>
      <c r="V184" t="s">
        <v>409</v>
      </c>
      <c r="W184">
        <v>34.799999999999997</v>
      </c>
      <c r="X184">
        <v>27</v>
      </c>
      <c r="Y184" s="86">
        <v>939.59999999999991</v>
      </c>
      <c r="Z184" s="84">
        <v>89.261999999999986</v>
      </c>
    </row>
    <row r="185" spans="1:26" x14ac:dyDescent="0.25">
      <c r="A185">
        <v>1209</v>
      </c>
      <c r="B185" s="87">
        <v>41823</v>
      </c>
      <c r="C185">
        <v>3</v>
      </c>
      <c r="D185" t="s">
        <v>350</v>
      </c>
      <c r="E185" t="s">
        <v>351</v>
      </c>
      <c r="F185" t="s">
        <v>352</v>
      </c>
      <c r="G185" t="s">
        <v>353</v>
      </c>
      <c r="H185" s="83">
        <v>99999</v>
      </c>
      <c r="I185" t="s">
        <v>308</v>
      </c>
      <c r="J185" t="s">
        <v>309</v>
      </c>
      <c r="K185" t="s">
        <v>270</v>
      </c>
      <c r="L185" s="87">
        <v>41825</v>
      </c>
      <c r="M185" t="s">
        <v>310</v>
      </c>
      <c r="N185" t="s">
        <v>354</v>
      </c>
      <c r="O185" t="s">
        <v>351</v>
      </c>
      <c r="P185" t="s">
        <v>352</v>
      </c>
      <c r="Q185" t="s">
        <v>353</v>
      </c>
      <c r="R185" s="83">
        <v>99999</v>
      </c>
      <c r="S185" t="s">
        <v>308</v>
      </c>
      <c r="T185" t="s">
        <v>355</v>
      </c>
      <c r="U185" t="s">
        <v>422</v>
      </c>
      <c r="V185" t="s">
        <v>388</v>
      </c>
      <c r="W185">
        <v>10</v>
      </c>
      <c r="X185">
        <v>99</v>
      </c>
      <c r="Y185" s="86">
        <v>990</v>
      </c>
      <c r="Z185" s="84">
        <v>95.039999999999992</v>
      </c>
    </row>
    <row r="186" spans="1:26" x14ac:dyDescent="0.25">
      <c r="A186">
        <v>1210</v>
      </c>
      <c r="B186" s="87">
        <v>41823</v>
      </c>
      <c r="C186">
        <v>3</v>
      </c>
      <c r="D186" t="s">
        <v>350</v>
      </c>
      <c r="E186" t="s">
        <v>351</v>
      </c>
      <c r="F186" t="s">
        <v>352</v>
      </c>
      <c r="G186" t="s">
        <v>353</v>
      </c>
      <c r="H186" s="83">
        <v>99999</v>
      </c>
      <c r="I186" t="s">
        <v>308</v>
      </c>
      <c r="J186" t="s">
        <v>309</v>
      </c>
      <c r="K186" t="s">
        <v>270</v>
      </c>
      <c r="L186" s="87">
        <v>41825</v>
      </c>
      <c r="M186" t="s">
        <v>310</v>
      </c>
      <c r="N186" t="s">
        <v>354</v>
      </c>
      <c r="O186" t="s">
        <v>351</v>
      </c>
      <c r="P186" t="s">
        <v>352</v>
      </c>
      <c r="Q186" t="s">
        <v>353</v>
      </c>
      <c r="R186" s="83">
        <v>99999</v>
      </c>
      <c r="S186" t="s">
        <v>308</v>
      </c>
      <c r="T186" t="s">
        <v>355</v>
      </c>
      <c r="U186" t="s">
        <v>364</v>
      </c>
      <c r="V186" t="s">
        <v>365</v>
      </c>
      <c r="W186">
        <v>40</v>
      </c>
      <c r="X186">
        <v>10</v>
      </c>
      <c r="Y186" s="86">
        <v>400</v>
      </c>
      <c r="Z186" s="84">
        <v>40</v>
      </c>
    </row>
    <row r="187" spans="1:26" x14ac:dyDescent="0.25">
      <c r="A187">
        <v>1214</v>
      </c>
      <c r="B187" s="87">
        <v>41830</v>
      </c>
      <c r="C187">
        <v>10</v>
      </c>
      <c r="D187" t="s">
        <v>373</v>
      </c>
      <c r="E187" t="s">
        <v>374</v>
      </c>
      <c r="F187" t="s">
        <v>375</v>
      </c>
      <c r="G187" t="s">
        <v>376</v>
      </c>
      <c r="H187" s="83">
        <v>99999</v>
      </c>
      <c r="I187" t="s">
        <v>308</v>
      </c>
      <c r="J187" t="s">
        <v>377</v>
      </c>
      <c r="K187" t="s">
        <v>322</v>
      </c>
      <c r="L187" s="87">
        <v>41832</v>
      </c>
      <c r="M187" t="s">
        <v>310</v>
      </c>
      <c r="N187" t="s">
        <v>378</v>
      </c>
      <c r="O187" t="s">
        <v>374</v>
      </c>
      <c r="P187" t="s">
        <v>375</v>
      </c>
      <c r="Q187" t="s">
        <v>376</v>
      </c>
      <c r="R187" s="83">
        <v>99999</v>
      </c>
      <c r="S187" t="s">
        <v>308</v>
      </c>
      <c r="T187" t="s">
        <v>325</v>
      </c>
      <c r="U187" t="s">
        <v>423</v>
      </c>
      <c r="V187" t="s">
        <v>316</v>
      </c>
      <c r="W187">
        <v>10</v>
      </c>
      <c r="X187">
        <v>80</v>
      </c>
      <c r="Y187" s="86">
        <v>800</v>
      </c>
      <c r="Z187" s="84">
        <v>77.599999999999994</v>
      </c>
    </row>
    <row r="188" spans="1:26" x14ac:dyDescent="0.25">
      <c r="A188">
        <v>1216</v>
      </c>
      <c r="B188" s="87">
        <v>41830</v>
      </c>
      <c r="C188">
        <v>10</v>
      </c>
      <c r="D188" t="s">
        <v>373</v>
      </c>
      <c r="E188" t="s">
        <v>374</v>
      </c>
      <c r="F188" t="s">
        <v>375</v>
      </c>
      <c r="G188" t="s">
        <v>376</v>
      </c>
      <c r="H188" s="83">
        <v>99999</v>
      </c>
      <c r="I188" t="s">
        <v>308</v>
      </c>
      <c r="J188" t="s">
        <v>377</v>
      </c>
      <c r="K188" t="s">
        <v>322</v>
      </c>
      <c r="L188" s="87"/>
      <c r="M188" t="s">
        <v>323</v>
      </c>
      <c r="N188" t="s">
        <v>378</v>
      </c>
      <c r="O188" t="s">
        <v>374</v>
      </c>
      <c r="P188" t="s">
        <v>375</v>
      </c>
      <c r="Q188" t="s">
        <v>376</v>
      </c>
      <c r="R188" s="83">
        <v>99999</v>
      </c>
      <c r="S188" t="s">
        <v>308</v>
      </c>
      <c r="U188" t="s">
        <v>315</v>
      </c>
      <c r="V188" t="s">
        <v>316</v>
      </c>
      <c r="W188">
        <v>3.5</v>
      </c>
      <c r="X188">
        <v>27</v>
      </c>
      <c r="Y188" s="86">
        <v>94.5</v>
      </c>
      <c r="Z188" s="84">
        <v>9.072000000000001</v>
      </c>
    </row>
    <row r="189" spans="1:26" x14ac:dyDescent="0.25">
      <c r="A189">
        <v>1217</v>
      </c>
      <c r="B189" s="87">
        <v>41831</v>
      </c>
      <c r="C189">
        <v>11</v>
      </c>
      <c r="D189" t="s">
        <v>389</v>
      </c>
      <c r="E189" t="s">
        <v>390</v>
      </c>
      <c r="F189" t="s">
        <v>391</v>
      </c>
      <c r="G189" t="s">
        <v>392</v>
      </c>
      <c r="H189" s="83">
        <v>99999</v>
      </c>
      <c r="I189" t="s">
        <v>308</v>
      </c>
      <c r="J189" t="s">
        <v>370</v>
      </c>
      <c r="K189" t="s">
        <v>371</v>
      </c>
      <c r="M189" t="s">
        <v>338</v>
      </c>
      <c r="N189" t="s">
        <v>393</v>
      </c>
      <c r="O189" t="s">
        <v>390</v>
      </c>
      <c r="P189" t="s">
        <v>391</v>
      </c>
      <c r="Q189" t="s">
        <v>392</v>
      </c>
      <c r="R189" s="83">
        <v>99999</v>
      </c>
      <c r="S189" t="s">
        <v>308</v>
      </c>
      <c r="U189" t="s">
        <v>364</v>
      </c>
      <c r="V189" t="s">
        <v>365</v>
      </c>
      <c r="W189">
        <v>40</v>
      </c>
      <c r="X189">
        <v>97</v>
      </c>
      <c r="Y189" s="86">
        <v>3880</v>
      </c>
      <c r="Z189" s="84">
        <v>380.24</v>
      </c>
    </row>
    <row r="190" spans="1:26" x14ac:dyDescent="0.25">
      <c r="A190">
        <v>1218</v>
      </c>
      <c r="B190" s="87">
        <v>41821</v>
      </c>
      <c r="C190">
        <v>1</v>
      </c>
      <c r="D190" t="s">
        <v>394</v>
      </c>
      <c r="E190" t="s">
        <v>395</v>
      </c>
      <c r="F190" t="s">
        <v>396</v>
      </c>
      <c r="G190" t="s">
        <v>188</v>
      </c>
      <c r="H190" s="83">
        <v>99999</v>
      </c>
      <c r="I190" t="s">
        <v>308</v>
      </c>
      <c r="J190" t="s">
        <v>337</v>
      </c>
      <c r="K190" t="s">
        <v>263</v>
      </c>
      <c r="M190" t="s">
        <v>338</v>
      </c>
      <c r="N190" t="s">
        <v>397</v>
      </c>
      <c r="O190" t="s">
        <v>395</v>
      </c>
      <c r="P190" t="s">
        <v>396</v>
      </c>
      <c r="Q190" t="s">
        <v>188</v>
      </c>
      <c r="R190" s="83">
        <v>99999</v>
      </c>
      <c r="S190" t="s">
        <v>308</v>
      </c>
      <c r="U190" t="s">
        <v>398</v>
      </c>
      <c r="V190" t="s">
        <v>399</v>
      </c>
      <c r="W190">
        <v>18.399999999999999</v>
      </c>
      <c r="X190">
        <v>42</v>
      </c>
      <c r="Y190" s="86">
        <v>772.8</v>
      </c>
      <c r="Z190" s="84">
        <v>80.371200000000002</v>
      </c>
    </row>
    <row r="191" spans="1:26" x14ac:dyDescent="0.25">
      <c r="A191">
        <v>1219</v>
      </c>
      <c r="B191" s="87">
        <v>41848</v>
      </c>
      <c r="C191">
        <v>28</v>
      </c>
      <c r="D191" t="s">
        <v>366</v>
      </c>
      <c r="E191" t="s">
        <v>367</v>
      </c>
      <c r="F191" t="s">
        <v>368</v>
      </c>
      <c r="G191" t="s">
        <v>369</v>
      </c>
      <c r="H191" s="83">
        <v>99999</v>
      </c>
      <c r="I191" t="s">
        <v>308</v>
      </c>
      <c r="J191" t="s">
        <v>370</v>
      </c>
      <c r="K191" t="s">
        <v>371</v>
      </c>
      <c r="L191">
        <v>41850</v>
      </c>
      <c r="M191" t="s">
        <v>338</v>
      </c>
      <c r="N191" t="s">
        <v>372</v>
      </c>
      <c r="O191" t="s">
        <v>367</v>
      </c>
      <c r="P191" t="s">
        <v>368</v>
      </c>
      <c r="Q191" t="s">
        <v>369</v>
      </c>
      <c r="R191" s="83">
        <v>99999</v>
      </c>
      <c r="S191" t="s">
        <v>308</v>
      </c>
      <c r="T191" t="s">
        <v>325</v>
      </c>
      <c r="U191" t="s">
        <v>332</v>
      </c>
      <c r="V191" t="s">
        <v>314</v>
      </c>
      <c r="W191" s="84">
        <v>46</v>
      </c>
      <c r="X191">
        <v>24</v>
      </c>
      <c r="Y191" s="86">
        <v>1104</v>
      </c>
      <c r="Z191" s="84">
        <v>105.98399999999999</v>
      </c>
    </row>
    <row r="192" spans="1:26" x14ac:dyDescent="0.25">
      <c r="A192">
        <v>1220</v>
      </c>
      <c r="B192" s="87">
        <v>41829</v>
      </c>
      <c r="C192">
        <v>9</v>
      </c>
      <c r="D192" t="s">
        <v>400</v>
      </c>
      <c r="E192" t="s">
        <v>401</v>
      </c>
      <c r="F192" t="s">
        <v>402</v>
      </c>
      <c r="G192" t="s">
        <v>403</v>
      </c>
      <c r="H192" s="83">
        <v>99999</v>
      </c>
      <c r="I192" t="s">
        <v>308</v>
      </c>
      <c r="J192" t="s">
        <v>404</v>
      </c>
      <c r="K192" t="s">
        <v>270</v>
      </c>
      <c r="L192" s="87">
        <v>41831</v>
      </c>
      <c r="M192" t="s">
        <v>323</v>
      </c>
      <c r="N192" t="s">
        <v>405</v>
      </c>
      <c r="O192" t="s">
        <v>401</v>
      </c>
      <c r="P192" t="s">
        <v>402</v>
      </c>
      <c r="Q192" t="s">
        <v>403</v>
      </c>
      <c r="R192" s="83">
        <v>99999</v>
      </c>
      <c r="S192" t="s">
        <v>308</v>
      </c>
      <c r="T192" t="s">
        <v>312</v>
      </c>
      <c r="U192" t="s">
        <v>356</v>
      </c>
      <c r="V192" t="s">
        <v>357</v>
      </c>
      <c r="W192" s="84">
        <v>9.65</v>
      </c>
      <c r="X192">
        <v>90</v>
      </c>
      <c r="Y192" s="86">
        <v>868.5</v>
      </c>
      <c r="Z192" s="84">
        <v>83.376000000000005</v>
      </c>
    </row>
    <row r="193" spans="1:26" x14ac:dyDescent="0.25">
      <c r="A193">
        <v>1221</v>
      </c>
      <c r="B193" s="87">
        <v>41826</v>
      </c>
      <c r="C193">
        <v>6</v>
      </c>
      <c r="D193" t="s">
        <v>358</v>
      </c>
      <c r="E193" t="s">
        <v>359</v>
      </c>
      <c r="F193" t="s">
        <v>360</v>
      </c>
      <c r="G193" t="s">
        <v>361</v>
      </c>
      <c r="H193" s="83">
        <v>99999</v>
      </c>
      <c r="I193" t="s">
        <v>308</v>
      </c>
      <c r="J193" t="s">
        <v>362</v>
      </c>
      <c r="K193" t="s">
        <v>263</v>
      </c>
      <c r="L193" s="87">
        <v>41828</v>
      </c>
      <c r="M193" t="s">
        <v>310</v>
      </c>
      <c r="N193" t="s">
        <v>363</v>
      </c>
      <c r="O193" t="s">
        <v>359</v>
      </c>
      <c r="P193" t="s">
        <v>360</v>
      </c>
      <c r="Q193" t="s">
        <v>361</v>
      </c>
      <c r="R193" s="83">
        <v>99999</v>
      </c>
      <c r="S193" t="s">
        <v>308</v>
      </c>
      <c r="T193" t="s">
        <v>325</v>
      </c>
      <c r="U193" t="s">
        <v>348</v>
      </c>
      <c r="V193" t="s">
        <v>349</v>
      </c>
      <c r="W193" s="84">
        <v>12.75</v>
      </c>
      <c r="X193">
        <v>28</v>
      </c>
      <c r="Y193" s="86">
        <v>357</v>
      </c>
      <c r="Z193" s="84">
        <v>35.700000000000003</v>
      </c>
    </row>
    <row r="194" spans="1:26" x14ac:dyDescent="0.25">
      <c r="A194">
        <v>1222</v>
      </c>
      <c r="B194" s="87">
        <v>41879</v>
      </c>
      <c r="C194">
        <v>28</v>
      </c>
      <c r="D194" t="s">
        <v>366</v>
      </c>
      <c r="E194" t="s">
        <v>367</v>
      </c>
      <c r="F194" t="s">
        <v>368</v>
      </c>
      <c r="G194" t="s">
        <v>369</v>
      </c>
      <c r="H194" s="83">
        <v>99999</v>
      </c>
      <c r="I194" t="s">
        <v>308</v>
      </c>
      <c r="J194" t="s">
        <v>370</v>
      </c>
      <c r="K194" t="s">
        <v>371</v>
      </c>
      <c r="L194" s="87">
        <v>41881</v>
      </c>
      <c r="M194" t="s">
        <v>338</v>
      </c>
      <c r="N194" t="s">
        <v>372</v>
      </c>
      <c r="O194" t="s">
        <v>367</v>
      </c>
      <c r="P194" t="s">
        <v>368</v>
      </c>
      <c r="Q194" t="s">
        <v>369</v>
      </c>
      <c r="R194" s="83">
        <v>99999</v>
      </c>
      <c r="S194" t="s">
        <v>308</v>
      </c>
      <c r="T194" t="s">
        <v>312</v>
      </c>
      <c r="U194" t="s">
        <v>332</v>
      </c>
      <c r="V194" t="s">
        <v>314</v>
      </c>
      <c r="W194" s="84">
        <v>46</v>
      </c>
      <c r="X194">
        <v>28</v>
      </c>
      <c r="Y194" s="86">
        <v>1288</v>
      </c>
      <c r="Z194" s="84">
        <v>133.95200000000003</v>
      </c>
    </row>
    <row r="195" spans="1:26" x14ac:dyDescent="0.25">
      <c r="A195">
        <v>1223</v>
      </c>
      <c r="B195" s="87">
        <v>41859</v>
      </c>
      <c r="C195">
        <v>8</v>
      </c>
      <c r="D195" t="s">
        <v>333</v>
      </c>
      <c r="E195" t="s">
        <v>334</v>
      </c>
      <c r="F195" t="s">
        <v>335</v>
      </c>
      <c r="G195" t="s">
        <v>336</v>
      </c>
      <c r="H195" s="83">
        <v>99999</v>
      </c>
      <c r="I195" t="s">
        <v>308</v>
      </c>
      <c r="J195" t="s">
        <v>337</v>
      </c>
      <c r="K195" t="s">
        <v>263</v>
      </c>
      <c r="L195" s="87">
        <v>41861</v>
      </c>
      <c r="M195" t="s">
        <v>338</v>
      </c>
      <c r="N195" t="s">
        <v>339</v>
      </c>
      <c r="O195" t="s">
        <v>334</v>
      </c>
      <c r="P195" t="s">
        <v>335</v>
      </c>
      <c r="Q195" t="s">
        <v>336</v>
      </c>
      <c r="R195" s="83">
        <v>99999</v>
      </c>
      <c r="S195" t="s">
        <v>308</v>
      </c>
      <c r="T195" t="s">
        <v>312</v>
      </c>
      <c r="U195" t="s">
        <v>348</v>
      </c>
      <c r="V195" t="s">
        <v>349</v>
      </c>
      <c r="W195" s="84">
        <v>12.75</v>
      </c>
      <c r="X195">
        <v>57</v>
      </c>
      <c r="Y195" s="86">
        <v>726.75</v>
      </c>
      <c r="Z195" s="84">
        <v>69.768000000000001</v>
      </c>
    </row>
    <row r="196" spans="1:26" x14ac:dyDescent="0.25">
      <c r="A196">
        <v>1224</v>
      </c>
      <c r="B196" s="87">
        <v>41861</v>
      </c>
      <c r="C196">
        <v>10</v>
      </c>
      <c r="D196" t="s">
        <v>373</v>
      </c>
      <c r="E196" t="s">
        <v>374</v>
      </c>
      <c r="F196" t="s">
        <v>375</v>
      </c>
      <c r="G196" t="s">
        <v>376</v>
      </c>
      <c r="H196" s="83">
        <v>99999</v>
      </c>
      <c r="I196" t="s">
        <v>308</v>
      </c>
      <c r="J196" t="s">
        <v>377</v>
      </c>
      <c r="K196" t="s">
        <v>322</v>
      </c>
      <c r="L196" s="87">
        <v>41863</v>
      </c>
      <c r="M196" t="s">
        <v>310</v>
      </c>
      <c r="N196" t="s">
        <v>378</v>
      </c>
      <c r="O196" t="s">
        <v>374</v>
      </c>
      <c r="P196" t="s">
        <v>375</v>
      </c>
      <c r="Q196" t="s">
        <v>376</v>
      </c>
      <c r="R196" s="83">
        <v>99999</v>
      </c>
      <c r="S196" t="s">
        <v>308</v>
      </c>
      <c r="T196" t="s">
        <v>325</v>
      </c>
      <c r="U196" t="s">
        <v>379</v>
      </c>
      <c r="V196" t="s">
        <v>314</v>
      </c>
      <c r="W196" s="84">
        <v>2.99</v>
      </c>
      <c r="X196">
        <v>23</v>
      </c>
      <c r="Y196" s="86">
        <v>68.77000000000001</v>
      </c>
      <c r="Z196" s="84">
        <v>6.6706900000000013</v>
      </c>
    </row>
    <row r="197" spans="1:26" x14ac:dyDescent="0.25">
      <c r="A197">
        <v>1225</v>
      </c>
      <c r="B197" s="87">
        <v>41858</v>
      </c>
      <c r="C197">
        <v>7</v>
      </c>
      <c r="D197" t="s">
        <v>380</v>
      </c>
      <c r="E197" t="s">
        <v>381</v>
      </c>
      <c r="F197" t="s">
        <v>382</v>
      </c>
      <c r="G197" t="s">
        <v>383</v>
      </c>
      <c r="H197" s="83">
        <v>99999</v>
      </c>
      <c r="I197" t="s">
        <v>308</v>
      </c>
      <c r="J197" t="s">
        <v>337</v>
      </c>
      <c r="K197" t="s">
        <v>263</v>
      </c>
      <c r="L197" s="87"/>
      <c r="N197" t="s">
        <v>384</v>
      </c>
      <c r="O197" t="s">
        <v>381</v>
      </c>
      <c r="P197" t="s">
        <v>382</v>
      </c>
      <c r="Q197" t="s">
        <v>383</v>
      </c>
      <c r="R197" s="83">
        <v>99999</v>
      </c>
      <c r="S197" t="s">
        <v>308</v>
      </c>
      <c r="U197" t="s">
        <v>332</v>
      </c>
      <c r="V197" t="s">
        <v>314</v>
      </c>
      <c r="W197" s="84">
        <v>46</v>
      </c>
      <c r="X197">
        <v>86</v>
      </c>
      <c r="Y197" s="86">
        <v>3956</v>
      </c>
      <c r="Z197" s="84">
        <v>399.55600000000004</v>
      </c>
    </row>
    <row r="198" spans="1:26" x14ac:dyDescent="0.25">
      <c r="A198">
        <v>1226</v>
      </c>
      <c r="B198" s="87">
        <v>41861</v>
      </c>
      <c r="C198">
        <v>10</v>
      </c>
      <c r="D198" t="s">
        <v>373</v>
      </c>
      <c r="E198" t="s">
        <v>374</v>
      </c>
      <c r="F198" t="s">
        <v>375</v>
      </c>
      <c r="G198" t="s">
        <v>376</v>
      </c>
      <c r="H198" s="83">
        <v>99999</v>
      </c>
      <c r="I198" t="s">
        <v>308</v>
      </c>
      <c r="J198" t="s">
        <v>377</v>
      </c>
      <c r="K198" t="s">
        <v>322</v>
      </c>
      <c r="L198" s="87">
        <v>41863</v>
      </c>
      <c r="M198" t="s">
        <v>323</v>
      </c>
      <c r="N198" t="s">
        <v>378</v>
      </c>
      <c r="O198" t="s">
        <v>374</v>
      </c>
      <c r="P198" t="s">
        <v>375</v>
      </c>
      <c r="Q198" t="s">
        <v>376</v>
      </c>
      <c r="R198" s="83">
        <v>99999</v>
      </c>
      <c r="S198" t="s">
        <v>308</v>
      </c>
      <c r="U198" t="s">
        <v>385</v>
      </c>
      <c r="V198" t="s">
        <v>386</v>
      </c>
      <c r="W198" s="84">
        <v>25</v>
      </c>
      <c r="X198">
        <v>47</v>
      </c>
      <c r="Y198" s="86">
        <v>1175</v>
      </c>
      <c r="Z198" s="84">
        <v>116.325</v>
      </c>
    </row>
    <row r="199" spans="1:26" x14ac:dyDescent="0.25">
      <c r="A199">
        <v>1227</v>
      </c>
      <c r="B199" s="87">
        <v>41861</v>
      </c>
      <c r="C199">
        <v>10</v>
      </c>
      <c r="D199" t="s">
        <v>373</v>
      </c>
      <c r="E199" t="s">
        <v>374</v>
      </c>
      <c r="F199" t="s">
        <v>375</v>
      </c>
      <c r="G199" t="s">
        <v>376</v>
      </c>
      <c r="H199" s="83">
        <v>99999</v>
      </c>
      <c r="I199" t="s">
        <v>308</v>
      </c>
      <c r="J199" t="s">
        <v>377</v>
      </c>
      <c r="K199" t="s">
        <v>322</v>
      </c>
      <c r="L199" s="87">
        <v>41863</v>
      </c>
      <c r="M199" t="s">
        <v>323</v>
      </c>
      <c r="N199" t="s">
        <v>378</v>
      </c>
      <c r="O199" t="s">
        <v>374</v>
      </c>
      <c r="P199" t="s">
        <v>375</v>
      </c>
      <c r="Q199" t="s">
        <v>376</v>
      </c>
      <c r="R199" s="83">
        <v>99999</v>
      </c>
      <c r="S199" t="s">
        <v>308</v>
      </c>
      <c r="U199" t="s">
        <v>387</v>
      </c>
      <c r="V199" t="s">
        <v>388</v>
      </c>
      <c r="W199" s="84">
        <v>22</v>
      </c>
      <c r="X199">
        <v>97</v>
      </c>
      <c r="Y199" s="86">
        <v>2134</v>
      </c>
      <c r="Z199" s="84">
        <v>221.93600000000001</v>
      </c>
    </row>
    <row r="200" spans="1:26" x14ac:dyDescent="0.25">
      <c r="A200">
        <v>1228</v>
      </c>
      <c r="B200" s="87">
        <v>41861</v>
      </c>
      <c r="C200">
        <v>10</v>
      </c>
      <c r="D200" t="s">
        <v>373</v>
      </c>
      <c r="E200" t="s">
        <v>374</v>
      </c>
      <c r="F200" t="s">
        <v>375</v>
      </c>
      <c r="G200" t="s">
        <v>376</v>
      </c>
      <c r="H200" s="83">
        <v>99999</v>
      </c>
      <c r="I200" t="s">
        <v>308</v>
      </c>
      <c r="J200" t="s">
        <v>377</v>
      </c>
      <c r="K200" t="s">
        <v>322</v>
      </c>
      <c r="L200" s="87">
        <v>41863</v>
      </c>
      <c r="M200" t="s">
        <v>323</v>
      </c>
      <c r="N200" t="s">
        <v>378</v>
      </c>
      <c r="O200" t="s">
        <v>374</v>
      </c>
      <c r="P200" t="s">
        <v>375</v>
      </c>
      <c r="Q200" t="s">
        <v>376</v>
      </c>
      <c r="R200" s="83">
        <v>99999</v>
      </c>
      <c r="S200" t="s">
        <v>308</v>
      </c>
      <c r="U200" t="s">
        <v>340</v>
      </c>
      <c r="V200" t="s">
        <v>341</v>
      </c>
      <c r="W200" s="84">
        <v>9.1999999999999993</v>
      </c>
      <c r="X200">
        <v>96</v>
      </c>
      <c r="Y200" s="86">
        <v>883.19999999999993</v>
      </c>
      <c r="Z200" s="84">
        <v>86.553599999999989</v>
      </c>
    </row>
    <row r="201" spans="1:26" x14ac:dyDescent="0.25">
      <c r="A201">
        <v>1229</v>
      </c>
      <c r="B201" s="87">
        <v>41862</v>
      </c>
      <c r="C201">
        <v>11</v>
      </c>
      <c r="D201" t="s">
        <v>389</v>
      </c>
      <c r="E201" t="s">
        <v>390</v>
      </c>
      <c r="F201" t="s">
        <v>391</v>
      </c>
      <c r="G201" t="s">
        <v>392</v>
      </c>
      <c r="H201" s="83">
        <v>99999</v>
      </c>
      <c r="I201" t="s">
        <v>308</v>
      </c>
      <c r="J201" t="s">
        <v>370</v>
      </c>
      <c r="K201" t="s">
        <v>371</v>
      </c>
      <c r="L201" s="87"/>
      <c r="M201" t="s">
        <v>338</v>
      </c>
      <c r="N201" t="s">
        <v>393</v>
      </c>
      <c r="O201" t="s">
        <v>390</v>
      </c>
      <c r="P201" t="s">
        <v>391</v>
      </c>
      <c r="Q201" t="s">
        <v>392</v>
      </c>
      <c r="R201" s="83">
        <v>99999</v>
      </c>
      <c r="S201" t="s">
        <v>308</v>
      </c>
      <c r="U201" t="s">
        <v>315</v>
      </c>
      <c r="V201" t="s">
        <v>316</v>
      </c>
      <c r="W201" s="84">
        <v>3.5</v>
      </c>
      <c r="X201">
        <v>31</v>
      </c>
      <c r="Y201" s="86">
        <v>108.5</v>
      </c>
      <c r="Z201" s="84">
        <v>10.850000000000001</v>
      </c>
    </row>
    <row r="202" spans="1:26" x14ac:dyDescent="0.25">
      <c r="A202">
        <v>1230</v>
      </c>
      <c r="B202" s="87">
        <v>41862</v>
      </c>
      <c r="C202">
        <v>11</v>
      </c>
      <c r="D202" t="s">
        <v>389</v>
      </c>
      <c r="E202" t="s">
        <v>390</v>
      </c>
      <c r="F202" t="s">
        <v>391</v>
      </c>
      <c r="G202" t="s">
        <v>392</v>
      </c>
      <c r="H202" s="83">
        <v>99999</v>
      </c>
      <c r="I202" t="s">
        <v>308</v>
      </c>
      <c r="J202" t="s">
        <v>370</v>
      </c>
      <c r="K202" t="s">
        <v>371</v>
      </c>
      <c r="L202" s="87"/>
      <c r="M202" t="s">
        <v>338</v>
      </c>
      <c r="N202" t="s">
        <v>393</v>
      </c>
      <c r="O202" t="s">
        <v>390</v>
      </c>
      <c r="P202" t="s">
        <v>391</v>
      </c>
      <c r="Q202" t="s">
        <v>392</v>
      </c>
      <c r="R202" s="83">
        <v>99999</v>
      </c>
      <c r="S202" t="s">
        <v>308</v>
      </c>
      <c r="U202" t="s">
        <v>379</v>
      </c>
      <c r="V202" t="s">
        <v>314</v>
      </c>
      <c r="W202" s="84">
        <v>2.99</v>
      </c>
      <c r="X202">
        <v>52</v>
      </c>
      <c r="Y202" s="86">
        <v>155.48000000000002</v>
      </c>
      <c r="Z202" s="84">
        <v>16.014440000000004</v>
      </c>
    </row>
    <row r="203" spans="1:26" x14ac:dyDescent="0.25">
      <c r="A203">
        <v>1231</v>
      </c>
      <c r="B203" s="87">
        <v>41852</v>
      </c>
      <c r="C203">
        <v>1</v>
      </c>
      <c r="D203" t="s">
        <v>394</v>
      </c>
      <c r="E203" t="s">
        <v>395</v>
      </c>
      <c r="F203" t="s">
        <v>396</v>
      </c>
      <c r="G203" t="s">
        <v>188</v>
      </c>
      <c r="H203" s="83">
        <v>99999</v>
      </c>
      <c r="I203" t="s">
        <v>308</v>
      </c>
      <c r="J203" t="s">
        <v>337</v>
      </c>
      <c r="K203" t="s">
        <v>263</v>
      </c>
      <c r="L203" s="87"/>
      <c r="N203" t="s">
        <v>397</v>
      </c>
      <c r="O203" t="s">
        <v>395</v>
      </c>
      <c r="P203" t="s">
        <v>396</v>
      </c>
      <c r="Q203" t="s">
        <v>188</v>
      </c>
      <c r="R203" s="83">
        <v>99999</v>
      </c>
      <c r="S203" t="s">
        <v>308</v>
      </c>
      <c r="U203" t="s">
        <v>331</v>
      </c>
      <c r="V203" t="s">
        <v>314</v>
      </c>
      <c r="W203" s="84">
        <v>18</v>
      </c>
      <c r="X203">
        <v>91</v>
      </c>
      <c r="Y203" s="86">
        <v>1638</v>
      </c>
      <c r="Z203" s="84">
        <v>158.886</v>
      </c>
    </row>
    <row r="204" spans="1:26" x14ac:dyDescent="0.25">
      <c r="A204">
        <v>1232</v>
      </c>
      <c r="B204" s="87">
        <v>41852</v>
      </c>
      <c r="C204">
        <v>1</v>
      </c>
      <c r="D204" t="s">
        <v>394</v>
      </c>
      <c r="E204" t="s">
        <v>395</v>
      </c>
      <c r="F204" t="s">
        <v>396</v>
      </c>
      <c r="G204" t="s">
        <v>188</v>
      </c>
      <c r="H204" s="83">
        <v>99999</v>
      </c>
      <c r="I204" t="s">
        <v>308</v>
      </c>
      <c r="J204" t="s">
        <v>337</v>
      </c>
      <c r="K204" t="s">
        <v>263</v>
      </c>
      <c r="L204" s="87"/>
      <c r="N204" t="s">
        <v>397</v>
      </c>
      <c r="O204" t="s">
        <v>395</v>
      </c>
      <c r="P204" t="s">
        <v>396</v>
      </c>
      <c r="Q204" t="s">
        <v>188</v>
      </c>
      <c r="R204" s="83">
        <v>99999</v>
      </c>
      <c r="S204" t="s">
        <v>308</v>
      </c>
      <c r="U204" t="s">
        <v>332</v>
      </c>
      <c r="V204" t="s">
        <v>314</v>
      </c>
      <c r="W204" s="84">
        <v>46</v>
      </c>
      <c r="X204">
        <v>14</v>
      </c>
      <c r="Y204" s="86">
        <v>644</v>
      </c>
      <c r="Z204" s="84">
        <v>63.756000000000007</v>
      </c>
    </row>
    <row r="205" spans="1:26" x14ac:dyDescent="0.25">
      <c r="A205">
        <v>1233</v>
      </c>
      <c r="B205" s="87">
        <v>41852</v>
      </c>
      <c r="C205">
        <v>1</v>
      </c>
      <c r="D205" t="s">
        <v>394</v>
      </c>
      <c r="E205" t="s">
        <v>395</v>
      </c>
      <c r="F205" t="s">
        <v>396</v>
      </c>
      <c r="G205" t="s">
        <v>188</v>
      </c>
      <c r="H205" s="83">
        <v>99999</v>
      </c>
      <c r="I205" t="s">
        <v>308</v>
      </c>
      <c r="J205" t="s">
        <v>337</v>
      </c>
      <c r="K205" t="s">
        <v>263</v>
      </c>
      <c r="L205" s="87"/>
      <c r="N205" t="s">
        <v>397</v>
      </c>
      <c r="O205" t="s">
        <v>395</v>
      </c>
      <c r="P205" t="s">
        <v>396</v>
      </c>
      <c r="Q205" t="s">
        <v>188</v>
      </c>
      <c r="R205" s="83">
        <v>99999</v>
      </c>
      <c r="S205" t="s">
        <v>308</v>
      </c>
      <c r="U205" t="s">
        <v>379</v>
      </c>
      <c r="V205" t="s">
        <v>314</v>
      </c>
      <c r="W205">
        <v>2.99</v>
      </c>
      <c r="X205">
        <v>44</v>
      </c>
      <c r="Y205" s="86">
        <v>131.56</v>
      </c>
      <c r="Z205" s="84">
        <v>13.287560000000001</v>
      </c>
    </row>
    <row r="206" spans="1:26" x14ac:dyDescent="0.25">
      <c r="A206">
        <v>1234</v>
      </c>
      <c r="B206" s="87">
        <v>41879</v>
      </c>
      <c r="C206">
        <v>28</v>
      </c>
      <c r="D206" t="s">
        <v>366</v>
      </c>
      <c r="E206" t="s">
        <v>367</v>
      </c>
      <c r="F206" t="s">
        <v>368</v>
      </c>
      <c r="G206" t="s">
        <v>369</v>
      </c>
      <c r="H206" s="83">
        <v>99999</v>
      </c>
      <c r="I206" t="s">
        <v>308</v>
      </c>
      <c r="J206" t="s">
        <v>370</v>
      </c>
      <c r="K206" t="s">
        <v>371</v>
      </c>
      <c r="L206" s="87">
        <v>41881</v>
      </c>
      <c r="M206" t="s">
        <v>338</v>
      </c>
      <c r="N206" t="s">
        <v>372</v>
      </c>
      <c r="O206" t="s">
        <v>367</v>
      </c>
      <c r="P206" t="s">
        <v>368</v>
      </c>
      <c r="Q206" t="s">
        <v>369</v>
      </c>
      <c r="R206" s="83">
        <v>99999</v>
      </c>
      <c r="S206" t="s">
        <v>308</v>
      </c>
      <c r="T206" t="s">
        <v>325</v>
      </c>
      <c r="U206" t="s">
        <v>356</v>
      </c>
      <c r="V206" t="s">
        <v>357</v>
      </c>
      <c r="W206">
        <v>9.65</v>
      </c>
      <c r="X206">
        <v>97</v>
      </c>
      <c r="Y206" s="86">
        <v>936.05000000000007</v>
      </c>
      <c r="Z206" s="84">
        <v>95.477100000000021</v>
      </c>
    </row>
    <row r="207" spans="1:26" x14ac:dyDescent="0.25">
      <c r="A207">
        <v>1235</v>
      </c>
      <c r="B207" s="87">
        <v>41879</v>
      </c>
      <c r="C207">
        <v>28</v>
      </c>
      <c r="D207" t="s">
        <v>366</v>
      </c>
      <c r="E207" t="s">
        <v>367</v>
      </c>
      <c r="F207" t="s">
        <v>368</v>
      </c>
      <c r="G207" t="s">
        <v>369</v>
      </c>
      <c r="H207" s="83">
        <v>99999</v>
      </c>
      <c r="I207" t="s">
        <v>308</v>
      </c>
      <c r="J207" t="s">
        <v>370</v>
      </c>
      <c r="K207" t="s">
        <v>371</v>
      </c>
      <c r="L207" s="87">
        <v>41881</v>
      </c>
      <c r="M207" t="s">
        <v>338</v>
      </c>
      <c r="N207" t="s">
        <v>372</v>
      </c>
      <c r="O207" t="s">
        <v>367</v>
      </c>
      <c r="P207" t="s">
        <v>368</v>
      </c>
      <c r="Q207" t="s">
        <v>369</v>
      </c>
      <c r="R207" s="83">
        <v>99999</v>
      </c>
      <c r="S207" t="s">
        <v>308</v>
      </c>
      <c r="T207" t="s">
        <v>325</v>
      </c>
      <c r="U207" t="s">
        <v>398</v>
      </c>
      <c r="V207" t="s">
        <v>399</v>
      </c>
      <c r="W207">
        <v>18.399999999999999</v>
      </c>
      <c r="X207">
        <v>80</v>
      </c>
      <c r="Y207" s="86">
        <v>1472</v>
      </c>
      <c r="Z207" s="84">
        <v>150.14400000000003</v>
      </c>
    </row>
    <row r="208" spans="1:26" x14ac:dyDescent="0.25">
      <c r="A208">
        <v>1236</v>
      </c>
      <c r="B208" s="87">
        <v>41860</v>
      </c>
      <c r="C208">
        <v>9</v>
      </c>
      <c r="D208" t="s">
        <v>400</v>
      </c>
      <c r="E208" t="s">
        <v>401</v>
      </c>
      <c r="F208" t="s">
        <v>402</v>
      </c>
      <c r="G208" t="s">
        <v>403</v>
      </c>
      <c r="H208" s="83">
        <v>99999</v>
      </c>
      <c r="I208" t="s">
        <v>308</v>
      </c>
      <c r="J208" t="s">
        <v>404</v>
      </c>
      <c r="K208" t="s">
        <v>270</v>
      </c>
      <c r="L208" s="87">
        <v>41862</v>
      </c>
      <c r="M208" t="s">
        <v>323</v>
      </c>
      <c r="N208" t="s">
        <v>405</v>
      </c>
      <c r="O208" t="s">
        <v>401</v>
      </c>
      <c r="P208" t="s">
        <v>402</v>
      </c>
      <c r="Q208" t="s">
        <v>403</v>
      </c>
      <c r="R208" s="83">
        <v>99999</v>
      </c>
      <c r="S208" t="s">
        <v>308</v>
      </c>
      <c r="T208" t="s">
        <v>312</v>
      </c>
      <c r="U208" t="s">
        <v>406</v>
      </c>
      <c r="V208" t="s">
        <v>407</v>
      </c>
      <c r="W208">
        <v>19.5</v>
      </c>
      <c r="X208">
        <v>66</v>
      </c>
      <c r="Y208" s="86">
        <v>1287</v>
      </c>
      <c r="Z208" s="84">
        <v>132.56100000000001</v>
      </c>
    </row>
    <row r="209" spans="1:26" x14ac:dyDescent="0.25">
      <c r="A209">
        <v>1237</v>
      </c>
      <c r="B209" s="87">
        <v>41860</v>
      </c>
      <c r="C209">
        <v>9</v>
      </c>
      <c r="D209" t="s">
        <v>400</v>
      </c>
      <c r="E209" t="s">
        <v>401</v>
      </c>
      <c r="F209" t="s">
        <v>402</v>
      </c>
      <c r="G209" t="s">
        <v>403</v>
      </c>
      <c r="H209" s="83">
        <v>99999</v>
      </c>
      <c r="I209" t="s">
        <v>308</v>
      </c>
      <c r="J209" t="s">
        <v>404</v>
      </c>
      <c r="K209" t="s">
        <v>270</v>
      </c>
      <c r="L209" s="87">
        <v>41862</v>
      </c>
      <c r="M209" t="s">
        <v>323</v>
      </c>
      <c r="N209" t="s">
        <v>405</v>
      </c>
      <c r="O209" t="s">
        <v>401</v>
      </c>
      <c r="P209" t="s">
        <v>402</v>
      </c>
      <c r="Q209" t="s">
        <v>403</v>
      </c>
      <c r="R209" s="83">
        <v>99999</v>
      </c>
      <c r="S209" t="s">
        <v>308</v>
      </c>
      <c r="T209" t="s">
        <v>312</v>
      </c>
      <c r="U209" t="s">
        <v>408</v>
      </c>
      <c r="V209" t="s">
        <v>409</v>
      </c>
      <c r="W209">
        <v>34.799999999999997</v>
      </c>
      <c r="X209">
        <v>32</v>
      </c>
      <c r="Y209" s="86">
        <v>1113.5999999999999</v>
      </c>
      <c r="Z209" s="84">
        <v>111.36</v>
      </c>
    </row>
    <row r="210" spans="1:26" x14ac:dyDescent="0.25">
      <c r="A210">
        <v>1238</v>
      </c>
      <c r="B210" s="87">
        <v>41857</v>
      </c>
      <c r="C210">
        <v>6</v>
      </c>
      <c r="D210" t="s">
        <v>358</v>
      </c>
      <c r="E210" t="s">
        <v>359</v>
      </c>
      <c r="F210" t="s">
        <v>360</v>
      </c>
      <c r="G210" t="s">
        <v>361</v>
      </c>
      <c r="H210" s="83">
        <v>99999</v>
      </c>
      <c r="I210" t="s">
        <v>308</v>
      </c>
      <c r="J210" t="s">
        <v>362</v>
      </c>
      <c r="K210" t="s">
        <v>263</v>
      </c>
      <c r="L210" s="87">
        <v>41859</v>
      </c>
      <c r="M210" t="s">
        <v>310</v>
      </c>
      <c r="N210" t="s">
        <v>363</v>
      </c>
      <c r="O210" t="s">
        <v>359</v>
      </c>
      <c r="P210" t="s">
        <v>360</v>
      </c>
      <c r="Q210" t="s">
        <v>361</v>
      </c>
      <c r="R210" s="83">
        <v>99999</v>
      </c>
      <c r="S210" t="s">
        <v>308</v>
      </c>
      <c r="T210" t="s">
        <v>325</v>
      </c>
      <c r="U210" t="s">
        <v>313</v>
      </c>
      <c r="V210" t="s">
        <v>314</v>
      </c>
      <c r="W210">
        <v>14</v>
      </c>
      <c r="X210">
        <v>52</v>
      </c>
      <c r="Y210" s="86">
        <v>728</v>
      </c>
      <c r="Z210" s="84">
        <v>72.8</v>
      </c>
    </row>
    <row r="211" spans="1:26" x14ac:dyDescent="0.25">
      <c r="A211">
        <v>1239</v>
      </c>
      <c r="B211" s="87">
        <v>41859</v>
      </c>
      <c r="C211">
        <v>8</v>
      </c>
      <c r="D211" t="s">
        <v>333</v>
      </c>
      <c r="E211" t="s">
        <v>334</v>
      </c>
      <c r="F211" t="s">
        <v>335</v>
      </c>
      <c r="G211" t="s">
        <v>336</v>
      </c>
      <c r="H211" s="83">
        <v>99999</v>
      </c>
      <c r="I211" t="s">
        <v>308</v>
      </c>
      <c r="J211" t="s">
        <v>337</v>
      </c>
      <c r="K211" t="s">
        <v>263</v>
      </c>
      <c r="L211" s="87">
        <v>41861</v>
      </c>
      <c r="M211" t="s">
        <v>310</v>
      </c>
      <c r="N211" t="s">
        <v>339</v>
      </c>
      <c r="O211" t="s">
        <v>334</v>
      </c>
      <c r="P211" t="s">
        <v>335</v>
      </c>
      <c r="Q211" t="s">
        <v>336</v>
      </c>
      <c r="R211" s="83">
        <v>99999</v>
      </c>
      <c r="S211" t="s">
        <v>308</v>
      </c>
      <c r="T211" t="s">
        <v>312</v>
      </c>
      <c r="U211" t="s">
        <v>364</v>
      </c>
      <c r="V211" t="s">
        <v>365</v>
      </c>
      <c r="W211">
        <v>40</v>
      </c>
      <c r="X211">
        <v>78</v>
      </c>
      <c r="Y211" s="86">
        <v>3120</v>
      </c>
      <c r="Z211" s="84">
        <v>318.24</v>
      </c>
    </row>
    <row r="212" spans="1:26" x14ac:dyDescent="0.25">
      <c r="A212">
        <v>1240</v>
      </c>
      <c r="B212" s="87">
        <v>41859</v>
      </c>
      <c r="C212">
        <v>8</v>
      </c>
      <c r="D212" t="s">
        <v>333</v>
      </c>
      <c r="E212" t="s">
        <v>334</v>
      </c>
      <c r="F212" t="s">
        <v>335</v>
      </c>
      <c r="G212" t="s">
        <v>336</v>
      </c>
      <c r="H212" s="83">
        <v>99999</v>
      </c>
      <c r="I212" t="s">
        <v>308</v>
      </c>
      <c r="J212" t="s">
        <v>337</v>
      </c>
      <c r="K212" t="s">
        <v>263</v>
      </c>
      <c r="L212" s="87">
        <v>41861</v>
      </c>
      <c r="M212" t="s">
        <v>310</v>
      </c>
      <c r="N212" t="s">
        <v>339</v>
      </c>
      <c r="O212" t="s">
        <v>334</v>
      </c>
      <c r="P212" t="s">
        <v>335</v>
      </c>
      <c r="Q212" t="s">
        <v>336</v>
      </c>
      <c r="R212" s="83">
        <v>99999</v>
      </c>
      <c r="S212" t="s">
        <v>308</v>
      </c>
      <c r="T212" t="s">
        <v>312</v>
      </c>
      <c r="U212" t="s">
        <v>340</v>
      </c>
      <c r="V212" t="s">
        <v>341</v>
      </c>
      <c r="W212">
        <v>9.1999999999999993</v>
      </c>
      <c r="X212">
        <v>54</v>
      </c>
      <c r="Y212" s="86">
        <v>496.79999999999995</v>
      </c>
      <c r="Z212" s="84">
        <v>49.183199999999999</v>
      </c>
    </row>
    <row r="213" spans="1:26" x14ac:dyDescent="0.25">
      <c r="A213">
        <v>1241</v>
      </c>
      <c r="B213" s="87">
        <v>41876</v>
      </c>
      <c r="C213">
        <v>25</v>
      </c>
      <c r="D213" t="s">
        <v>410</v>
      </c>
      <c r="E213" t="s">
        <v>411</v>
      </c>
      <c r="F213" t="s">
        <v>375</v>
      </c>
      <c r="G213" t="s">
        <v>376</v>
      </c>
      <c r="H213" s="83">
        <v>99999</v>
      </c>
      <c r="I213" t="s">
        <v>308</v>
      </c>
      <c r="J213" t="s">
        <v>377</v>
      </c>
      <c r="K213" t="s">
        <v>322</v>
      </c>
      <c r="L213" s="87">
        <v>41878</v>
      </c>
      <c r="M213" t="s">
        <v>323</v>
      </c>
      <c r="N213" t="s">
        <v>412</v>
      </c>
      <c r="O213" t="s">
        <v>411</v>
      </c>
      <c r="P213" t="s">
        <v>375</v>
      </c>
      <c r="Q213" t="s">
        <v>376</v>
      </c>
      <c r="R213" s="83">
        <v>99999</v>
      </c>
      <c r="S213" t="s">
        <v>308</v>
      </c>
      <c r="T213" t="s">
        <v>355</v>
      </c>
      <c r="U213" t="s">
        <v>413</v>
      </c>
      <c r="V213" t="s">
        <v>341</v>
      </c>
      <c r="W213">
        <v>10</v>
      </c>
      <c r="X213">
        <v>55</v>
      </c>
      <c r="Y213" s="86">
        <v>550</v>
      </c>
      <c r="Z213" s="84">
        <v>52.25</v>
      </c>
    </row>
    <row r="214" spans="1:26" x14ac:dyDescent="0.25">
      <c r="A214">
        <v>1242</v>
      </c>
      <c r="B214" s="87">
        <v>41877</v>
      </c>
      <c r="C214">
        <v>26</v>
      </c>
      <c r="D214" t="s">
        <v>414</v>
      </c>
      <c r="E214" t="s">
        <v>415</v>
      </c>
      <c r="F214" t="s">
        <v>391</v>
      </c>
      <c r="G214" t="s">
        <v>392</v>
      </c>
      <c r="H214" s="83">
        <v>99999</v>
      </c>
      <c r="I214" t="s">
        <v>308</v>
      </c>
      <c r="J214" t="s">
        <v>370</v>
      </c>
      <c r="K214" t="s">
        <v>371</v>
      </c>
      <c r="L214" s="87">
        <v>41879</v>
      </c>
      <c r="M214" t="s">
        <v>338</v>
      </c>
      <c r="N214" t="s">
        <v>416</v>
      </c>
      <c r="O214" t="s">
        <v>415</v>
      </c>
      <c r="P214" t="s">
        <v>391</v>
      </c>
      <c r="Q214" t="s">
        <v>392</v>
      </c>
      <c r="R214" s="83">
        <v>99999</v>
      </c>
      <c r="S214" t="s">
        <v>308</v>
      </c>
      <c r="T214" t="s">
        <v>325</v>
      </c>
      <c r="U214" t="s">
        <v>417</v>
      </c>
      <c r="V214" t="s">
        <v>418</v>
      </c>
      <c r="W214">
        <v>21.35</v>
      </c>
      <c r="X214">
        <v>60</v>
      </c>
      <c r="Y214" s="86">
        <v>1281</v>
      </c>
      <c r="Z214" s="84">
        <v>129.381</v>
      </c>
    </row>
    <row r="215" spans="1:26" x14ac:dyDescent="0.25">
      <c r="A215">
        <v>1243</v>
      </c>
      <c r="B215" s="87">
        <v>41877</v>
      </c>
      <c r="C215">
        <v>26</v>
      </c>
      <c r="D215" t="s">
        <v>414</v>
      </c>
      <c r="E215" t="s">
        <v>415</v>
      </c>
      <c r="F215" t="s">
        <v>391</v>
      </c>
      <c r="G215" t="s">
        <v>392</v>
      </c>
      <c r="H215" s="83">
        <v>99999</v>
      </c>
      <c r="I215" t="s">
        <v>308</v>
      </c>
      <c r="J215" t="s">
        <v>370</v>
      </c>
      <c r="K215" t="s">
        <v>371</v>
      </c>
      <c r="L215" s="87">
        <v>41879</v>
      </c>
      <c r="M215" t="s">
        <v>338</v>
      </c>
      <c r="N215" t="s">
        <v>416</v>
      </c>
      <c r="O215" t="s">
        <v>415</v>
      </c>
      <c r="P215" t="s">
        <v>391</v>
      </c>
      <c r="Q215" t="s">
        <v>392</v>
      </c>
      <c r="R215" s="83">
        <v>99999</v>
      </c>
      <c r="S215" t="s">
        <v>308</v>
      </c>
      <c r="T215" t="s">
        <v>325</v>
      </c>
      <c r="U215" t="s">
        <v>356</v>
      </c>
      <c r="V215" t="s">
        <v>357</v>
      </c>
      <c r="W215">
        <v>9.65</v>
      </c>
      <c r="X215">
        <v>19</v>
      </c>
      <c r="Y215" s="86">
        <v>183.35</v>
      </c>
      <c r="Z215" s="84">
        <v>17.41825</v>
      </c>
    </row>
    <row r="216" spans="1:26" x14ac:dyDescent="0.25">
      <c r="A216">
        <v>1244</v>
      </c>
      <c r="B216" s="87">
        <v>41877</v>
      </c>
      <c r="C216">
        <v>26</v>
      </c>
      <c r="D216" t="s">
        <v>414</v>
      </c>
      <c r="E216" t="s">
        <v>415</v>
      </c>
      <c r="F216" t="s">
        <v>391</v>
      </c>
      <c r="G216" t="s">
        <v>392</v>
      </c>
      <c r="H216" s="83">
        <v>99999</v>
      </c>
      <c r="I216" t="s">
        <v>308</v>
      </c>
      <c r="J216" t="s">
        <v>370</v>
      </c>
      <c r="K216" t="s">
        <v>371</v>
      </c>
      <c r="L216" s="87">
        <v>41879</v>
      </c>
      <c r="M216" t="s">
        <v>338</v>
      </c>
      <c r="N216" t="s">
        <v>416</v>
      </c>
      <c r="O216" t="s">
        <v>415</v>
      </c>
      <c r="P216" t="s">
        <v>391</v>
      </c>
      <c r="Q216" t="s">
        <v>392</v>
      </c>
      <c r="R216" s="83">
        <v>99999</v>
      </c>
      <c r="S216" t="s">
        <v>308</v>
      </c>
      <c r="T216" t="s">
        <v>325</v>
      </c>
      <c r="U216" t="s">
        <v>398</v>
      </c>
      <c r="V216" t="s">
        <v>399</v>
      </c>
      <c r="W216">
        <v>18.399999999999999</v>
      </c>
      <c r="X216">
        <v>66</v>
      </c>
      <c r="Y216" s="86">
        <v>1214.3999999999999</v>
      </c>
      <c r="Z216" s="84">
        <v>125.08320000000001</v>
      </c>
    </row>
    <row r="217" spans="1:26" x14ac:dyDescent="0.25">
      <c r="A217">
        <v>1245</v>
      </c>
      <c r="B217" s="87">
        <v>41880</v>
      </c>
      <c r="C217">
        <v>29</v>
      </c>
      <c r="D217" t="s">
        <v>342</v>
      </c>
      <c r="E217" t="s">
        <v>343</v>
      </c>
      <c r="F217" t="s">
        <v>344</v>
      </c>
      <c r="G217" t="s">
        <v>345</v>
      </c>
      <c r="H217" s="83">
        <v>99999</v>
      </c>
      <c r="I217" t="s">
        <v>308</v>
      </c>
      <c r="J217" t="s">
        <v>346</v>
      </c>
      <c r="K217" t="s">
        <v>270</v>
      </c>
      <c r="L217" s="87">
        <v>41882</v>
      </c>
      <c r="M217" t="s">
        <v>310</v>
      </c>
      <c r="N217" t="s">
        <v>347</v>
      </c>
      <c r="O217" t="s">
        <v>343</v>
      </c>
      <c r="P217" t="s">
        <v>344</v>
      </c>
      <c r="Q217" t="s">
        <v>345</v>
      </c>
      <c r="R217" s="83">
        <v>99999</v>
      </c>
      <c r="S217" t="s">
        <v>308</v>
      </c>
      <c r="T217" t="s">
        <v>312</v>
      </c>
      <c r="U217" t="s">
        <v>313</v>
      </c>
      <c r="V217" t="s">
        <v>314</v>
      </c>
      <c r="W217">
        <v>14</v>
      </c>
      <c r="X217">
        <v>42</v>
      </c>
      <c r="Y217" s="86">
        <v>588</v>
      </c>
      <c r="Z217" s="84">
        <v>59.388000000000005</v>
      </c>
    </row>
    <row r="218" spans="1:26" x14ac:dyDescent="0.25">
      <c r="A218">
        <v>1246</v>
      </c>
      <c r="B218" s="87">
        <v>41857</v>
      </c>
      <c r="C218">
        <v>6</v>
      </c>
      <c r="D218" t="s">
        <v>358</v>
      </c>
      <c r="E218" t="s">
        <v>359</v>
      </c>
      <c r="F218" t="s">
        <v>360</v>
      </c>
      <c r="G218" t="s">
        <v>361</v>
      </c>
      <c r="H218" s="83">
        <v>99999</v>
      </c>
      <c r="I218" t="s">
        <v>308</v>
      </c>
      <c r="J218" t="s">
        <v>362</v>
      </c>
      <c r="K218" t="s">
        <v>263</v>
      </c>
      <c r="L218">
        <v>41859</v>
      </c>
      <c r="M218" t="s">
        <v>338</v>
      </c>
      <c r="N218" t="s">
        <v>363</v>
      </c>
      <c r="O218" t="s">
        <v>359</v>
      </c>
      <c r="P218" t="s">
        <v>360</v>
      </c>
      <c r="Q218" t="s">
        <v>361</v>
      </c>
      <c r="R218" s="83">
        <v>99999</v>
      </c>
      <c r="S218" t="s">
        <v>308</v>
      </c>
      <c r="T218" t="s">
        <v>312</v>
      </c>
      <c r="U218" t="s">
        <v>348</v>
      </c>
      <c r="V218" t="s">
        <v>349</v>
      </c>
      <c r="W218">
        <v>12.75</v>
      </c>
      <c r="X218">
        <v>72</v>
      </c>
      <c r="Y218" s="86">
        <v>918</v>
      </c>
      <c r="Z218" s="84">
        <v>89.046000000000006</v>
      </c>
    </row>
    <row r="219" spans="1:26" x14ac:dyDescent="0.25">
      <c r="A219">
        <v>1248</v>
      </c>
      <c r="B219" s="87">
        <v>41855</v>
      </c>
      <c r="C219">
        <v>4</v>
      </c>
      <c r="D219" t="s">
        <v>317</v>
      </c>
      <c r="E219" t="s">
        <v>318</v>
      </c>
      <c r="F219" t="s">
        <v>319</v>
      </c>
      <c r="G219" t="s">
        <v>320</v>
      </c>
      <c r="H219" s="83">
        <v>99999</v>
      </c>
      <c r="I219" t="s">
        <v>308</v>
      </c>
      <c r="J219" t="s">
        <v>321</v>
      </c>
      <c r="K219" t="s">
        <v>322</v>
      </c>
      <c r="L219">
        <v>41857</v>
      </c>
      <c r="M219" t="s">
        <v>323</v>
      </c>
      <c r="N219" t="s">
        <v>324</v>
      </c>
      <c r="O219" t="s">
        <v>318</v>
      </c>
      <c r="P219" t="s">
        <v>319</v>
      </c>
      <c r="Q219" t="s">
        <v>320</v>
      </c>
      <c r="R219" s="83">
        <v>99999</v>
      </c>
      <c r="S219" t="s">
        <v>308</v>
      </c>
      <c r="T219" t="s">
        <v>325</v>
      </c>
      <c r="U219" t="s">
        <v>419</v>
      </c>
      <c r="V219" t="s">
        <v>386</v>
      </c>
      <c r="W219">
        <v>81</v>
      </c>
      <c r="X219">
        <v>32</v>
      </c>
      <c r="Y219" s="86">
        <v>2592</v>
      </c>
      <c r="Z219" s="84">
        <v>251.42399999999998</v>
      </c>
    </row>
    <row r="220" spans="1:26" x14ac:dyDescent="0.25">
      <c r="A220">
        <v>1249</v>
      </c>
      <c r="B220" s="87">
        <v>41855</v>
      </c>
      <c r="C220">
        <v>4</v>
      </c>
      <c r="D220" t="s">
        <v>317</v>
      </c>
      <c r="E220" t="s">
        <v>318</v>
      </c>
      <c r="F220" t="s">
        <v>319</v>
      </c>
      <c r="G220" t="s">
        <v>320</v>
      </c>
      <c r="H220" s="83">
        <v>99999</v>
      </c>
      <c r="I220" t="s">
        <v>308</v>
      </c>
      <c r="J220" t="s">
        <v>321</v>
      </c>
      <c r="K220" t="s">
        <v>322</v>
      </c>
      <c r="L220">
        <v>41857</v>
      </c>
      <c r="M220" t="s">
        <v>323</v>
      </c>
      <c r="N220" t="s">
        <v>324</v>
      </c>
      <c r="O220" t="s">
        <v>318</v>
      </c>
      <c r="P220" t="s">
        <v>319</v>
      </c>
      <c r="Q220" t="s">
        <v>320</v>
      </c>
      <c r="R220" s="83">
        <v>99999</v>
      </c>
      <c r="S220" t="s">
        <v>308</v>
      </c>
      <c r="T220" t="s">
        <v>325</v>
      </c>
      <c r="U220" t="s">
        <v>420</v>
      </c>
      <c r="V220" t="s">
        <v>421</v>
      </c>
      <c r="W220">
        <v>7</v>
      </c>
      <c r="X220">
        <v>76</v>
      </c>
      <c r="Y220" s="86">
        <v>532</v>
      </c>
      <c r="Z220" s="84">
        <v>53.732000000000006</v>
      </c>
    </row>
    <row r="221" spans="1:26" x14ac:dyDescent="0.25">
      <c r="A221">
        <v>1250</v>
      </c>
      <c r="B221" s="87">
        <v>41892</v>
      </c>
      <c r="C221">
        <v>10</v>
      </c>
      <c r="D221" t="s">
        <v>373</v>
      </c>
      <c r="E221" t="s">
        <v>374</v>
      </c>
      <c r="F221" t="s">
        <v>375</v>
      </c>
      <c r="G221" t="s">
        <v>376</v>
      </c>
      <c r="H221" s="83">
        <v>99999</v>
      </c>
      <c r="I221" t="s">
        <v>308</v>
      </c>
      <c r="J221" t="s">
        <v>377</v>
      </c>
      <c r="K221" t="s">
        <v>322</v>
      </c>
      <c r="L221">
        <v>41894</v>
      </c>
      <c r="M221" t="s">
        <v>323</v>
      </c>
      <c r="N221" t="s">
        <v>378</v>
      </c>
      <c r="O221" t="s">
        <v>374</v>
      </c>
      <c r="P221" t="s">
        <v>375</v>
      </c>
      <c r="Q221" t="s">
        <v>376</v>
      </c>
      <c r="R221" s="83">
        <v>99999</v>
      </c>
      <c r="S221" t="s">
        <v>308</v>
      </c>
      <c r="U221" t="s">
        <v>340</v>
      </c>
      <c r="V221" t="s">
        <v>341</v>
      </c>
      <c r="W221">
        <v>9.1999999999999993</v>
      </c>
      <c r="X221">
        <v>83</v>
      </c>
      <c r="Y221" s="86">
        <v>763.59999999999991</v>
      </c>
      <c r="Z221" s="84">
        <v>74.832799999999992</v>
      </c>
    </row>
    <row r="222" spans="1:26" x14ac:dyDescent="0.25">
      <c r="A222">
        <v>1251</v>
      </c>
      <c r="B222" s="87">
        <v>41893</v>
      </c>
      <c r="C222">
        <v>11</v>
      </c>
      <c r="D222" t="s">
        <v>389</v>
      </c>
      <c r="E222" t="s">
        <v>390</v>
      </c>
      <c r="F222" t="s">
        <v>391</v>
      </c>
      <c r="G222" t="s">
        <v>392</v>
      </c>
      <c r="H222" s="83">
        <v>99999</v>
      </c>
      <c r="I222" t="s">
        <v>308</v>
      </c>
      <c r="J222" t="s">
        <v>370</v>
      </c>
      <c r="K222" t="s">
        <v>371</v>
      </c>
      <c r="L222" s="87"/>
      <c r="M222" t="s">
        <v>338</v>
      </c>
      <c r="N222" t="s">
        <v>393</v>
      </c>
      <c r="O222" t="s">
        <v>390</v>
      </c>
      <c r="P222" t="s">
        <v>391</v>
      </c>
      <c r="Q222" t="s">
        <v>392</v>
      </c>
      <c r="R222" s="83">
        <v>99999</v>
      </c>
      <c r="S222" t="s">
        <v>308</v>
      </c>
      <c r="U222" t="s">
        <v>315</v>
      </c>
      <c r="V222" t="s">
        <v>316</v>
      </c>
      <c r="W222">
        <v>3.5</v>
      </c>
      <c r="X222">
        <v>91</v>
      </c>
      <c r="Y222" s="86">
        <v>318.5</v>
      </c>
      <c r="Z222" s="84">
        <v>31.213000000000001</v>
      </c>
    </row>
    <row r="223" spans="1:26" x14ac:dyDescent="0.25">
      <c r="A223">
        <v>1252</v>
      </c>
      <c r="B223" s="87">
        <v>41893</v>
      </c>
      <c r="C223">
        <v>11</v>
      </c>
      <c r="D223" t="s">
        <v>389</v>
      </c>
      <c r="E223" t="s">
        <v>390</v>
      </c>
      <c r="F223" t="s">
        <v>391</v>
      </c>
      <c r="G223" t="s">
        <v>392</v>
      </c>
      <c r="H223" s="83">
        <v>99999</v>
      </c>
      <c r="I223" t="s">
        <v>308</v>
      </c>
      <c r="J223" t="s">
        <v>370</v>
      </c>
      <c r="K223" t="s">
        <v>371</v>
      </c>
      <c r="L223" s="87"/>
      <c r="M223" t="s">
        <v>338</v>
      </c>
      <c r="N223" t="s">
        <v>393</v>
      </c>
      <c r="O223" t="s">
        <v>390</v>
      </c>
      <c r="P223" t="s">
        <v>391</v>
      </c>
      <c r="Q223" t="s">
        <v>392</v>
      </c>
      <c r="R223" s="83">
        <v>99999</v>
      </c>
      <c r="S223" t="s">
        <v>308</v>
      </c>
      <c r="U223" t="s">
        <v>379</v>
      </c>
      <c r="V223" t="s">
        <v>314</v>
      </c>
      <c r="W223">
        <v>2.99</v>
      </c>
      <c r="X223">
        <v>64</v>
      </c>
      <c r="Y223" s="86">
        <v>191.36</v>
      </c>
      <c r="Z223" s="84">
        <v>19.518720000000002</v>
      </c>
    </row>
    <row r="224" spans="1:26" x14ac:dyDescent="0.25">
      <c r="A224">
        <v>1253</v>
      </c>
      <c r="B224" s="87">
        <v>41883</v>
      </c>
      <c r="C224">
        <v>1</v>
      </c>
      <c r="D224" t="s">
        <v>394</v>
      </c>
      <c r="E224" t="s">
        <v>395</v>
      </c>
      <c r="F224" t="s">
        <v>396</v>
      </c>
      <c r="G224" t="s">
        <v>188</v>
      </c>
      <c r="H224" s="83">
        <v>99999</v>
      </c>
      <c r="I224" t="s">
        <v>308</v>
      </c>
      <c r="J224" t="s">
        <v>337</v>
      </c>
      <c r="K224" t="s">
        <v>263</v>
      </c>
      <c r="L224" s="87"/>
      <c r="N224" t="s">
        <v>397</v>
      </c>
      <c r="O224" t="s">
        <v>395</v>
      </c>
      <c r="P224" t="s">
        <v>396</v>
      </c>
      <c r="Q224" t="s">
        <v>188</v>
      </c>
      <c r="R224" s="83">
        <v>99999</v>
      </c>
      <c r="S224" t="s">
        <v>308</v>
      </c>
      <c r="U224" t="s">
        <v>331</v>
      </c>
      <c r="V224" t="s">
        <v>314</v>
      </c>
      <c r="W224">
        <v>18</v>
      </c>
      <c r="X224">
        <v>58</v>
      </c>
      <c r="Y224" s="86">
        <v>1044</v>
      </c>
      <c r="Z224" s="84">
        <v>103.35600000000001</v>
      </c>
    </row>
    <row r="225" spans="1:26" x14ac:dyDescent="0.25">
      <c r="A225">
        <v>1254</v>
      </c>
      <c r="B225" s="87">
        <v>41883</v>
      </c>
      <c r="C225">
        <v>1</v>
      </c>
      <c r="D225" t="s">
        <v>394</v>
      </c>
      <c r="E225" t="s">
        <v>395</v>
      </c>
      <c r="F225" t="s">
        <v>396</v>
      </c>
      <c r="G225" t="s">
        <v>188</v>
      </c>
      <c r="H225" s="83">
        <v>99999</v>
      </c>
      <c r="I225" t="s">
        <v>308</v>
      </c>
      <c r="J225" t="s">
        <v>337</v>
      </c>
      <c r="K225" t="s">
        <v>263</v>
      </c>
      <c r="L225" s="87"/>
      <c r="N225" t="s">
        <v>397</v>
      </c>
      <c r="O225" t="s">
        <v>395</v>
      </c>
      <c r="P225" t="s">
        <v>396</v>
      </c>
      <c r="Q225" t="s">
        <v>188</v>
      </c>
      <c r="R225" s="83">
        <v>99999</v>
      </c>
      <c r="S225" t="s">
        <v>308</v>
      </c>
      <c r="U225" t="s">
        <v>332</v>
      </c>
      <c r="V225" t="s">
        <v>314</v>
      </c>
      <c r="W225" s="84">
        <v>46</v>
      </c>
      <c r="X225">
        <v>97</v>
      </c>
      <c r="Y225" s="86">
        <v>4462</v>
      </c>
      <c r="Z225" s="84">
        <v>464.04800000000006</v>
      </c>
    </row>
    <row r="226" spans="1:26" x14ac:dyDescent="0.25">
      <c r="A226">
        <v>1255</v>
      </c>
      <c r="B226" s="87">
        <v>41883</v>
      </c>
      <c r="C226">
        <v>1</v>
      </c>
      <c r="D226" t="s">
        <v>394</v>
      </c>
      <c r="E226" t="s">
        <v>395</v>
      </c>
      <c r="F226" t="s">
        <v>396</v>
      </c>
      <c r="G226" t="s">
        <v>188</v>
      </c>
      <c r="H226" s="83">
        <v>99999</v>
      </c>
      <c r="I226" t="s">
        <v>308</v>
      </c>
      <c r="J226" t="s">
        <v>337</v>
      </c>
      <c r="K226" t="s">
        <v>263</v>
      </c>
      <c r="L226" s="87"/>
      <c r="N226" t="s">
        <v>397</v>
      </c>
      <c r="O226" t="s">
        <v>395</v>
      </c>
      <c r="P226" t="s">
        <v>396</v>
      </c>
      <c r="Q226" t="s">
        <v>188</v>
      </c>
      <c r="R226" s="83">
        <v>99999</v>
      </c>
      <c r="S226" t="s">
        <v>308</v>
      </c>
      <c r="U226" t="s">
        <v>379</v>
      </c>
      <c r="V226" t="s">
        <v>314</v>
      </c>
      <c r="W226" s="84">
        <v>2.99</v>
      </c>
      <c r="X226">
        <v>14</v>
      </c>
      <c r="Y226" s="86">
        <v>41.86</v>
      </c>
      <c r="Z226" s="84">
        <v>4.35344</v>
      </c>
    </row>
    <row r="227" spans="1:26" x14ac:dyDescent="0.25">
      <c r="A227">
        <v>1256</v>
      </c>
      <c r="B227" s="87">
        <v>41910</v>
      </c>
      <c r="C227">
        <v>28</v>
      </c>
      <c r="D227" t="s">
        <v>366</v>
      </c>
      <c r="E227" t="s">
        <v>367</v>
      </c>
      <c r="F227" t="s">
        <v>368</v>
      </c>
      <c r="G227" t="s">
        <v>369</v>
      </c>
      <c r="H227" s="83">
        <v>99999</v>
      </c>
      <c r="I227" t="s">
        <v>308</v>
      </c>
      <c r="J227" t="s">
        <v>370</v>
      </c>
      <c r="K227" t="s">
        <v>371</v>
      </c>
      <c r="L227" s="87">
        <v>41912</v>
      </c>
      <c r="M227" t="s">
        <v>338</v>
      </c>
      <c r="N227" t="s">
        <v>372</v>
      </c>
      <c r="O227" t="s">
        <v>367</v>
      </c>
      <c r="P227" t="s">
        <v>368</v>
      </c>
      <c r="Q227" t="s">
        <v>369</v>
      </c>
      <c r="R227" s="83">
        <v>99999</v>
      </c>
      <c r="S227" t="s">
        <v>308</v>
      </c>
      <c r="T227" t="s">
        <v>325</v>
      </c>
      <c r="U227" t="s">
        <v>356</v>
      </c>
      <c r="V227" t="s">
        <v>357</v>
      </c>
      <c r="W227" s="84">
        <v>9.65</v>
      </c>
      <c r="X227">
        <v>68</v>
      </c>
      <c r="Y227" s="86">
        <v>656.2</v>
      </c>
      <c r="Z227" s="84">
        <v>64.307600000000008</v>
      </c>
    </row>
    <row r="228" spans="1:26" x14ac:dyDescent="0.25">
      <c r="A228">
        <v>1257</v>
      </c>
      <c r="B228" s="87">
        <v>41910</v>
      </c>
      <c r="C228">
        <v>28</v>
      </c>
      <c r="D228" t="s">
        <v>366</v>
      </c>
      <c r="E228" t="s">
        <v>367</v>
      </c>
      <c r="F228" t="s">
        <v>368</v>
      </c>
      <c r="G228" t="s">
        <v>369</v>
      </c>
      <c r="H228" s="83">
        <v>99999</v>
      </c>
      <c r="I228" t="s">
        <v>308</v>
      </c>
      <c r="J228" t="s">
        <v>370</v>
      </c>
      <c r="K228" t="s">
        <v>371</v>
      </c>
      <c r="L228">
        <v>41912</v>
      </c>
      <c r="M228" t="s">
        <v>338</v>
      </c>
      <c r="N228" t="s">
        <v>372</v>
      </c>
      <c r="O228" t="s">
        <v>367</v>
      </c>
      <c r="P228" t="s">
        <v>368</v>
      </c>
      <c r="Q228" t="s">
        <v>369</v>
      </c>
      <c r="R228" s="83">
        <v>99999</v>
      </c>
      <c r="S228" t="s">
        <v>308</v>
      </c>
      <c r="T228" t="s">
        <v>325</v>
      </c>
      <c r="U228" t="s">
        <v>398</v>
      </c>
      <c r="V228" t="s">
        <v>399</v>
      </c>
      <c r="W228" s="84">
        <v>18.399999999999999</v>
      </c>
      <c r="X228">
        <v>32</v>
      </c>
      <c r="Y228" s="86">
        <v>588.79999999999995</v>
      </c>
      <c r="Z228" s="84">
        <v>58.879999999999995</v>
      </c>
    </row>
    <row r="229" spans="1:26" x14ac:dyDescent="0.25">
      <c r="A229">
        <v>1258</v>
      </c>
      <c r="B229" s="87">
        <v>41891</v>
      </c>
      <c r="C229">
        <v>9</v>
      </c>
      <c r="D229" t="s">
        <v>400</v>
      </c>
      <c r="E229" t="s">
        <v>401</v>
      </c>
      <c r="F229" t="s">
        <v>402</v>
      </c>
      <c r="G229" t="s">
        <v>403</v>
      </c>
      <c r="H229" s="83">
        <v>99999</v>
      </c>
      <c r="I229" t="s">
        <v>308</v>
      </c>
      <c r="J229" t="s">
        <v>404</v>
      </c>
      <c r="K229" t="s">
        <v>270</v>
      </c>
      <c r="L229" s="87">
        <v>41893</v>
      </c>
      <c r="M229" t="s">
        <v>323</v>
      </c>
      <c r="N229" t="s">
        <v>405</v>
      </c>
      <c r="O229" t="s">
        <v>401</v>
      </c>
      <c r="P229" t="s">
        <v>402</v>
      </c>
      <c r="Q229" t="s">
        <v>403</v>
      </c>
      <c r="R229" s="83">
        <v>99999</v>
      </c>
      <c r="S229" t="s">
        <v>308</v>
      </c>
      <c r="T229" t="s">
        <v>312</v>
      </c>
      <c r="U229" t="s">
        <v>406</v>
      </c>
      <c r="V229" t="s">
        <v>407</v>
      </c>
      <c r="W229" s="84">
        <v>19.5</v>
      </c>
      <c r="X229">
        <v>48</v>
      </c>
      <c r="Y229" s="86">
        <v>936</v>
      </c>
      <c r="Z229" s="84">
        <v>94.536000000000016</v>
      </c>
    </row>
    <row r="230" spans="1:26" x14ac:dyDescent="0.25">
      <c r="A230">
        <v>1259</v>
      </c>
      <c r="B230" s="87">
        <v>41891</v>
      </c>
      <c r="C230">
        <v>9</v>
      </c>
      <c r="D230" t="s">
        <v>400</v>
      </c>
      <c r="E230" t="s">
        <v>401</v>
      </c>
      <c r="F230" t="s">
        <v>402</v>
      </c>
      <c r="G230" t="s">
        <v>403</v>
      </c>
      <c r="H230" s="83">
        <v>99999</v>
      </c>
      <c r="I230" t="s">
        <v>308</v>
      </c>
      <c r="J230" t="s">
        <v>404</v>
      </c>
      <c r="K230" t="s">
        <v>270</v>
      </c>
      <c r="L230" s="87">
        <v>41893</v>
      </c>
      <c r="M230" t="s">
        <v>323</v>
      </c>
      <c r="N230" t="s">
        <v>405</v>
      </c>
      <c r="O230" t="s">
        <v>401</v>
      </c>
      <c r="P230" t="s">
        <v>402</v>
      </c>
      <c r="Q230" t="s">
        <v>403</v>
      </c>
      <c r="R230" s="83">
        <v>99999</v>
      </c>
      <c r="S230" t="s">
        <v>308</v>
      </c>
      <c r="T230" t="s">
        <v>312</v>
      </c>
      <c r="U230" t="s">
        <v>408</v>
      </c>
      <c r="V230" t="s">
        <v>409</v>
      </c>
      <c r="W230" s="84">
        <v>34.799999999999997</v>
      </c>
      <c r="X230">
        <v>57</v>
      </c>
      <c r="Y230" s="86">
        <v>1983.6</v>
      </c>
      <c r="Z230" s="84">
        <v>194.39280000000002</v>
      </c>
    </row>
    <row r="231" spans="1:26" x14ac:dyDescent="0.25">
      <c r="A231">
        <v>1260</v>
      </c>
      <c r="B231" s="87">
        <v>41888</v>
      </c>
      <c r="C231">
        <v>6</v>
      </c>
      <c r="D231" t="s">
        <v>358</v>
      </c>
      <c r="E231" t="s">
        <v>359</v>
      </c>
      <c r="F231" t="s">
        <v>360</v>
      </c>
      <c r="G231" t="s">
        <v>361</v>
      </c>
      <c r="H231" s="83">
        <v>99999</v>
      </c>
      <c r="I231" t="s">
        <v>308</v>
      </c>
      <c r="J231" t="s">
        <v>362</v>
      </c>
      <c r="K231" t="s">
        <v>263</v>
      </c>
      <c r="L231" s="87">
        <v>41890</v>
      </c>
      <c r="M231" t="s">
        <v>310</v>
      </c>
      <c r="N231" t="s">
        <v>363</v>
      </c>
      <c r="O231" t="s">
        <v>359</v>
      </c>
      <c r="P231" t="s">
        <v>360</v>
      </c>
      <c r="Q231" t="s">
        <v>361</v>
      </c>
      <c r="R231" s="83">
        <v>99999</v>
      </c>
      <c r="S231" t="s">
        <v>308</v>
      </c>
      <c r="T231" t="s">
        <v>325</v>
      </c>
      <c r="U231" t="s">
        <v>313</v>
      </c>
      <c r="V231" t="s">
        <v>314</v>
      </c>
      <c r="W231" s="84">
        <v>14</v>
      </c>
      <c r="X231">
        <v>67</v>
      </c>
      <c r="Y231" s="86">
        <v>938</v>
      </c>
      <c r="Z231" s="84">
        <v>98.490000000000009</v>
      </c>
    </row>
    <row r="232" spans="1:26" x14ac:dyDescent="0.25">
      <c r="A232">
        <v>1261</v>
      </c>
      <c r="B232" s="87">
        <v>41890</v>
      </c>
      <c r="C232">
        <v>8</v>
      </c>
      <c r="D232" t="s">
        <v>333</v>
      </c>
      <c r="E232" t="s">
        <v>334</v>
      </c>
      <c r="F232" t="s">
        <v>335</v>
      </c>
      <c r="G232" t="s">
        <v>336</v>
      </c>
      <c r="H232" s="83">
        <v>99999</v>
      </c>
      <c r="I232" t="s">
        <v>308</v>
      </c>
      <c r="J232" t="s">
        <v>337</v>
      </c>
      <c r="K232" t="s">
        <v>263</v>
      </c>
      <c r="L232">
        <v>41892</v>
      </c>
      <c r="M232" t="s">
        <v>310</v>
      </c>
      <c r="N232" t="s">
        <v>339</v>
      </c>
      <c r="O232" t="s">
        <v>334</v>
      </c>
      <c r="P232" t="s">
        <v>335</v>
      </c>
      <c r="Q232" t="s">
        <v>336</v>
      </c>
      <c r="R232" s="83">
        <v>99999</v>
      </c>
      <c r="S232" t="s">
        <v>308</v>
      </c>
      <c r="T232" t="s">
        <v>312</v>
      </c>
      <c r="U232" t="s">
        <v>364</v>
      </c>
      <c r="V232" t="s">
        <v>365</v>
      </c>
      <c r="W232" s="84">
        <v>40</v>
      </c>
      <c r="X232">
        <v>48</v>
      </c>
      <c r="Y232" s="86">
        <v>1920</v>
      </c>
      <c r="Z232" s="84">
        <v>188.16</v>
      </c>
    </row>
    <row r="233" spans="1:26" x14ac:dyDescent="0.25">
      <c r="A233">
        <v>1262</v>
      </c>
      <c r="B233" s="87">
        <v>41890</v>
      </c>
      <c r="C233">
        <v>8</v>
      </c>
      <c r="D233" t="s">
        <v>333</v>
      </c>
      <c r="E233" t="s">
        <v>334</v>
      </c>
      <c r="F233" t="s">
        <v>335</v>
      </c>
      <c r="G233" t="s">
        <v>336</v>
      </c>
      <c r="H233" s="83">
        <v>99999</v>
      </c>
      <c r="I233" t="s">
        <v>308</v>
      </c>
      <c r="J233" t="s">
        <v>337</v>
      </c>
      <c r="K233" t="s">
        <v>263</v>
      </c>
      <c r="L233">
        <v>41892</v>
      </c>
      <c r="M233" t="s">
        <v>310</v>
      </c>
      <c r="N233" t="s">
        <v>339</v>
      </c>
      <c r="O233" t="s">
        <v>334</v>
      </c>
      <c r="P233" t="s">
        <v>335</v>
      </c>
      <c r="Q233" t="s">
        <v>336</v>
      </c>
      <c r="R233" s="83">
        <v>99999</v>
      </c>
      <c r="S233" t="s">
        <v>308</v>
      </c>
      <c r="T233" t="s">
        <v>312</v>
      </c>
      <c r="U233" t="s">
        <v>340</v>
      </c>
      <c r="V233" t="s">
        <v>341</v>
      </c>
      <c r="W233" s="84">
        <v>9.1999999999999993</v>
      </c>
      <c r="X233">
        <v>77</v>
      </c>
      <c r="Y233" s="86">
        <v>708.4</v>
      </c>
      <c r="Z233" s="84">
        <v>72.256799999999998</v>
      </c>
    </row>
    <row r="234" spans="1:26" x14ac:dyDescent="0.25">
      <c r="A234">
        <v>1263</v>
      </c>
      <c r="B234" s="87">
        <v>41907</v>
      </c>
      <c r="C234">
        <v>25</v>
      </c>
      <c r="D234" t="s">
        <v>410</v>
      </c>
      <c r="E234" t="s">
        <v>411</v>
      </c>
      <c r="F234" t="s">
        <v>375</v>
      </c>
      <c r="G234" t="s">
        <v>376</v>
      </c>
      <c r="H234" s="83">
        <v>99999</v>
      </c>
      <c r="I234" t="s">
        <v>308</v>
      </c>
      <c r="J234" t="s">
        <v>377</v>
      </c>
      <c r="K234" t="s">
        <v>322</v>
      </c>
      <c r="L234">
        <v>41909</v>
      </c>
      <c r="M234" t="s">
        <v>323</v>
      </c>
      <c r="N234" t="s">
        <v>412</v>
      </c>
      <c r="O234" t="s">
        <v>411</v>
      </c>
      <c r="P234" t="s">
        <v>375</v>
      </c>
      <c r="Q234" t="s">
        <v>376</v>
      </c>
      <c r="R234" s="83">
        <v>99999</v>
      </c>
      <c r="S234" t="s">
        <v>308</v>
      </c>
      <c r="T234" t="s">
        <v>355</v>
      </c>
      <c r="U234" t="s">
        <v>413</v>
      </c>
      <c r="V234" t="s">
        <v>341</v>
      </c>
      <c r="W234" s="84">
        <v>10</v>
      </c>
      <c r="X234">
        <v>94</v>
      </c>
      <c r="Y234" s="86">
        <v>940</v>
      </c>
      <c r="Z234" s="84">
        <v>97.76</v>
      </c>
    </row>
    <row r="235" spans="1:26" x14ac:dyDescent="0.25">
      <c r="A235">
        <v>1264</v>
      </c>
      <c r="B235" s="87">
        <v>41908</v>
      </c>
      <c r="C235">
        <v>26</v>
      </c>
      <c r="D235" t="s">
        <v>414</v>
      </c>
      <c r="E235" t="s">
        <v>415</v>
      </c>
      <c r="F235" t="s">
        <v>391</v>
      </c>
      <c r="G235" t="s">
        <v>392</v>
      </c>
      <c r="H235" s="83">
        <v>99999</v>
      </c>
      <c r="I235" t="s">
        <v>308</v>
      </c>
      <c r="J235" t="s">
        <v>370</v>
      </c>
      <c r="K235" t="s">
        <v>371</v>
      </c>
      <c r="L235">
        <v>41910</v>
      </c>
      <c r="M235" t="s">
        <v>338</v>
      </c>
      <c r="N235" t="s">
        <v>416</v>
      </c>
      <c r="O235" t="s">
        <v>415</v>
      </c>
      <c r="P235" t="s">
        <v>391</v>
      </c>
      <c r="Q235" t="s">
        <v>392</v>
      </c>
      <c r="R235" s="83">
        <v>99999</v>
      </c>
      <c r="S235" t="s">
        <v>308</v>
      </c>
      <c r="T235" t="s">
        <v>325</v>
      </c>
      <c r="U235" t="s">
        <v>417</v>
      </c>
      <c r="V235" t="s">
        <v>418</v>
      </c>
      <c r="W235" s="84">
        <v>21.35</v>
      </c>
      <c r="X235">
        <v>54</v>
      </c>
      <c r="Y235" s="86">
        <v>1152.9000000000001</v>
      </c>
      <c r="Z235" s="84">
        <v>121.05450000000003</v>
      </c>
    </row>
    <row r="236" spans="1:26" x14ac:dyDescent="0.25">
      <c r="A236">
        <v>1265</v>
      </c>
      <c r="B236" s="87">
        <v>41908</v>
      </c>
      <c r="C236">
        <v>26</v>
      </c>
      <c r="D236" t="s">
        <v>414</v>
      </c>
      <c r="E236" t="s">
        <v>415</v>
      </c>
      <c r="F236" t="s">
        <v>391</v>
      </c>
      <c r="G236" t="s">
        <v>392</v>
      </c>
      <c r="H236" s="83">
        <v>99999</v>
      </c>
      <c r="I236" t="s">
        <v>308</v>
      </c>
      <c r="J236" t="s">
        <v>370</v>
      </c>
      <c r="K236" t="s">
        <v>371</v>
      </c>
      <c r="L236">
        <v>41910</v>
      </c>
      <c r="M236" t="s">
        <v>338</v>
      </c>
      <c r="N236" t="s">
        <v>416</v>
      </c>
      <c r="O236" t="s">
        <v>415</v>
      </c>
      <c r="P236" t="s">
        <v>391</v>
      </c>
      <c r="Q236" t="s">
        <v>392</v>
      </c>
      <c r="R236" s="83">
        <v>99999</v>
      </c>
      <c r="S236" t="s">
        <v>308</v>
      </c>
      <c r="T236" t="s">
        <v>325</v>
      </c>
      <c r="U236" t="s">
        <v>356</v>
      </c>
      <c r="V236" t="s">
        <v>357</v>
      </c>
      <c r="W236" s="84">
        <v>9.65</v>
      </c>
      <c r="X236">
        <v>43</v>
      </c>
      <c r="Y236" s="86">
        <v>414.95</v>
      </c>
      <c r="Z236" s="84">
        <v>40.250150000000005</v>
      </c>
    </row>
    <row r="237" spans="1:26" x14ac:dyDescent="0.25">
      <c r="A237">
        <v>1266</v>
      </c>
      <c r="B237" s="87">
        <v>41908</v>
      </c>
      <c r="C237">
        <v>26</v>
      </c>
      <c r="D237" t="s">
        <v>414</v>
      </c>
      <c r="E237" t="s">
        <v>415</v>
      </c>
      <c r="F237" t="s">
        <v>391</v>
      </c>
      <c r="G237" t="s">
        <v>392</v>
      </c>
      <c r="H237" s="83">
        <v>99999</v>
      </c>
      <c r="I237" t="s">
        <v>308</v>
      </c>
      <c r="J237" t="s">
        <v>370</v>
      </c>
      <c r="K237" t="s">
        <v>371</v>
      </c>
      <c r="L237" s="87">
        <v>41910</v>
      </c>
      <c r="M237" t="s">
        <v>338</v>
      </c>
      <c r="N237" t="s">
        <v>416</v>
      </c>
      <c r="O237" t="s">
        <v>415</v>
      </c>
      <c r="P237" t="s">
        <v>391</v>
      </c>
      <c r="Q237" t="s">
        <v>392</v>
      </c>
      <c r="R237" s="83">
        <v>99999</v>
      </c>
      <c r="S237" t="s">
        <v>308</v>
      </c>
      <c r="T237" t="s">
        <v>325</v>
      </c>
      <c r="U237" t="s">
        <v>398</v>
      </c>
      <c r="V237" t="s">
        <v>399</v>
      </c>
      <c r="W237" s="84">
        <v>18.399999999999999</v>
      </c>
      <c r="X237">
        <v>71</v>
      </c>
      <c r="Y237" s="86">
        <v>1306.3999999999999</v>
      </c>
      <c r="Z237" s="84">
        <v>134.55919999999998</v>
      </c>
    </row>
    <row r="238" spans="1:26" x14ac:dyDescent="0.25">
      <c r="A238">
        <v>1267</v>
      </c>
      <c r="B238" s="87">
        <v>41911</v>
      </c>
      <c r="C238">
        <v>29</v>
      </c>
      <c r="D238" t="s">
        <v>342</v>
      </c>
      <c r="E238" t="s">
        <v>343</v>
      </c>
      <c r="F238" t="s">
        <v>344</v>
      </c>
      <c r="G238" t="s">
        <v>345</v>
      </c>
      <c r="H238" s="83">
        <v>99999</v>
      </c>
      <c r="I238" t="s">
        <v>308</v>
      </c>
      <c r="J238" t="s">
        <v>346</v>
      </c>
      <c r="K238" t="s">
        <v>270</v>
      </c>
      <c r="L238" s="87">
        <v>41913</v>
      </c>
      <c r="M238" t="s">
        <v>310</v>
      </c>
      <c r="N238" t="s">
        <v>347</v>
      </c>
      <c r="O238" t="s">
        <v>343</v>
      </c>
      <c r="P238" t="s">
        <v>344</v>
      </c>
      <c r="Q238" t="s">
        <v>345</v>
      </c>
      <c r="R238" s="83">
        <v>99999</v>
      </c>
      <c r="S238" t="s">
        <v>308</v>
      </c>
      <c r="T238" t="s">
        <v>312</v>
      </c>
      <c r="U238" t="s">
        <v>313</v>
      </c>
      <c r="V238" t="s">
        <v>314</v>
      </c>
      <c r="W238" s="84">
        <v>14</v>
      </c>
      <c r="X238">
        <v>50</v>
      </c>
      <c r="Y238" s="86">
        <v>700</v>
      </c>
      <c r="Z238" s="84">
        <v>67.2</v>
      </c>
    </row>
    <row r="239" spans="1:26" x14ac:dyDescent="0.25">
      <c r="A239">
        <v>1268</v>
      </c>
      <c r="B239" s="87">
        <v>41888</v>
      </c>
      <c r="C239">
        <v>6</v>
      </c>
      <c r="D239" t="s">
        <v>358</v>
      </c>
      <c r="E239" t="s">
        <v>359</v>
      </c>
      <c r="F239" t="s">
        <v>360</v>
      </c>
      <c r="G239" t="s">
        <v>361</v>
      </c>
      <c r="H239" s="83">
        <v>99999</v>
      </c>
      <c r="I239" t="s">
        <v>308</v>
      </c>
      <c r="J239" t="s">
        <v>362</v>
      </c>
      <c r="K239" t="s">
        <v>263</v>
      </c>
      <c r="L239" s="87">
        <v>41890</v>
      </c>
      <c r="M239" t="s">
        <v>338</v>
      </c>
      <c r="N239" t="s">
        <v>363</v>
      </c>
      <c r="O239" t="s">
        <v>359</v>
      </c>
      <c r="P239" t="s">
        <v>360</v>
      </c>
      <c r="Q239" t="s">
        <v>361</v>
      </c>
      <c r="R239" s="83">
        <v>99999</v>
      </c>
      <c r="S239" t="s">
        <v>308</v>
      </c>
      <c r="T239" t="s">
        <v>312</v>
      </c>
      <c r="U239" t="s">
        <v>348</v>
      </c>
      <c r="V239" t="s">
        <v>349</v>
      </c>
      <c r="W239" s="84">
        <v>12.75</v>
      </c>
      <c r="X239">
        <v>96</v>
      </c>
      <c r="Y239" s="86">
        <v>1224</v>
      </c>
      <c r="Z239" s="84">
        <v>119.952</v>
      </c>
    </row>
    <row r="240" spans="1:26" x14ac:dyDescent="0.25">
      <c r="A240">
        <v>1270</v>
      </c>
      <c r="B240" s="87">
        <v>41886</v>
      </c>
      <c r="C240">
        <v>4</v>
      </c>
      <c r="D240" t="s">
        <v>317</v>
      </c>
      <c r="E240" t="s">
        <v>318</v>
      </c>
      <c r="F240" t="s">
        <v>319</v>
      </c>
      <c r="G240" t="s">
        <v>320</v>
      </c>
      <c r="H240" s="83">
        <v>99999</v>
      </c>
      <c r="I240" t="s">
        <v>308</v>
      </c>
      <c r="J240" t="s">
        <v>321</v>
      </c>
      <c r="K240" t="s">
        <v>322</v>
      </c>
      <c r="L240" s="87">
        <v>41888</v>
      </c>
      <c r="M240" t="s">
        <v>323</v>
      </c>
      <c r="N240" t="s">
        <v>324</v>
      </c>
      <c r="O240" t="s">
        <v>318</v>
      </c>
      <c r="P240" t="s">
        <v>319</v>
      </c>
      <c r="Q240" t="s">
        <v>320</v>
      </c>
      <c r="R240" s="83">
        <v>99999</v>
      </c>
      <c r="S240" t="s">
        <v>308</v>
      </c>
      <c r="T240" t="s">
        <v>325</v>
      </c>
      <c r="U240" t="s">
        <v>419</v>
      </c>
      <c r="V240" t="s">
        <v>386</v>
      </c>
      <c r="W240" s="84">
        <v>81</v>
      </c>
      <c r="X240">
        <v>54</v>
      </c>
      <c r="Y240" s="86">
        <v>4374</v>
      </c>
      <c r="Z240" s="84">
        <v>437.40000000000003</v>
      </c>
    </row>
    <row r="241" spans="1:26" x14ac:dyDescent="0.25">
      <c r="A241">
        <v>1271</v>
      </c>
      <c r="B241" s="87">
        <v>41886</v>
      </c>
      <c r="C241">
        <v>4</v>
      </c>
      <c r="D241" t="s">
        <v>317</v>
      </c>
      <c r="E241" t="s">
        <v>318</v>
      </c>
      <c r="F241" t="s">
        <v>319</v>
      </c>
      <c r="G241" t="s">
        <v>320</v>
      </c>
      <c r="H241" s="83">
        <v>99999</v>
      </c>
      <c r="I241" t="s">
        <v>308</v>
      </c>
      <c r="J241" t="s">
        <v>321</v>
      </c>
      <c r="K241" t="s">
        <v>322</v>
      </c>
      <c r="L241" s="87">
        <v>41888</v>
      </c>
      <c r="M241" t="s">
        <v>323</v>
      </c>
      <c r="N241" t="s">
        <v>324</v>
      </c>
      <c r="O241" t="s">
        <v>318</v>
      </c>
      <c r="P241" t="s">
        <v>319</v>
      </c>
      <c r="Q241" t="s">
        <v>320</v>
      </c>
      <c r="R241" s="83">
        <v>99999</v>
      </c>
      <c r="S241" t="s">
        <v>308</v>
      </c>
      <c r="T241" t="s">
        <v>325</v>
      </c>
      <c r="U241" t="s">
        <v>420</v>
      </c>
      <c r="V241" t="s">
        <v>421</v>
      </c>
      <c r="W241" s="84">
        <v>7</v>
      </c>
      <c r="X241">
        <v>39</v>
      </c>
      <c r="Y241" s="86">
        <v>273</v>
      </c>
      <c r="Z241" s="84">
        <v>27.3</v>
      </c>
    </row>
    <row r="242" spans="1:26" x14ac:dyDescent="0.25">
      <c r="A242">
        <v>1273</v>
      </c>
      <c r="B242" s="87">
        <v>41890</v>
      </c>
      <c r="C242">
        <v>8</v>
      </c>
      <c r="D242" t="s">
        <v>333</v>
      </c>
      <c r="E242" t="s">
        <v>334</v>
      </c>
      <c r="F242" t="s">
        <v>335</v>
      </c>
      <c r="G242" t="s">
        <v>336</v>
      </c>
      <c r="H242" s="83">
        <v>99999</v>
      </c>
      <c r="I242" t="s">
        <v>308</v>
      </c>
      <c r="J242" t="s">
        <v>337</v>
      </c>
      <c r="K242" t="s">
        <v>263</v>
      </c>
      <c r="L242" s="87">
        <v>41892</v>
      </c>
      <c r="M242" t="s">
        <v>338</v>
      </c>
      <c r="N242" t="s">
        <v>339</v>
      </c>
      <c r="O242" t="s">
        <v>334</v>
      </c>
      <c r="P242" t="s">
        <v>335</v>
      </c>
      <c r="Q242" t="s">
        <v>336</v>
      </c>
      <c r="R242" s="83">
        <v>99999</v>
      </c>
      <c r="S242" t="s">
        <v>308</v>
      </c>
      <c r="T242" t="s">
        <v>325</v>
      </c>
      <c r="U242" t="s">
        <v>408</v>
      </c>
      <c r="V242" t="s">
        <v>409</v>
      </c>
      <c r="W242" s="84">
        <v>34.799999999999997</v>
      </c>
      <c r="X242">
        <v>63</v>
      </c>
      <c r="Y242" s="86">
        <v>2192.3999999999996</v>
      </c>
      <c r="Z242" s="84">
        <v>230.202</v>
      </c>
    </row>
    <row r="243" spans="1:26" x14ac:dyDescent="0.25">
      <c r="A243">
        <v>1276</v>
      </c>
      <c r="B243" s="87">
        <v>41885</v>
      </c>
      <c r="C243">
        <v>3</v>
      </c>
      <c r="D243" t="s">
        <v>350</v>
      </c>
      <c r="E243" t="s">
        <v>351</v>
      </c>
      <c r="F243" t="s">
        <v>352</v>
      </c>
      <c r="G243" t="s">
        <v>353</v>
      </c>
      <c r="H243" s="83">
        <v>99999</v>
      </c>
      <c r="I243" t="s">
        <v>308</v>
      </c>
      <c r="J243" t="s">
        <v>309</v>
      </c>
      <c r="K243" t="s">
        <v>270</v>
      </c>
      <c r="L243" s="87">
        <v>41887</v>
      </c>
      <c r="M243" t="s">
        <v>310</v>
      </c>
      <c r="N243" t="s">
        <v>354</v>
      </c>
      <c r="O243" t="s">
        <v>351</v>
      </c>
      <c r="P243" t="s">
        <v>352</v>
      </c>
      <c r="Q243" t="s">
        <v>353</v>
      </c>
      <c r="R243" s="83">
        <v>99999</v>
      </c>
      <c r="S243" t="s">
        <v>308</v>
      </c>
      <c r="T243" t="s">
        <v>355</v>
      </c>
      <c r="U243" t="s">
        <v>422</v>
      </c>
      <c r="V243" t="s">
        <v>388</v>
      </c>
      <c r="W243" s="84">
        <v>10</v>
      </c>
      <c r="X243">
        <v>71</v>
      </c>
      <c r="Y243" s="86">
        <v>710</v>
      </c>
      <c r="Z243" s="84">
        <v>73.13</v>
      </c>
    </row>
    <row r="244" spans="1:26" x14ac:dyDescent="0.25">
      <c r="A244">
        <v>1277</v>
      </c>
      <c r="B244" s="87">
        <v>41885</v>
      </c>
      <c r="C244">
        <v>3</v>
      </c>
      <c r="D244" t="s">
        <v>350</v>
      </c>
      <c r="E244" t="s">
        <v>351</v>
      </c>
      <c r="F244" t="s">
        <v>352</v>
      </c>
      <c r="G244" t="s">
        <v>353</v>
      </c>
      <c r="H244" s="83">
        <v>99999</v>
      </c>
      <c r="I244" t="s">
        <v>308</v>
      </c>
      <c r="J244" t="s">
        <v>309</v>
      </c>
      <c r="K244" t="s">
        <v>270</v>
      </c>
      <c r="L244" s="87">
        <v>41887</v>
      </c>
      <c r="M244" t="s">
        <v>310</v>
      </c>
      <c r="N244" t="s">
        <v>354</v>
      </c>
      <c r="O244" t="s">
        <v>351</v>
      </c>
      <c r="P244" t="s">
        <v>352</v>
      </c>
      <c r="Q244" t="s">
        <v>353</v>
      </c>
      <c r="R244" s="83">
        <v>99999</v>
      </c>
      <c r="S244" t="s">
        <v>308</v>
      </c>
      <c r="T244" t="s">
        <v>355</v>
      </c>
      <c r="U244" t="s">
        <v>364</v>
      </c>
      <c r="V244" t="s">
        <v>365</v>
      </c>
      <c r="W244" s="84">
        <v>40</v>
      </c>
      <c r="X244">
        <v>88</v>
      </c>
      <c r="Y244" s="86">
        <v>3520</v>
      </c>
      <c r="Z244" s="84">
        <v>366.08000000000004</v>
      </c>
    </row>
    <row r="245" spans="1:26" x14ac:dyDescent="0.25">
      <c r="A245">
        <v>1281</v>
      </c>
      <c r="B245" s="87">
        <v>41892</v>
      </c>
      <c r="C245">
        <v>10</v>
      </c>
      <c r="D245" t="s">
        <v>373</v>
      </c>
      <c r="E245" t="s">
        <v>374</v>
      </c>
      <c r="F245" t="s">
        <v>375</v>
      </c>
      <c r="G245" t="s">
        <v>376</v>
      </c>
      <c r="H245" s="83">
        <v>99999</v>
      </c>
      <c r="I245" t="s">
        <v>308</v>
      </c>
      <c r="J245" t="s">
        <v>377</v>
      </c>
      <c r="K245" t="s">
        <v>322</v>
      </c>
      <c r="L245" s="87">
        <v>41894</v>
      </c>
      <c r="M245" t="s">
        <v>310</v>
      </c>
      <c r="N245" t="s">
        <v>378</v>
      </c>
      <c r="O245" t="s">
        <v>374</v>
      </c>
      <c r="P245" t="s">
        <v>375</v>
      </c>
      <c r="Q245" t="s">
        <v>376</v>
      </c>
      <c r="R245" s="83">
        <v>99999</v>
      </c>
      <c r="S245" t="s">
        <v>308</v>
      </c>
      <c r="T245" t="s">
        <v>325</v>
      </c>
      <c r="U245" t="s">
        <v>423</v>
      </c>
      <c r="V245" t="s">
        <v>316</v>
      </c>
      <c r="W245" s="84">
        <v>10</v>
      </c>
      <c r="X245">
        <v>59</v>
      </c>
      <c r="Y245" s="86">
        <v>590</v>
      </c>
      <c r="Z245" s="84">
        <v>59.59</v>
      </c>
    </row>
    <row r="246" spans="1:26" x14ac:dyDescent="0.25">
      <c r="A246">
        <v>1282</v>
      </c>
      <c r="B246" s="87">
        <v>41918</v>
      </c>
      <c r="C246">
        <v>6</v>
      </c>
      <c r="D246" t="s">
        <v>358</v>
      </c>
      <c r="E246" t="s">
        <v>359</v>
      </c>
      <c r="F246" t="s">
        <v>360</v>
      </c>
      <c r="G246" t="s">
        <v>361</v>
      </c>
      <c r="H246" s="83">
        <v>99999</v>
      </c>
      <c r="I246" t="s">
        <v>308</v>
      </c>
      <c r="J246" t="s">
        <v>362</v>
      </c>
      <c r="K246" t="s">
        <v>263</v>
      </c>
      <c r="L246" s="87">
        <v>41920</v>
      </c>
      <c r="M246" t="s">
        <v>310</v>
      </c>
      <c r="N246" t="s">
        <v>363</v>
      </c>
      <c r="O246" t="s">
        <v>359</v>
      </c>
      <c r="P246" t="s">
        <v>360</v>
      </c>
      <c r="Q246" t="s">
        <v>361</v>
      </c>
      <c r="R246" s="83">
        <v>99999</v>
      </c>
      <c r="S246" t="s">
        <v>308</v>
      </c>
      <c r="T246" t="s">
        <v>325</v>
      </c>
      <c r="U246" t="s">
        <v>364</v>
      </c>
      <c r="V246" t="s">
        <v>365</v>
      </c>
      <c r="W246" s="84">
        <v>40</v>
      </c>
      <c r="X246">
        <v>94</v>
      </c>
      <c r="Y246" s="86">
        <v>3760</v>
      </c>
      <c r="Z246" s="84">
        <v>376</v>
      </c>
    </row>
    <row r="247" spans="1:26" x14ac:dyDescent="0.25">
      <c r="A247">
        <v>1283</v>
      </c>
      <c r="B247" s="87">
        <v>41940</v>
      </c>
      <c r="C247">
        <v>28</v>
      </c>
      <c r="D247" t="s">
        <v>366</v>
      </c>
      <c r="E247" t="s">
        <v>367</v>
      </c>
      <c r="F247" t="s">
        <v>368</v>
      </c>
      <c r="G247" t="s">
        <v>369</v>
      </c>
      <c r="H247" s="83">
        <v>99999</v>
      </c>
      <c r="I247" t="s">
        <v>308</v>
      </c>
      <c r="J247" t="s">
        <v>370</v>
      </c>
      <c r="K247" t="s">
        <v>371</v>
      </c>
      <c r="L247" s="87">
        <v>41942</v>
      </c>
      <c r="M247" t="s">
        <v>338</v>
      </c>
      <c r="N247" t="s">
        <v>372</v>
      </c>
      <c r="O247" t="s">
        <v>367</v>
      </c>
      <c r="P247" t="s">
        <v>368</v>
      </c>
      <c r="Q247" t="s">
        <v>369</v>
      </c>
      <c r="R247" s="83">
        <v>99999</v>
      </c>
      <c r="S247" t="s">
        <v>308</v>
      </c>
      <c r="T247" t="s">
        <v>312</v>
      </c>
      <c r="U247" t="s">
        <v>332</v>
      </c>
      <c r="V247" t="s">
        <v>314</v>
      </c>
      <c r="W247" s="84">
        <v>46</v>
      </c>
      <c r="X247">
        <v>86</v>
      </c>
      <c r="Y247" s="86">
        <v>3956</v>
      </c>
      <c r="Z247" s="84">
        <v>379.77600000000001</v>
      </c>
    </row>
    <row r="248" spans="1:26" x14ac:dyDescent="0.25">
      <c r="A248">
        <v>1284</v>
      </c>
      <c r="B248" s="87">
        <v>41920</v>
      </c>
      <c r="C248">
        <v>8</v>
      </c>
      <c r="D248" t="s">
        <v>333</v>
      </c>
      <c r="E248" t="s">
        <v>334</v>
      </c>
      <c r="F248" t="s">
        <v>335</v>
      </c>
      <c r="G248" t="s">
        <v>336</v>
      </c>
      <c r="H248" s="83">
        <v>99999</v>
      </c>
      <c r="I248" t="s">
        <v>308</v>
      </c>
      <c r="J248" t="s">
        <v>337</v>
      </c>
      <c r="K248" t="s">
        <v>263</v>
      </c>
      <c r="L248" s="87">
        <v>41922</v>
      </c>
      <c r="M248" t="s">
        <v>338</v>
      </c>
      <c r="N248" t="s">
        <v>339</v>
      </c>
      <c r="O248" t="s">
        <v>334</v>
      </c>
      <c r="P248" t="s">
        <v>335</v>
      </c>
      <c r="Q248" t="s">
        <v>336</v>
      </c>
      <c r="R248" s="83">
        <v>99999</v>
      </c>
      <c r="S248" t="s">
        <v>308</v>
      </c>
      <c r="T248" t="s">
        <v>312</v>
      </c>
      <c r="U248" t="s">
        <v>348</v>
      </c>
      <c r="V248" t="s">
        <v>349</v>
      </c>
      <c r="W248" s="84">
        <v>12.75</v>
      </c>
      <c r="X248">
        <v>61</v>
      </c>
      <c r="Y248" s="86">
        <v>777.75</v>
      </c>
      <c r="Z248" s="84">
        <v>78.552750000000003</v>
      </c>
    </row>
    <row r="249" spans="1:26" x14ac:dyDescent="0.25">
      <c r="A249">
        <v>1285</v>
      </c>
      <c r="B249" s="87">
        <v>41922</v>
      </c>
      <c r="C249">
        <v>10</v>
      </c>
      <c r="D249" t="s">
        <v>373</v>
      </c>
      <c r="E249" t="s">
        <v>374</v>
      </c>
      <c r="F249" t="s">
        <v>375</v>
      </c>
      <c r="G249" t="s">
        <v>376</v>
      </c>
      <c r="H249" s="83">
        <v>99999</v>
      </c>
      <c r="I249" t="s">
        <v>308</v>
      </c>
      <c r="J249" t="s">
        <v>377</v>
      </c>
      <c r="K249" t="s">
        <v>322</v>
      </c>
      <c r="L249" s="87">
        <v>41924</v>
      </c>
      <c r="M249" t="s">
        <v>310</v>
      </c>
      <c r="N249" t="s">
        <v>378</v>
      </c>
      <c r="O249" t="s">
        <v>374</v>
      </c>
      <c r="P249" t="s">
        <v>375</v>
      </c>
      <c r="Q249" t="s">
        <v>376</v>
      </c>
      <c r="R249" s="83">
        <v>99999</v>
      </c>
      <c r="S249" t="s">
        <v>308</v>
      </c>
      <c r="T249" t="s">
        <v>325</v>
      </c>
      <c r="U249" t="s">
        <v>379</v>
      </c>
      <c r="V249" t="s">
        <v>314</v>
      </c>
      <c r="W249" s="84">
        <v>2.99</v>
      </c>
      <c r="X249">
        <v>32</v>
      </c>
      <c r="Y249" s="86">
        <v>95.68</v>
      </c>
      <c r="Z249" s="84">
        <v>9.7593600000000009</v>
      </c>
    </row>
    <row r="250" spans="1:26" x14ac:dyDescent="0.25">
      <c r="A250">
        <v>1286</v>
      </c>
      <c r="B250" s="87">
        <v>41919</v>
      </c>
      <c r="C250">
        <v>7</v>
      </c>
      <c r="D250" t="s">
        <v>380</v>
      </c>
      <c r="E250" t="s">
        <v>381</v>
      </c>
      <c r="F250" t="s">
        <v>382</v>
      </c>
      <c r="G250" t="s">
        <v>383</v>
      </c>
      <c r="H250" s="83">
        <v>99999</v>
      </c>
      <c r="I250" t="s">
        <v>308</v>
      </c>
      <c r="J250" t="s">
        <v>337</v>
      </c>
      <c r="K250" t="s">
        <v>263</v>
      </c>
      <c r="L250" s="87"/>
      <c r="N250" t="s">
        <v>384</v>
      </c>
      <c r="O250" t="s">
        <v>381</v>
      </c>
      <c r="P250" t="s">
        <v>382</v>
      </c>
      <c r="Q250" t="s">
        <v>383</v>
      </c>
      <c r="R250" s="83">
        <v>99999</v>
      </c>
      <c r="S250" t="s">
        <v>308</v>
      </c>
      <c r="U250" t="s">
        <v>332</v>
      </c>
      <c r="V250" t="s">
        <v>314</v>
      </c>
      <c r="W250">
        <v>46</v>
      </c>
      <c r="X250">
        <v>62</v>
      </c>
      <c r="Y250" s="86">
        <v>2852</v>
      </c>
      <c r="Z250" s="84">
        <v>290.904</v>
      </c>
    </row>
    <row r="251" spans="1:26" x14ac:dyDescent="0.25">
      <c r="A251">
        <v>1287</v>
      </c>
      <c r="B251" s="87">
        <v>41922</v>
      </c>
      <c r="C251">
        <v>10</v>
      </c>
      <c r="D251" t="s">
        <v>373</v>
      </c>
      <c r="E251" t="s">
        <v>374</v>
      </c>
      <c r="F251" t="s">
        <v>375</v>
      </c>
      <c r="G251" t="s">
        <v>376</v>
      </c>
      <c r="H251" s="83">
        <v>99999</v>
      </c>
      <c r="I251" t="s">
        <v>308</v>
      </c>
      <c r="J251" t="s">
        <v>377</v>
      </c>
      <c r="K251" t="s">
        <v>322</v>
      </c>
      <c r="L251" s="87">
        <v>41924</v>
      </c>
      <c r="M251" t="s">
        <v>323</v>
      </c>
      <c r="N251" t="s">
        <v>378</v>
      </c>
      <c r="O251" t="s">
        <v>374</v>
      </c>
      <c r="P251" t="s">
        <v>375</v>
      </c>
      <c r="Q251" t="s">
        <v>376</v>
      </c>
      <c r="R251" s="83">
        <v>99999</v>
      </c>
      <c r="S251" t="s">
        <v>308</v>
      </c>
      <c r="U251" t="s">
        <v>385</v>
      </c>
      <c r="V251" t="s">
        <v>386</v>
      </c>
      <c r="W251">
        <v>25</v>
      </c>
      <c r="X251">
        <v>60</v>
      </c>
      <c r="Y251" s="86">
        <v>1500</v>
      </c>
      <c r="Z251" s="84">
        <v>154.5</v>
      </c>
    </row>
    <row r="252" spans="1:26" x14ac:dyDescent="0.25">
      <c r="A252">
        <v>1288</v>
      </c>
      <c r="B252" s="87">
        <v>41922</v>
      </c>
      <c r="C252">
        <v>10</v>
      </c>
      <c r="D252" t="s">
        <v>373</v>
      </c>
      <c r="E252" t="s">
        <v>374</v>
      </c>
      <c r="F252" t="s">
        <v>375</v>
      </c>
      <c r="G252" t="s">
        <v>376</v>
      </c>
      <c r="H252" s="83">
        <v>99999</v>
      </c>
      <c r="I252" t="s">
        <v>308</v>
      </c>
      <c r="J252" t="s">
        <v>377</v>
      </c>
      <c r="K252" t="s">
        <v>322</v>
      </c>
      <c r="L252" s="87">
        <v>41924</v>
      </c>
      <c r="M252" t="s">
        <v>323</v>
      </c>
      <c r="N252" t="s">
        <v>378</v>
      </c>
      <c r="O252" t="s">
        <v>374</v>
      </c>
      <c r="P252" t="s">
        <v>375</v>
      </c>
      <c r="Q252" t="s">
        <v>376</v>
      </c>
      <c r="R252" s="83">
        <v>99999</v>
      </c>
      <c r="S252" t="s">
        <v>308</v>
      </c>
      <c r="U252" t="s">
        <v>387</v>
      </c>
      <c r="V252" t="s">
        <v>388</v>
      </c>
      <c r="W252">
        <v>22</v>
      </c>
      <c r="X252">
        <v>51</v>
      </c>
      <c r="Y252" s="86">
        <v>1122</v>
      </c>
      <c r="Z252" s="84">
        <v>109.956</v>
      </c>
    </row>
    <row r="253" spans="1:26" x14ac:dyDescent="0.25">
      <c r="A253">
        <v>1289</v>
      </c>
      <c r="B253" s="87">
        <v>41922</v>
      </c>
      <c r="C253">
        <v>10</v>
      </c>
      <c r="D253" t="s">
        <v>373</v>
      </c>
      <c r="E253" t="s">
        <v>374</v>
      </c>
      <c r="F253" t="s">
        <v>375</v>
      </c>
      <c r="G253" t="s">
        <v>376</v>
      </c>
      <c r="H253" s="83">
        <v>99999</v>
      </c>
      <c r="I253" t="s">
        <v>308</v>
      </c>
      <c r="J253" t="s">
        <v>377</v>
      </c>
      <c r="K253" t="s">
        <v>322</v>
      </c>
      <c r="L253" s="87">
        <v>41924</v>
      </c>
      <c r="M253" t="s">
        <v>323</v>
      </c>
      <c r="N253" t="s">
        <v>378</v>
      </c>
      <c r="O253" t="s">
        <v>374</v>
      </c>
      <c r="P253" t="s">
        <v>375</v>
      </c>
      <c r="Q253" t="s">
        <v>376</v>
      </c>
      <c r="R253" s="83">
        <v>99999</v>
      </c>
      <c r="S253" t="s">
        <v>308</v>
      </c>
      <c r="U253" t="s">
        <v>340</v>
      </c>
      <c r="V253" t="s">
        <v>341</v>
      </c>
      <c r="W253" s="84">
        <v>9.1999999999999993</v>
      </c>
      <c r="X253">
        <v>49</v>
      </c>
      <c r="Y253" s="86">
        <v>450.79999999999995</v>
      </c>
      <c r="Z253" s="84">
        <v>44.629199999999997</v>
      </c>
    </row>
    <row r="254" spans="1:26" x14ac:dyDescent="0.25">
      <c r="A254">
        <v>1290</v>
      </c>
      <c r="B254" s="87">
        <v>41923</v>
      </c>
      <c r="C254">
        <v>11</v>
      </c>
      <c r="D254" t="s">
        <v>389</v>
      </c>
      <c r="E254" t="s">
        <v>390</v>
      </c>
      <c r="F254" t="s">
        <v>391</v>
      </c>
      <c r="G254" t="s">
        <v>392</v>
      </c>
      <c r="H254" s="83">
        <v>99999</v>
      </c>
      <c r="I254" t="s">
        <v>308</v>
      </c>
      <c r="J254" t="s">
        <v>370</v>
      </c>
      <c r="K254" t="s">
        <v>371</v>
      </c>
      <c r="M254" t="s">
        <v>338</v>
      </c>
      <c r="N254" t="s">
        <v>393</v>
      </c>
      <c r="O254" t="s">
        <v>390</v>
      </c>
      <c r="P254" t="s">
        <v>391</v>
      </c>
      <c r="Q254" t="s">
        <v>392</v>
      </c>
      <c r="R254" s="83">
        <v>99999</v>
      </c>
      <c r="S254" t="s">
        <v>308</v>
      </c>
      <c r="U254" t="s">
        <v>315</v>
      </c>
      <c r="V254" t="s">
        <v>316</v>
      </c>
      <c r="W254" s="84">
        <v>3.5</v>
      </c>
      <c r="X254">
        <v>20</v>
      </c>
      <c r="Y254" s="86">
        <v>70</v>
      </c>
      <c r="Z254" s="84">
        <v>6.93</v>
      </c>
    </row>
    <row r="255" spans="1:26" x14ac:dyDescent="0.25">
      <c r="A255">
        <v>1291</v>
      </c>
      <c r="B255" s="87">
        <v>41923</v>
      </c>
      <c r="C255">
        <v>11</v>
      </c>
      <c r="D255" t="s">
        <v>389</v>
      </c>
      <c r="E255" t="s">
        <v>390</v>
      </c>
      <c r="F255" t="s">
        <v>391</v>
      </c>
      <c r="G255" t="s">
        <v>392</v>
      </c>
      <c r="H255" s="83">
        <v>99999</v>
      </c>
      <c r="I255" t="s">
        <v>308</v>
      </c>
      <c r="J255" t="s">
        <v>370</v>
      </c>
      <c r="K255" t="s">
        <v>371</v>
      </c>
      <c r="M255" t="s">
        <v>338</v>
      </c>
      <c r="N255" t="s">
        <v>393</v>
      </c>
      <c r="O255" t="s">
        <v>390</v>
      </c>
      <c r="P255" t="s">
        <v>391</v>
      </c>
      <c r="Q255" t="s">
        <v>392</v>
      </c>
      <c r="R255" s="83">
        <v>99999</v>
      </c>
      <c r="S255" t="s">
        <v>308</v>
      </c>
      <c r="U255" t="s">
        <v>379</v>
      </c>
      <c r="V255" t="s">
        <v>314</v>
      </c>
      <c r="W255" s="84">
        <v>2.99</v>
      </c>
      <c r="X255">
        <v>49</v>
      </c>
      <c r="Y255" s="86">
        <v>146.51000000000002</v>
      </c>
      <c r="Z255" s="84">
        <v>14.651000000000003</v>
      </c>
    </row>
    <row r="256" spans="1:26" x14ac:dyDescent="0.25">
      <c r="A256">
        <v>1292</v>
      </c>
      <c r="B256" s="87">
        <v>41913</v>
      </c>
      <c r="C256">
        <v>1</v>
      </c>
      <c r="D256" t="s">
        <v>394</v>
      </c>
      <c r="E256" t="s">
        <v>395</v>
      </c>
      <c r="F256" t="s">
        <v>396</v>
      </c>
      <c r="G256" t="s">
        <v>188</v>
      </c>
      <c r="H256" s="83">
        <v>99999</v>
      </c>
      <c r="I256" t="s">
        <v>308</v>
      </c>
      <c r="J256" t="s">
        <v>337</v>
      </c>
      <c r="K256" t="s">
        <v>263</v>
      </c>
      <c r="N256" t="s">
        <v>397</v>
      </c>
      <c r="O256" t="s">
        <v>395</v>
      </c>
      <c r="P256" t="s">
        <v>396</v>
      </c>
      <c r="Q256" t="s">
        <v>188</v>
      </c>
      <c r="R256" s="83">
        <v>99999</v>
      </c>
      <c r="S256" t="s">
        <v>308</v>
      </c>
      <c r="U256" t="s">
        <v>331</v>
      </c>
      <c r="V256" t="s">
        <v>314</v>
      </c>
      <c r="W256" s="84">
        <v>18</v>
      </c>
      <c r="X256">
        <v>22</v>
      </c>
      <c r="Y256" s="86">
        <v>396</v>
      </c>
      <c r="Z256" s="84">
        <v>38.015999999999998</v>
      </c>
    </row>
    <row r="257" spans="1:26" x14ac:dyDescent="0.25">
      <c r="A257">
        <v>1293</v>
      </c>
      <c r="B257" s="87">
        <v>41913</v>
      </c>
      <c r="C257">
        <v>1</v>
      </c>
      <c r="D257" t="s">
        <v>394</v>
      </c>
      <c r="E257" t="s">
        <v>395</v>
      </c>
      <c r="F257" t="s">
        <v>396</v>
      </c>
      <c r="G257" t="s">
        <v>188</v>
      </c>
      <c r="H257" s="83">
        <v>99999</v>
      </c>
      <c r="I257" t="s">
        <v>308</v>
      </c>
      <c r="J257" t="s">
        <v>337</v>
      </c>
      <c r="K257" t="s">
        <v>263</v>
      </c>
      <c r="N257" t="s">
        <v>397</v>
      </c>
      <c r="O257" t="s">
        <v>395</v>
      </c>
      <c r="P257" t="s">
        <v>396</v>
      </c>
      <c r="Q257" t="s">
        <v>188</v>
      </c>
      <c r="R257" s="83">
        <v>99999</v>
      </c>
      <c r="S257" t="s">
        <v>308</v>
      </c>
      <c r="U257" t="s">
        <v>332</v>
      </c>
      <c r="V257" t="s">
        <v>314</v>
      </c>
      <c r="W257" s="84">
        <v>46</v>
      </c>
      <c r="X257">
        <v>73</v>
      </c>
      <c r="Y257" s="86">
        <v>3358</v>
      </c>
      <c r="Z257" s="84">
        <v>339.15800000000002</v>
      </c>
    </row>
    <row r="258" spans="1:26" x14ac:dyDescent="0.25">
      <c r="A258">
        <v>1294</v>
      </c>
      <c r="B258" s="87">
        <v>41913</v>
      </c>
      <c r="C258">
        <v>1</v>
      </c>
      <c r="D258" t="s">
        <v>394</v>
      </c>
      <c r="E258" t="s">
        <v>395</v>
      </c>
      <c r="F258" t="s">
        <v>396</v>
      </c>
      <c r="G258" t="s">
        <v>188</v>
      </c>
      <c r="H258" s="83">
        <v>99999</v>
      </c>
      <c r="I258" t="s">
        <v>308</v>
      </c>
      <c r="J258" t="s">
        <v>337</v>
      </c>
      <c r="K258" t="s">
        <v>263</v>
      </c>
      <c r="N258" t="s">
        <v>397</v>
      </c>
      <c r="O258" t="s">
        <v>395</v>
      </c>
      <c r="P258" t="s">
        <v>396</v>
      </c>
      <c r="Q258" t="s">
        <v>188</v>
      </c>
      <c r="R258" s="83">
        <v>99999</v>
      </c>
      <c r="S258" t="s">
        <v>308</v>
      </c>
      <c r="U258" t="s">
        <v>379</v>
      </c>
      <c r="V258" t="s">
        <v>314</v>
      </c>
      <c r="W258" s="84">
        <v>2.99</v>
      </c>
      <c r="X258">
        <v>85</v>
      </c>
      <c r="Y258" s="86">
        <v>254.15</v>
      </c>
      <c r="Z258" s="84">
        <v>24.652550000000002</v>
      </c>
    </row>
    <row r="259" spans="1:26" x14ac:dyDescent="0.25">
      <c r="A259">
        <v>1295</v>
      </c>
      <c r="B259" s="87">
        <v>41940</v>
      </c>
      <c r="C259">
        <v>28</v>
      </c>
      <c r="D259" t="s">
        <v>366</v>
      </c>
      <c r="E259" t="s">
        <v>367</v>
      </c>
      <c r="F259" t="s">
        <v>368</v>
      </c>
      <c r="G259" t="s">
        <v>369</v>
      </c>
      <c r="H259" s="83">
        <v>99999</v>
      </c>
      <c r="I259" t="s">
        <v>308</v>
      </c>
      <c r="J259" t="s">
        <v>370</v>
      </c>
      <c r="K259" t="s">
        <v>371</v>
      </c>
      <c r="L259" s="87">
        <v>41942</v>
      </c>
      <c r="M259" t="s">
        <v>338</v>
      </c>
      <c r="N259" t="s">
        <v>372</v>
      </c>
      <c r="O259" t="s">
        <v>367</v>
      </c>
      <c r="P259" t="s">
        <v>368</v>
      </c>
      <c r="Q259" t="s">
        <v>369</v>
      </c>
      <c r="R259" s="83">
        <v>99999</v>
      </c>
      <c r="S259" t="s">
        <v>308</v>
      </c>
      <c r="T259" t="s">
        <v>325</v>
      </c>
      <c r="U259" t="s">
        <v>356</v>
      </c>
      <c r="V259" t="s">
        <v>357</v>
      </c>
      <c r="W259" s="84">
        <v>9.65</v>
      </c>
      <c r="X259">
        <v>44</v>
      </c>
      <c r="Y259" s="86">
        <v>424.6</v>
      </c>
      <c r="Z259" s="84">
        <v>44.158400000000007</v>
      </c>
    </row>
    <row r="260" spans="1:26" x14ac:dyDescent="0.25">
      <c r="A260">
        <v>1296</v>
      </c>
      <c r="B260" s="87">
        <v>41940</v>
      </c>
      <c r="C260">
        <v>28</v>
      </c>
      <c r="D260" t="s">
        <v>366</v>
      </c>
      <c r="E260" t="s">
        <v>367</v>
      </c>
      <c r="F260" t="s">
        <v>368</v>
      </c>
      <c r="G260" t="s">
        <v>369</v>
      </c>
      <c r="H260" s="83">
        <v>99999</v>
      </c>
      <c r="I260" t="s">
        <v>308</v>
      </c>
      <c r="J260" t="s">
        <v>370</v>
      </c>
      <c r="K260" t="s">
        <v>371</v>
      </c>
      <c r="L260" s="87">
        <v>41942</v>
      </c>
      <c r="M260" t="s">
        <v>338</v>
      </c>
      <c r="N260" t="s">
        <v>372</v>
      </c>
      <c r="O260" t="s">
        <v>367</v>
      </c>
      <c r="P260" t="s">
        <v>368</v>
      </c>
      <c r="Q260" t="s">
        <v>369</v>
      </c>
      <c r="R260" s="83">
        <v>99999</v>
      </c>
      <c r="S260" t="s">
        <v>308</v>
      </c>
      <c r="T260" t="s">
        <v>325</v>
      </c>
      <c r="U260" t="s">
        <v>398</v>
      </c>
      <c r="V260" t="s">
        <v>399</v>
      </c>
      <c r="W260" s="84">
        <v>18.399999999999999</v>
      </c>
      <c r="X260">
        <v>24</v>
      </c>
      <c r="Y260" s="86">
        <v>441.59999999999997</v>
      </c>
      <c r="Z260" s="84">
        <v>42.835199999999993</v>
      </c>
    </row>
    <row r="261" spans="1:26" x14ac:dyDescent="0.25">
      <c r="A261">
        <v>1297</v>
      </c>
      <c r="B261" s="87">
        <v>41921</v>
      </c>
      <c r="C261">
        <v>9</v>
      </c>
      <c r="D261" t="s">
        <v>400</v>
      </c>
      <c r="E261" t="s">
        <v>401</v>
      </c>
      <c r="F261" t="s">
        <v>402</v>
      </c>
      <c r="G261" t="s">
        <v>403</v>
      </c>
      <c r="H261" s="83">
        <v>99999</v>
      </c>
      <c r="I261" t="s">
        <v>308</v>
      </c>
      <c r="J261" t="s">
        <v>404</v>
      </c>
      <c r="K261" t="s">
        <v>270</v>
      </c>
      <c r="L261" s="87">
        <v>41923</v>
      </c>
      <c r="M261" t="s">
        <v>323</v>
      </c>
      <c r="N261" t="s">
        <v>405</v>
      </c>
      <c r="O261" t="s">
        <v>401</v>
      </c>
      <c r="P261" t="s">
        <v>402</v>
      </c>
      <c r="Q261" t="s">
        <v>403</v>
      </c>
      <c r="R261" s="83">
        <v>99999</v>
      </c>
      <c r="S261" t="s">
        <v>308</v>
      </c>
      <c r="T261" t="s">
        <v>312</v>
      </c>
      <c r="U261" t="s">
        <v>406</v>
      </c>
      <c r="V261" t="s">
        <v>407</v>
      </c>
      <c r="W261" s="84">
        <v>19.5</v>
      </c>
      <c r="X261">
        <v>64</v>
      </c>
      <c r="Y261" s="86">
        <v>1248</v>
      </c>
      <c r="Z261" s="84">
        <v>119.80800000000001</v>
      </c>
    </row>
    <row r="262" spans="1:26" x14ac:dyDescent="0.25">
      <c r="A262">
        <v>1298</v>
      </c>
      <c r="B262" s="87">
        <v>41921</v>
      </c>
      <c r="C262">
        <v>9</v>
      </c>
      <c r="D262" t="s">
        <v>400</v>
      </c>
      <c r="E262" t="s">
        <v>401</v>
      </c>
      <c r="F262" t="s">
        <v>402</v>
      </c>
      <c r="G262" t="s">
        <v>403</v>
      </c>
      <c r="H262" s="83">
        <v>99999</v>
      </c>
      <c r="I262" t="s">
        <v>308</v>
      </c>
      <c r="J262" t="s">
        <v>404</v>
      </c>
      <c r="K262" t="s">
        <v>270</v>
      </c>
      <c r="L262" s="87">
        <v>41923</v>
      </c>
      <c r="M262" t="s">
        <v>323</v>
      </c>
      <c r="N262" t="s">
        <v>405</v>
      </c>
      <c r="O262" t="s">
        <v>401</v>
      </c>
      <c r="P262" t="s">
        <v>402</v>
      </c>
      <c r="Q262" t="s">
        <v>403</v>
      </c>
      <c r="R262" s="83">
        <v>99999</v>
      </c>
      <c r="S262" t="s">
        <v>308</v>
      </c>
      <c r="T262" t="s">
        <v>312</v>
      </c>
      <c r="U262" t="s">
        <v>408</v>
      </c>
      <c r="V262" t="s">
        <v>409</v>
      </c>
      <c r="W262" s="84">
        <v>34.799999999999997</v>
      </c>
      <c r="X262">
        <v>70</v>
      </c>
      <c r="Y262" s="86">
        <v>2436</v>
      </c>
      <c r="Z262" s="84">
        <v>246.03600000000003</v>
      </c>
    </row>
    <row r="263" spans="1:26" x14ac:dyDescent="0.25">
      <c r="A263">
        <v>1299</v>
      </c>
      <c r="B263" s="87">
        <v>41918</v>
      </c>
      <c r="C263">
        <v>6</v>
      </c>
      <c r="D263" t="s">
        <v>358</v>
      </c>
      <c r="E263" t="s">
        <v>359</v>
      </c>
      <c r="F263" t="s">
        <v>360</v>
      </c>
      <c r="G263" t="s">
        <v>361</v>
      </c>
      <c r="H263" s="83">
        <v>99999</v>
      </c>
      <c r="I263" t="s">
        <v>308</v>
      </c>
      <c r="J263" t="s">
        <v>362</v>
      </c>
      <c r="K263" t="s">
        <v>263</v>
      </c>
      <c r="L263" s="87">
        <v>41920</v>
      </c>
      <c r="M263" t="s">
        <v>310</v>
      </c>
      <c r="N263" t="s">
        <v>363</v>
      </c>
      <c r="O263" t="s">
        <v>359</v>
      </c>
      <c r="P263" t="s">
        <v>360</v>
      </c>
      <c r="Q263" t="s">
        <v>361</v>
      </c>
      <c r="R263" s="83">
        <v>99999</v>
      </c>
      <c r="S263" t="s">
        <v>308</v>
      </c>
      <c r="T263" t="s">
        <v>325</v>
      </c>
      <c r="U263" t="s">
        <v>313</v>
      </c>
      <c r="V263" t="s">
        <v>314</v>
      </c>
      <c r="W263" s="84">
        <v>14</v>
      </c>
      <c r="X263">
        <v>98</v>
      </c>
      <c r="Y263" s="86">
        <v>1372</v>
      </c>
      <c r="Z263" s="84">
        <v>138.57200000000003</v>
      </c>
    </row>
    <row r="264" spans="1:26" x14ac:dyDescent="0.25">
      <c r="A264">
        <v>1300</v>
      </c>
      <c r="B264" s="87">
        <v>41920</v>
      </c>
      <c r="C264">
        <v>8</v>
      </c>
      <c r="D264" t="s">
        <v>333</v>
      </c>
      <c r="E264" t="s">
        <v>334</v>
      </c>
      <c r="F264" t="s">
        <v>335</v>
      </c>
      <c r="G264" t="s">
        <v>336</v>
      </c>
      <c r="H264" s="83">
        <v>99999</v>
      </c>
      <c r="I264" t="s">
        <v>308</v>
      </c>
      <c r="J264" t="s">
        <v>337</v>
      </c>
      <c r="K264" t="s">
        <v>263</v>
      </c>
      <c r="L264" s="87">
        <v>41922</v>
      </c>
      <c r="M264" t="s">
        <v>310</v>
      </c>
      <c r="N264" t="s">
        <v>339</v>
      </c>
      <c r="O264" t="s">
        <v>334</v>
      </c>
      <c r="P264" t="s">
        <v>335</v>
      </c>
      <c r="Q264" t="s">
        <v>336</v>
      </c>
      <c r="R264" s="83">
        <v>99999</v>
      </c>
      <c r="S264" t="s">
        <v>308</v>
      </c>
      <c r="T264" t="s">
        <v>312</v>
      </c>
      <c r="U264" t="s">
        <v>364</v>
      </c>
      <c r="V264" t="s">
        <v>365</v>
      </c>
      <c r="W264" s="84">
        <v>40</v>
      </c>
      <c r="X264">
        <v>48</v>
      </c>
      <c r="Y264" s="86">
        <v>1920</v>
      </c>
      <c r="Z264" s="84">
        <v>188.16</v>
      </c>
    </row>
    <row r="265" spans="1:26" x14ac:dyDescent="0.25">
      <c r="A265">
        <v>1301</v>
      </c>
      <c r="B265" s="87">
        <v>41920</v>
      </c>
      <c r="C265">
        <v>8</v>
      </c>
      <c r="D265" t="s">
        <v>333</v>
      </c>
      <c r="E265" t="s">
        <v>334</v>
      </c>
      <c r="F265" t="s">
        <v>335</v>
      </c>
      <c r="G265" t="s">
        <v>336</v>
      </c>
      <c r="H265" s="83">
        <v>99999</v>
      </c>
      <c r="I265" t="s">
        <v>308</v>
      </c>
      <c r="J265" t="s">
        <v>337</v>
      </c>
      <c r="K265" t="s">
        <v>263</v>
      </c>
      <c r="L265" s="87">
        <v>41922</v>
      </c>
      <c r="M265" t="s">
        <v>310</v>
      </c>
      <c r="N265" t="s">
        <v>339</v>
      </c>
      <c r="O265" t="s">
        <v>334</v>
      </c>
      <c r="P265" t="s">
        <v>335</v>
      </c>
      <c r="Q265" t="s">
        <v>336</v>
      </c>
      <c r="R265" s="83">
        <v>99999</v>
      </c>
      <c r="S265" t="s">
        <v>308</v>
      </c>
      <c r="T265" t="s">
        <v>312</v>
      </c>
      <c r="U265" t="s">
        <v>340</v>
      </c>
      <c r="V265" t="s">
        <v>341</v>
      </c>
      <c r="W265" s="84">
        <v>9.1999999999999993</v>
      </c>
      <c r="X265">
        <v>100</v>
      </c>
      <c r="Y265" s="86">
        <v>919.99999999999989</v>
      </c>
      <c r="Z265" s="84">
        <v>91.08</v>
      </c>
    </row>
    <row r="266" spans="1:26" x14ac:dyDescent="0.25">
      <c r="A266">
        <v>1302</v>
      </c>
      <c r="B266" s="87">
        <v>41937</v>
      </c>
      <c r="C266">
        <v>25</v>
      </c>
      <c r="D266" t="s">
        <v>410</v>
      </c>
      <c r="E266" t="s">
        <v>411</v>
      </c>
      <c r="F266" t="s">
        <v>375</v>
      </c>
      <c r="G266" t="s">
        <v>376</v>
      </c>
      <c r="H266" s="83">
        <v>99999</v>
      </c>
      <c r="I266" t="s">
        <v>308</v>
      </c>
      <c r="J266" t="s">
        <v>377</v>
      </c>
      <c r="K266" t="s">
        <v>322</v>
      </c>
      <c r="L266" s="87">
        <v>41939</v>
      </c>
      <c r="M266" t="s">
        <v>323</v>
      </c>
      <c r="N266" t="s">
        <v>412</v>
      </c>
      <c r="O266" t="s">
        <v>411</v>
      </c>
      <c r="P266" t="s">
        <v>375</v>
      </c>
      <c r="Q266" t="s">
        <v>376</v>
      </c>
      <c r="R266" s="83">
        <v>99999</v>
      </c>
      <c r="S266" t="s">
        <v>308</v>
      </c>
      <c r="T266" t="s">
        <v>355</v>
      </c>
      <c r="U266" t="s">
        <v>413</v>
      </c>
      <c r="V266" t="s">
        <v>341</v>
      </c>
      <c r="W266" s="84">
        <v>10</v>
      </c>
      <c r="X266">
        <v>90</v>
      </c>
      <c r="Y266" s="86">
        <v>900</v>
      </c>
      <c r="Z266" s="84">
        <v>87.3</v>
      </c>
    </row>
    <row r="267" spans="1:26" x14ac:dyDescent="0.25">
      <c r="A267">
        <v>1303</v>
      </c>
      <c r="B267" s="87">
        <v>41938</v>
      </c>
      <c r="C267">
        <v>26</v>
      </c>
      <c r="D267" t="s">
        <v>414</v>
      </c>
      <c r="E267" t="s">
        <v>415</v>
      </c>
      <c r="F267" t="s">
        <v>391</v>
      </c>
      <c r="G267" t="s">
        <v>392</v>
      </c>
      <c r="H267" s="83">
        <v>99999</v>
      </c>
      <c r="I267" t="s">
        <v>308</v>
      </c>
      <c r="J267" t="s">
        <v>370</v>
      </c>
      <c r="K267" t="s">
        <v>371</v>
      </c>
      <c r="L267" s="87">
        <v>41940</v>
      </c>
      <c r="M267" t="s">
        <v>338</v>
      </c>
      <c r="N267" t="s">
        <v>416</v>
      </c>
      <c r="O267" t="s">
        <v>415</v>
      </c>
      <c r="P267" t="s">
        <v>391</v>
      </c>
      <c r="Q267" t="s">
        <v>392</v>
      </c>
      <c r="R267" s="83">
        <v>99999</v>
      </c>
      <c r="S267" t="s">
        <v>308</v>
      </c>
      <c r="T267" t="s">
        <v>325</v>
      </c>
      <c r="U267" t="s">
        <v>417</v>
      </c>
      <c r="V267" t="s">
        <v>418</v>
      </c>
      <c r="W267" s="84">
        <v>21.35</v>
      </c>
      <c r="X267">
        <v>49</v>
      </c>
      <c r="Y267" s="86">
        <v>1046.1500000000001</v>
      </c>
      <c r="Z267" s="84">
        <v>102.5227</v>
      </c>
    </row>
    <row r="268" spans="1:26" x14ac:dyDescent="0.25">
      <c r="A268">
        <v>1304</v>
      </c>
      <c r="B268" s="87">
        <v>41938</v>
      </c>
      <c r="C268">
        <v>26</v>
      </c>
      <c r="D268" t="s">
        <v>414</v>
      </c>
      <c r="E268" t="s">
        <v>415</v>
      </c>
      <c r="F268" t="s">
        <v>391</v>
      </c>
      <c r="G268" t="s">
        <v>392</v>
      </c>
      <c r="H268" s="83">
        <v>99999</v>
      </c>
      <c r="I268" t="s">
        <v>308</v>
      </c>
      <c r="J268" t="s">
        <v>370</v>
      </c>
      <c r="K268" t="s">
        <v>371</v>
      </c>
      <c r="L268" s="87">
        <v>41940</v>
      </c>
      <c r="M268" t="s">
        <v>338</v>
      </c>
      <c r="N268" t="s">
        <v>416</v>
      </c>
      <c r="O268" t="s">
        <v>415</v>
      </c>
      <c r="P268" t="s">
        <v>391</v>
      </c>
      <c r="Q268" t="s">
        <v>392</v>
      </c>
      <c r="R268" s="83">
        <v>99999</v>
      </c>
      <c r="S268" t="s">
        <v>308</v>
      </c>
      <c r="T268" t="s">
        <v>325</v>
      </c>
      <c r="U268" t="s">
        <v>356</v>
      </c>
      <c r="V268" t="s">
        <v>357</v>
      </c>
      <c r="W268" s="84">
        <v>9.65</v>
      </c>
      <c r="X268">
        <v>71</v>
      </c>
      <c r="Y268" s="86">
        <v>685.15</v>
      </c>
      <c r="Z268" s="84">
        <v>65.7744</v>
      </c>
    </row>
    <row r="269" spans="1:26" x14ac:dyDescent="0.25">
      <c r="A269">
        <v>1305</v>
      </c>
      <c r="B269" s="87">
        <v>41938</v>
      </c>
      <c r="C269">
        <v>26</v>
      </c>
      <c r="D269" t="s">
        <v>414</v>
      </c>
      <c r="E269" t="s">
        <v>415</v>
      </c>
      <c r="F269" t="s">
        <v>391</v>
      </c>
      <c r="G269" t="s">
        <v>392</v>
      </c>
      <c r="H269" s="83">
        <v>99999</v>
      </c>
      <c r="I269" t="s">
        <v>308</v>
      </c>
      <c r="J269" t="s">
        <v>370</v>
      </c>
      <c r="K269" t="s">
        <v>371</v>
      </c>
      <c r="L269" s="87">
        <v>41940</v>
      </c>
      <c r="M269" t="s">
        <v>338</v>
      </c>
      <c r="N269" t="s">
        <v>416</v>
      </c>
      <c r="O269" t="s">
        <v>415</v>
      </c>
      <c r="P269" t="s">
        <v>391</v>
      </c>
      <c r="Q269" t="s">
        <v>392</v>
      </c>
      <c r="R269" s="83">
        <v>99999</v>
      </c>
      <c r="S269" t="s">
        <v>308</v>
      </c>
      <c r="T269" t="s">
        <v>325</v>
      </c>
      <c r="U269" t="s">
        <v>398</v>
      </c>
      <c r="V269" t="s">
        <v>399</v>
      </c>
      <c r="W269" s="84">
        <v>18.399999999999999</v>
      </c>
      <c r="X269">
        <v>10</v>
      </c>
      <c r="Y269" s="86">
        <v>184</v>
      </c>
      <c r="Z269" s="84">
        <v>19.136000000000003</v>
      </c>
    </row>
    <row r="270" spans="1:26" x14ac:dyDescent="0.25">
      <c r="A270">
        <v>1306</v>
      </c>
      <c r="B270" s="87">
        <v>41941</v>
      </c>
      <c r="C270">
        <v>29</v>
      </c>
      <c r="D270" t="s">
        <v>342</v>
      </c>
      <c r="E270" t="s">
        <v>343</v>
      </c>
      <c r="F270" t="s">
        <v>344</v>
      </c>
      <c r="G270" t="s">
        <v>345</v>
      </c>
      <c r="H270" s="83">
        <v>99999</v>
      </c>
      <c r="I270" t="s">
        <v>308</v>
      </c>
      <c r="J270" t="s">
        <v>346</v>
      </c>
      <c r="K270" t="s">
        <v>270</v>
      </c>
      <c r="L270" s="87">
        <v>41943</v>
      </c>
      <c r="M270" t="s">
        <v>310</v>
      </c>
      <c r="N270" t="s">
        <v>347</v>
      </c>
      <c r="O270" t="s">
        <v>343</v>
      </c>
      <c r="P270" t="s">
        <v>344</v>
      </c>
      <c r="Q270" t="s">
        <v>345</v>
      </c>
      <c r="R270" s="83">
        <v>99999</v>
      </c>
      <c r="S270" t="s">
        <v>308</v>
      </c>
      <c r="T270" t="s">
        <v>312</v>
      </c>
      <c r="U270" t="s">
        <v>313</v>
      </c>
      <c r="V270" t="s">
        <v>314</v>
      </c>
      <c r="W270" s="84">
        <v>14</v>
      </c>
      <c r="X270">
        <v>78</v>
      </c>
      <c r="Y270" s="86">
        <v>1092</v>
      </c>
      <c r="Z270" s="84">
        <v>112.476</v>
      </c>
    </row>
    <row r="271" spans="1:26" x14ac:dyDescent="0.25">
      <c r="A271">
        <v>1307</v>
      </c>
      <c r="B271" s="87">
        <v>41918</v>
      </c>
      <c r="C271">
        <v>6</v>
      </c>
      <c r="D271" t="s">
        <v>358</v>
      </c>
      <c r="E271" t="s">
        <v>359</v>
      </c>
      <c r="F271" t="s">
        <v>360</v>
      </c>
      <c r="G271" t="s">
        <v>361</v>
      </c>
      <c r="H271" s="83">
        <v>99999</v>
      </c>
      <c r="I271" t="s">
        <v>308</v>
      </c>
      <c r="J271" t="s">
        <v>362</v>
      </c>
      <c r="K271" t="s">
        <v>263</v>
      </c>
      <c r="L271" s="87">
        <v>41920</v>
      </c>
      <c r="M271" t="s">
        <v>338</v>
      </c>
      <c r="N271" t="s">
        <v>363</v>
      </c>
      <c r="O271" t="s">
        <v>359</v>
      </c>
      <c r="P271" t="s">
        <v>360</v>
      </c>
      <c r="Q271" t="s">
        <v>361</v>
      </c>
      <c r="R271" s="83">
        <v>99999</v>
      </c>
      <c r="S271" t="s">
        <v>308</v>
      </c>
      <c r="T271" t="s">
        <v>312</v>
      </c>
      <c r="U271" t="s">
        <v>348</v>
      </c>
      <c r="V271" t="s">
        <v>349</v>
      </c>
      <c r="W271" s="84">
        <v>12.75</v>
      </c>
      <c r="X271">
        <v>44</v>
      </c>
      <c r="Y271" s="86">
        <v>561</v>
      </c>
      <c r="Z271" s="84">
        <v>53.856000000000002</v>
      </c>
    </row>
    <row r="272" spans="1:26" x14ac:dyDescent="0.25">
      <c r="A272">
        <v>1309</v>
      </c>
      <c r="B272" s="87">
        <v>41916</v>
      </c>
      <c r="C272">
        <v>4</v>
      </c>
      <c r="D272" t="s">
        <v>317</v>
      </c>
      <c r="E272" t="s">
        <v>318</v>
      </c>
      <c r="F272" t="s">
        <v>319</v>
      </c>
      <c r="G272" t="s">
        <v>320</v>
      </c>
      <c r="H272" s="83">
        <v>99999</v>
      </c>
      <c r="I272" t="s">
        <v>308</v>
      </c>
      <c r="J272" t="s">
        <v>321</v>
      </c>
      <c r="K272" t="s">
        <v>322</v>
      </c>
      <c r="L272" s="87">
        <v>41918</v>
      </c>
      <c r="M272" t="s">
        <v>323</v>
      </c>
      <c r="N272" t="s">
        <v>324</v>
      </c>
      <c r="O272" t="s">
        <v>318</v>
      </c>
      <c r="P272" t="s">
        <v>319</v>
      </c>
      <c r="Q272" t="s">
        <v>320</v>
      </c>
      <c r="R272" s="83">
        <v>99999</v>
      </c>
      <c r="S272" t="s">
        <v>308</v>
      </c>
      <c r="T272" t="s">
        <v>325</v>
      </c>
      <c r="U272" t="s">
        <v>419</v>
      </c>
      <c r="V272" t="s">
        <v>386</v>
      </c>
      <c r="W272">
        <v>81</v>
      </c>
      <c r="X272">
        <v>82</v>
      </c>
      <c r="Y272" s="86">
        <v>6642</v>
      </c>
      <c r="Z272" s="84">
        <v>697.41000000000008</v>
      </c>
    </row>
    <row r="273" spans="1:26" x14ac:dyDescent="0.25">
      <c r="A273">
        <v>1310</v>
      </c>
      <c r="B273" s="87">
        <v>41916</v>
      </c>
      <c r="C273">
        <v>4</v>
      </c>
      <c r="D273" t="s">
        <v>317</v>
      </c>
      <c r="E273" t="s">
        <v>318</v>
      </c>
      <c r="F273" t="s">
        <v>319</v>
      </c>
      <c r="G273" t="s">
        <v>320</v>
      </c>
      <c r="H273" s="83">
        <v>99999</v>
      </c>
      <c r="I273" t="s">
        <v>308</v>
      </c>
      <c r="J273" t="s">
        <v>321</v>
      </c>
      <c r="K273" t="s">
        <v>322</v>
      </c>
      <c r="L273" s="87">
        <v>41918</v>
      </c>
      <c r="M273" t="s">
        <v>323</v>
      </c>
      <c r="N273" t="s">
        <v>324</v>
      </c>
      <c r="O273" t="s">
        <v>318</v>
      </c>
      <c r="P273" t="s">
        <v>319</v>
      </c>
      <c r="Q273" t="s">
        <v>320</v>
      </c>
      <c r="R273" s="83">
        <v>99999</v>
      </c>
      <c r="S273" t="s">
        <v>308</v>
      </c>
      <c r="T273" t="s">
        <v>325</v>
      </c>
      <c r="U273" t="s">
        <v>420</v>
      </c>
      <c r="V273" t="s">
        <v>421</v>
      </c>
      <c r="W273">
        <v>7</v>
      </c>
      <c r="X273">
        <v>29</v>
      </c>
      <c r="Y273" s="86">
        <v>203</v>
      </c>
      <c r="Z273" s="84">
        <v>20.3</v>
      </c>
    </row>
    <row r="274" spans="1:26" x14ac:dyDescent="0.25">
      <c r="A274">
        <v>1312</v>
      </c>
      <c r="B274" s="87">
        <v>41920</v>
      </c>
      <c r="C274">
        <v>8</v>
      </c>
      <c r="D274" t="s">
        <v>333</v>
      </c>
      <c r="E274" t="s">
        <v>334</v>
      </c>
      <c r="F274" t="s">
        <v>335</v>
      </c>
      <c r="G274" t="s">
        <v>336</v>
      </c>
      <c r="H274" s="83">
        <v>99999</v>
      </c>
      <c r="I274" t="s">
        <v>308</v>
      </c>
      <c r="J274" t="s">
        <v>337</v>
      </c>
      <c r="K274" t="s">
        <v>263</v>
      </c>
      <c r="L274" s="87">
        <v>41922</v>
      </c>
      <c r="M274" t="s">
        <v>338</v>
      </c>
      <c r="N274" t="s">
        <v>339</v>
      </c>
      <c r="O274" t="s">
        <v>334</v>
      </c>
      <c r="P274" t="s">
        <v>335</v>
      </c>
      <c r="Q274" t="s">
        <v>336</v>
      </c>
      <c r="R274" s="83">
        <v>99999</v>
      </c>
      <c r="S274" t="s">
        <v>308</v>
      </c>
      <c r="T274" t="s">
        <v>325</v>
      </c>
      <c r="U274" t="s">
        <v>408</v>
      </c>
      <c r="V274" t="s">
        <v>409</v>
      </c>
      <c r="W274">
        <v>34.799999999999997</v>
      </c>
      <c r="X274">
        <v>93</v>
      </c>
      <c r="Y274" s="86">
        <v>3236.3999999999996</v>
      </c>
      <c r="Z274" s="84">
        <v>313.93079999999998</v>
      </c>
    </row>
    <row r="275" spans="1:26" x14ac:dyDescent="0.25">
      <c r="A275">
        <v>1315</v>
      </c>
      <c r="B275" s="87">
        <v>41915</v>
      </c>
      <c r="C275">
        <v>3</v>
      </c>
      <c r="D275" t="s">
        <v>350</v>
      </c>
      <c r="E275" t="s">
        <v>351</v>
      </c>
      <c r="F275" t="s">
        <v>352</v>
      </c>
      <c r="G275" t="s">
        <v>353</v>
      </c>
      <c r="H275" s="83">
        <v>99999</v>
      </c>
      <c r="I275" t="s">
        <v>308</v>
      </c>
      <c r="J275" t="s">
        <v>309</v>
      </c>
      <c r="K275" t="s">
        <v>270</v>
      </c>
      <c r="L275" s="87">
        <v>41917</v>
      </c>
      <c r="M275" t="s">
        <v>310</v>
      </c>
      <c r="N275" t="s">
        <v>354</v>
      </c>
      <c r="O275" t="s">
        <v>351</v>
      </c>
      <c r="P275" t="s">
        <v>352</v>
      </c>
      <c r="Q275" t="s">
        <v>353</v>
      </c>
      <c r="R275" s="83">
        <v>99999</v>
      </c>
      <c r="S275" t="s">
        <v>308</v>
      </c>
      <c r="T275" t="s">
        <v>355</v>
      </c>
      <c r="U275" t="s">
        <v>422</v>
      </c>
      <c r="V275" t="s">
        <v>388</v>
      </c>
      <c r="W275">
        <v>10</v>
      </c>
      <c r="X275">
        <v>11</v>
      </c>
      <c r="Y275" s="86">
        <v>110</v>
      </c>
      <c r="Z275" s="84">
        <v>11.440000000000001</v>
      </c>
    </row>
    <row r="276" spans="1:26" x14ac:dyDescent="0.25">
      <c r="A276">
        <v>1316</v>
      </c>
      <c r="B276" s="87">
        <v>41915</v>
      </c>
      <c r="C276">
        <v>3</v>
      </c>
      <c r="D276" t="s">
        <v>350</v>
      </c>
      <c r="E276" t="s">
        <v>351</v>
      </c>
      <c r="F276" t="s">
        <v>352</v>
      </c>
      <c r="G276" t="s">
        <v>353</v>
      </c>
      <c r="H276" s="83">
        <v>99999</v>
      </c>
      <c r="I276" t="s">
        <v>308</v>
      </c>
      <c r="J276" t="s">
        <v>309</v>
      </c>
      <c r="K276" t="s">
        <v>270</v>
      </c>
      <c r="L276" s="87">
        <v>41917</v>
      </c>
      <c r="M276" t="s">
        <v>310</v>
      </c>
      <c r="N276" t="s">
        <v>354</v>
      </c>
      <c r="O276" t="s">
        <v>351</v>
      </c>
      <c r="P276" t="s">
        <v>352</v>
      </c>
      <c r="Q276" t="s">
        <v>353</v>
      </c>
      <c r="R276" s="83">
        <v>99999</v>
      </c>
      <c r="S276" t="s">
        <v>308</v>
      </c>
      <c r="T276" t="s">
        <v>355</v>
      </c>
      <c r="U276" t="s">
        <v>364</v>
      </c>
      <c r="V276" t="s">
        <v>365</v>
      </c>
      <c r="W276">
        <v>40</v>
      </c>
      <c r="X276">
        <v>91</v>
      </c>
      <c r="Y276" s="86">
        <v>3640</v>
      </c>
      <c r="Z276" s="84">
        <v>364</v>
      </c>
    </row>
    <row r="277" spans="1:26" x14ac:dyDescent="0.25">
      <c r="A277">
        <v>1320</v>
      </c>
      <c r="B277" s="87">
        <v>41922</v>
      </c>
      <c r="C277">
        <v>10</v>
      </c>
      <c r="D277" t="s">
        <v>373</v>
      </c>
      <c r="E277" t="s">
        <v>374</v>
      </c>
      <c r="F277" t="s">
        <v>375</v>
      </c>
      <c r="G277" t="s">
        <v>376</v>
      </c>
      <c r="H277" s="83">
        <v>99999</v>
      </c>
      <c r="I277" t="s">
        <v>308</v>
      </c>
      <c r="J277" t="s">
        <v>377</v>
      </c>
      <c r="K277" t="s">
        <v>322</v>
      </c>
      <c r="L277" s="87">
        <v>41924</v>
      </c>
      <c r="M277" t="s">
        <v>310</v>
      </c>
      <c r="N277" t="s">
        <v>378</v>
      </c>
      <c r="O277" t="s">
        <v>374</v>
      </c>
      <c r="P277" t="s">
        <v>375</v>
      </c>
      <c r="Q277" t="s">
        <v>376</v>
      </c>
      <c r="R277" s="83">
        <v>99999</v>
      </c>
      <c r="S277" t="s">
        <v>308</v>
      </c>
      <c r="T277" t="s">
        <v>325</v>
      </c>
      <c r="U277" t="s">
        <v>423</v>
      </c>
      <c r="V277" t="s">
        <v>316</v>
      </c>
      <c r="W277">
        <v>10</v>
      </c>
      <c r="X277">
        <v>12</v>
      </c>
      <c r="Y277" s="86">
        <v>120</v>
      </c>
      <c r="Z277" s="84">
        <v>12.36</v>
      </c>
    </row>
    <row r="278" spans="1:26" x14ac:dyDescent="0.25">
      <c r="A278">
        <v>1322</v>
      </c>
      <c r="B278" s="87">
        <v>41922</v>
      </c>
      <c r="C278">
        <v>10</v>
      </c>
      <c r="D278" t="s">
        <v>373</v>
      </c>
      <c r="E278" t="s">
        <v>374</v>
      </c>
      <c r="F278" t="s">
        <v>375</v>
      </c>
      <c r="G278" t="s">
        <v>376</v>
      </c>
      <c r="H278" s="83">
        <v>99999</v>
      </c>
      <c r="I278" t="s">
        <v>308</v>
      </c>
      <c r="J278" t="s">
        <v>377</v>
      </c>
      <c r="K278" t="s">
        <v>322</v>
      </c>
      <c r="L278" s="87"/>
      <c r="M278" t="s">
        <v>323</v>
      </c>
      <c r="N278" t="s">
        <v>378</v>
      </c>
      <c r="O278" t="s">
        <v>374</v>
      </c>
      <c r="P278" t="s">
        <v>375</v>
      </c>
      <c r="Q278" t="s">
        <v>376</v>
      </c>
      <c r="R278" s="83">
        <v>99999</v>
      </c>
      <c r="S278" t="s">
        <v>308</v>
      </c>
      <c r="U278" t="s">
        <v>315</v>
      </c>
      <c r="V278" t="s">
        <v>316</v>
      </c>
      <c r="W278">
        <v>3.5</v>
      </c>
      <c r="X278">
        <v>78</v>
      </c>
      <c r="Y278" s="86">
        <v>273</v>
      </c>
      <c r="Z278" s="84">
        <v>27.3</v>
      </c>
    </row>
    <row r="279" spans="1:26" x14ac:dyDescent="0.25">
      <c r="A279">
        <v>1323</v>
      </c>
      <c r="B279" s="87">
        <v>41923</v>
      </c>
      <c r="C279">
        <v>11</v>
      </c>
      <c r="D279" t="s">
        <v>389</v>
      </c>
      <c r="E279" t="s">
        <v>390</v>
      </c>
      <c r="F279" t="s">
        <v>391</v>
      </c>
      <c r="G279" t="s">
        <v>392</v>
      </c>
      <c r="H279" s="83">
        <v>99999</v>
      </c>
      <c r="I279" t="s">
        <v>308</v>
      </c>
      <c r="J279" t="s">
        <v>370</v>
      </c>
      <c r="K279" t="s">
        <v>371</v>
      </c>
      <c r="L279" s="87"/>
      <c r="M279" t="s">
        <v>338</v>
      </c>
      <c r="N279" t="s">
        <v>393</v>
      </c>
      <c r="O279" t="s">
        <v>390</v>
      </c>
      <c r="P279" t="s">
        <v>391</v>
      </c>
      <c r="Q279" t="s">
        <v>392</v>
      </c>
      <c r="R279" s="83">
        <v>99999</v>
      </c>
      <c r="S279" t="s">
        <v>308</v>
      </c>
      <c r="U279" t="s">
        <v>364</v>
      </c>
      <c r="V279" t="s">
        <v>365</v>
      </c>
      <c r="W279">
        <v>40</v>
      </c>
      <c r="X279">
        <v>60</v>
      </c>
      <c r="Y279" s="86">
        <v>2400</v>
      </c>
      <c r="Z279" s="84">
        <v>228</v>
      </c>
    </row>
    <row r="280" spans="1:26" x14ac:dyDescent="0.25">
      <c r="A280">
        <v>1324</v>
      </c>
      <c r="B280" s="87">
        <v>41913</v>
      </c>
      <c r="C280">
        <v>1</v>
      </c>
      <c r="D280" t="s">
        <v>394</v>
      </c>
      <c r="E280" t="s">
        <v>395</v>
      </c>
      <c r="F280" t="s">
        <v>396</v>
      </c>
      <c r="G280" t="s">
        <v>188</v>
      </c>
      <c r="H280" s="83">
        <v>99999</v>
      </c>
      <c r="I280" t="s">
        <v>308</v>
      </c>
      <c r="J280" t="s">
        <v>337</v>
      </c>
      <c r="K280" t="s">
        <v>263</v>
      </c>
      <c r="L280" s="87"/>
      <c r="M280" t="s">
        <v>338</v>
      </c>
      <c r="N280" t="s">
        <v>397</v>
      </c>
      <c r="O280" t="s">
        <v>395</v>
      </c>
      <c r="P280" t="s">
        <v>396</v>
      </c>
      <c r="Q280" t="s">
        <v>188</v>
      </c>
      <c r="R280" s="83">
        <v>99999</v>
      </c>
      <c r="S280" t="s">
        <v>308</v>
      </c>
      <c r="U280" t="s">
        <v>398</v>
      </c>
      <c r="V280" t="s">
        <v>399</v>
      </c>
      <c r="W280">
        <v>18.399999999999999</v>
      </c>
      <c r="X280">
        <v>23</v>
      </c>
      <c r="Y280" s="86">
        <v>423.2</v>
      </c>
      <c r="Z280" s="84">
        <v>43.589600000000004</v>
      </c>
    </row>
    <row r="281" spans="1:26" x14ac:dyDescent="0.25">
      <c r="A281">
        <v>1325</v>
      </c>
      <c r="B281" s="87">
        <v>41940</v>
      </c>
      <c r="C281">
        <v>28</v>
      </c>
      <c r="D281" t="s">
        <v>366</v>
      </c>
      <c r="E281" t="s">
        <v>367</v>
      </c>
      <c r="F281" t="s">
        <v>368</v>
      </c>
      <c r="G281" t="s">
        <v>369</v>
      </c>
      <c r="H281" s="83">
        <v>99999</v>
      </c>
      <c r="I281" t="s">
        <v>308</v>
      </c>
      <c r="J281" t="s">
        <v>370</v>
      </c>
      <c r="K281" t="s">
        <v>371</v>
      </c>
      <c r="L281" s="87">
        <v>41942</v>
      </c>
      <c r="M281" t="s">
        <v>338</v>
      </c>
      <c r="N281" t="s">
        <v>372</v>
      </c>
      <c r="O281" t="s">
        <v>367</v>
      </c>
      <c r="P281" t="s">
        <v>368</v>
      </c>
      <c r="Q281" t="s">
        <v>369</v>
      </c>
      <c r="R281" s="83">
        <v>99999</v>
      </c>
      <c r="S281" t="s">
        <v>308</v>
      </c>
      <c r="T281" t="s">
        <v>325</v>
      </c>
      <c r="U281" t="s">
        <v>332</v>
      </c>
      <c r="V281" t="s">
        <v>314</v>
      </c>
      <c r="W281">
        <v>46</v>
      </c>
      <c r="X281">
        <v>34</v>
      </c>
      <c r="Y281" s="86">
        <v>1564</v>
      </c>
      <c r="Z281" s="84">
        <v>157.964</v>
      </c>
    </row>
    <row r="282" spans="1:26" x14ac:dyDescent="0.25">
      <c r="A282">
        <v>1326</v>
      </c>
      <c r="B282" s="87">
        <v>41921</v>
      </c>
      <c r="C282">
        <v>9</v>
      </c>
      <c r="D282" t="s">
        <v>400</v>
      </c>
      <c r="E282" t="s">
        <v>401</v>
      </c>
      <c r="F282" t="s">
        <v>402</v>
      </c>
      <c r="G282" t="s">
        <v>403</v>
      </c>
      <c r="H282" s="83">
        <v>99999</v>
      </c>
      <c r="I282" t="s">
        <v>308</v>
      </c>
      <c r="J282" t="s">
        <v>404</v>
      </c>
      <c r="K282" t="s">
        <v>270</v>
      </c>
      <c r="L282" s="87">
        <v>41923</v>
      </c>
      <c r="M282" t="s">
        <v>323</v>
      </c>
      <c r="N282" t="s">
        <v>405</v>
      </c>
      <c r="O282" t="s">
        <v>401</v>
      </c>
      <c r="P282" t="s">
        <v>402</v>
      </c>
      <c r="Q282" t="s">
        <v>403</v>
      </c>
      <c r="R282" s="83">
        <v>99999</v>
      </c>
      <c r="S282" t="s">
        <v>308</v>
      </c>
      <c r="T282" t="s">
        <v>312</v>
      </c>
      <c r="U282" t="s">
        <v>356</v>
      </c>
      <c r="V282" t="s">
        <v>357</v>
      </c>
      <c r="W282">
        <v>9.65</v>
      </c>
      <c r="X282">
        <v>89</v>
      </c>
      <c r="Y282" s="86">
        <v>858.85</v>
      </c>
      <c r="Z282" s="84">
        <v>86.743850000000009</v>
      </c>
    </row>
    <row r="283" spans="1:26" x14ac:dyDescent="0.25">
      <c r="A283">
        <v>1327</v>
      </c>
      <c r="B283" s="87">
        <v>41918</v>
      </c>
      <c r="C283">
        <v>6</v>
      </c>
      <c r="D283" t="s">
        <v>358</v>
      </c>
      <c r="E283" t="s">
        <v>359</v>
      </c>
      <c r="F283" t="s">
        <v>360</v>
      </c>
      <c r="G283" t="s">
        <v>361</v>
      </c>
      <c r="H283" s="83">
        <v>99999</v>
      </c>
      <c r="I283" t="s">
        <v>308</v>
      </c>
      <c r="J283" t="s">
        <v>362</v>
      </c>
      <c r="K283" t="s">
        <v>263</v>
      </c>
      <c r="L283" s="87">
        <v>41920</v>
      </c>
      <c r="M283" t="s">
        <v>310</v>
      </c>
      <c r="N283" t="s">
        <v>363</v>
      </c>
      <c r="O283" t="s">
        <v>359</v>
      </c>
      <c r="P283" t="s">
        <v>360</v>
      </c>
      <c r="Q283" t="s">
        <v>361</v>
      </c>
      <c r="R283" s="83">
        <v>99999</v>
      </c>
      <c r="S283" t="s">
        <v>308</v>
      </c>
      <c r="T283" t="s">
        <v>325</v>
      </c>
      <c r="U283" t="s">
        <v>348</v>
      </c>
      <c r="V283" t="s">
        <v>349</v>
      </c>
      <c r="W283">
        <v>12.75</v>
      </c>
      <c r="X283">
        <v>82</v>
      </c>
      <c r="Y283" s="86">
        <v>1045.5</v>
      </c>
      <c r="Z283" s="84">
        <v>103.50450000000001</v>
      </c>
    </row>
    <row r="284" spans="1:26" x14ac:dyDescent="0.25">
      <c r="A284">
        <v>1328</v>
      </c>
      <c r="B284" s="87">
        <v>41920</v>
      </c>
      <c r="C284">
        <v>8</v>
      </c>
      <c r="D284" t="s">
        <v>333</v>
      </c>
      <c r="E284" t="s">
        <v>334</v>
      </c>
      <c r="F284" t="s">
        <v>335</v>
      </c>
      <c r="G284" t="s">
        <v>336</v>
      </c>
      <c r="H284" s="83">
        <v>99999</v>
      </c>
      <c r="I284" t="s">
        <v>308</v>
      </c>
      <c r="J284" t="s">
        <v>337</v>
      </c>
      <c r="K284" t="s">
        <v>263</v>
      </c>
      <c r="L284" s="87">
        <v>41922</v>
      </c>
      <c r="M284" t="s">
        <v>310</v>
      </c>
      <c r="N284" t="s">
        <v>339</v>
      </c>
      <c r="O284" t="s">
        <v>334</v>
      </c>
      <c r="P284" t="s">
        <v>335</v>
      </c>
      <c r="Q284" t="s">
        <v>336</v>
      </c>
      <c r="R284" s="83">
        <v>99999</v>
      </c>
      <c r="S284" t="s">
        <v>308</v>
      </c>
      <c r="T284" t="s">
        <v>312</v>
      </c>
      <c r="U284" t="s">
        <v>348</v>
      </c>
      <c r="V284" t="s">
        <v>349</v>
      </c>
      <c r="W284">
        <v>12.75</v>
      </c>
      <c r="X284">
        <v>43</v>
      </c>
      <c r="Y284" s="86">
        <v>548.25</v>
      </c>
      <c r="Z284" s="84">
        <v>52.631999999999998</v>
      </c>
    </row>
    <row r="285" spans="1:26" x14ac:dyDescent="0.25">
      <c r="A285">
        <v>1329</v>
      </c>
      <c r="B285" s="87">
        <v>41953</v>
      </c>
      <c r="C285">
        <v>10</v>
      </c>
      <c r="D285" t="s">
        <v>373</v>
      </c>
      <c r="E285" t="s">
        <v>374</v>
      </c>
      <c r="F285" t="s">
        <v>375</v>
      </c>
      <c r="G285" t="s">
        <v>376</v>
      </c>
      <c r="H285" s="83">
        <v>99999</v>
      </c>
      <c r="I285" t="s">
        <v>308</v>
      </c>
      <c r="J285" t="s">
        <v>377</v>
      </c>
      <c r="K285" t="s">
        <v>322</v>
      </c>
      <c r="L285" s="87">
        <v>41955</v>
      </c>
      <c r="M285" t="s">
        <v>323</v>
      </c>
      <c r="N285" t="s">
        <v>378</v>
      </c>
      <c r="O285" t="s">
        <v>374</v>
      </c>
      <c r="P285" t="s">
        <v>375</v>
      </c>
      <c r="Q285" t="s">
        <v>376</v>
      </c>
      <c r="R285" s="83">
        <v>99999</v>
      </c>
      <c r="S285" t="s">
        <v>308</v>
      </c>
      <c r="U285" t="s">
        <v>387</v>
      </c>
      <c r="V285" t="s">
        <v>388</v>
      </c>
      <c r="W285" s="84">
        <v>22</v>
      </c>
      <c r="X285">
        <v>96</v>
      </c>
      <c r="Y285" s="86">
        <v>2112</v>
      </c>
      <c r="Z285" s="84">
        <v>221.76000000000002</v>
      </c>
    </row>
    <row r="286" spans="1:26" x14ac:dyDescent="0.25">
      <c r="A286">
        <v>1330</v>
      </c>
      <c r="B286" s="87">
        <v>41953</v>
      </c>
      <c r="C286">
        <v>10</v>
      </c>
      <c r="D286" t="s">
        <v>373</v>
      </c>
      <c r="E286" t="s">
        <v>374</v>
      </c>
      <c r="F286" t="s">
        <v>375</v>
      </c>
      <c r="G286" t="s">
        <v>376</v>
      </c>
      <c r="H286" s="83">
        <v>99999</v>
      </c>
      <c r="I286" t="s">
        <v>308</v>
      </c>
      <c r="J286" t="s">
        <v>377</v>
      </c>
      <c r="K286" t="s">
        <v>322</v>
      </c>
      <c r="L286" s="87">
        <v>41955</v>
      </c>
      <c r="M286" t="s">
        <v>323</v>
      </c>
      <c r="N286" t="s">
        <v>378</v>
      </c>
      <c r="O286" t="s">
        <v>374</v>
      </c>
      <c r="P286" t="s">
        <v>375</v>
      </c>
      <c r="Q286" t="s">
        <v>376</v>
      </c>
      <c r="R286" s="83">
        <v>99999</v>
      </c>
      <c r="S286" t="s">
        <v>308</v>
      </c>
      <c r="U286" t="s">
        <v>340</v>
      </c>
      <c r="V286" t="s">
        <v>341</v>
      </c>
      <c r="W286" s="84">
        <v>9.1999999999999993</v>
      </c>
      <c r="X286">
        <v>34</v>
      </c>
      <c r="Y286" s="86">
        <v>312.79999999999995</v>
      </c>
      <c r="Z286" s="84">
        <v>31.279999999999998</v>
      </c>
    </row>
    <row r="287" spans="1:26" x14ac:dyDescent="0.25">
      <c r="A287">
        <v>1331</v>
      </c>
      <c r="B287" s="87">
        <v>41954</v>
      </c>
      <c r="C287">
        <v>11</v>
      </c>
      <c r="D287" t="s">
        <v>389</v>
      </c>
      <c r="E287" t="s">
        <v>390</v>
      </c>
      <c r="F287" t="s">
        <v>391</v>
      </c>
      <c r="G287" t="s">
        <v>392</v>
      </c>
      <c r="H287" s="83">
        <v>99999</v>
      </c>
      <c r="I287" t="s">
        <v>308</v>
      </c>
      <c r="J287" t="s">
        <v>370</v>
      </c>
      <c r="K287" t="s">
        <v>371</v>
      </c>
      <c r="L287" s="87"/>
      <c r="M287" t="s">
        <v>338</v>
      </c>
      <c r="N287" t="s">
        <v>393</v>
      </c>
      <c r="O287" t="s">
        <v>390</v>
      </c>
      <c r="P287" t="s">
        <v>391</v>
      </c>
      <c r="Q287" t="s">
        <v>392</v>
      </c>
      <c r="R287" s="83">
        <v>99999</v>
      </c>
      <c r="S287" t="s">
        <v>308</v>
      </c>
      <c r="U287" t="s">
        <v>315</v>
      </c>
      <c r="V287" t="s">
        <v>316</v>
      </c>
      <c r="W287" s="84">
        <v>3.5</v>
      </c>
      <c r="X287">
        <v>42</v>
      </c>
      <c r="Y287" s="86">
        <v>147</v>
      </c>
      <c r="Z287" s="84">
        <v>15.141000000000002</v>
      </c>
    </row>
    <row r="288" spans="1:26" x14ac:dyDescent="0.25">
      <c r="A288">
        <v>1332</v>
      </c>
      <c r="B288" s="87">
        <v>41954</v>
      </c>
      <c r="C288">
        <v>11</v>
      </c>
      <c r="D288" t="s">
        <v>389</v>
      </c>
      <c r="E288" t="s">
        <v>390</v>
      </c>
      <c r="F288" t="s">
        <v>391</v>
      </c>
      <c r="G288" t="s">
        <v>392</v>
      </c>
      <c r="H288" s="83">
        <v>99999</v>
      </c>
      <c r="I288" t="s">
        <v>308</v>
      </c>
      <c r="J288" t="s">
        <v>370</v>
      </c>
      <c r="K288" t="s">
        <v>371</v>
      </c>
      <c r="L288" s="87"/>
      <c r="M288" t="s">
        <v>338</v>
      </c>
      <c r="N288" t="s">
        <v>393</v>
      </c>
      <c r="O288" t="s">
        <v>390</v>
      </c>
      <c r="P288" t="s">
        <v>391</v>
      </c>
      <c r="Q288" t="s">
        <v>392</v>
      </c>
      <c r="R288" s="83">
        <v>99999</v>
      </c>
      <c r="S288" t="s">
        <v>308</v>
      </c>
      <c r="U288" t="s">
        <v>379</v>
      </c>
      <c r="V288" t="s">
        <v>314</v>
      </c>
      <c r="W288" s="84">
        <v>2.99</v>
      </c>
      <c r="X288">
        <v>100</v>
      </c>
      <c r="Y288" s="86">
        <v>299</v>
      </c>
      <c r="Z288" s="84">
        <v>30.498000000000001</v>
      </c>
    </row>
    <row r="289" spans="1:26" x14ac:dyDescent="0.25">
      <c r="A289">
        <v>1333</v>
      </c>
      <c r="B289" s="87">
        <v>41944</v>
      </c>
      <c r="C289">
        <v>1</v>
      </c>
      <c r="D289" t="s">
        <v>394</v>
      </c>
      <c r="E289" t="s">
        <v>395</v>
      </c>
      <c r="F289" t="s">
        <v>396</v>
      </c>
      <c r="G289" t="s">
        <v>188</v>
      </c>
      <c r="H289" s="83">
        <v>99999</v>
      </c>
      <c r="I289" t="s">
        <v>308</v>
      </c>
      <c r="J289" t="s">
        <v>337</v>
      </c>
      <c r="K289" t="s">
        <v>263</v>
      </c>
      <c r="N289" t="s">
        <v>397</v>
      </c>
      <c r="O289" t="s">
        <v>395</v>
      </c>
      <c r="P289" t="s">
        <v>396</v>
      </c>
      <c r="Q289" t="s">
        <v>188</v>
      </c>
      <c r="R289" s="83">
        <v>99999</v>
      </c>
      <c r="S289" t="s">
        <v>308</v>
      </c>
      <c r="U289" t="s">
        <v>331</v>
      </c>
      <c r="V289" t="s">
        <v>314</v>
      </c>
      <c r="W289" s="84">
        <v>18</v>
      </c>
      <c r="X289">
        <v>42</v>
      </c>
      <c r="Y289" s="86">
        <v>756</v>
      </c>
      <c r="Z289" s="84">
        <v>76.356000000000009</v>
      </c>
    </row>
    <row r="290" spans="1:26" x14ac:dyDescent="0.25">
      <c r="A290">
        <v>1334</v>
      </c>
      <c r="B290" s="87">
        <v>41944</v>
      </c>
      <c r="C290">
        <v>1</v>
      </c>
      <c r="D290" t="s">
        <v>394</v>
      </c>
      <c r="E290" t="s">
        <v>395</v>
      </c>
      <c r="F290" t="s">
        <v>396</v>
      </c>
      <c r="G290" t="s">
        <v>188</v>
      </c>
      <c r="H290" s="83">
        <v>99999</v>
      </c>
      <c r="I290" t="s">
        <v>308</v>
      </c>
      <c r="J290" t="s">
        <v>337</v>
      </c>
      <c r="K290" t="s">
        <v>263</v>
      </c>
      <c r="L290" s="87"/>
      <c r="N290" t="s">
        <v>397</v>
      </c>
      <c r="O290" t="s">
        <v>395</v>
      </c>
      <c r="P290" t="s">
        <v>396</v>
      </c>
      <c r="Q290" t="s">
        <v>188</v>
      </c>
      <c r="R290" s="83">
        <v>99999</v>
      </c>
      <c r="S290" t="s">
        <v>308</v>
      </c>
      <c r="U290" t="s">
        <v>332</v>
      </c>
      <c r="V290" t="s">
        <v>314</v>
      </c>
      <c r="W290" s="84">
        <v>46</v>
      </c>
      <c r="X290">
        <v>16</v>
      </c>
      <c r="Y290" s="86">
        <v>736</v>
      </c>
      <c r="Z290" s="84">
        <v>70.656000000000006</v>
      </c>
    </row>
    <row r="291" spans="1:26" x14ac:dyDescent="0.25">
      <c r="A291">
        <v>1335</v>
      </c>
      <c r="B291" s="87">
        <v>41944</v>
      </c>
      <c r="C291">
        <v>1</v>
      </c>
      <c r="D291" t="s">
        <v>394</v>
      </c>
      <c r="E291" t="s">
        <v>395</v>
      </c>
      <c r="F291" t="s">
        <v>396</v>
      </c>
      <c r="G291" t="s">
        <v>188</v>
      </c>
      <c r="H291" s="83">
        <v>99999</v>
      </c>
      <c r="I291" t="s">
        <v>308</v>
      </c>
      <c r="J291" t="s">
        <v>337</v>
      </c>
      <c r="K291" t="s">
        <v>263</v>
      </c>
      <c r="L291" s="87"/>
      <c r="N291" t="s">
        <v>397</v>
      </c>
      <c r="O291" t="s">
        <v>395</v>
      </c>
      <c r="P291" t="s">
        <v>396</v>
      </c>
      <c r="Q291" t="s">
        <v>188</v>
      </c>
      <c r="R291" s="83">
        <v>99999</v>
      </c>
      <c r="S291" t="s">
        <v>308</v>
      </c>
      <c r="U291" t="s">
        <v>379</v>
      </c>
      <c r="V291" t="s">
        <v>314</v>
      </c>
      <c r="W291" s="84">
        <v>2.99</v>
      </c>
      <c r="X291">
        <v>22</v>
      </c>
      <c r="Y291" s="86">
        <v>65.78</v>
      </c>
      <c r="Z291" s="84">
        <v>6.3806599999999998</v>
      </c>
    </row>
    <row r="292" spans="1:26" x14ac:dyDescent="0.25">
      <c r="A292">
        <v>1336</v>
      </c>
      <c r="B292" s="87">
        <v>41971</v>
      </c>
      <c r="C292">
        <v>28</v>
      </c>
      <c r="D292" t="s">
        <v>366</v>
      </c>
      <c r="E292" t="s">
        <v>367</v>
      </c>
      <c r="F292" t="s">
        <v>368</v>
      </c>
      <c r="G292" t="s">
        <v>369</v>
      </c>
      <c r="H292" s="83">
        <v>99999</v>
      </c>
      <c r="I292" t="s">
        <v>308</v>
      </c>
      <c r="J292" t="s">
        <v>370</v>
      </c>
      <c r="K292" t="s">
        <v>371</v>
      </c>
      <c r="L292" s="87">
        <v>41973</v>
      </c>
      <c r="M292" t="s">
        <v>338</v>
      </c>
      <c r="N292" t="s">
        <v>372</v>
      </c>
      <c r="O292" t="s">
        <v>367</v>
      </c>
      <c r="P292" t="s">
        <v>368</v>
      </c>
      <c r="Q292" t="s">
        <v>369</v>
      </c>
      <c r="R292" s="83">
        <v>99999</v>
      </c>
      <c r="S292" t="s">
        <v>308</v>
      </c>
      <c r="T292" t="s">
        <v>325</v>
      </c>
      <c r="U292" t="s">
        <v>356</v>
      </c>
      <c r="V292" t="s">
        <v>357</v>
      </c>
      <c r="W292" s="84">
        <v>9.65</v>
      </c>
      <c r="X292">
        <v>46</v>
      </c>
      <c r="Y292" s="86">
        <v>443.90000000000003</v>
      </c>
      <c r="Z292" s="84">
        <v>45.721700000000006</v>
      </c>
    </row>
    <row r="293" spans="1:26" x14ac:dyDescent="0.25">
      <c r="A293">
        <v>1337</v>
      </c>
      <c r="B293" s="87">
        <v>41971</v>
      </c>
      <c r="C293">
        <v>28</v>
      </c>
      <c r="D293" t="s">
        <v>366</v>
      </c>
      <c r="E293" t="s">
        <v>367</v>
      </c>
      <c r="F293" t="s">
        <v>368</v>
      </c>
      <c r="G293" t="s">
        <v>369</v>
      </c>
      <c r="H293" s="83">
        <v>99999</v>
      </c>
      <c r="I293" t="s">
        <v>308</v>
      </c>
      <c r="J293" t="s">
        <v>370</v>
      </c>
      <c r="K293" t="s">
        <v>371</v>
      </c>
      <c r="L293">
        <v>41973</v>
      </c>
      <c r="M293" t="s">
        <v>338</v>
      </c>
      <c r="N293" t="s">
        <v>372</v>
      </c>
      <c r="O293" t="s">
        <v>367</v>
      </c>
      <c r="P293" t="s">
        <v>368</v>
      </c>
      <c r="Q293" t="s">
        <v>369</v>
      </c>
      <c r="R293" s="83">
        <v>99999</v>
      </c>
      <c r="S293" t="s">
        <v>308</v>
      </c>
      <c r="T293" t="s">
        <v>325</v>
      </c>
      <c r="U293" t="s">
        <v>398</v>
      </c>
      <c r="V293" t="s">
        <v>399</v>
      </c>
      <c r="W293" s="84">
        <v>18.399999999999999</v>
      </c>
      <c r="X293">
        <v>100</v>
      </c>
      <c r="Y293" s="86">
        <v>1839.9999999999998</v>
      </c>
      <c r="Z293" s="84">
        <v>184</v>
      </c>
    </row>
    <row r="294" spans="1:26" x14ac:dyDescent="0.25">
      <c r="A294">
        <v>1338</v>
      </c>
      <c r="B294" s="87">
        <v>41952</v>
      </c>
      <c r="C294">
        <v>9</v>
      </c>
      <c r="D294" t="s">
        <v>400</v>
      </c>
      <c r="E294" t="s">
        <v>401</v>
      </c>
      <c r="F294" t="s">
        <v>402</v>
      </c>
      <c r="G294" t="s">
        <v>403</v>
      </c>
      <c r="H294" s="83">
        <v>99999</v>
      </c>
      <c r="I294" t="s">
        <v>308</v>
      </c>
      <c r="J294" t="s">
        <v>404</v>
      </c>
      <c r="K294" t="s">
        <v>270</v>
      </c>
      <c r="L294">
        <v>41954</v>
      </c>
      <c r="M294" t="s">
        <v>323</v>
      </c>
      <c r="N294" t="s">
        <v>405</v>
      </c>
      <c r="O294" t="s">
        <v>401</v>
      </c>
      <c r="P294" t="s">
        <v>402</v>
      </c>
      <c r="Q294" t="s">
        <v>403</v>
      </c>
      <c r="R294" s="83">
        <v>99999</v>
      </c>
      <c r="S294" t="s">
        <v>308</v>
      </c>
      <c r="T294" t="s">
        <v>312</v>
      </c>
      <c r="U294" t="s">
        <v>406</v>
      </c>
      <c r="V294" t="s">
        <v>407</v>
      </c>
      <c r="W294" s="84">
        <v>19.5</v>
      </c>
      <c r="X294">
        <v>87</v>
      </c>
      <c r="Y294" s="86">
        <v>1696.5</v>
      </c>
      <c r="Z294" s="84">
        <v>174.73950000000002</v>
      </c>
    </row>
    <row r="295" spans="1:26" x14ac:dyDescent="0.25">
      <c r="A295">
        <v>1339</v>
      </c>
      <c r="B295" s="87">
        <v>41952</v>
      </c>
      <c r="C295">
        <v>9</v>
      </c>
      <c r="D295" t="s">
        <v>400</v>
      </c>
      <c r="E295" t="s">
        <v>401</v>
      </c>
      <c r="F295" t="s">
        <v>402</v>
      </c>
      <c r="G295" t="s">
        <v>403</v>
      </c>
      <c r="H295" s="83">
        <v>99999</v>
      </c>
      <c r="I295" t="s">
        <v>308</v>
      </c>
      <c r="J295" t="s">
        <v>404</v>
      </c>
      <c r="K295" t="s">
        <v>270</v>
      </c>
      <c r="L295">
        <v>41954</v>
      </c>
      <c r="M295" t="s">
        <v>323</v>
      </c>
      <c r="N295" t="s">
        <v>405</v>
      </c>
      <c r="O295" t="s">
        <v>401</v>
      </c>
      <c r="P295" t="s">
        <v>402</v>
      </c>
      <c r="Q295" t="s">
        <v>403</v>
      </c>
      <c r="R295" s="83">
        <v>99999</v>
      </c>
      <c r="S295" t="s">
        <v>308</v>
      </c>
      <c r="T295" t="s">
        <v>312</v>
      </c>
      <c r="U295" t="s">
        <v>408</v>
      </c>
      <c r="V295" t="s">
        <v>409</v>
      </c>
      <c r="W295" s="84">
        <v>34.799999999999997</v>
      </c>
      <c r="X295">
        <v>58</v>
      </c>
      <c r="Y295" s="86">
        <v>2018.3999999999999</v>
      </c>
      <c r="Z295" s="84">
        <v>205.8768</v>
      </c>
    </row>
    <row r="296" spans="1:26" x14ac:dyDescent="0.25">
      <c r="A296">
        <v>1340</v>
      </c>
      <c r="B296" s="87">
        <v>41949</v>
      </c>
      <c r="C296">
        <v>6</v>
      </c>
      <c r="D296" t="s">
        <v>358</v>
      </c>
      <c r="E296" t="s">
        <v>359</v>
      </c>
      <c r="F296" t="s">
        <v>360</v>
      </c>
      <c r="G296" t="s">
        <v>361</v>
      </c>
      <c r="H296" s="83">
        <v>99999</v>
      </c>
      <c r="I296" t="s">
        <v>308</v>
      </c>
      <c r="J296" t="s">
        <v>362</v>
      </c>
      <c r="K296" t="s">
        <v>263</v>
      </c>
      <c r="L296">
        <v>41951</v>
      </c>
      <c r="M296" t="s">
        <v>310</v>
      </c>
      <c r="N296" t="s">
        <v>363</v>
      </c>
      <c r="O296" t="s">
        <v>359</v>
      </c>
      <c r="P296" t="s">
        <v>360</v>
      </c>
      <c r="Q296" t="s">
        <v>361</v>
      </c>
      <c r="R296" s="83">
        <v>99999</v>
      </c>
      <c r="S296" t="s">
        <v>308</v>
      </c>
      <c r="T296" t="s">
        <v>325</v>
      </c>
      <c r="U296" t="s">
        <v>313</v>
      </c>
      <c r="V296" t="s">
        <v>314</v>
      </c>
      <c r="W296" s="84">
        <v>14</v>
      </c>
      <c r="X296">
        <v>85</v>
      </c>
      <c r="Y296" s="86">
        <v>1190</v>
      </c>
      <c r="Z296" s="84">
        <v>120.19</v>
      </c>
    </row>
    <row r="297" spans="1:26" x14ac:dyDescent="0.25">
      <c r="A297">
        <v>1341</v>
      </c>
      <c r="B297" s="87">
        <v>41951</v>
      </c>
      <c r="C297">
        <v>8</v>
      </c>
      <c r="D297" t="s">
        <v>333</v>
      </c>
      <c r="E297" t="s">
        <v>334</v>
      </c>
      <c r="F297" t="s">
        <v>335</v>
      </c>
      <c r="G297" t="s">
        <v>336</v>
      </c>
      <c r="H297" s="83">
        <v>99999</v>
      </c>
      <c r="I297" t="s">
        <v>308</v>
      </c>
      <c r="J297" t="s">
        <v>337</v>
      </c>
      <c r="K297" t="s">
        <v>263</v>
      </c>
      <c r="L297">
        <v>41953</v>
      </c>
      <c r="M297" t="s">
        <v>310</v>
      </c>
      <c r="N297" t="s">
        <v>339</v>
      </c>
      <c r="O297" t="s">
        <v>334</v>
      </c>
      <c r="P297" t="s">
        <v>335</v>
      </c>
      <c r="Q297" t="s">
        <v>336</v>
      </c>
      <c r="R297" s="83">
        <v>99999</v>
      </c>
      <c r="S297" t="s">
        <v>308</v>
      </c>
      <c r="T297" t="s">
        <v>312</v>
      </c>
      <c r="U297" t="s">
        <v>364</v>
      </c>
      <c r="V297" t="s">
        <v>365</v>
      </c>
      <c r="W297" s="84">
        <v>40</v>
      </c>
      <c r="X297">
        <v>28</v>
      </c>
      <c r="Y297" s="86">
        <v>1120</v>
      </c>
      <c r="Z297" s="84">
        <v>110.88</v>
      </c>
    </row>
    <row r="298" spans="1:26" x14ac:dyDescent="0.25">
      <c r="A298">
        <v>1342</v>
      </c>
      <c r="B298" s="87">
        <v>41951</v>
      </c>
      <c r="C298">
        <v>8</v>
      </c>
      <c r="D298" t="s">
        <v>333</v>
      </c>
      <c r="E298" t="s">
        <v>334</v>
      </c>
      <c r="F298" t="s">
        <v>335</v>
      </c>
      <c r="G298" t="s">
        <v>336</v>
      </c>
      <c r="H298" s="83">
        <v>99999</v>
      </c>
      <c r="I298" t="s">
        <v>308</v>
      </c>
      <c r="J298" t="s">
        <v>337</v>
      </c>
      <c r="K298" t="s">
        <v>263</v>
      </c>
      <c r="L298" s="87">
        <v>41953</v>
      </c>
      <c r="M298" t="s">
        <v>310</v>
      </c>
      <c r="N298" t="s">
        <v>339</v>
      </c>
      <c r="O298" t="s">
        <v>334</v>
      </c>
      <c r="P298" t="s">
        <v>335</v>
      </c>
      <c r="Q298" t="s">
        <v>336</v>
      </c>
      <c r="R298" s="83">
        <v>99999</v>
      </c>
      <c r="S298" t="s">
        <v>308</v>
      </c>
      <c r="T298" t="s">
        <v>312</v>
      </c>
      <c r="U298" t="s">
        <v>340</v>
      </c>
      <c r="V298" t="s">
        <v>341</v>
      </c>
      <c r="W298" s="84">
        <v>9.1999999999999993</v>
      </c>
      <c r="X298">
        <v>19</v>
      </c>
      <c r="Y298" s="86">
        <v>174.79999999999998</v>
      </c>
      <c r="Z298" s="84">
        <v>17.130400000000002</v>
      </c>
    </row>
    <row r="299" spans="1:26" x14ac:dyDescent="0.25">
      <c r="A299">
        <v>1343</v>
      </c>
      <c r="B299" s="87">
        <v>41968</v>
      </c>
      <c r="C299">
        <v>25</v>
      </c>
      <c r="D299" t="s">
        <v>410</v>
      </c>
      <c r="E299" t="s">
        <v>411</v>
      </c>
      <c r="F299" t="s">
        <v>375</v>
      </c>
      <c r="G299" t="s">
        <v>376</v>
      </c>
      <c r="H299" s="83">
        <v>99999</v>
      </c>
      <c r="I299" t="s">
        <v>308</v>
      </c>
      <c r="J299" t="s">
        <v>377</v>
      </c>
      <c r="K299" t="s">
        <v>322</v>
      </c>
      <c r="L299" s="87">
        <v>41970</v>
      </c>
      <c r="M299" t="s">
        <v>323</v>
      </c>
      <c r="N299" t="s">
        <v>412</v>
      </c>
      <c r="O299" t="s">
        <v>411</v>
      </c>
      <c r="P299" t="s">
        <v>375</v>
      </c>
      <c r="Q299" t="s">
        <v>376</v>
      </c>
      <c r="R299" s="83">
        <v>99999</v>
      </c>
      <c r="S299" t="s">
        <v>308</v>
      </c>
      <c r="T299" t="s">
        <v>355</v>
      </c>
      <c r="U299" t="s">
        <v>413</v>
      </c>
      <c r="V299" t="s">
        <v>341</v>
      </c>
      <c r="W299" s="84">
        <v>10</v>
      </c>
      <c r="X299">
        <v>99</v>
      </c>
      <c r="Y299" s="86">
        <v>990</v>
      </c>
      <c r="Z299" s="84">
        <v>102.96000000000001</v>
      </c>
    </row>
    <row r="300" spans="1:26" x14ac:dyDescent="0.25">
      <c r="A300">
        <v>1344</v>
      </c>
      <c r="B300" s="87">
        <v>41969</v>
      </c>
      <c r="C300">
        <v>26</v>
      </c>
      <c r="D300" t="s">
        <v>414</v>
      </c>
      <c r="E300" t="s">
        <v>415</v>
      </c>
      <c r="F300" t="s">
        <v>391</v>
      </c>
      <c r="G300" t="s">
        <v>392</v>
      </c>
      <c r="H300" s="83">
        <v>99999</v>
      </c>
      <c r="I300" t="s">
        <v>308</v>
      </c>
      <c r="J300" t="s">
        <v>370</v>
      </c>
      <c r="K300" t="s">
        <v>371</v>
      </c>
      <c r="L300" s="87">
        <v>41971</v>
      </c>
      <c r="M300" t="s">
        <v>338</v>
      </c>
      <c r="N300" t="s">
        <v>416</v>
      </c>
      <c r="O300" t="s">
        <v>415</v>
      </c>
      <c r="P300" t="s">
        <v>391</v>
      </c>
      <c r="Q300" t="s">
        <v>392</v>
      </c>
      <c r="R300" s="83">
        <v>99999</v>
      </c>
      <c r="S300" t="s">
        <v>308</v>
      </c>
      <c r="T300" t="s">
        <v>325</v>
      </c>
      <c r="U300" t="s">
        <v>417</v>
      </c>
      <c r="V300" t="s">
        <v>418</v>
      </c>
      <c r="W300" s="84">
        <v>21.35</v>
      </c>
      <c r="X300">
        <v>69</v>
      </c>
      <c r="Y300" s="86">
        <v>1473.15</v>
      </c>
      <c r="Z300" s="84">
        <v>153.20760000000004</v>
      </c>
    </row>
    <row r="301" spans="1:26" x14ac:dyDescent="0.25">
      <c r="A301">
        <v>1345</v>
      </c>
      <c r="B301" s="87">
        <v>41969</v>
      </c>
      <c r="C301">
        <v>26</v>
      </c>
      <c r="D301" t="s">
        <v>414</v>
      </c>
      <c r="E301" t="s">
        <v>415</v>
      </c>
      <c r="F301" t="s">
        <v>391</v>
      </c>
      <c r="G301" t="s">
        <v>392</v>
      </c>
      <c r="H301" s="83">
        <v>99999</v>
      </c>
      <c r="I301" t="s">
        <v>308</v>
      </c>
      <c r="J301" t="s">
        <v>370</v>
      </c>
      <c r="K301" t="s">
        <v>371</v>
      </c>
      <c r="L301" s="87">
        <v>41971</v>
      </c>
      <c r="M301" t="s">
        <v>338</v>
      </c>
      <c r="N301" t="s">
        <v>416</v>
      </c>
      <c r="O301" t="s">
        <v>415</v>
      </c>
      <c r="P301" t="s">
        <v>391</v>
      </c>
      <c r="Q301" t="s">
        <v>392</v>
      </c>
      <c r="R301" s="83">
        <v>99999</v>
      </c>
      <c r="S301" t="s">
        <v>308</v>
      </c>
      <c r="T301" t="s">
        <v>325</v>
      </c>
      <c r="U301" t="s">
        <v>356</v>
      </c>
      <c r="V301" t="s">
        <v>357</v>
      </c>
      <c r="W301" s="84">
        <v>9.65</v>
      </c>
      <c r="X301">
        <v>37</v>
      </c>
      <c r="Y301" s="86">
        <v>357.05</v>
      </c>
      <c r="Z301" s="84">
        <v>33.919750000000001</v>
      </c>
    </row>
    <row r="302" spans="1:26" x14ac:dyDescent="0.25">
      <c r="A302">
        <v>1346</v>
      </c>
      <c r="B302" s="87">
        <v>41969</v>
      </c>
      <c r="C302">
        <v>26</v>
      </c>
      <c r="D302" t="s">
        <v>414</v>
      </c>
      <c r="E302" t="s">
        <v>415</v>
      </c>
      <c r="F302" t="s">
        <v>391</v>
      </c>
      <c r="G302" t="s">
        <v>392</v>
      </c>
      <c r="H302" s="83">
        <v>99999</v>
      </c>
      <c r="I302" t="s">
        <v>308</v>
      </c>
      <c r="J302" t="s">
        <v>370</v>
      </c>
      <c r="K302" t="s">
        <v>371</v>
      </c>
      <c r="L302" s="87">
        <v>41971</v>
      </c>
      <c r="M302" t="s">
        <v>338</v>
      </c>
      <c r="N302" t="s">
        <v>416</v>
      </c>
      <c r="O302" t="s">
        <v>415</v>
      </c>
      <c r="P302" t="s">
        <v>391</v>
      </c>
      <c r="Q302" t="s">
        <v>392</v>
      </c>
      <c r="R302" s="83">
        <v>99999</v>
      </c>
      <c r="S302" t="s">
        <v>308</v>
      </c>
      <c r="T302" t="s">
        <v>325</v>
      </c>
      <c r="U302" t="s">
        <v>398</v>
      </c>
      <c r="V302" t="s">
        <v>399</v>
      </c>
      <c r="W302" s="84">
        <v>18.399999999999999</v>
      </c>
      <c r="X302">
        <v>64</v>
      </c>
      <c r="Y302" s="86">
        <v>1177.5999999999999</v>
      </c>
      <c r="Z302" s="84">
        <v>118.93759999999999</v>
      </c>
    </row>
    <row r="303" spans="1:26" x14ac:dyDescent="0.25">
      <c r="A303">
        <v>1347</v>
      </c>
      <c r="B303" s="87">
        <v>41972</v>
      </c>
      <c r="C303">
        <v>29</v>
      </c>
      <c r="D303" t="s">
        <v>342</v>
      </c>
      <c r="E303" t="s">
        <v>343</v>
      </c>
      <c r="F303" t="s">
        <v>344</v>
      </c>
      <c r="G303" t="s">
        <v>345</v>
      </c>
      <c r="H303" s="83">
        <v>99999</v>
      </c>
      <c r="I303" t="s">
        <v>308</v>
      </c>
      <c r="J303" t="s">
        <v>346</v>
      </c>
      <c r="K303" t="s">
        <v>270</v>
      </c>
      <c r="L303" s="87">
        <v>41974</v>
      </c>
      <c r="M303" t="s">
        <v>310</v>
      </c>
      <c r="N303" t="s">
        <v>347</v>
      </c>
      <c r="O303" t="s">
        <v>343</v>
      </c>
      <c r="P303" t="s">
        <v>344</v>
      </c>
      <c r="Q303" t="s">
        <v>345</v>
      </c>
      <c r="R303" s="83">
        <v>99999</v>
      </c>
      <c r="S303" t="s">
        <v>308</v>
      </c>
      <c r="T303" t="s">
        <v>312</v>
      </c>
      <c r="U303" t="s">
        <v>313</v>
      </c>
      <c r="V303" t="s">
        <v>314</v>
      </c>
      <c r="W303" s="84">
        <v>14</v>
      </c>
      <c r="X303">
        <v>38</v>
      </c>
      <c r="Y303" s="86">
        <v>532</v>
      </c>
      <c r="Z303" s="84">
        <v>55.328000000000003</v>
      </c>
    </row>
    <row r="304" spans="1:26" x14ac:dyDescent="0.25">
      <c r="A304">
        <v>1348</v>
      </c>
      <c r="B304" s="87">
        <v>41949</v>
      </c>
      <c r="C304">
        <v>6</v>
      </c>
      <c r="D304" t="s">
        <v>358</v>
      </c>
      <c r="E304" t="s">
        <v>359</v>
      </c>
      <c r="F304" t="s">
        <v>360</v>
      </c>
      <c r="G304" t="s">
        <v>361</v>
      </c>
      <c r="H304" s="83">
        <v>99999</v>
      </c>
      <c r="I304" t="s">
        <v>308</v>
      </c>
      <c r="J304" t="s">
        <v>362</v>
      </c>
      <c r="K304" t="s">
        <v>263</v>
      </c>
      <c r="L304" s="87">
        <v>41951</v>
      </c>
      <c r="M304" t="s">
        <v>338</v>
      </c>
      <c r="N304" t="s">
        <v>363</v>
      </c>
      <c r="O304" t="s">
        <v>359</v>
      </c>
      <c r="P304" t="s">
        <v>360</v>
      </c>
      <c r="Q304" t="s">
        <v>361</v>
      </c>
      <c r="R304" s="83">
        <v>99999</v>
      </c>
      <c r="S304" t="s">
        <v>308</v>
      </c>
      <c r="T304" t="s">
        <v>312</v>
      </c>
      <c r="U304" t="s">
        <v>348</v>
      </c>
      <c r="V304" t="s">
        <v>349</v>
      </c>
      <c r="W304" s="84">
        <v>12.75</v>
      </c>
      <c r="X304">
        <v>15</v>
      </c>
      <c r="Y304" s="86">
        <v>191.25</v>
      </c>
      <c r="Z304" s="84">
        <v>18.55125</v>
      </c>
    </row>
    <row r="305" spans="1:26" x14ac:dyDescent="0.25">
      <c r="A305">
        <v>1350</v>
      </c>
      <c r="B305" s="87">
        <v>41947</v>
      </c>
      <c r="C305">
        <v>4</v>
      </c>
      <c r="D305" t="s">
        <v>317</v>
      </c>
      <c r="E305" t="s">
        <v>318</v>
      </c>
      <c r="F305" t="s">
        <v>319</v>
      </c>
      <c r="G305" t="s">
        <v>320</v>
      </c>
      <c r="H305" s="83">
        <v>99999</v>
      </c>
      <c r="I305" t="s">
        <v>308</v>
      </c>
      <c r="J305" t="s">
        <v>321</v>
      </c>
      <c r="K305" t="s">
        <v>322</v>
      </c>
      <c r="L305" s="87">
        <v>41949</v>
      </c>
      <c r="M305" t="s">
        <v>323</v>
      </c>
      <c r="N305" t="s">
        <v>324</v>
      </c>
      <c r="O305" t="s">
        <v>318</v>
      </c>
      <c r="P305" t="s">
        <v>319</v>
      </c>
      <c r="Q305" t="s">
        <v>320</v>
      </c>
      <c r="R305" s="83">
        <v>99999</v>
      </c>
      <c r="S305" t="s">
        <v>308</v>
      </c>
      <c r="T305" t="s">
        <v>325</v>
      </c>
      <c r="U305" t="s">
        <v>419</v>
      </c>
      <c r="V305" t="s">
        <v>386</v>
      </c>
      <c r="W305" s="84">
        <v>81</v>
      </c>
      <c r="X305">
        <v>52</v>
      </c>
      <c r="Y305" s="86">
        <v>4212</v>
      </c>
      <c r="Z305" s="84">
        <v>412.77600000000001</v>
      </c>
    </row>
    <row r="306" spans="1:26" x14ac:dyDescent="0.25">
      <c r="A306">
        <v>1351</v>
      </c>
      <c r="B306" s="87">
        <v>41947</v>
      </c>
      <c r="C306">
        <v>4</v>
      </c>
      <c r="D306" t="s">
        <v>317</v>
      </c>
      <c r="E306" t="s">
        <v>318</v>
      </c>
      <c r="F306" t="s">
        <v>319</v>
      </c>
      <c r="G306" t="s">
        <v>320</v>
      </c>
      <c r="H306" s="83">
        <v>99999</v>
      </c>
      <c r="I306" t="s">
        <v>308</v>
      </c>
      <c r="J306" t="s">
        <v>321</v>
      </c>
      <c r="K306" t="s">
        <v>322</v>
      </c>
      <c r="L306" s="87">
        <v>41949</v>
      </c>
      <c r="M306" t="s">
        <v>323</v>
      </c>
      <c r="N306" t="s">
        <v>324</v>
      </c>
      <c r="O306" t="s">
        <v>318</v>
      </c>
      <c r="P306" t="s">
        <v>319</v>
      </c>
      <c r="Q306" t="s">
        <v>320</v>
      </c>
      <c r="R306" s="83">
        <v>99999</v>
      </c>
      <c r="S306" t="s">
        <v>308</v>
      </c>
      <c r="T306" t="s">
        <v>325</v>
      </c>
      <c r="U306" t="s">
        <v>420</v>
      </c>
      <c r="V306" t="s">
        <v>421</v>
      </c>
      <c r="W306" s="84">
        <v>7</v>
      </c>
      <c r="X306">
        <v>37</v>
      </c>
      <c r="Y306" s="86">
        <v>259</v>
      </c>
      <c r="Z306" s="84">
        <v>25.382000000000001</v>
      </c>
    </row>
    <row r="307" spans="1:26" x14ac:dyDescent="0.25">
      <c r="A307">
        <v>1353</v>
      </c>
      <c r="B307" s="87">
        <v>41951</v>
      </c>
      <c r="C307">
        <v>8</v>
      </c>
      <c r="D307" t="s">
        <v>333</v>
      </c>
      <c r="E307" t="s">
        <v>334</v>
      </c>
      <c r="F307" t="s">
        <v>335</v>
      </c>
      <c r="G307" t="s">
        <v>336</v>
      </c>
      <c r="H307" s="83">
        <v>99999</v>
      </c>
      <c r="I307" t="s">
        <v>308</v>
      </c>
      <c r="J307" t="s">
        <v>337</v>
      </c>
      <c r="K307" t="s">
        <v>263</v>
      </c>
      <c r="L307" s="87">
        <v>41953</v>
      </c>
      <c r="M307" t="s">
        <v>338</v>
      </c>
      <c r="N307" t="s">
        <v>339</v>
      </c>
      <c r="O307" t="s">
        <v>334</v>
      </c>
      <c r="P307" t="s">
        <v>335</v>
      </c>
      <c r="Q307" t="s">
        <v>336</v>
      </c>
      <c r="R307" s="83">
        <v>99999</v>
      </c>
      <c r="S307" t="s">
        <v>308</v>
      </c>
      <c r="T307" t="s">
        <v>325</v>
      </c>
      <c r="U307" t="s">
        <v>408</v>
      </c>
      <c r="V307" t="s">
        <v>409</v>
      </c>
      <c r="W307" s="84">
        <v>34.799999999999997</v>
      </c>
      <c r="X307">
        <v>24</v>
      </c>
      <c r="Y307" s="86">
        <v>835.19999999999993</v>
      </c>
      <c r="Z307" s="84">
        <v>80.179199999999994</v>
      </c>
    </row>
    <row r="308" spans="1:26" x14ac:dyDescent="0.25">
      <c r="A308">
        <v>1356</v>
      </c>
      <c r="B308" s="87">
        <v>41946</v>
      </c>
      <c r="C308">
        <v>3</v>
      </c>
      <c r="D308" t="s">
        <v>350</v>
      </c>
      <c r="E308" t="s">
        <v>351</v>
      </c>
      <c r="F308" t="s">
        <v>352</v>
      </c>
      <c r="G308" t="s">
        <v>353</v>
      </c>
      <c r="H308" s="83">
        <v>99999</v>
      </c>
      <c r="I308" t="s">
        <v>308</v>
      </c>
      <c r="J308" t="s">
        <v>309</v>
      </c>
      <c r="K308" t="s">
        <v>270</v>
      </c>
      <c r="L308" s="87">
        <v>41948</v>
      </c>
      <c r="M308" t="s">
        <v>310</v>
      </c>
      <c r="N308" t="s">
        <v>354</v>
      </c>
      <c r="O308" t="s">
        <v>351</v>
      </c>
      <c r="P308" t="s">
        <v>352</v>
      </c>
      <c r="Q308" t="s">
        <v>353</v>
      </c>
      <c r="R308" s="83">
        <v>99999</v>
      </c>
      <c r="S308" t="s">
        <v>308</v>
      </c>
      <c r="T308" t="s">
        <v>355</v>
      </c>
      <c r="U308" t="s">
        <v>422</v>
      </c>
      <c r="V308" t="s">
        <v>388</v>
      </c>
      <c r="W308" s="84">
        <v>10</v>
      </c>
      <c r="X308">
        <v>36</v>
      </c>
      <c r="Y308" s="86">
        <v>360</v>
      </c>
      <c r="Z308" s="84">
        <v>37.08</v>
      </c>
    </row>
    <row r="309" spans="1:26" x14ac:dyDescent="0.25">
      <c r="A309">
        <v>1357</v>
      </c>
      <c r="B309" s="87">
        <v>41946</v>
      </c>
      <c r="C309">
        <v>3</v>
      </c>
      <c r="D309" t="s">
        <v>350</v>
      </c>
      <c r="E309" t="s">
        <v>351</v>
      </c>
      <c r="F309" t="s">
        <v>352</v>
      </c>
      <c r="G309" t="s">
        <v>353</v>
      </c>
      <c r="H309" s="83">
        <v>99999</v>
      </c>
      <c r="I309" t="s">
        <v>308</v>
      </c>
      <c r="J309" t="s">
        <v>309</v>
      </c>
      <c r="K309" t="s">
        <v>270</v>
      </c>
      <c r="L309" s="87">
        <v>41948</v>
      </c>
      <c r="M309" t="s">
        <v>310</v>
      </c>
      <c r="N309" t="s">
        <v>354</v>
      </c>
      <c r="O309" t="s">
        <v>351</v>
      </c>
      <c r="P309" t="s">
        <v>352</v>
      </c>
      <c r="Q309" t="s">
        <v>353</v>
      </c>
      <c r="R309" s="83">
        <v>99999</v>
      </c>
      <c r="S309" t="s">
        <v>308</v>
      </c>
      <c r="T309" t="s">
        <v>355</v>
      </c>
      <c r="U309" t="s">
        <v>364</v>
      </c>
      <c r="V309" t="s">
        <v>365</v>
      </c>
      <c r="W309" s="84">
        <v>40</v>
      </c>
      <c r="X309">
        <v>24</v>
      </c>
      <c r="Y309" s="86">
        <v>960</v>
      </c>
      <c r="Z309" s="84">
        <v>96</v>
      </c>
    </row>
    <row r="310" spans="1:26" x14ac:dyDescent="0.25">
      <c r="A310">
        <v>1361</v>
      </c>
      <c r="B310" s="87">
        <v>41953</v>
      </c>
      <c r="C310">
        <v>10</v>
      </c>
      <c r="D310" t="s">
        <v>373</v>
      </c>
      <c r="E310" t="s">
        <v>374</v>
      </c>
      <c r="F310" t="s">
        <v>375</v>
      </c>
      <c r="G310" t="s">
        <v>376</v>
      </c>
      <c r="H310" s="83">
        <v>99999</v>
      </c>
      <c r="I310" t="s">
        <v>308</v>
      </c>
      <c r="J310" t="s">
        <v>377</v>
      </c>
      <c r="K310" t="s">
        <v>322</v>
      </c>
      <c r="L310" s="87">
        <v>41955</v>
      </c>
      <c r="M310" t="s">
        <v>310</v>
      </c>
      <c r="N310" t="s">
        <v>378</v>
      </c>
      <c r="O310" t="s">
        <v>374</v>
      </c>
      <c r="P310" t="s">
        <v>375</v>
      </c>
      <c r="Q310" t="s">
        <v>376</v>
      </c>
      <c r="R310" s="83">
        <v>99999</v>
      </c>
      <c r="S310" t="s">
        <v>308</v>
      </c>
      <c r="T310" t="s">
        <v>325</v>
      </c>
      <c r="U310" t="s">
        <v>423</v>
      </c>
      <c r="V310" t="s">
        <v>316</v>
      </c>
      <c r="W310" s="84">
        <v>10</v>
      </c>
      <c r="X310">
        <v>20</v>
      </c>
      <c r="Y310" s="86">
        <v>200</v>
      </c>
      <c r="Z310" s="84">
        <v>20</v>
      </c>
    </row>
    <row r="311" spans="1:26" x14ac:dyDescent="0.25">
      <c r="A311">
        <v>1363</v>
      </c>
      <c r="B311" s="87">
        <v>41953</v>
      </c>
      <c r="C311">
        <v>10</v>
      </c>
      <c r="D311" t="s">
        <v>373</v>
      </c>
      <c r="E311" t="s">
        <v>374</v>
      </c>
      <c r="F311" t="s">
        <v>375</v>
      </c>
      <c r="G311" t="s">
        <v>376</v>
      </c>
      <c r="H311" s="83">
        <v>99999</v>
      </c>
      <c r="I311" t="s">
        <v>308</v>
      </c>
      <c r="J311" t="s">
        <v>377</v>
      </c>
      <c r="K311" t="s">
        <v>322</v>
      </c>
      <c r="L311" s="87"/>
      <c r="M311" t="s">
        <v>323</v>
      </c>
      <c r="N311" t="s">
        <v>378</v>
      </c>
      <c r="O311" t="s">
        <v>374</v>
      </c>
      <c r="P311" t="s">
        <v>375</v>
      </c>
      <c r="Q311" t="s">
        <v>376</v>
      </c>
      <c r="R311" s="83">
        <v>99999</v>
      </c>
      <c r="S311" t="s">
        <v>308</v>
      </c>
      <c r="U311" t="s">
        <v>315</v>
      </c>
      <c r="V311" t="s">
        <v>316</v>
      </c>
      <c r="W311">
        <v>3.5</v>
      </c>
      <c r="X311">
        <v>11</v>
      </c>
      <c r="Y311" s="86">
        <v>38.5</v>
      </c>
      <c r="Z311" s="84">
        <v>3.7345000000000002</v>
      </c>
    </row>
    <row r="312" spans="1:26" x14ac:dyDescent="0.25">
      <c r="A312">
        <v>1364</v>
      </c>
      <c r="B312" s="87">
        <v>41954</v>
      </c>
      <c r="C312">
        <v>11</v>
      </c>
      <c r="D312" t="s">
        <v>389</v>
      </c>
      <c r="E312" t="s">
        <v>390</v>
      </c>
      <c r="F312" t="s">
        <v>391</v>
      </c>
      <c r="G312" t="s">
        <v>392</v>
      </c>
      <c r="H312" s="83">
        <v>99999</v>
      </c>
      <c r="I312" t="s">
        <v>308</v>
      </c>
      <c r="J312" t="s">
        <v>370</v>
      </c>
      <c r="K312" t="s">
        <v>371</v>
      </c>
      <c r="L312" s="87"/>
      <c r="M312" t="s">
        <v>338</v>
      </c>
      <c r="N312" t="s">
        <v>393</v>
      </c>
      <c r="O312" t="s">
        <v>390</v>
      </c>
      <c r="P312" t="s">
        <v>391</v>
      </c>
      <c r="Q312" t="s">
        <v>392</v>
      </c>
      <c r="R312" s="83">
        <v>99999</v>
      </c>
      <c r="S312" t="s">
        <v>308</v>
      </c>
      <c r="U312" t="s">
        <v>364</v>
      </c>
      <c r="V312" t="s">
        <v>365</v>
      </c>
      <c r="W312">
        <v>40</v>
      </c>
      <c r="X312">
        <v>78</v>
      </c>
      <c r="Y312" s="86">
        <v>3120</v>
      </c>
      <c r="Z312" s="84">
        <v>299.52</v>
      </c>
    </row>
    <row r="313" spans="1:26" x14ac:dyDescent="0.25">
      <c r="A313">
        <v>1365</v>
      </c>
      <c r="B313" s="87">
        <v>41944</v>
      </c>
      <c r="C313">
        <v>1</v>
      </c>
      <c r="D313" t="s">
        <v>394</v>
      </c>
      <c r="E313" t="s">
        <v>395</v>
      </c>
      <c r="F313" t="s">
        <v>396</v>
      </c>
      <c r="G313" t="s">
        <v>188</v>
      </c>
      <c r="H313" s="83">
        <v>99999</v>
      </c>
      <c r="I313" t="s">
        <v>308</v>
      </c>
      <c r="J313" t="s">
        <v>337</v>
      </c>
      <c r="K313" t="s">
        <v>263</v>
      </c>
      <c r="L313" s="87"/>
      <c r="M313" t="s">
        <v>338</v>
      </c>
      <c r="N313" t="s">
        <v>397</v>
      </c>
      <c r="O313" t="s">
        <v>395</v>
      </c>
      <c r="P313" t="s">
        <v>396</v>
      </c>
      <c r="Q313" t="s">
        <v>188</v>
      </c>
      <c r="R313" s="83">
        <v>99999</v>
      </c>
      <c r="S313" t="s">
        <v>308</v>
      </c>
      <c r="U313" t="s">
        <v>398</v>
      </c>
      <c r="V313" t="s">
        <v>399</v>
      </c>
      <c r="W313">
        <v>18.399999999999999</v>
      </c>
      <c r="X313">
        <v>76</v>
      </c>
      <c r="Y313" s="86">
        <v>1398.3999999999999</v>
      </c>
      <c r="Z313" s="84">
        <v>144.0352</v>
      </c>
    </row>
    <row r="314" spans="1:26" x14ac:dyDescent="0.25">
      <c r="A314">
        <v>1366</v>
      </c>
      <c r="B314" s="87">
        <v>41971</v>
      </c>
      <c r="C314">
        <v>28</v>
      </c>
      <c r="D314" t="s">
        <v>366</v>
      </c>
      <c r="E314" t="s">
        <v>367</v>
      </c>
      <c r="F314" t="s">
        <v>368</v>
      </c>
      <c r="G314" t="s">
        <v>369</v>
      </c>
      <c r="H314" s="83">
        <v>99999</v>
      </c>
      <c r="I314" t="s">
        <v>308</v>
      </c>
      <c r="J314" t="s">
        <v>370</v>
      </c>
      <c r="K314" t="s">
        <v>371</v>
      </c>
      <c r="L314" s="87">
        <v>41973</v>
      </c>
      <c r="M314" t="s">
        <v>338</v>
      </c>
      <c r="N314" t="s">
        <v>372</v>
      </c>
      <c r="O314" t="s">
        <v>367</v>
      </c>
      <c r="P314" t="s">
        <v>368</v>
      </c>
      <c r="Q314" t="s">
        <v>369</v>
      </c>
      <c r="R314" s="83">
        <v>99999</v>
      </c>
      <c r="S314" t="s">
        <v>308</v>
      </c>
      <c r="T314" t="s">
        <v>325</v>
      </c>
      <c r="U314" t="s">
        <v>332</v>
      </c>
      <c r="V314" t="s">
        <v>314</v>
      </c>
      <c r="W314">
        <v>46</v>
      </c>
      <c r="X314">
        <v>57</v>
      </c>
      <c r="Y314" s="86">
        <v>2622</v>
      </c>
      <c r="Z314" s="84">
        <v>272.68799999999999</v>
      </c>
    </row>
    <row r="315" spans="1:26" x14ac:dyDescent="0.25">
      <c r="A315">
        <v>1367</v>
      </c>
      <c r="B315" s="87">
        <v>41952</v>
      </c>
      <c r="C315">
        <v>9</v>
      </c>
      <c r="D315" t="s">
        <v>400</v>
      </c>
      <c r="E315" t="s">
        <v>401</v>
      </c>
      <c r="F315" t="s">
        <v>402</v>
      </c>
      <c r="G315" t="s">
        <v>403</v>
      </c>
      <c r="H315" s="83">
        <v>99999</v>
      </c>
      <c r="I315" t="s">
        <v>308</v>
      </c>
      <c r="J315" t="s">
        <v>404</v>
      </c>
      <c r="K315" t="s">
        <v>270</v>
      </c>
      <c r="L315" s="87">
        <v>41954</v>
      </c>
      <c r="M315" t="s">
        <v>323</v>
      </c>
      <c r="N315" t="s">
        <v>405</v>
      </c>
      <c r="O315" t="s">
        <v>401</v>
      </c>
      <c r="P315" t="s">
        <v>402</v>
      </c>
      <c r="Q315" t="s">
        <v>403</v>
      </c>
      <c r="R315" s="83">
        <v>99999</v>
      </c>
      <c r="S315" t="s">
        <v>308</v>
      </c>
      <c r="T315" t="s">
        <v>312</v>
      </c>
      <c r="U315" t="s">
        <v>356</v>
      </c>
      <c r="V315" t="s">
        <v>357</v>
      </c>
      <c r="W315">
        <v>9.65</v>
      </c>
      <c r="X315">
        <v>14</v>
      </c>
      <c r="Y315" s="86">
        <v>135.1</v>
      </c>
      <c r="Z315" s="84">
        <v>12.9696</v>
      </c>
    </row>
    <row r="316" spans="1:26" x14ac:dyDescent="0.25">
      <c r="A316">
        <v>1368</v>
      </c>
      <c r="B316" s="87">
        <v>42000</v>
      </c>
      <c r="C316">
        <v>27</v>
      </c>
      <c r="D316" t="s">
        <v>304</v>
      </c>
      <c r="E316" t="s">
        <v>305</v>
      </c>
      <c r="F316" t="s">
        <v>306</v>
      </c>
      <c r="G316" t="s">
        <v>307</v>
      </c>
      <c r="H316" s="83">
        <v>99999</v>
      </c>
      <c r="I316" t="s">
        <v>308</v>
      </c>
      <c r="J316" t="s">
        <v>309</v>
      </c>
      <c r="K316" t="s">
        <v>270</v>
      </c>
      <c r="L316" s="87">
        <v>42002</v>
      </c>
      <c r="M316" t="s">
        <v>310</v>
      </c>
      <c r="N316" t="s">
        <v>311</v>
      </c>
      <c r="O316" t="s">
        <v>305</v>
      </c>
      <c r="P316" t="s">
        <v>306</v>
      </c>
      <c r="Q316" t="s">
        <v>307</v>
      </c>
      <c r="R316" s="83">
        <v>99999</v>
      </c>
      <c r="S316" t="s">
        <v>308</v>
      </c>
      <c r="T316" t="s">
        <v>312</v>
      </c>
      <c r="U316" t="s">
        <v>313</v>
      </c>
      <c r="V316" t="s">
        <v>314</v>
      </c>
      <c r="W316">
        <v>14</v>
      </c>
      <c r="X316">
        <v>14</v>
      </c>
      <c r="Y316" s="86">
        <v>196</v>
      </c>
      <c r="Z316" s="84">
        <v>19.796000000000003</v>
      </c>
    </row>
    <row r="317" spans="1:26" x14ac:dyDescent="0.25">
      <c r="A317">
        <v>1369</v>
      </c>
      <c r="B317" s="87">
        <v>42000</v>
      </c>
      <c r="C317">
        <v>27</v>
      </c>
      <c r="D317" t="s">
        <v>304</v>
      </c>
      <c r="E317" t="s">
        <v>305</v>
      </c>
      <c r="F317" t="s">
        <v>306</v>
      </c>
      <c r="G317" t="s">
        <v>307</v>
      </c>
      <c r="H317" s="83">
        <v>99999</v>
      </c>
      <c r="I317" t="s">
        <v>308</v>
      </c>
      <c r="J317" t="s">
        <v>309</v>
      </c>
      <c r="K317" t="s">
        <v>270</v>
      </c>
      <c r="L317" s="87">
        <v>42002</v>
      </c>
      <c r="M317" t="s">
        <v>310</v>
      </c>
      <c r="N317" t="s">
        <v>311</v>
      </c>
      <c r="O317" t="s">
        <v>305</v>
      </c>
      <c r="P317" t="s">
        <v>306</v>
      </c>
      <c r="Q317" t="s">
        <v>307</v>
      </c>
      <c r="R317" s="83">
        <v>99999</v>
      </c>
      <c r="S317" t="s">
        <v>308</v>
      </c>
      <c r="T317" t="s">
        <v>312</v>
      </c>
      <c r="U317" t="s">
        <v>315</v>
      </c>
      <c r="V317" t="s">
        <v>316</v>
      </c>
      <c r="W317">
        <v>3.5</v>
      </c>
      <c r="X317">
        <v>70</v>
      </c>
      <c r="Y317" s="86">
        <v>245</v>
      </c>
      <c r="Z317" s="84">
        <v>25.234999999999999</v>
      </c>
    </row>
    <row r="318" spans="1:26" x14ac:dyDescent="0.25">
      <c r="A318">
        <v>1370</v>
      </c>
      <c r="B318" s="87">
        <v>41977</v>
      </c>
      <c r="C318">
        <v>4</v>
      </c>
      <c r="D318" t="s">
        <v>317</v>
      </c>
      <c r="E318" t="s">
        <v>318</v>
      </c>
      <c r="F318" t="s">
        <v>319</v>
      </c>
      <c r="G318" t="s">
        <v>320</v>
      </c>
      <c r="H318" s="83">
        <v>99999</v>
      </c>
      <c r="I318" t="s">
        <v>308</v>
      </c>
      <c r="J318" t="s">
        <v>321</v>
      </c>
      <c r="K318" t="s">
        <v>322</v>
      </c>
      <c r="L318" s="87">
        <v>41979</v>
      </c>
      <c r="M318" t="s">
        <v>323</v>
      </c>
      <c r="N318" t="s">
        <v>324</v>
      </c>
      <c r="O318" t="s">
        <v>318</v>
      </c>
      <c r="P318" t="s">
        <v>319</v>
      </c>
      <c r="Q318" t="s">
        <v>320</v>
      </c>
      <c r="R318" s="83">
        <v>99999</v>
      </c>
      <c r="S318" t="s">
        <v>308</v>
      </c>
      <c r="T318" t="s">
        <v>325</v>
      </c>
      <c r="U318" t="s">
        <v>326</v>
      </c>
      <c r="V318" t="s">
        <v>316</v>
      </c>
      <c r="W318">
        <v>30</v>
      </c>
      <c r="X318">
        <v>100</v>
      </c>
      <c r="Y318" s="86">
        <v>3000</v>
      </c>
      <c r="Z318" s="84">
        <v>291</v>
      </c>
    </row>
    <row r="319" spans="1:26" x14ac:dyDescent="0.25">
      <c r="A319">
        <v>1371</v>
      </c>
      <c r="B319" s="87">
        <v>41977</v>
      </c>
      <c r="C319">
        <v>4</v>
      </c>
      <c r="D319" t="s">
        <v>317</v>
      </c>
      <c r="E319" t="s">
        <v>318</v>
      </c>
      <c r="F319" t="s">
        <v>319</v>
      </c>
      <c r="G319" t="s">
        <v>320</v>
      </c>
      <c r="H319" s="83">
        <v>99999</v>
      </c>
      <c r="I319" t="s">
        <v>308</v>
      </c>
      <c r="J319" t="s">
        <v>321</v>
      </c>
      <c r="K319" t="s">
        <v>322</v>
      </c>
      <c r="L319" s="87">
        <v>41979</v>
      </c>
      <c r="M319" t="s">
        <v>323</v>
      </c>
      <c r="N319" t="s">
        <v>324</v>
      </c>
      <c r="O319" t="s">
        <v>318</v>
      </c>
      <c r="P319" t="s">
        <v>319</v>
      </c>
      <c r="Q319" t="s">
        <v>320</v>
      </c>
      <c r="R319" s="83">
        <v>99999</v>
      </c>
      <c r="S319" t="s">
        <v>308</v>
      </c>
      <c r="T319" t="s">
        <v>325</v>
      </c>
      <c r="U319" t="s">
        <v>327</v>
      </c>
      <c r="V319" t="s">
        <v>316</v>
      </c>
      <c r="W319">
        <v>53</v>
      </c>
      <c r="X319">
        <v>27</v>
      </c>
      <c r="Y319" s="86">
        <v>1431</v>
      </c>
      <c r="Z319" s="84">
        <v>143.1</v>
      </c>
    </row>
    <row r="320" spans="1:26" x14ac:dyDescent="0.25">
      <c r="A320">
        <v>1372</v>
      </c>
      <c r="B320" s="87">
        <v>41977</v>
      </c>
      <c r="C320">
        <v>4</v>
      </c>
      <c r="D320" t="s">
        <v>317</v>
      </c>
      <c r="E320" t="s">
        <v>318</v>
      </c>
      <c r="F320" t="s">
        <v>319</v>
      </c>
      <c r="G320" t="s">
        <v>320</v>
      </c>
      <c r="H320" s="83">
        <v>99999</v>
      </c>
      <c r="I320" t="s">
        <v>308</v>
      </c>
      <c r="J320" t="s">
        <v>321</v>
      </c>
      <c r="K320" t="s">
        <v>322</v>
      </c>
      <c r="L320" s="87">
        <v>41979</v>
      </c>
      <c r="M320" t="s">
        <v>323</v>
      </c>
      <c r="N320" t="s">
        <v>324</v>
      </c>
      <c r="O320" t="s">
        <v>318</v>
      </c>
      <c r="P320" t="s">
        <v>319</v>
      </c>
      <c r="Q320" t="s">
        <v>320</v>
      </c>
      <c r="R320" s="83">
        <v>99999</v>
      </c>
      <c r="S320" t="s">
        <v>308</v>
      </c>
      <c r="T320" t="s">
        <v>325</v>
      </c>
      <c r="U320" t="s">
        <v>315</v>
      </c>
      <c r="V320" t="s">
        <v>316</v>
      </c>
      <c r="W320">
        <v>3.5</v>
      </c>
      <c r="X320">
        <v>70</v>
      </c>
      <c r="Y320" s="86">
        <v>245</v>
      </c>
      <c r="Z320" s="84">
        <v>24.009999999999998</v>
      </c>
    </row>
    <row r="321" spans="1:26" x14ac:dyDescent="0.25">
      <c r="A321">
        <v>1373</v>
      </c>
      <c r="B321" s="87">
        <v>41985</v>
      </c>
      <c r="C321">
        <v>12</v>
      </c>
      <c r="D321" t="s">
        <v>328</v>
      </c>
      <c r="E321" t="s">
        <v>329</v>
      </c>
      <c r="F321" t="s">
        <v>306</v>
      </c>
      <c r="G321" t="s">
        <v>307</v>
      </c>
      <c r="H321" s="83">
        <v>99999</v>
      </c>
      <c r="I321" t="s">
        <v>308</v>
      </c>
      <c r="J321" t="s">
        <v>309</v>
      </c>
      <c r="K321" t="s">
        <v>270</v>
      </c>
      <c r="L321" s="87">
        <v>41987</v>
      </c>
      <c r="M321" t="s">
        <v>310</v>
      </c>
      <c r="N321" t="s">
        <v>330</v>
      </c>
      <c r="O321" t="s">
        <v>329</v>
      </c>
      <c r="P321" t="s">
        <v>306</v>
      </c>
      <c r="Q321" t="s">
        <v>307</v>
      </c>
      <c r="R321" s="83">
        <v>99999</v>
      </c>
      <c r="S321" t="s">
        <v>308</v>
      </c>
      <c r="T321" t="s">
        <v>325</v>
      </c>
      <c r="U321" t="s">
        <v>331</v>
      </c>
      <c r="V321" t="s">
        <v>314</v>
      </c>
      <c r="W321">
        <v>18</v>
      </c>
      <c r="X321">
        <v>57</v>
      </c>
      <c r="Y321" s="86">
        <v>1026</v>
      </c>
      <c r="Z321" s="84">
        <v>102.60000000000001</v>
      </c>
    </row>
    <row r="322" spans="1:26" x14ac:dyDescent="0.25">
      <c r="A322">
        <v>1374</v>
      </c>
      <c r="B322" s="87">
        <v>41985</v>
      </c>
      <c r="C322">
        <v>12</v>
      </c>
      <c r="D322" t="s">
        <v>328</v>
      </c>
      <c r="E322" t="s">
        <v>329</v>
      </c>
      <c r="F322" t="s">
        <v>306</v>
      </c>
      <c r="G322" t="s">
        <v>307</v>
      </c>
      <c r="H322" s="83">
        <v>99999</v>
      </c>
      <c r="I322" t="s">
        <v>308</v>
      </c>
      <c r="J322" t="s">
        <v>309</v>
      </c>
      <c r="K322" t="s">
        <v>270</v>
      </c>
      <c r="L322" s="87">
        <v>41987</v>
      </c>
      <c r="M322" t="s">
        <v>310</v>
      </c>
      <c r="N322" t="s">
        <v>330</v>
      </c>
      <c r="O322" t="s">
        <v>329</v>
      </c>
      <c r="P322" t="s">
        <v>306</v>
      </c>
      <c r="Q322" t="s">
        <v>307</v>
      </c>
      <c r="R322" s="83">
        <v>99999</v>
      </c>
      <c r="S322" t="s">
        <v>308</v>
      </c>
      <c r="T322" t="s">
        <v>325</v>
      </c>
      <c r="U322" t="s">
        <v>332</v>
      </c>
      <c r="V322" t="s">
        <v>314</v>
      </c>
      <c r="W322">
        <v>46</v>
      </c>
      <c r="X322">
        <v>83</v>
      </c>
      <c r="Y322" s="86">
        <v>3818</v>
      </c>
      <c r="Z322" s="84">
        <v>374.16399999999999</v>
      </c>
    </row>
    <row r="323" spans="1:26" x14ac:dyDescent="0.25">
      <c r="A323">
        <v>1375</v>
      </c>
      <c r="B323" s="87">
        <v>41981</v>
      </c>
      <c r="C323">
        <v>8</v>
      </c>
      <c r="D323" t="s">
        <v>333</v>
      </c>
      <c r="E323" t="s">
        <v>334</v>
      </c>
      <c r="F323" t="s">
        <v>335</v>
      </c>
      <c r="G323" t="s">
        <v>336</v>
      </c>
      <c r="H323" s="83">
        <v>99999</v>
      </c>
      <c r="I323" t="s">
        <v>308</v>
      </c>
      <c r="J323" t="s">
        <v>337</v>
      </c>
      <c r="K323" t="s">
        <v>263</v>
      </c>
      <c r="L323" s="87">
        <v>41983</v>
      </c>
      <c r="M323" t="s">
        <v>338</v>
      </c>
      <c r="N323" t="s">
        <v>339</v>
      </c>
      <c r="O323" t="s">
        <v>334</v>
      </c>
      <c r="P323" t="s">
        <v>335</v>
      </c>
      <c r="Q323" t="s">
        <v>336</v>
      </c>
      <c r="R323" s="83">
        <v>99999</v>
      </c>
      <c r="S323" t="s">
        <v>308</v>
      </c>
      <c r="T323" t="s">
        <v>325</v>
      </c>
      <c r="U323" t="s">
        <v>340</v>
      </c>
      <c r="V323" t="s">
        <v>341</v>
      </c>
      <c r="W323">
        <v>9.1999999999999993</v>
      </c>
      <c r="X323">
        <v>76</v>
      </c>
      <c r="Y323" s="86">
        <v>699.19999999999993</v>
      </c>
      <c r="Z323" s="84">
        <v>67.123199999999997</v>
      </c>
    </row>
    <row r="324" spans="1:26" x14ac:dyDescent="0.25">
      <c r="A324">
        <v>1376</v>
      </c>
      <c r="B324" s="87">
        <v>41977</v>
      </c>
      <c r="C324">
        <v>4</v>
      </c>
      <c r="D324" t="s">
        <v>317</v>
      </c>
      <c r="E324" t="s">
        <v>318</v>
      </c>
      <c r="F324" t="s">
        <v>319</v>
      </c>
      <c r="G324" t="s">
        <v>320</v>
      </c>
      <c r="H324" s="83">
        <v>99999</v>
      </c>
      <c r="I324" t="s">
        <v>308</v>
      </c>
      <c r="J324" t="s">
        <v>321</v>
      </c>
      <c r="K324" t="s">
        <v>322</v>
      </c>
      <c r="L324">
        <v>41979</v>
      </c>
      <c r="M324" t="s">
        <v>338</v>
      </c>
      <c r="N324" t="s">
        <v>324</v>
      </c>
      <c r="O324" t="s">
        <v>318</v>
      </c>
      <c r="P324" t="s">
        <v>319</v>
      </c>
      <c r="Q324" t="s">
        <v>320</v>
      </c>
      <c r="R324" s="83">
        <v>99999</v>
      </c>
      <c r="S324" t="s">
        <v>308</v>
      </c>
      <c r="T324" t="s">
        <v>312</v>
      </c>
      <c r="U324" t="s">
        <v>340</v>
      </c>
      <c r="V324" t="s">
        <v>341</v>
      </c>
      <c r="W324">
        <v>9.1999999999999993</v>
      </c>
      <c r="X324">
        <v>80</v>
      </c>
      <c r="Y324" s="86">
        <v>736</v>
      </c>
      <c r="Z324" s="84">
        <v>72.864000000000004</v>
      </c>
    </row>
    <row r="325" spans="1:26" x14ac:dyDescent="0.25">
      <c r="A325">
        <v>1377</v>
      </c>
      <c r="B325" s="87">
        <v>42002</v>
      </c>
      <c r="C325">
        <v>29</v>
      </c>
      <c r="D325" t="s">
        <v>342</v>
      </c>
      <c r="E325" t="s">
        <v>343</v>
      </c>
      <c r="F325" t="s">
        <v>344</v>
      </c>
      <c r="G325" t="s">
        <v>345</v>
      </c>
      <c r="H325" s="83">
        <v>99999</v>
      </c>
      <c r="I325" t="s">
        <v>308</v>
      </c>
      <c r="J325" t="s">
        <v>346</v>
      </c>
      <c r="K325" t="s">
        <v>270</v>
      </c>
      <c r="L325">
        <v>42004</v>
      </c>
      <c r="M325" t="s">
        <v>310</v>
      </c>
      <c r="N325" t="s">
        <v>347</v>
      </c>
      <c r="O325" t="s">
        <v>343</v>
      </c>
      <c r="P325" t="s">
        <v>344</v>
      </c>
      <c r="Q325" t="s">
        <v>345</v>
      </c>
      <c r="R325" s="83">
        <v>99999</v>
      </c>
      <c r="S325" t="s">
        <v>308</v>
      </c>
      <c r="T325" t="s">
        <v>312</v>
      </c>
      <c r="U325" t="s">
        <v>348</v>
      </c>
      <c r="V325" t="s">
        <v>349</v>
      </c>
      <c r="W325">
        <v>12.75</v>
      </c>
      <c r="X325">
        <v>47</v>
      </c>
      <c r="Y325" s="86">
        <v>599.25</v>
      </c>
      <c r="Z325" s="84">
        <v>59.325750000000006</v>
      </c>
    </row>
    <row r="326" spans="1:26" x14ac:dyDescent="0.25">
      <c r="A326">
        <v>1378</v>
      </c>
      <c r="B326" s="87">
        <v>41976</v>
      </c>
      <c r="C326">
        <v>3</v>
      </c>
      <c r="D326" t="s">
        <v>350</v>
      </c>
      <c r="E326" t="s">
        <v>351</v>
      </c>
      <c r="F326" t="s">
        <v>352</v>
      </c>
      <c r="G326" t="s">
        <v>353</v>
      </c>
      <c r="H326" s="83">
        <v>99999</v>
      </c>
      <c r="I326" t="s">
        <v>308</v>
      </c>
      <c r="J326" t="s">
        <v>309</v>
      </c>
      <c r="K326" t="s">
        <v>270</v>
      </c>
      <c r="L326">
        <v>41978</v>
      </c>
      <c r="M326" t="s">
        <v>310</v>
      </c>
      <c r="N326" t="s">
        <v>354</v>
      </c>
      <c r="O326" t="s">
        <v>351</v>
      </c>
      <c r="P326" t="s">
        <v>352</v>
      </c>
      <c r="Q326" t="s">
        <v>353</v>
      </c>
      <c r="R326" s="83">
        <v>99999</v>
      </c>
      <c r="S326" t="s">
        <v>308</v>
      </c>
      <c r="T326" t="s">
        <v>355</v>
      </c>
      <c r="U326" t="s">
        <v>356</v>
      </c>
      <c r="V326" t="s">
        <v>357</v>
      </c>
      <c r="W326">
        <v>9.65</v>
      </c>
      <c r="X326">
        <v>96</v>
      </c>
      <c r="Y326" s="86">
        <v>926.40000000000009</v>
      </c>
      <c r="Z326" s="84">
        <v>94.492800000000017</v>
      </c>
    </row>
    <row r="327" spans="1:26" x14ac:dyDescent="0.25">
      <c r="A327">
        <v>1379</v>
      </c>
      <c r="B327" s="87">
        <v>41979</v>
      </c>
      <c r="C327">
        <v>6</v>
      </c>
      <c r="D327" t="s">
        <v>358</v>
      </c>
      <c r="E327" t="s">
        <v>359</v>
      </c>
      <c r="F327" t="s">
        <v>360</v>
      </c>
      <c r="G327" t="s">
        <v>361</v>
      </c>
      <c r="H327" s="83">
        <v>99999</v>
      </c>
      <c r="I327" t="s">
        <v>308</v>
      </c>
      <c r="J327" t="s">
        <v>362</v>
      </c>
      <c r="K327" t="s">
        <v>263</v>
      </c>
      <c r="L327">
        <v>41981</v>
      </c>
      <c r="M327" t="s">
        <v>310</v>
      </c>
      <c r="N327" t="s">
        <v>363</v>
      </c>
      <c r="O327" t="s">
        <v>359</v>
      </c>
      <c r="P327" t="s">
        <v>360</v>
      </c>
      <c r="Q327" t="s">
        <v>361</v>
      </c>
      <c r="R327" s="83">
        <v>99999</v>
      </c>
      <c r="S327" t="s">
        <v>308</v>
      </c>
      <c r="T327" t="s">
        <v>325</v>
      </c>
      <c r="U327" t="s">
        <v>364</v>
      </c>
      <c r="V327" t="s">
        <v>365</v>
      </c>
      <c r="W327">
        <v>40</v>
      </c>
      <c r="X327">
        <v>32</v>
      </c>
      <c r="Y327" s="86">
        <v>1280</v>
      </c>
      <c r="Z327" s="84">
        <v>134.4</v>
      </c>
    </row>
    <row r="328" spans="1:26" x14ac:dyDescent="0.25">
      <c r="A328">
        <v>1380</v>
      </c>
      <c r="B328" s="87">
        <v>42001</v>
      </c>
      <c r="C328">
        <v>28</v>
      </c>
      <c r="D328" t="s">
        <v>366</v>
      </c>
      <c r="E328" t="s">
        <v>367</v>
      </c>
      <c r="F328" t="s">
        <v>368</v>
      </c>
      <c r="G328" t="s">
        <v>369</v>
      </c>
      <c r="H328" s="83">
        <v>99999</v>
      </c>
      <c r="I328" t="s">
        <v>308</v>
      </c>
      <c r="J328" t="s">
        <v>370</v>
      </c>
      <c r="K328" t="s">
        <v>371</v>
      </c>
      <c r="L328" s="87">
        <v>42003</v>
      </c>
      <c r="M328" t="s">
        <v>338</v>
      </c>
      <c r="N328" t="s">
        <v>372</v>
      </c>
      <c r="O328" t="s">
        <v>367</v>
      </c>
      <c r="P328" t="s">
        <v>368</v>
      </c>
      <c r="Q328" t="s">
        <v>369</v>
      </c>
      <c r="R328" s="83">
        <v>99999</v>
      </c>
      <c r="S328" t="s">
        <v>308</v>
      </c>
      <c r="T328" t="s">
        <v>312</v>
      </c>
      <c r="U328" t="s">
        <v>332</v>
      </c>
      <c r="V328" t="s">
        <v>314</v>
      </c>
      <c r="W328">
        <v>46</v>
      </c>
      <c r="X328">
        <v>16</v>
      </c>
      <c r="Y328" s="86">
        <v>736</v>
      </c>
      <c r="Z328" s="84">
        <v>73.600000000000009</v>
      </c>
    </row>
    <row r="329" spans="1:26" x14ac:dyDescent="0.25">
      <c r="A329">
        <v>1381</v>
      </c>
      <c r="B329" s="87">
        <v>41981</v>
      </c>
      <c r="C329">
        <v>8</v>
      </c>
      <c r="D329" t="s">
        <v>333</v>
      </c>
      <c r="E329" t="s">
        <v>334</v>
      </c>
      <c r="F329" t="s">
        <v>335</v>
      </c>
      <c r="G329" t="s">
        <v>336</v>
      </c>
      <c r="H329" s="83">
        <v>99999</v>
      </c>
      <c r="I329" t="s">
        <v>308</v>
      </c>
      <c r="J329" t="s">
        <v>337</v>
      </c>
      <c r="K329" t="s">
        <v>263</v>
      </c>
      <c r="L329" s="87">
        <v>41983</v>
      </c>
      <c r="M329" t="s">
        <v>338</v>
      </c>
      <c r="N329" t="s">
        <v>339</v>
      </c>
      <c r="O329" t="s">
        <v>334</v>
      </c>
      <c r="P329" t="s">
        <v>335</v>
      </c>
      <c r="Q329" t="s">
        <v>336</v>
      </c>
      <c r="R329" s="83">
        <v>99999</v>
      </c>
      <c r="S329" t="s">
        <v>308</v>
      </c>
      <c r="T329" t="s">
        <v>312</v>
      </c>
      <c r="U329" t="s">
        <v>348</v>
      </c>
      <c r="V329" t="s">
        <v>349</v>
      </c>
      <c r="W329">
        <v>12.75</v>
      </c>
      <c r="X329">
        <v>41</v>
      </c>
      <c r="Y329" s="86">
        <v>522.75</v>
      </c>
      <c r="Z329" s="84">
        <v>51.229500000000002</v>
      </c>
    </row>
    <row r="330" spans="1:26" x14ac:dyDescent="0.25">
      <c r="A330">
        <v>1382</v>
      </c>
      <c r="B330" s="87">
        <v>41983</v>
      </c>
      <c r="C330">
        <v>10</v>
      </c>
      <c r="D330" t="s">
        <v>373</v>
      </c>
      <c r="E330" t="s">
        <v>374</v>
      </c>
      <c r="F330" t="s">
        <v>375</v>
      </c>
      <c r="G330" t="s">
        <v>376</v>
      </c>
      <c r="H330" s="83">
        <v>99999</v>
      </c>
      <c r="I330" t="s">
        <v>308</v>
      </c>
      <c r="J330" t="s">
        <v>377</v>
      </c>
      <c r="K330" t="s">
        <v>322</v>
      </c>
      <c r="L330" s="87">
        <v>41985</v>
      </c>
      <c r="M330" t="s">
        <v>310</v>
      </c>
      <c r="N330" t="s">
        <v>378</v>
      </c>
      <c r="O330" t="s">
        <v>374</v>
      </c>
      <c r="P330" t="s">
        <v>375</v>
      </c>
      <c r="Q330" t="s">
        <v>376</v>
      </c>
      <c r="R330" s="83">
        <v>99999</v>
      </c>
      <c r="S330" t="s">
        <v>308</v>
      </c>
      <c r="T330" t="s">
        <v>325</v>
      </c>
      <c r="U330" t="s">
        <v>379</v>
      </c>
      <c r="V330" t="s">
        <v>314</v>
      </c>
      <c r="W330">
        <v>2.99</v>
      </c>
      <c r="X330">
        <v>41</v>
      </c>
      <c r="Y330" s="86">
        <v>122.59</v>
      </c>
      <c r="Z330" s="84">
        <v>12.871950000000002</v>
      </c>
    </row>
    <row r="331" spans="1:26" x14ac:dyDescent="0.25">
      <c r="A331">
        <v>1383</v>
      </c>
      <c r="B331" s="87">
        <v>41980</v>
      </c>
      <c r="C331">
        <v>7</v>
      </c>
      <c r="D331" t="s">
        <v>380</v>
      </c>
      <c r="E331" t="s">
        <v>381</v>
      </c>
      <c r="F331" t="s">
        <v>382</v>
      </c>
      <c r="G331" t="s">
        <v>383</v>
      </c>
      <c r="H331" s="83">
        <v>99999</v>
      </c>
      <c r="I331" t="s">
        <v>308</v>
      </c>
      <c r="J331" t="s">
        <v>337</v>
      </c>
      <c r="K331" t="s">
        <v>263</v>
      </c>
      <c r="L331" s="87"/>
      <c r="N331" t="s">
        <v>384</v>
      </c>
      <c r="O331" t="s">
        <v>381</v>
      </c>
      <c r="P331" t="s">
        <v>382</v>
      </c>
      <c r="Q331" t="s">
        <v>383</v>
      </c>
      <c r="R331" s="83">
        <v>99999</v>
      </c>
      <c r="S331" t="s">
        <v>308</v>
      </c>
      <c r="U331" t="s">
        <v>332</v>
      </c>
      <c r="V331" t="s">
        <v>314</v>
      </c>
      <c r="W331">
        <v>46</v>
      </c>
      <c r="X331">
        <v>41</v>
      </c>
      <c r="Y331" s="86">
        <v>1886</v>
      </c>
      <c r="Z331" s="84">
        <v>194.25800000000004</v>
      </c>
    </row>
    <row r="332" spans="1:26" x14ac:dyDescent="0.25">
      <c r="A332">
        <v>1384</v>
      </c>
      <c r="B332" s="87">
        <v>41983</v>
      </c>
      <c r="C332">
        <v>10</v>
      </c>
      <c r="D332" t="s">
        <v>373</v>
      </c>
      <c r="E332" t="s">
        <v>374</v>
      </c>
      <c r="F332" t="s">
        <v>375</v>
      </c>
      <c r="G332" t="s">
        <v>376</v>
      </c>
      <c r="H332" s="83">
        <v>99999</v>
      </c>
      <c r="I332" t="s">
        <v>308</v>
      </c>
      <c r="J332" t="s">
        <v>377</v>
      </c>
      <c r="K332" t="s">
        <v>322</v>
      </c>
      <c r="L332" s="87">
        <v>41985</v>
      </c>
      <c r="M332" t="s">
        <v>323</v>
      </c>
      <c r="N332" t="s">
        <v>378</v>
      </c>
      <c r="O332" t="s">
        <v>374</v>
      </c>
      <c r="P332" t="s">
        <v>375</v>
      </c>
      <c r="Q332" t="s">
        <v>376</v>
      </c>
      <c r="R332" s="83">
        <v>99999</v>
      </c>
      <c r="S332" t="s">
        <v>308</v>
      </c>
      <c r="U332" t="s">
        <v>385</v>
      </c>
      <c r="V332" t="s">
        <v>386</v>
      </c>
      <c r="W332" s="84">
        <v>25</v>
      </c>
      <c r="X332">
        <v>94</v>
      </c>
      <c r="Y332" s="86">
        <v>2350</v>
      </c>
      <c r="Z332" s="84">
        <v>235</v>
      </c>
    </row>
    <row r="333" spans="1:26" x14ac:dyDescent="0.25">
      <c r="A333">
        <v>1385</v>
      </c>
      <c r="B333" s="87">
        <v>41983</v>
      </c>
      <c r="C333">
        <v>10</v>
      </c>
      <c r="D333" t="s">
        <v>373</v>
      </c>
      <c r="E333" t="s">
        <v>374</v>
      </c>
      <c r="F333" t="s">
        <v>375</v>
      </c>
      <c r="G333" t="s">
        <v>376</v>
      </c>
      <c r="H333" s="83">
        <v>99999</v>
      </c>
      <c r="I333" t="s">
        <v>308</v>
      </c>
      <c r="J333" t="s">
        <v>377</v>
      </c>
      <c r="K333" t="s">
        <v>322</v>
      </c>
      <c r="L333" s="87">
        <v>41985</v>
      </c>
      <c r="M333" t="s">
        <v>323</v>
      </c>
      <c r="N333" t="s">
        <v>378</v>
      </c>
      <c r="O333" t="s">
        <v>374</v>
      </c>
      <c r="P333" t="s">
        <v>375</v>
      </c>
      <c r="Q333" t="s">
        <v>376</v>
      </c>
      <c r="R333" s="83">
        <v>99999</v>
      </c>
      <c r="S333" t="s">
        <v>308</v>
      </c>
      <c r="U333" t="s">
        <v>387</v>
      </c>
      <c r="V333" t="s">
        <v>388</v>
      </c>
      <c r="W333" s="84">
        <v>22</v>
      </c>
      <c r="X333">
        <v>20</v>
      </c>
      <c r="Y333" s="86">
        <v>440</v>
      </c>
      <c r="Z333" s="84">
        <v>46.2</v>
      </c>
    </row>
    <row r="334" spans="1:26" x14ac:dyDescent="0.25">
      <c r="A334">
        <v>1386</v>
      </c>
      <c r="B334" s="87">
        <v>41983</v>
      </c>
      <c r="C334">
        <v>10</v>
      </c>
      <c r="D334" t="s">
        <v>373</v>
      </c>
      <c r="E334" t="s">
        <v>374</v>
      </c>
      <c r="F334" t="s">
        <v>375</v>
      </c>
      <c r="G334" t="s">
        <v>376</v>
      </c>
      <c r="H334" s="83">
        <v>99999</v>
      </c>
      <c r="I334" t="s">
        <v>308</v>
      </c>
      <c r="J334" t="s">
        <v>377</v>
      </c>
      <c r="K334" t="s">
        <v>322</v>
      </c>
      <c r="L334">
        <v>41985</v>
      </c>
      <c r="M334" t="s">
        <v>323</v>
      </c>
      <c r="N334" t="s">
        <v>378</v>
      </c>
      <c r="O334" t="s">
        <v>374</v>
      </c>
      <c r="P334" t="s">
        <v>375</v>
      </c>
      <c r="Q334" t="s">
        <v>376</v>
      </c>
      <c r="R334" s="83">
        <v>99999</v>
      </c>
      <c r="S334" t="s">
        <v>308</v>
      </c>
      <c r="U334" t="s">
        <v>340</v>
      </c>
      <c r="V334" t="s">
        <v>341</v>
      </c>
      <c r="W334" s="84">
        <v>9.1999999999999993</v>
      </c>
      <c r="X334">
        <v>13</v>
      </c>
      <c r="Y334" s="86">
        <v>119.6</v>
      </c>
      <c r="Z334" s="84">
        <v>12.438400000000001</v>
      </c>
    </row>
    <row r="335" spans="1:26" x14ac:dyDescent="0.25">
      <c r="A335">
        <v>1387</v>
      </c>
      <c r="B335" s="87">
        <v>41984</v>
      </c>
      <c r="C335">
        <v>11</v>
      </c>
      <c r="D335" t="s">
        <v>389</v>
      </c>
      <c r="E335" t="s">
        <v>390</v>
      </c>
      <c r="F335" t="s">
        <v>391</v>
      </c>
      <c r="G335" t="s">
        <v>392</v>
      </c>
      <c r="H335" s="83">
        <v>99999</v>
      </c>
      <c r="I335" t="s">
        <v>308</v>
      </c>
      <c r="J335" t="s">
        <v>370</v>
      </c>
      <c r="K335" t="s">
        <v>371</v>
      </c>
      <c r="M335" t="s">
        <v>338</v>
      </c>
      <c r="N335" t="s">
        <v>393</v>
      </c>
      <c r="O335" t="s">
        <v>390</v>
      </c>
      <c r="P335" t="s">
        <v>391</v>
      </c>
      <c r="Q335" t="s">
        <v>392</v>
      </c>
      <c r="R335" s="83">
        <v>99999</v>
      </c>
      <c r="S335" t="s">
        <v>308</v>
      </c>
      <c r="U335" t="s">
        <v>315</v>
      </c>
      <c r="V335" t="s">
        <v>316</v>
      </c>
      <c r="W335" s="84">
        <v>3.5</v>
      </c>
      <c r="X335">
        <v>74</v>
      </c>
      <c r="Y335" s="86">
        <v>259</v>
      </c>
      <c r="Z335" s="84">
        <v>26.936000000000003</v>
      </c>
    </row>
    <row r="336" spans="1:26" x14ac:dyDescent="0.25">
      <c r="A336">
        <v>1388</v>
      </c>
      <c r="B336" s="87">
        <v>41984</v>
      </c>
      <c r="C336">
        <v>11</v>
      </c>
      <c r="D336" t="s">
        <v>389</v>
      </c>
      <c r="E336" t="s">
        <v>390</v>
      </c>
      <c r="F336" t="s">
        <v>391</v>
      </c>
      <c r="G336" t="s">
        <v>392</v>
      </c>
      <c r="H336" s="83">
        <v>99999</v>
      </c>
      <c r="I336" t="s">
        <v>308</v>
      </c>
      <c r="J336" t="s">
        <v>370</v>
      </c>
      <c r="K336" t="s">
        <v>371</v>
      </c>
      <c r="M336" t="s">
        <v>338</v>
      </c>
      <c r="N336" t="s">
        <v>393</v>
      </c>
      <c r="O336" t="s">
        <v>390</v>
      </c>
      <c r="P336" t="s">
        <v>391</v>
      </c>
      <c r="Q336" t="s">
        <v>392</v>
      </c>
      <c r="R336" s="83">
        <v>99999</v>
      </c>
      <c r="S336" t="s">
        <v>308</v>
      </c>
      <c r="U336" t="s">
        <v>379</v>
      </c>
      <c r="V336" t="s">
        <v>314</v>
      </c>
      <c r="W336" s="84">
        <v>2.99</v>
      </c>
      <c r="X336">
        <v>53</v>
      </c>
      <c r="Y336" s="86">
        <v>158.47</v>
      </c>
      <c r="Z336" s="84">
        <v>16.005470000000003</v>
      </c>
    </row>
    <row r="337" spans="1:26" x14ac:dyDescent="0.25">
      <c r="A337">
        <v>1389</v>
      </c>
      <c r="B337" s="87">
        <v>41974</v>
      </c>
      <c r="C337">
        <v>1</v>
      </c>
      <c r="D337" t="s">
        <v>394</v>
      </c>
      <c r="E337" t="s">
        <v>395</v>
      </c>
      <c r="F337" t="s">
        <v>396</v>
      </c>
      <c r="G337" t="s">
        <v>188</v>
      </c>
      <c r="H337" s="83">
        <v>99999</v>
      </c>
      <c r="I337" t="s">
        <v>308</v>
      </c>
      <c r="J337" t="s">
        <v>337</v>
      </c>
      <c r="K337" t="s">
        <v>263</v>
      </c>
      <c r="N337" t="s">
        <v>397</v>
      </c>
      <c r="O337" t="s">
        <v>395</v>
      </c>
      <c r="P337" t="s">
        <v>396</v>
      </c>
      <c r="Q337" t="s">
        <v>188</v>
      </c>
      <c r="R337" s="83">
        <v>99999</v>
      </c>
      <c r="S337" t="s">
        <v>308</v>
      </c>
      <c r="U337" t="s">
        <v>331</v>
      </c>
      <c r="V337" t="s">
        <v>314</v>
      </c>
      <c r="W337" s="84">
        <v>18</v>
      </c>
      <c r="X337">
        <v>99</v>
      </c>
      <c r="Y337" s="86">
        <v>1782</v>
      </c>
      <c r="Z337" s="84">
        <v>174.63600000000002</v>
      </c>
    </row>
    <row r="338" spans="1:26" x14ac:dyDescent="0.25">
      <c r="A338">
        <v>1390</v>
      </c>
      <c r="B338" s="87">
        <v>41974</v>
      </c>
      <c r="C338">
        <v>1</v>
      </c>
      <c r="D338" t="s">
        <v>394</v>
      </c>
      <c r="E338" t="s">
        <v>395</v>
      </c>
      <c r="F338" t="s">
        <v>396</v>
      </c>
      <c r="G338" t="s">
        <v>188</v>
      </c>
      <c r="H338" s="83">
        <v>99999</v>
      </c>
      <c r="I338" t="s">
        <v>308</v>
      </c>
      <c r="J338" t="s">
        <v>337</v>
      </c>
      <c r="K338" t="s">
        <v>263</v>
      </c>
      <c r="N338" t="s">
        <v>397</v>
      </c>
      <c r="O338" t="s">
        <v>395</v>
      </c>
      <c r="P338" t="s">
        <v>396</v>
      </c>
      <c r="Q338" t="s">
        <v>188</v>
      </c>
      <c r="R338" s="83">
        <v>99999</v>
      </c>
      <c r="S338" t="s">
        <v>308</v>
      </c>
      <c r="U338" t="s">
        <v>332</v>
      </c>
      <c r="V338" t="s">
        <v>314</v>
      </c>
      <c r="W338" s="84">
        <v>46</v>
      </c>
      <c r="X338">
        <v>89</v>
      </c>
      <c r="Y338" s="86">
        <v>4094</v>
      </c>
      <c r="Z338" s="84">
        <v>388.93</v>
      </c>
    </row>
    <row r="339" spans="1:26" x14ac:dyDescent="0.25">
      <c r="A339">
        <v>1391</v>
      </c>
      <c r="B339" s="87">
        <v>41974</v>
      </c>
      <c r="C339">
        <v>1</v>
      </c>
      <c r="D339" t="s">
        <v>394</v>
      </c>
      <c r="E339" t="s">
        <v>395</v>
      </c>
      <c r="F339" t="s">
        <v>396</v>
      </c>
      <c r="G339" t="s">
        <v>188</v>
      </c>
      <c r="H339" s="83">
        <v>99999</v>
      </c>
      <c r="I339" t="s">
        <v>308</v>
      </c>
      <c r="J339" t="s">
        <v>337</v>
      </c>
      <c r="K339" t="s">
        <v>263</v>
      </c>
      <c r="L339" s="87"/>
      <c r="N339" t="s">
        <v>397</v>
      </c>
      <c r="O339" t="s">
        <v>395</v>
      </c>
      <c r="P339" t="s">
        <v>396</v>
      </c>
      <c r="Q339" t="s">
        <v>188</v>
      </c>
      <c r="R339" s="83">
        <v>99999</v>
      </c>
      <c r="S339" t="s">
        <v>308</v>
      </c>
      <c r="U339" t="s">
        <v>379</v>
      </c>
      <c r="V339" t="s">
        <v>314</v>
      </c>
      <c r="W339" s="84">
        <v>2.99</v>
      </c>
      <c r="X339">
        <v>64</v>
      </c>
      <c r="Y339" s="86">
        <v>191.36</v>
      </c>
      <c r="Z339" s="84">
        <v>19.518720000000002</v>
      </c>
    </row>
    <row r="340" spans="1:26" x14ac:dyDescent="0.25">
      <c r="A340">
        <v>1392</v>
      </c>
      <c r="B340" s="87">
        <v>42001</v>
      </c>
      <c r="C340">
        <v>28</v>
      </c>
      <c r="D340" t="s">
        <v>366</v>
      </c>
      <c r="E340" t="s">
        <v>367</v>
      </c>
      <c r="F340" t="s">
        <v>368</v>
      </c>
      <c r="G340" t="s">
        <v>369</v>
      </c>
      <c r="H340" s="83">
        <v>99999</v>
      </c>
      <c r="I340" t="s">
        <v>308</v>
      </c>
      <c r="J340" t="s">
        <v>370</v>
      </c>
      <c r="K340" t="s">
        <v>371</v>
      </c>
      <c r="L340" s="87">
        <v>42003</v>
      </c>
      <c r="M340" t="s">
        <v>338</v>
      </c>
      <c r="N340" t="s">
        <v>372</v>
      </c>
      <c r="O340" t="s">
        <v>367</v>
      </c>
      <c r="P340" t="s">
        <v>368</v>
      </c>
      <c r="Q340" t="s">
        <v>369</v>
      </c>
      <c r="R340" s="83">
        <v>99999</v>
      </c>
      <c r="S340" t="s">
        <v>308</v>
      </c>
      <c r="T340" t="s">
        <v>325</v>
      </c>
      <c r="U340" t="s">
        <v>356</v>
      </c>
      <c r="V340" t="s">
        <v>357</v>
      </c>
      <c r="W340" s="84">
        <v>9.65</v>
      </c>
      <c r="X340">
        <v>98</v>
      </c>
      <c r="Y340" s="86">
        <v>945.7</v>
      </c>
      <c r="Z340" s="84">
        <v>96.461400000000012</v>
      </c>
    </row>
    <row r="341" spans="1:26" x14ac:dyDescent="0.25">
      <c r="A341">
        <v>1393</v>
      </c>
      <c r="B341" s="87">
        <v>42001</v>
      </c>
      <c r="C341">
        <v>28</v>
      </c>
      <c r="D341" t="s">
        <v>366</v>
      </c>
      <c r="E341" t="s">
        <v>367</v>
      </c>
      <c r="F341" t="s">
        <v>368</v>
      </c>
      <c r="G341" t="s">
        <v>369</v>
      </c>
      <c r="H341" s="83">
        <v>99999</v>
      </c>
      <c r="I341" t="s">
        <v>308</v>
      </c>
      <c r="J341" t="s">
        <v>370</v>
      </c>
      <c r="K341" t="s">
        <v>371</v>
      </c>
      <c r="L341" s="87">
        <v>42003</v>
      </c>
      <c r="M341" t="s">
        <v>338</v>
      </c>
      <c r="N341" t="s">
        <v>372</v>
      </c>
      <c r="O341" t="s">
        <v>367</v>
      </c>
      <c r="P341" t="s">
        <v>368</v>
      </c>
      <c r="Q341" t="s">
        <v>369</v>
      </c>
      <c r="R341" s="83">
        <v>99999</v>
      </c>
      <c r="S341" t="s">
        <v>308</v>
      </c>
      <c r="T341" t="s">
        <v>325</v>
      </c>
      <c r="U341" t="s">
        <v>398</v>
      </c>
      <c r="V341" t="s">
        <v>399</v>
      </c>
      <c r="W341" s="84">
        <v>18.399999999999999</v>
      </c>
      <c r="X341">
        <v>86</v>
      </c>
      <c r="Y341" s="86">
        <v>1582.3999999999999</v>
      </c>
      <c r="Z341" s="84">
        <v>155.0752</v>
      </c>
    </row>
    <row r="342" spans="1:26" x14ac:dyDescent="0.25">
      <c r="A342">
        <v>1394</v>
      </c>
      <c r="B342" s="87">
        <v>41982</v>
      </c>
      <c r="C342">
        <v>9</v>
      </c>
      <c r="D342" t="s">
        <v>400</v>
      </c>
      <c r="E342" t="s">
        <v>401</v>
      </c>
      <c r="F342" t="s">
        <v>402</v>
      </c>
      <c r="G342" t="s">
        <v>403</v>
      </c>
      <c r="H342" s="83">
        <v>99999</v>
      </c>
      <c r="I342" t="s">
        <v>308</v>
      </c>
      <c r="J342" t="s">
        <v>404</v>
      </c>
      <c r="K342" t="s">
        <v>270</v>
      </c>
      <c r="L342" s="87">
        <v>41984</v>
      </c>
      <c r="M342" t="s">
        <v>323</v>
      </c>
      <c r="N342" t="s">
        <v>405</v>
      </c>
      <c r="O342" t="s">
        <v>401</v>
      </c>
      <c r="P342" t="s">
        <v>402</v>
      </c>
      <c r="Q342" t="s">
        <v>403</v>
      </c>
      <c r="R342" s="83">
        <v>99999</v>
      </c>
      <c r="S342" t="s">
        <v>308</v>
      </c>
      <c r="T342" t="s">
        <v>312</v>
      </c>
      <c r="U342" t="s">
        <v>406</v>
      </c>
      <c r="V342" t="s">
        <v>407</v>
      </c>
      <c r="W342" s="84">
        <v>19.5</v>
      </c>
      <c r="X342">
        <v>20</v>
      </c>
      <c r="Y342" s="86">
        <v>390</v>
      </c>
      <c r="Z342" s="84">
        <v>40.950000000000003</v>
      </c>
    </row>
    <row r="343" spans="1:26" x14ac:dyDescent="0.25">
      <c r="A343">
        <v>1395</v>
      </c>
      <c r="B343" s="87">
        <v>41982</v>
      </c>
      <c r="C343">
        <v>9</v>
      </c>
      <c r="D343" t="s">
        <v>400</v>
      </c>
      <c r="E343" t="s">
        <v>401</v>
      </c>
      <c r="F343" t="s">
        <v>402</v>
      </c>
      <c r="G343" t="s">
        <v>403</v>
      </c>
      <c r="H343" s="83">
        <v>99999</v>
      </c>
      <c r="I343" t="s">
        <v>308</v>
      </c>
      <c r="J343" t="s">
        <v>404</v>
      </c>
      <c r="K343" t="s">
        <v>270</v>
      </c>
      <c r="L343" s="87">
        <v>41984</v>
      </c>
      <c r="M343" t="s">
        <v>323</v>
      </c>
      <c r="N343" t="s">
        <v>405</v>
      </c>
      <c r="O343" t="s">
        <v>401</v>
      </c>
      <c r="P343" t="s">
        <v>402</v>
      </c>
      <c r="Q343" t="s">
        <v>403</v>
      </c>
      <c r="R343" s="83">
        <v>99999</v>
      </c>
      <c r="S343" t="s">
        <v>308</v>
      </c>
      <c r="T343" t="s">
        <v>312</v>
      </c>
      <c r="U343" t="s">
        <v>408</v>
      </c>
      <c r="V343" t="s">
        <v>409</v>
      </c>
      <c r="W343" s="84">
        <v>34.799999999999997</v>
      </c>
      <c r="X343">
        <v>69</v>
      </c>
      <c r="Y343" s="86">
        <v>2401.1999999999998</v>
      </c>
      <c r="Z343" s="84">
        <v>240.12</v>
      </c>
    </row>
    <row r="344" spans="1:26" x14ac:dyDescent="0.25">
      <c r="A344">
        <v>1396</v>
      </c>
      <c r="B344" s="87">
        <v>41979</v>
      </c>
      <c r="C344">
        <v>6</v>
      </c>
      <c r="D344" t="s">
        <v>358</v>
      </c>
      <c r="E344" t="s">
        <v>359</v>
      </c>
      <c r="F344" t="s">
        <v>360</v>
      </c>
      <c r="G344" t="s">
        <v>361</v>
      </c>
      <c r="H344" s="83">
        <v>99999</v>
      </c>
      <c r="I344" t="s">
        <v>308</v>
      </c>
      <c r="J344" t="s">
        <v>362</v>
      </c>
      <c r="K344" t="s">
        <v>263</v>
      </c>
      <c r="L344" s="87">
        <v>41981</v>
      </c>
      <c r="M344" t="s">
        <v>310</v>
      </c>
      <c r="N344" t="s">
        <v>363</v>
      </c>
      <c r="O344" t="s">
        <v>359</v>
      </c>
      <c r="P344" t="s">
        <v>360</v>
      </c>
      <c r="Q344" t="s">
        <v>361</v>
      </c>
      <c r="R344" s="83">
        <v>99999</v>
      </c>
      <c r="S344" t="s">
        <v>308</v>
      </c>
      <c r="T344" t="s">
        <v>325</v>
      </c>
      <c r="U344" t="s">
        <v>313</v>
      </c>
      <c r="V344" t="s">
        <v>314</v>
      </c>
      <c r="W344" s="84">
        <v>14</v>
      </c>
      <c r="X344">
        <v>68</v>
      </c>
      <c r="Y344" s="86">
        <v>952</v>
      </c>
      <c r="Z344" s="84">
        <v>91.391999999999996</v>
      </c>
    </row>
    <row r="345" spans="1:26" x14ac:dyDescent="0.25">
      <c r="A345">
        <v>1397</v>
      </c>
      <c r="B345" s="87">
        <v>41981</v>
      </c>
      <c r="C345">
        <v>8</v>
      </c>
      <c r="D345" t="s">
        <v>333</v>
      </c>
      <c r="E345" t="s">
        <v>334</v>
      </c>
      <c r="F345" t="s">
        <v>335</v>
      </c>
      <c r="G345" t="s">
        <v>336</v>
      </c>
      <c r="H345" s="83">
        <v>99999</v>
      </c>
      <c r="I345" t="s">
        <v>308</v>
      </c>
      <c r="J345" t="s">
        <v>337</v>
      </c>
      <c r="K345" t="s">
        <v>263</v>
      </c>
      <c r="L345" s="87">
        <v>41983</v>
      </c>
      <c r="M345" t="s">
        <v>310</v>
      </c>
      <c r="N345" t="s">
        <v>339</v>
      </c>
      <c r="O345" t="s">
        <v>334</v>
      </c>
      <c r="P345" t="s">
        <v>335</v>
      </c>
      <c r="Q345" t="s">
        <v>336</v>
      </c>
      <c r="R345" s="83">
        <v>99999</v>
      </c>
      <c r="S345" t="s">
        <v>308</v>
      </c>
      <c r="T345" t="s">
        <v>312</v>
      </c>
      <c r="U345" t="s">
        <v>364</v>
      </c>
      <c r="V345" t="s">
        <v>365</v>
      </c>
      <c r="W345" s="84">
        <v>40</v>
      </c>
      <c r="X345">
        <v>52</v>
      </c>
      <c r="Y345" s="86">
        <v>2080</v>
      </c>
      <c r="Z345" s="84">
        <v>203.84</v>
      </c>
    </row>
    <row r="346" spans="1:26" x14ac:dyDescent="0.25">
      <c r="A346">
        <v>1398</v>
      </c>
      <c r="B346" s="87">
        <v>41981</v>
      </c>
      <c r="C346">
        <v>8</v>
      </c>
      <c r="D346" t="s">
        <v>333</v>
      </c>
      <c r="E346" t="s">
        <v>334</v>
      </c>
      <c r="F346" t="s">
        <v>335</v>
      </c>
      <c r="G346" t="s">
        <v>336</v>
      </c>
      <c r="H346" s="83">
        <v>99999</v>
      </c>
      <c r="I346" t="s">
        <v>308</v>
      </c>
      <c r="J346" t="s">
        <v>337</v>
      </c>
      <c r="K346" t="s">
        <v>263</v>
      </c>
      <c r="L346" s="87">
        <v>41983</v>
      </c>
      <c r="M346" t="s">
        <v>310</v>
      </c>
      <c r="N346" t="s">
        <v>339</v>
      </c>
      <c r="O346" t="s">
        <v>334</v>
      </c>
      <c r="P346" t="s">
        <v>335</v>
      </c>
      <c r="Q346" t="s">
        <v>336</v>
      </c>
      <c r="R346" s="83">
        <v>99999</v>
      </c>
      <c r="S346" t="s">
        <v>308</v>
      </c>
      <c r="T346" t="s">
        <v>312</v>
      </c>
      <c r="U346" t="s">
        <v>340</v>
      </c>
      <c r="V346" t="s">
        <v>341</v>
      </c>
      <c r="W346" s="84">
        <v>9.1999999999999993</v>
      </c>
      <c r="X346">
        <v>40</v>
      </c>
      <c r="Y346" s="86">
        <v>368</v>
      </c>
      <c r="Z346" s="84">
        <v>38.640000000000008</v>
      </c>
    </row>
    <row r="347" spans="1:26" x14ac:dyDescent="0.25">
      <c r="A347">
        <v>1399</v>
      </c>
      <c r="B347" s="87">
        <v>41998</v>
      </c>
      <c r="C347">
        <v>25</v>
      </c>
      <c r="D347" t="s">
        <v>410</v>
      </c>
      <c r="E347" t="s">
        <v>411</v>
      </c>
      <c r="F347" t="s">
        <v>375</v>
      </c>
      <c r="G347" t="s">
        <v>376</v>
      </c>
      <c r="H347" s="83">
        <v>99999</v>
      </c>
      <c r="I347" t="s">
        <v>308</v>
      </c>
      <c r="J347" t="s">
        <v>377</v>
      </c>
      <c r="K347" t="s">
        <v>322</v>
      </c>
      <c r="L347" s="87">
        <v>42000</v>
      </c>
      <c r="M347" t="s">
        <v>323</v>
      </c>
      <c r="N347" t="s">
        <v>412</v>
      </c>
      <c r="O347" t="s">
        <v>411</v>
      </c>
      <c r="P347" t="s">
        <v>375</v>
      </c>
      <c r="Q347" t="s">
        <v>376</v>
      </c>
      <c r="R347" s="83">
        <v>99999</v>
      </c>
      <c r="S347" t="s">
        <v>308</v>
      </c>
      <c r="T347" t="s">
        <v>355</v>
      </c>
      <c r="U347" t="s">
        <v>413</v>
      </c>
      <c r="V347" t="s">
        <v>341</v>
      </c>
      <c r="W347" s="84">
        <v>10</v>
      </c>
      <c r="X347">
        <v>100</v>
      </c>
      <c r="Y347" s="86">
        <v>1000</v>
      </c>
      <c r="Z347" s="84">
        <v>98</v>
      </c>
    </row>
    <row r="348" spans="1:26" x14ac:dyDescent="0.25">
      <c r="A348">
        <v>1400</v>
      </c>
      <c r="B348" s="87">
        <v>41999</v>
      </c>
      <c r="C348">
        <v>26</v>
      </c>
      <c r="D348" t="s">
        <v>414</v>
      </c>
      <c r="E348" t="s">
        <v>415</v>
      </c>
      <c r="F348" t="s">
        <v>391</v>
      </c>
      <c r="G348" t="s">
        <v>392</v>
      </c>
      <c r="H348" s="83">
        <v>99999</v>
      </c>
      <c r="I348" t="s">
        <v>308</v>
      </c>
      <c r="J348" t="s">
        <v>370</v>
      </c>
      <c r="K348" t="s">
        <v>371</v>
      </c>
      <c r="L348" s="87">
        <v>42001</v>
      </c>
      <c r="M348" t="s">
        <v>338</v>
      </c>
      <c r="N348" t="s">
        <v>416</v>
      </c>
      <c r="O348" t="s">
        <v>415</v>
      </c>
      <c r="P348" t="s">
        <v>391</v>
      </c>
      <c r="Q348" t="s">
        <v>392</v>
      </c>
      <c r="R348" s="83">
        <v>99999</v>
      </c>
      <c r="S348" t="s">
        <v>308</v>
      </c>
      <c r="T348" t="s">
        <v>325</v>
      </c>
      <c r="U348" t="s">
        <v>417</v>
      </c>
      <c r="V348" t="s">
        <v>418</v>
      </c>
      <c r="W348" s="84">
        <v>21.35</v>
      </c>
      <c r="X348">
        <v>88</v>
      </c>
      <c r="Y348" s="86">
        <v>1878.8000000000002</v>
      </c>
      <c r="Z348" s="84">
        <v>184.12240000000003</v>
      </c>
    </row>
    <row r="349" spans="1:26" x14ac:dyDescent="0.25">
      <c r="A349">
        <v>1401</v>
      </c>
      <c r="B349" s="87">
        <v>41999</v>
      </c>
      <c r="C349">
        <v>26</v>
      </c>
      <c r="D349" t="s">
        <v>414</v>
      </c>
      <c r="E349" t="s">
        <v>415</v>
      </c>
      <c r="F349" t="s">
        <v>391</v>
      </c>
      <c r="G349" t="s">
        <v>392</v>
      </c>
      <c r="H349" s="83">
        <v>99999</v>
      </c>
      <c r="I349" t="s">
        <v>308</v>
      </c>
      <c r="J349" t="s">
        <v>370</v>
      </c>
      <c r="K349" t="s">
        <v>371</v>
      </c>
      <c r="L349" s="87">
        <v>42001</v>
      </c>
      <c r="M349" t="s">
        <v>338</v>
      </c>
      <c r="N349" t="s">
        <v>416</v>
      </c>
      <c r="O349" t="s">
        <v>415</v>
      </c>
      <c r="P349" t="s">
        <v>391</v>
      </c>
      <c r="Q349" t="s">
        <v>392</v>
      </c>
      <c r="R349" s="83">
        <v>99999</v>
      </c>
      <c r="S349" t="s">
        <v>308</v>
      </c>
      <c r="T349" t="s">
        <v>325</v>
      </c>
      <c r="U349" t="s">
        <v>356</v>
      </c>
      <c r="V349" t="s">
        <v>357</v>
      </c>
      <c r="W349" s="84">
        <v>9.65</v>
      </c>
      <c r="X349">
        <v>46</v>
      </c>
      <c r="Y349" s="86">
        <v>443.90000000000003</v>
      </c>
      <c r="Z349" s="84">
        <v>42.614400000000003</v>
      </c>
    </row>
    <row r="350" spans="1:26" x14ac:dyDescent="0.25">
      <c r="A350">
        <v>1402</v>
      </c>
      <c r="B350" s="87">
        <v>41999</v>
      </c>
      <c r="C350">
        <v>26</v>
      </c>
      <c r="D350" t="s">
        <v>414</v>
      </c>
      <c r="E350" t="s">
        <v>415</v>
      </c>
      <c r="F350" t="s">
        <v>391</v>
      </c>
      <c r="G350" t="s">
        <v>392</v>
      </c>
      <c r="H350" s="83">
        <v>99999</v>
      </c>
      <c r="I350" t="s">
        <v>308</v>
      </c>
      <c r="J350" t="s">
        <v>370</v>
      </c>
      <c r="K350" t="s">
        <v>371</v>
      </c>
      <c r="L350" s="87">
        <v>42001</v>
      </c>
      <c r="M350" t="s">
        <v>338</v>
      </c>
      <c r="N350" t="s">
        <v>416</v>
      </c>
      <c r="O350" t="s">
        <v>415</v>
      </c>
      <c r="P350" t="s">
        <v>391</v>
      </c>
      <c r="Q350" t="s">
        <v>392</v>
      </c>
      <c r="R350" s="83">
        <v>99999</v>
      </c>
      <c r="S350" t="s">
        <v>308</v>
      </c>
      <c r="T350" t="s">
        <v>325</v>
      </c>
      <c r="U350" t="s">
        <v>398</v>
      </c>
      <c r="V350" t="s">
        <v>399</v>
      </c>
      <c r="W350" s="84">
        <v>18.399999999999999</v>
      </c>
      <c r="X350">
        <v>93</v>
      </c>
      <c r="Y350" s="86">
        <v>1711.1999999999998</v>
      </c>
      <c r="Z350" s="84">
        <v>167.69759999999999</v>
      </c>
    </row>
    <row r="351" spans="1:26" x14ac:dyDescent="0.25">
      <c r="A351">
        <v>1403</v>
      </c>
      <c r="B351" s="87">
        <v>42002</v>
      </c>
      <c r="C351">
        <v>29</v>
      </c>
      <c r="D351" t="s">
        <v>342</v>
      </c>
      <c r="E351" t="s">
        <v>343</v>
      </c>
      <c r="F351" t="s">
        <v>344</v>
      </c>
      <c r="G351" t="s">
        <v>345</v>
      </c>
      <c r="H351" s="83">
        <v>99999</v>
      </c>
      <c r="I351" t="s">
        <v>308</v>
      </c>
      <c r="J351" t="s">
        <v>346</v>
      </c>
      <c r="K351" t="s">
        <v>270</v>
      </c>
      <c r="L351" s="87">
        <v>42004</v>
      </c>
      <c r="M351" t="s">
        <v>310</v>
      </c>
      <c r="N351" t="s">
        <v>347</v>
      </c>
      <c r="O351" t="s">
        <v>343</v>
      </c>
      <c r="P351" t="s">
        <v>344</v>
      </c>
      <c r="Q351" t="s">
        <v>345</v>
      </c>
      <c r="R351" s="83">
        <v>99999</v>
      </c>
      <c r="S351" t="s">
        <v>308</v>
      </c>
      <c r="T351" t="s">
        <v>312</v>
      </c>
      <c r="U351" t="s">
        <v>313</v>
      </c>
      <c r="V351" t="s">
        <v>314</v>
      </c>
      <c r="W351" s="84">
        <v>14</v>
      </c>
      <c r="X351">
        <v>96</v>
      </c>
      <c r="Y351" s="86">
        <v>1344</v>
      </c>
      <c r="Z351" s="84">
        <v>141.12</v>
      </c>
    </row>
    <row r="352" spans="1:26" x14ac:dyDescent="0.25">
      <c r="A352">
        <v>1404</v>
      </c>
      <c r="B352" s="87">
        <v>41979</v>
      </c>
      <c r="C352">
        <v>6</v>
      </c>
      <c r="D352" t="s">
        <v>358</v>
      </c>
      <c r="E352" t="s">
        <v>359</v>
      </c>
      <c r="F352" t="s">
        <v>360</v>
      </c>
      <c r="G352" t="s">
        <v>361</v>
      </c>
      <c r="H352" s="83">
        <v>99999</v>
      </c>
      <c r="I352" t="s">
        <v>308</v>
      </c>
      <c r="J352" t="s">
        <v>362</v>
      </c>
      <c r="K352" t="s">
        <v>263</v>
      </c>
      <c r="L352" s="87">
        <v>41981</v>
      </c>
      <c r="M352" t="s">
        <v>338</v>
      </c>
      <c r="N352" t="s">
        <v>363</v>
      </c>
      <c r="O352" t="s">
        <v>359</v>
      </c>
      <c r="P352" t="s">
        <v>360</v>
      </c>
      <c r="Q352" t="s">
        <v>361</v>
      </c>
      <c r="R352" s="83">
        <v>99999</v>
      </c>
      <c r="S352" t="s">
        <v>308</v>
      </c>
      <c r="T352" t="s">
        <v>312</v>
      </c>
      <c r="U352" t="s">
        <v>348</v>
      </c>
      <c r="V352" t="s">
        <v>349</v>
      </c>
      <c r="W352">
        <v>12.75</v>
      </c>
      <c r="X352">
        <v>12</v>
      </c>
      <c r="Y352" s="86">
        <v>153</v>
      </c>
      <c r="Z352" s="84">
        <v>16.065000000000001</v>
      </c>
    </row>
    <row r="353" spans="1:26" x14ac:dyDescent="0.25">
      <c r="A353">
        <v>1406</v>
      </c>
      <c r="B353" s="87">
        <v>41977</v>
      </c>
      <c r="C353">
        <v>4</v>
      </c>
      <c r="D353" t="s">
        <v>317</v>
      </c>
      <c r="E353" t="s">
        <v>318</v>
      </c>
      <c r="F353" t="s">
        <v>319</v>
      </c>
      <c r="G353" t="s">
        <v>320</v>
      </c>
      <c r="H353" s="83">
        <v>99999</v>
      </c>
      <c r="I353" t="s">
        <v>308</v>
      </c>
      <c r="J353" t="s">
        <v>321</v>
      </c>
      <c r="K353" t="s">
        <v>322</v>
      </c>
      <c r="L353" s="87">
        <v>41979</v>
      </c>
      <c r="M353" t="s">
        <v>323</v>
      </c>
      <c r="N353" t="s">
        <v>324</v>
      </c>
      <c r="O353" t="s">
        <v>318</v>
      </c>
      <c r="P353" t="s">
        <v>319</v>
      </c>
      <c r="Q353" t="s">
        <v>320</v>
      </c>
      <c r="R353" s="83">
        <v>99999</v>
      </c>
      <c r="S353" t="s">
        <v>308</v>
      </c>
      <c r="T353" t="s">
        <v>325</v>
      </c>
      <c r="U353" t="s">
        <v>419</v>
      </c>
      <c r="V353" t="s">
        <v>386</v>
      </c>
      <c r="W353">
        <v>81</v>
      </c>
      <c r="X353">
        <v>38</v>
      </c>
      <c r="Y353" s="86">
        <v>3078</v>
      </c>
      <c r="Z353" s="84">
        <v>292.41000000000003</v>
      </c>
    </row>
    <row r="354" spans="1:26" x14ac:dyDescent="0.25">
      <c r="A354">
        <v>1407</v>
      </c>
      <c r="B354" s="87">
        <v>41977</v>
      </c>
      <c r="C354">
        <v>4</v>
      </c>
      <c r="D354" t="s">
        <v>317</v>
      </c>
      <c r="E354" t="s">
        <v>318</v>
      </c>
      <c r="F354" t="s">
        <v>319</v>
      </c>
      <c r="G354" t="s">
        <v>320</v>
      </c>
      <c r="H354" s="83">
        <v>99999</v>
      </c>
      <c r="I354" t="s">
        <v>308</v>
      </c>
      <c r="J354" t="s">
        <v>321</v>
      </c>
      <c r="K354" t="s">
        <v>322</v>
      </c>
      <c r="L354" s="87">
        <v>41979</v>
      </c>
      <c r="M354" t="s">
        <v>323</v>
      </c>
      <c r="N354" t="s">
        <v>324</v>
      </c>
      <c r="O354" t="s">
        <v>318</v>
      </c>
      <c r="P354" t="s">
        <v>319</v>
      </c>
      <c r="Q354" t="s">
        <v>320</v>
      </c>
      <c r="R354" s="83">
        <v>99999</v>
      </c>
      <c r="S354" t="s">
        <v>308</v>
      </c>
      <c r="T354" t="s">
        <v>325</v>
      </c>
      <c r="U354" t="s">
        <v>420</v>
      </c>
      <c r="V354" t="s">
        <v>421</v>
      </c>
      <c r="W354">
        <v>7</v>
      </c>
      <c r="X354">
        <v>42</v>
      </c>
      <c r="Y354" s="86">
        <v>294</v>
      </c>
      <c r="Z354" s="84">
        <v>29.106000000000002</v>
      </c>
    </row>
    <row r="355" spans="1:26" x14ac:dyDescent="0.25">
      <c r="A355">
        <v>1409</v>
      </c>
      <c r="B355" s="87">
        <v>41981</v>
      </c>
      <c r="C355">
        <v>8</v>
      </c>
      <c r="D355" t="s">
        <v>333</v>
      </c>
      <c r="E355" t="s">
        <v>334</v>
      </c>
      <c r="F355" t="s">
        <v>335</v>
      </c>
      <c r="G355" t="s">
        <v>336</v>
      </c>
      <c r="H355" s="83">
        <v>99999</v>
      </c>
      <c r="I355" t="s">
        <v>308</v>
      </c>
      <c r="J355" t="s">
        <v>337</v>
      </c>
      <c r="K355" t="s">
        <v>263</v>
      </c>
      <c r="L355" s="87">
        <v>41983</v>
      </c>
      <c r="M355" t="s">
        <v>338</v>
      </c>
      <c r="N355" t="s">
        <v>339</v>
      </c>
      <c r="O355" t="s">
        <v>334</v>
      </c>
      <c r="P355" t="s">
        <v>335</v>
      </c>
      <c r="Q355" t="s">
        <v>336</v>
      </c>
      <c r="R355" s="83">
        <v>99999</v>
      </c>
      <c r="S355" t="s">
        <v>308</v>
      </c>
      <c r="T355" t="s">
        <v>325</v>
      </c>
      <c r="U355" t="s">
        <v>408</v>
      </c>
      <c r="V355" t="s">
        <v>409</v>
      </c>
      <c r="W355">
        <v>34.799999999999997</v>
      </c>
      <c r="X355">
        <v>100</v>
      </c>
      <c r="Y355" s="86">
        <v>3479.9999999999995</v>
      </c>
      <c r="Z355" s="84">
        <v>344.52</v>
      </c>
    </row>
    <row r="356" spans="1:26" x14ac:dyDescent="0.25">
      <c r="A356">
        <v>1412</v>
      </c>
      <c r="B356" s="87">
        <v>41976</v>
      </c>
      <c r="C356">
        <v>3</v>
      </c>
      <c r="D356" t="s">
        <v>350</v>
      </c>
      <c r="E356" t="s">
        <v>351</v>
      </c>
      <c r="F356" t="s">
        <v>352</v>
      </c>
      <c r="G356" t="s">
        <v>353</v>
      </c>
      <c r="H356" s="83">
        <v>99999</v>
      </c>
      <c r="I356" t="s">
        <v>308</v>
      </c>
      <c r="J356" t="s">
        <v>309</v>
      </c>
      <c r="K356" t="s">
        <v>270</v>
      </c>
      <c r="L356" s="87">
        <v>41978</v>
      </c>
      <c r="M356" t="s">
        <v>310</v>
      </c>
      <c r="N356" t="s">
        <v>354</v>
      </c>
      <c r="O356" t="s">
        <v>351</v>
      </c>
      <c r="P356" t="s">
        <v>352</v>
      </c>
      <c r="Q356" t="s">
        <v>353</v>
      </c>
      <c r="R356" s="83">
        <v>99999</v>
      </c>
      <c r="S356" t="s">
        <v>308</v>
      </c>
      <c r="T356" t="s">
        <v>355</v>
      </c>
      <c r="U356" t="s">
        <v>422</v>
      </c>
      <c r="V356" t="s">
        <v>388</v>
      </c>
      <c r="W356">
        <v>10</v>
      </c>
      <c r="X356">
        <v>89</v>
      </c>
      <c r="Y356" s="86">
        <v>890</v>
      </c>
      <c r="Z356" s="84">
        <v>87.22</v>
      </c>
    </row>
    <row r="357" spans="1:26" x14ac:dyDescent="0.25">
      <c r="A357">
        <v>1413</v>
      </c>
      <c r="B357" s="87">
        <v>41976</v>
      </c>
      <c r="C357">
        <v>3</v>
      </c>
      <c r="D357" t="s">
        <v>350</v>
      </c>
      <c r="E357" t="s">
        <v>351</v>
      </c>
      <c r="F357" t="s">
        <v>352</v>
      </c>
      <c r="G357" t="s">
        <v>353</v>
      </c>
      <c r="H357" s="83">
        <v>99999</v>
      </c>
      <c r="I357" t="s">
        <v>308</v>
      </c>
      <c r="J357" t="s">
        <v>309</v>
      </c>
      <c r="K357" t="s">
        <v>270</v>
      </c>
      <c r="L357" s="87">
        <v>41978</v>
      </c>
      <c r="M357" t="s">
        <v>310</v>
      </c>
      <c r="N357" t="s">
        <v>354</v>
      </c>
      <c r="O357" t="s">
        <v>351</v>
      </c>
      <c r="P357" t="s">
        <v>352</v>
      </c>
      <c r="Q357" t="s">
        <v>353</v>
      </c>
      <c r="R357" s="83">
        <v>99999</v>
      </c>
      <c r="S357" t="s">
        <v>308</v>
      </c>
      <c r="T357" t="s">
        <v>355</v>
      </c>
      <c r="U357" t="s">
        <v>364</v>
      </c>
      <c r="V357" t="s">
        <v>365</v>
      </c>
      <c r="W357">
        <v>40</v>
      </c>
      <c r="X357">
        <v>12</v>
      </c>
      <c r="Y357" s="86">
        <v>480</v>
      </c>
      <c r="Z357" s="84">
        <v>46.56</v>
      </c>
    </row>
    <row r="358" spans="1:26" x14ac:dyDescent="0.25">
      <c r="A358">
        <v>1417</v>
      </c>
      <c r="B358" s="87">
        <v>41983</v>
      </c>
      <c r="C358">
        <v>10</v>
      </c>
      <c r="D358" t="s">
        <v>373</v>
      </c>
      <c r="E358" t="s">
        <v>374</v>
      </c>
      <c r="F358" t="s">
        <v>375</v>
      </c>
      <c r="G358" t="s">
        <v>376</v>
      </c>
      <c r="H358" s="83">
        <v>99999</v>
      </c>
      <c r="I358" t="s">
        <v>308</v>
      </c>
      <c r="J358" t="s">
        <v>377</v>
      </c>
      <c r="K358" t="s">
        <v>322</v>
      </c>
      <c r="L358" s="87">
        <v>41985</v>
      </c>
      <c r="M358" t="s">
        <v>310</v>
      </c>
      <c r="N358" t="s">
        <v>378</v>
      </c>
      <c r="O358" t="s">
        <v>374</v>
      </c>
      <c r="P358" t="s">
        <v>375</v>
      </c>
      <c r="Q358" t="s">
        <v>376</v>
      </c>
      <c r="R358" s="83">
        <v>99999</v>
      </c>
      <c r="S358" t="s">
        <v>308</v>
      </c>
      <c r="T358" t="s">
        <v>325</v>
      </c>
      <c r="U358" t="s">
        <v>423</v>
      </c>
      <c r="V358" t="s">
        <v>316</v>
      </c>
      <c r="W358">
        <v>10</v>
      </c>
      <c r="X358">
        <v>97</v>
      </c>
      <c r="Y358" s="86">
        <v>970</v>
      </c>
      <c r="Z358" s="84">
        <v>100.88000000000001</v>
      </c>
    </row>
    <row r="359" spans="1:26" x14ac:dyDescent="0.25">
      <c r="A359">
        <v>1419</v>
      </c>
      <c r="B359" s="87">
        <v>41983</v>
      </c>
      <c r="C359">
        <v>10</v>
      </c>
      <c r="D359" t="s">
        <v>373</v>
      </c>
      <c r="E359" t="s">
        <v>374</v>
      </c>
      <c r="F359" t="s">
        <v>375</v>
      </c>
      <c r="G359" t="s">
        <v>376</v>
      </c>
      <c r="H359" s="83">
        <v>99999</v>
      </c>
      <c r="I359" t="s">
        <v>308</v>
      </c>
      <c r="J359" t="s">
        <v>377</v>
      </c>
      <c r="K359" t="s">
        <v>322</v>
      </c>
      <c r="L359" s="87"/>
      <c r="M359" t="s">
        <v>323</v>
      </c>
      <c r="N359" t="s">
        <v>378</v>
      </c>
      <c r="O359" t="s">
        <v>374</v>
      </c>
      <c r="P359" t="s">
        <v>375</v>
      </c>
      <c r="Q359" t="s">
        <v>376</v>
      </c>
      <c r="R359" s="83">
        <v>99999</v>
      </c>
      <c r="S359" t="s">
        <v>308</v>
      </c>
      <c r="U359" t="s">
        <v>315</v>
      </c>
      <c r="V359" t="s">
        <v>316</v>
      </c>
      <c r="W359">
        <v>3.5</v>
      </c>
      <c r="X359">
        <v>53</v>
      </c>
      <c r="Y359" s="86">
        <v>185.5</v>
      </c>
      <c r="Z359" s="84">
        <v>17.622499999999999</v>
      </c>
    </row>
    <row r="360" spans="1:26" x14ac:dyDescent="0.25">
      <c r="A360">
        <v>1420</v>
      </c>
      <c r="B360" s="87">
        <v>41984</v>
      </c>
      <c r="C360">
        <v>11</v>
      </c>
      <c r="D360" t="s">
        <v>389</v>
      </c>
      <c r="E360" t="s">
        <v>390</v>
      </c>
      <c r="F360" t="s">
        <v>391</v>
      </c>
      <c r="G360" t="s">
        <v>392</v>
      </c>
      <c r="H360" s="83">
        <v>99999</v>
      </c>
      <c r="I360" t="s">
        <v>308</v>
      </c>
      <c r="J360" t="s">
        <v>370</v>
      </c>
      <c r="K360" t="s">
        <v>371</v>
      </c>
      <c r="L360" s="87"/>
      <c r="M360" t="s">
        <v>338</v>
      </c>
      <c r="N360" t="s">
        <v>393</v>
      </c>
      <c r="O360" t="s">
        <v>390</v>
      </c>
      <c r="P360" t="s">
        <v>391</v>
      </c>
      <c r="Q360" t="s">
        <v>392</v>
      </c>
      <c r="R360" s="83">
        <v>99999</v>
      </c>
      <c r="S360" t="s">
        <v>308</v>
      </c>
      <c r="U360" t="s">
        <v>364</v>
      </c>
      <c r="V360" t="s">
        <v>365</v>
      </c>
      <c r="W360">
        <v>40</v>
      </c>
      <c r="X360">
        <v>61</v>
      </c>
      <c r="Y360" s="86">
        <v>2440</v>
      </c>
      <c r="Z360" s="84">
        <v>248.88</v>
      </c>
    </row>
    <row r="361" spans="1:26" x14ac:dyDescent="0.25">
      <c r="A361">
        <v>1421</v>
      </c>
      <c r="B361" s="87">
        <v>41974</v>
      </c>
      <c r="C361">
        <v>1</v>
      </c>
      <c r="D361" t="s">
        <v>394</v>
      </c>
      <c r="E361" t="s">
        <v>395</v>
      </c>
      <c r="F361" t="s">
        <v>396</v>
      </c>
      <c r="G361" t="s">
        <v>188</v>
      </c>
      <c r="H361" s="83">
        <v>99999</v>
      </c>
      <c r="I361" t="s">
        <v>308</v>
      </c>
      <c r="J361" t="s">
        <v>337</v>
      </c>
      <c r="K361" t="s">
        <v>263</v>
      </c>
      <c r="L361" s="87"/>
      <c r="M361" t="s">
        <v>338</v>
      </c>
      <c r="N361" t="s">
        <v>397</v>
      </c>
      <c r="O361" t="s">
        <v>395</v>
      </c>
      <c r="P361" t="s">
        <v>396</v>
      </c>
      <c r="Q361" t="s">
        <v>188</v>
      </c>
      <c r="R361" s="83">
        <v>99999</v>
      </c>
      <c r="S361" t="s">
        <v>308</v>
      </c>
      <c r="U361" t="s">
        <v>398</v>
      </c>
      <c r="V361" t="s">
        <v>399</v>
      </c>
      <c r="W361">
        <v>18.399999999999999</v>
      </c>
      <c r="X361">
        <v>45</v>
      </c>
      <c r="Y361" s="86">
        <v>827.99999999999989</v>
      </c>
      <c r="Z361" s="84">
        <v>81.143999999999991</v>
      </c>
    </row>
    <row r="362" spans="1:26" x14ac:dyDescent="0.25">
      <c r="A362">
        <v>1422</v>
      </c>
      <c r="B362" s="87">
        <v>42001</v>
      </c>
      <c r="C362">
        <v>28</v>
      </c>
      <c r="D362" t="s">
        <v>366</v>
      </c>
      <c r="E362" t="s">
        <v>367</v>
      </c>
      <c r="F362" t="s">
        <v>368</v>
      </c>
      <c r="G362" t="s">
        <v>369</v>
      </c>
      <c r="H362" s="83">
        <v>99999</v>
      </c>
      <c r="I362" t="s">
        <v>308</v>
      </c>
      <c r="J362" t="s">
        <v>370</v>
      </c>
      <c r="K362" t="s">
        <v>371</v>
      </c>
      <c r="L362" s="87">
        <v>42003</v>
      </c>
      <c r="M362" t="s">
        <v>338</v>
      </c>
      <c r="N362" t="s">
        <v>372</v>
      </c>
      <c r="O362" t="s">
        <v>367</v>
      </c>
      <c r="P362" t="s">
        <v>368</v>
      </c>
      <c r="Q362" t="s">
        <v>369</v>
      </c>
      <c r="R362" s="83">
        <v>99999</v>
      </c>
      <c r="S362" t="s">
        <v>308</v>
      </c>
      <c r="T362" t="s">
        <v>325</v>
      </c>
      <c r="U362" t="s">
        <v>332</v>
      </c>
      <c r="V362" t="s">
        <v>314</v>
      </c>
      <c r="W362">
        <v>46</v>
      </c>
      <c r="X362">
        <v>43</v>
      </c>
      <c r="Y362" s="86">
        <v>1978</v>
      </c>
      <c r="Z362" s="84">
        <v>197.8</v>
      </c>
    </row>
    <row r="363" spans="1:26" x14ac:dyDescent="0.25">
      <c r="A363">
        <v>1423</v>
      </c>
      <c r="B363" s="87">
        <v>41982</v>
      </c>
      <c r="C363">
        <v>9</v>
      </c>
      <c r="D363" t="s">
        <v>400</v>
      </c>
      <c r="E363" t="s">
        <v>401</v>
      </c>
      <c r="F363" t="s">
        <v>402</v>
      </c>
      <c r="G363" t="s">
        <v>403</v>
      </c>
      <c r="H363" s="83">
        <v>99999</v>
      </c>
      <c r="I363" t="s">
        <v>308</v>
      </c>
      <c r="J363" t="s">
        <v>404</v>
      </c>
      <c r="K363" t="s">
        <v>270</v>
      </c>
      <c r="L363" s="87">
        <v>41984</v>
      </c>
      <c r="M363" t="s">
        <v>323</v>
      </c>
      <c r="N363" t="s">
        <v>405</v>
      </c>
      <c r="O363" t="s">
        <v>401</v>
      </c>
      <c r="P363" t="s">
        <v>402</v>
      </c>
      <c r="Q363" t="s">
        <v>403</v>
      </c>
      <c r="R363" s="83">
        <v>99999</v>
      </c>
      <c r="S363" t="s">
        <v>308</v>
      </c>
      <c r="T363" t="s">
        <v>312</v>
      </c>
      <c r="U363" t="s">
        <v>356</v>
      </c>
      <c r="V363" t="s">
        <v>357</v>
      </c>
      <c r="W363">
        <v>9.65</v>
      </c>
      <c r="X363">
        <v>18</v>
      </c>
      <c r="Y363" s="86">
        <v>173.70000000000002</v>
      </c>
      <c r="Z363" s="84">
        <v>16.5015</v>
      </c>
    </row>
    <row r="364" spans="1:26" x14ac:dyDescent="0.25">
      <c r="A364">
        <v>1424</v>
      </c>
      <c r="B364" s="87">
        <v>41979</v>
      </c>
      <c r="C364">
        <v>6</v>
      </c>
      <c r="D364" t="s">
        <v>358</v>
      </c>
      <c r="E364" t="s">
        <v>359</v>
      </c>
      <c r="F364" t="s">
        <v>360</v>
      </c>
      <c r="G364" t="s">
        <v>361</v>
      </c>
      <c r="H364" s="83">
        <v>99999</v>
      </c>
      <c r="I364" t="s">
        <v>308</v>
      </c>
      <c r="J364" t="s">
        <v>362</v>
      </c>
      <c r="K364" t="s">
        <v>263</v>
      </c>
      <c r="L364" s="87">
        <v>41981</v>
      </c>
      <c r="M364" t="s">
        <v>310</v>
      </c>
      <c r="N364" t="s">
        <v>363</v>
      </c>
      <c r="O364" t="s">
        <v>359</v>
      </c>
      <c r="P364" t="s">
        <v>360</v>
      </c>
      <c r="Q364" t="s">
        <v>361</v>
      </c>
      <c r="R364" s="83">
        <v>99999</v>
      </c>
      <c r="S364" t="s">
        <v>308</v>
      </c>
      <c r="T364" t="s">
        <v>325</v>
      </c>
      <c r="U364" t="s">
        <v>348</v>
      </c>
      <c r="V364" t="s">
        <v>349</v>
      </c>
      <c r="W364">
        <v>12.75</v>
      </c>
      <c r="X364">
        <v>41</v>
      </c>
      <c r="Y364" s="86">
        <v>522.75</v>
      </c>
      <c r="Z364" s="84">
        <v>50.706750000000007</v>
      </c>
    </row>
    <row r="365" spans="1:26" x14ac:dyDescent="0.25">
      <c r="A365">
        <v>1425</v>
      </c>
      <c r="B365" s="87">
        <v>41981</v>
      </c>
      <c r="C365">
        <v>8</v>
      </c>
      <c r="D365" t="s">
        <v>333</v>
      </c>
      <c r="E365" t="s">
        <v>334</v>
      </c>
      <c r="F365" t="s">
        <v>335</v>
      </c>
      <c r="G365" t="s">
        <v>336</v>
      </c>
      <c r="H365" s="83">
        <v>99999</v>
      </c>
      <c r="I365" t="s">
        <v>308</v>
      </c>
      <c r="J365" t="s">
        <v>337</v>
      </c>
      <c r="K365" t="s">
        <v>263</v>
      </c>
      <c r="L365">
        <v>41983</v>
      </c>
      <c r="M365" t="s">
        <v>310</v>
      </c>
      <c r="N365" t="s">
        <v>339</v>
      </c>
      <c r="O365" t="s">
        <v>334</v>
      </c>
      <c r="P365" t="s">
        <v>335</v>
      </c>
      <c r="Q365" t="s">
        <v>336</v>
      </c>
      <c r="R365" s="83">
        <v>99999</v>
      </c>
      <c r="S365" t="s">
        <v>308</v>
      </c>
      <c r="T365" t="s">
        <v>312</v>
      </c>
      <c r="U365" t="s">
        <v>348</v>
      </c>
      <c r="V365" t="s">
        <v>349</v>
      </c>
      <c r="W365">
        <v>12.75</v>
      </c>
      <c r="X365">
        <v>19</v>
      </c>
      <c r="Y365" s="86">
        <v>242.25</v>
      </c>
      <c r="Z365" s="84">
        <v>23.982750000000003</v>
      </c>
    </row>
    <row r="366" spans="1:26" x14ac:dyDescent="0.25">
      <c r="A366">
        <v>1426</v>
      </c>
      <c r="B366" s="87">
        <v>41998</v>
      </c>
      <c r="C366">
        <v>25</v>
      </c>
      <c r="D366" t="s">
        <v>410</v>
      </c>
      <c r="E366" t="s">
        <v>411</v>
      </c>
      <c r="F366" t="s">
        <v>375</v>
      </c>
      <c r="G366" t="s">
        <v>376</v>
      </c>
      <c r="H366" s="83">
        <v>99999</v>
      </c>
      <c r="I366" t="s">
        <v>308</v>
      </c>
      <c r="J366" t="s">
        <v>377</v>
      </c>
      <c r="K366" t="s">
        <v>322</v>
      </c>
      <c r="L366">
        <v>42000</v>
      </c>
      <c r="M366" t="s">
        <v>323</v>
      </c>
      <c r="N366" t="s">
        <v>412</v>
      </c>
      <c r="O366" t="s">
        <v>411</v>
      </c>
      <c r="P366" t="s">
        <v>375</v>
      </c>
      <c r="Q366" t="s">
        <v>376</v>
      </c>
      <c r="R366" s="83">
        <v>99999</v>
      </c>
      <c r="S366" t="s">
        <v>308</v>
      </c>
      <c r="T366" t="s">
        <v>355</v>
      </c>
      <c r="U366" t="s">
        <v>387</v>
      </c>
      <c r="V366" t="s">
        <v>388</v>
      </c>
      <c r="W366">
        <v>22</v>
      </c>
      <c r="X366">
        <v>65</v>
      </c>
      <c r="Y366" s="86">
        <v>1430</v>
      </c>
      <c r="Z366" s="84">
        <v>138.71</v>
      </c>
    </row>
    <row r="367" spans="1:26" x14ac:dyDescent="0.25">
      <c r="A367">
        <v>1427</v>
      </c>
      <c r="B367" s="87">
        <v>41999</v>
      </c>
      <c r="C367">
        <v>26</v>
      </c>
      <c r="D367" t="s">
        <v>414</v>
      </c>
      <c r="E367" t="s">
        <v>415</v>
      </c>
      <c r="F367" t="s">
        <v>391</v>
      </c>
      <c r="G367" t="s">
        <v>392</v>
      </c>
      <c r="H367" s="83">
        <v>99999</v>
      </c>
      <c r="I367" t="s">
        <v>308</v>
      </c>
      <c r="J367" t="s">
        <v>370</v>
      </c>
      <c r="K367" t="s">
        <v>371</v>
      </c>
      <c r="L367">
        <v>42001</v>
      </c>
      <c r="M367" t="s">
        <v>338</v>
      </c>
      <c r="N367" t="s">
        <v>416</v>
      </c>
      <c r="O367" t="s">
        <v>415</v>
      </c>
      <c r="P367" t="s">
        <v>391</v>
      </c>
      <c r="Q367" t="s">
        <v>392</v>
      </c>
      <c r="R367" s="83">
        <v>99999</v>
      </c>
      <c r="S367" t="s">
        <v>308</v>
      </c>
      <c r="T367" t="s">
        <v>325</v>
      </c>
      <c r="U367" t="s">
        <v>385</v>
      </c>
      <c r="V367" t="s">
        <v>386</v>
      </c>
      <c r="W367">
        <v>25</v>
      </c>
      <c r="X367">
        <v>13</v>
      </c>
      <c r="Y367" s="86">
        <v>325</v>
      </c>
      <c r="Z367" s="84">
        <v>32.174999999999997</v>
      </c>
    </row>
    <row r="368" spans="1:26" x14ac:dyDescent="0.25">
      <c r="A368">
        <v>1428</v>
      </c>
      <c r="B368" s="87">
        <v>42002</v>
      </c>
      <c r="C368">
        <v>29</v>
      </c>
      <c r="D368" t="s">
        <v>342</v>
      </c>
      <c r="E368" t="s">
        <v>343</v>
      </c>
      <c r="F368" t="s">
        <v>344</v>
      </c>
      <c r="G368" t="s">
        <v>345</v>
      </c>
      <c r="H368" s="83">
        <v>99999</v>
      </c>
      <c r="I368" t="s">
        <v>308</v>
      </c>
      <c r="J368" t="s">
        <v>346</v>
      </c>
      <c r="K368" t="s">
        <v>270</v>
      </c>
      <c r="L368">
        <v>42004</v>
      </c>
      <c r="M368" t="s">
        <v>310</v>
      </c>
      <c r="N368" t="s">
        <v>347</v>
      </c>
      <c r="O368" t="s">
        <v>343</v>
      </c>
      <c r="P368" t="s">
        <v>344</v>
      </c>
      <c r="Q368" t="s">
        <v>345</v>
      </c>
      <c r="R368" s="83">
        <v>99999</v>
      </c>
      <c r="S368" t="s">
        <v>308</v>
      </c>
      <c r="T368" t="s">
        <v>312</v>
      </c>
      <c r="U368" t="s">
        <v>424</v>
      </c>
      <c r="V368" t="s">
        <v>425</v>
      </c>
      <c r="W368">
        <v>39</v>
      </c>
      <c r="X368">
        <v>54</v>
      </c>
      <c r="Y368" s="86">
        <v>2106</v>
      </c>
      <c r="Z368" s="84">
        <v>214.81200000000004</v>
      </c>
    </row>
    <row r="369" spans="1:26" x14ac:dyDescent="0.25">
      <c r="A369">
        <v>1429</v>
      </c>
      <c r="B369" s="87">
        <v>41979</v>
      </c>
      <c r="C369">
        <v>6</v>
      </c>
      <c r="D369" t="s">
        <v>358</v>
      </c>
      <c r="E369" t="s">
        <v>359</v>
      </c>
      <c r="F369" t="s">
        <v>360</v>
      </c>
      <c r="G369" t="s">
        <v>361</v>
      </c>
      <c r="H369" s="83">
        <v>99999</v>
      </c>
      <c r="I369" t="s">
        <v>308</v>
      </c>
      <c r="J369" t="s">
        <v>362</v>
      </c>
      <c r="K369" t="s">
        <v>263</v>
      </c>
      <c r="L369" s="87">
        <v>41981</v>
      </c>
      <c r="M369" t="s">
        <v>338</v>
      </c>
      <c r="N369" t="s">
        <v>363</v>
      </c>
      <c r="O369" t="s">
        <v>359</v>
      </c>
      <c r="P369" t="s">
        <v>360</v>
      </c>
      <c r="Q369" t="s">
        <v>361</v>
      </c>
      <c r="R369" s="83">
        <v>99999</v>
      </c>
      <c r="S369" t="s">
        <v>308</v>
      </c>
      <c r="T369" t="s">
        <v>312</v>
      </c>
      <c r="U369" t="s">
        <v>326</v>
      </c>
      <c r="V369" t="s">
        <v>316</v>
      </c>
      <c r="W369">
        <v>30</v>
      </c>
      <c r="X369">
        <v>33</v>
      </c>
      <c r="Y369" s="86">
        <v>990</v>
      </c>
      <c r="Z369" s="84">
        <v>95.039999999999992</v>
      </c>
    </row>
    <row r="370" spans="1:26" x14ac:dyDescent="0.25">
      <c r="A370">
        <v>1430</v>
      </c>
      <c r="B370" s="87">
        <v>41979</v>
      </c>
      <c r="C370">
        <v>6</v>
      </c>
      <c r="D370" t="s">
        <v>358</v>
      </c>
      <c r="E370" t="s">
        <v>359</v>
      </c>
      <c r="F370" t="s">
        <v>360</v>
      </c>
      <c r="G370" t="s">
        <v>361</v>
      </c>
      <c r="H370" s="83">
        <v>99999</v>
      </c>
      <c r="I370" t="s">
        <v>308</v>
      </c>
      <c r="J370" t="s">
        <v>362</v>
      </c>
      <c r="K370" t="s">
        <v>263</v>
      </c>
      <c r="L370" s="87">
        <v>41981</v>
      </c>
      <c r="M370" t="s">
        <v>338</v>
      </c>
      <c r="N370" t="s">
        <v>363</v>
      </c>
      <c r="O370" t="s">
        <v>359</v>
      </c>
      <c r="P370" t="s">
        <v>360</v>
      </c>
      <c r="Q370" t="s">
        <v>361</v>
      </c>
      <c r="R370" s="83">
        <v>99999</v>
      </c>
      <c r="S370" t="s">
        <v>308</v>
      </c>
      <c r="T370" t="s">
        <v>312</v>
      </c>
      <c r="U370" t="s">
        <v>327</v>
      </c>
      <c r="V370" t="s">
        <v>316</v>
      </c>
      <c r="W370">
        <v>53</v>
      </c>
      <c r="X370">
        <v>34</v>
      </c>
      <c r="Y370" s="86">
        <v>1802</v>
      </c>
      <c r="Z370" s="84">
        <v>185.60600000000002</v>
      </c>
    </row>
    <row r="371" spans="1:26" x14ac:dyDescent="0.25">
      <c r="A371">
        <v>1431</v>
      </c>
      <c r="B371" s="87">
        <v>41977</v>
      </c>
      <c r="C371">
        <v>4</v>
      </c>
      <c r="D371" t="s">
        <v>317</v>
      </c>
      <c r="E371" t="s">
        <v>318</v>
      </c>
      <c r="F371" t="s">
        <v>319</v>
      </c>
      <c r="G371" t="s">
        <v>320</v>
      </c>
      <c r="H371" s="83">
        <v>99999</v>
      </c>
      <c r="I371" t="s">
        <v>308</v>
      </c>
      <c r="J371" t="s">
        <v>321</v>
      </c>
      <c r="K371" t="s">
        <v>322</v>
      </c>
      <c r="L371" s="87"/>
      <c r="N371" t="s">
        <v>324</v>
      </c>
      <c r="O371" t="s">
        <v>318</v>
      </c>
      <c r="P371" t="s">
        <v>319</v>
      </c>
      <c r="Q371" t="s">
        <v>320</v>
      </c>
      <c r="R371" s="83">
        <v>99999</v>
      </c>
      <c r="S371" t="s">
        <v>308</v>
      </c>
      <c r="U371" t="s">
        <v>426</v>
      </c>
      <c r="V371" t="s">
        <v>407</v>
      </c>
      <c r="W371" s="84">
        <v>38</v>
      </c>
      <c r="X371">
        <v>59</v>
      </c>
      <c r="Y371" s="86">
        <v>2242</v>
      </c>
      <c r="Z371" s="84">
        <v>226.44200000000001</v>
      </c>
    </row>
    <row r="372" spans="1:26" x14ac:dyDescent="0.25">
      <c r="A372">
        <v>1432</v>
      </c>
      <c r="B372" s="87">
        <v>41976</v>
      </c>
      <c r="C372">
        <v>3</v>
      </c>
      <c r="D372" t="s">
        <v>350</v>
      </c>
      <c r="E372" t="s">
        <v>351</v>
      </c>
      <c r="F372" t="s">
        <v>352</v>
      </c>
      <c r="G372" t="s">
        <v>353</v>
      </c>
      <c r="H372" s="83">
        <v>99999</v>
      </c>
      <c r="I372" t="s">
        <v>308</v>
      </c>
      <c r="J372" t="s">
        <v>309</v>
      </c>
      <c r="K372" t="s">
        <v>270</v>
      </c>
      <c r="L372" s="87"/>
      <c r="N372" t="s">
        <v>354</v>
      </c>
      <c r="O372" t="s">
        <v>351</v>
      </c>
      <c r="P372" t="s">
        <v>352</v>
      </c>
      <c r="Q372" t="s">
        <v>353</v>
      </c>
      <c r="R372" s="83">
        <v>99999</v>
      </c>
      <c r="S372" t="s">
        <v>308</v>
      </c>
      <c r="U372" t="s">
        <v>379</v>
      </c>
      <c r="V372" t="s">
        <v>314</v>
      </c>
      <c r="W372" s="84">
        <v>2.99</v>
      </c>
      <c r="X372">
        <v>24</v>
      </c>
      <c r="Y372" s="86">
        <v>71.760000000000005</v>
      </c>
      <c r="Z372" s="84">
        <v>7.1042400000000008</v>
      </c>
    </row>
  </sheetData>
  <autoFilter ref="A3:Z372" xr:uid="{00000000-0009-0000-0000-00001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15D58-9FA2-4E85-A6C0-5B6D07ED69CC}">
  <sheetPr>
    <tabColor theme="0"/>
  </sheetPr>
  <dimension ref="A2:M40"/>
  <sheetViews>
    <sheetView workbookViewId="0">
      <selection activeCell="B4" sqref="B4"/>
    </sheetView>
  </sheetViews>
  <sheetFormatPr defaultRowHeight="15" x14ac:dyDescent="0.25"/>
  <cols>
    <col min="3" max="3" width="5.85546875" bestFit="1" customWidth="1"/>
    <col min="5" max="5" width="13.7109375" bestFit="1" customWidth="1"/>
    <col min="6" max="6" width="19.140625" bestFit="1" customWidth="1"/>
    <col min="7" max="7" width="19.28515625" bestFit="1" customWidth="1"/>
    <col min="8" max="8" width="10.42578125" bestFit="1" customWidth="1"/>
    <col min="9" max="9" width="16.28515625" bestFit="1" customWidth="1"/>
    <col min="10" max="10" width="18" bestFit="1" customWidth="1"/>
    <col min="11" max="11" width="15.85546875" bestFit="1" customWidth="1"/>
    <col min="12" max="12" width="17.85546875" bestFit="1" customWidth="1"/>
    <col min="13" max="13" width="16.140625" bestFit="1" customWidth="1"/>
  </cols>
  <sheetData>
    <row r="2" spans="1:13" x14ac:dyDescent="0.25">
      <c r="A2" s="98" t="s">
        <v>701</v>
      </c>
      <c r="B2" s="98"/>
      <c r="C2" s="98"/>
    </row>
    <row r="3" spans="1:13" ht="18.75" thickBot="1" x14ac:dyDescent="0.3">
      <c r="A3" t="s">
        <v>702</v>
      </c>
      <c r="B3" t="s">
        <v>703</v>
      </c>
      <c r="E3" s="94" t="s">
        <v>1</v>
      </c>
      <c r="F3" s="94" t="s">
        <v>2</v>
      </c>
      <c r="G3" s="94" t="s">
        <v>3</v>
      </c>
      <c r="H3" s="94" t="s">
        <v>4</v>
      </c>
      <c r="I3" s="94" t="s">
        <v>5</v>
      </c>
      <c r="J3" s="94" t="s">
        <v>6</v>
      </c>
      <c r="K3" s="94" t="s">
        <v>7</v>
      </c>
      <c r="L3" s="95" t="s">
        <v>8</v>
      </c>
      <c r="M3" s="96" t="s">
        <v>9</v>
      </c>
    </row>
    <row r="4" spans="1:13" ht="15.75" thickTop="1" x14ac:dyDescent="0.25">
      <c r="A4">
        <v>1054</v>
      </c>
      <c r="B4" t="s">
        <v>9</v>
      </c>
      <c r="C4" t="e">
        <f>VLOOKUP(A4,Table33[Emp ID],Table33[Pay Rate])</f>
        <v>#REF!</v>
      </c>
      <c r="E4">
        <v>1054</v>
      </c>
      <c r="F4" t="s">
        <v>10</v>
      </c>
      <c r="G4" t="s">
        <v>11</v>
      </c>
      <c r="H4" t="s">
        <v>12</v>
      </c>
      <c r="I4" t="s">
        <v>13</v>
      </c>
      <c r="J4">
        <v>148</v>
      </c>
      <c r="K4" t="s">
        <v>14</v>
      </c>
      <c r="L4">
        <v>38092</v>
      </c>
      <c r="M4">
        <v>11.25</v>
      </c>
    </row>
    <row r="5" spans="1:13" x14ac:dyDescent="0.25">
      <c r="E5">
        <v>1056</v>
      </c>
      <c r="F5" t="s">
        <v>15</v>
      </c>
      <c r="G5" t="s">
        <v>16</v>
      </c>
      <c r="H5" t="s">
        <v>12</v>
      </c>
      <c r="I5" t="s">
        <v>17</v>
      </c>
      <c r="J5">
        <v>121</v>
      </c>
      <c r="K5" t="s">
        <v>14</v>
      </c>
      <c r="L5">
        <v>33901</v>
      </c>
      <c r="M5">
        <v>12.25</v>
      </c>
    </row>
    <row r="6" spans="1:13" x14ac:dyDescent="0.25">
      <c r="E6">
        <v>1067</v>
      </c>
      <c r="F6" t="s">
        <v>18</v>
      </c>
      <c r="G6" t="s">
        <v>19</v>
      </c>
      <c r="H6" t="s">
        <v>12</v>
      </c>
      <c r="I6" t="s">
        <v>20</v>
      </c>
      <c r="J6">
        <v>123</v>
      </c>
      <c r="K6" t="s">
        <v>14</v>
      </c>
      <c r="L6">
        <v>36788</v>
      </c>
      <c r="M6">
        <v>14.55</v>
      </c>
    </row>
    <row r="7" spans="1:13" x14ac:dyDescent="0.25">
      <c r="E7">
        <v>1075</v>
      </c>
      <c r="F7" t="s">
        <v>21</v>
      </c>
      <c r="G7" t="s">
        <v>22</v>
      </c>
      <c r="H7" t="s">
        <v>23</v>
      </c>
      <c r="I7" t="s">
        <v>24</v>
      </c>
      <c r="J7">
        <v>126</v>
      </c>
      <c r="K7" t="s">
        <v>25</v>
      </c>
      <c r="L7">
        <v>38571</v>
      </c>
      <c r="M7">
        <v>11.25</v>
      </c>
    </row>
    <row r="8" spans="1:13" x14ac:dyDescent="0.25">
      <c r="E8">
        <v>1078</v>
      </c>
      <c r="F8" t="s">
        <v>26</v>
      </c>
      <c r="G8" t="s">
        <v>27</v>
      </c>
      <c r="H8" t="s">
        <v>28</v>
      </c>
      <c r="I8" t="s">
        <v>29</v>
      </c>
      <c r="J8">
        <v>101</v>
      </c>
      <c r="K8" t="s">
        <v>25</v>
      </c>
      <c r="L8">
        <v>36251</v>
      </c>
      <c r="M8">
        <v>10.199999999999999</v>
      </c>
    </row>
    <row r="9" spans="1:13" x14ac:dyDescent="0.25">
      <c r="E9">
        <v>1152</v>
      </c>
      <c r="F9" t="s">
        <v>30</v>
      </c>
      <c r="G9" t="s">
        <v>31</v>
      </c>
      <c r="H9" t="s">
        <v>23</v>
      </c>
      <c r="I9" t="s">
        <v>32</v>
      </c>
      <c r="J9">
        <v>118</v>
      </c>
      <c r="K9" t="s">
        <v>25</v>
      </c>
      <c r="L9">
        <v>37642</v>
      </c>
      <c r="M9">
        <v>12.25</v>
      </c>
    </row>
    <row r="10" spans="1:13" x14ac:dyDescent="0.25">
      <c r="E10">
        <v>1196</v>
      </c>
      <c r="F10" t="s">
        <v>33</v>
      </c>
      <c r="G10" t="s">
        <v>34</v>
      </c>
      <c r="H10" t="s">
        <v>35</v>
      </c>
      <c r="I10" t="s">
        <v>36</v>
      </c>
      <c r="J10">
        <v>289</v>
      </c>
      <c r="K10" t="s">
        <v>37</v>
      </c>
      <c r="L10">
        <v>40634</v>
      </c>
      <c r="M10">
        <v>9.9499999999999993</v>
      </c>
    </row>
    <row r="11" spans="1:13" x14ac:dyDescent="0.25">
      <c r="E11">
        <v>1284</v>
      </c>
      <c r="F11" t="s">
        <v>38</v>
      </c>
      <c r="G11" t="s">
        <v>39</v>
      </c>
      <c r="H11" t="s">
        <v>40</v>
      </c>
      <c r="I11" t="s">
        <v>41</v>
      </c>
      <c r="J11">
        <v>124</v>
      </c>
      <c r="K11" t="s">
        <v>14</v>
      </c>
      <c r="L11">
        <v>35799</v>
      </c>
      <c r="M11">
        <v>12.3</v>
      </c>
    </row>
    <row r="12" spans="1:13" x14ac:dyDescent="0.25">
      <c r="E12">
        <v>1290</v>
      </c>
      <c r="F12" t="s">
        <v>42</v>
      </c>
      <c r="G12" t="s">
        <v>43</v>
      </c>
      <c r="H12" t="s">
        <v>23</v>
      </c>
      <c r="I12" t="s">
        <v>44</v>
      </c>
      <c r="J12">
        <v>113</v>
      </c>
      <c r="K12" t="s">
        <v>25</v>
      </c>
      <c r="L12">
        <v>35798</v>
      </c>
      <c r="M12">
        <v>13.25</v>
      </c>
    </row>
    <row r="13" spans="1:13" x14ac:dyDescent="0.25">
      <c r="E13">
        <v>1293</v>
      </c>
      <c r="F13" t="s">
        <v>45</v>
      </c>
      <c r="G13" t="s">
        <v>46</v>
      </c>
      <c r="H13" t="s">
        <v>35</v>
      </c>
      <c r="I13" t="s">
        <v>47</v>
      </c>
      <c r="J13">
        <v>205</v>
      </c>
      <c r="K13" t="s">
        <v>37</v>
      </c>
      <c r="L13">
        <v>35687</v>
      </c>
      <c r="M13">
        <v>10.199999999999999</v>
      </c>
    </row>
    <row r="14" spans="1:13" x14ac:dyDescent="0.25">
      <c r="E14">
        <v>1299</v>
      </c>
      <c r="F14" t="s">
        <v>48</v>
      </c>
      <c r="G14" t="s">
        <v>49</v>
      </c>
      <c r="H14" t="s">
        <v>50</v>
      </c>
      <c r="I14" t="s">
        <v>51</v>
      </c>
      <c r="J14">
        <v>127</v>
      </c>
      <c r="K14" t="s">
        <v>14</v>
      </c>
      <c r="L14">
        <v>37611</v>
      </c>
      <c r="M14">
        <v>12.2</v>
      </c>
    </row>
    <row r="15" spans="1:13" x14ac:dyDescent="0.25">
      <c r="E15">
        <v>1302</v>
      </c>
      <c r="F15" t="s">
        <v>52</v>
      </c>
      <c r="G15" t="s">
        <v>53</v>
      </c>
      <c r="H15" t="s">
        <v>40</v>
      </c>
      <c r="I15" t="s">
        <v>54</v>
      </c>
      <c r="J15">
        <v>139</v>
      </c>
      <c r="K15" t="s">
        <v>14</v>
      </c>
      <c r="L15">
        <v>35648</v>
      </c>
      <c r="M15">
        <v>14.25</v>
      </c>
    </row>
    <row r="16" spans="1:13" x14ac:dyDescent="0.25">
      <c r="E16">
        <v>1310</v>
      </c>
      <c r="F16" t="s">
        <v>10</v>
      </c>
      <c r="G16" t="s">
        <v>55</v>
      </c>
      <c r="H16" t="s">
        <v>50</v>
      </c>
      <c r="I16" t="s">
        <v>56</v>
      </c>
      <c r="J16">
        <v>137</v>
      </c>
      <c r="K16" t="s">
        <v>14</v>
      </c>
      <c r="L16">
        <v>36437</v>
      </c>
      <c r="M16">
        <v>11.5</v>
      </c>
    </row>
    <row r="17" spans="5:13" x14ac:dyDescent="0.25">
      <c r="E17">
        <v>1329</v>
      </c>
      <c r="F17" t="s">
        <v>57</v>
      </c>
      <c r="G17" t="s">
        <v>58</v>
      </c>
      <c r="H17" t="s">
        <v>28</v>
      </c>
      <c r="I17" t="s">
        <v>59</v>
      </c>
      <c r="J17">
        <v>151</v>
      </c>
      <c r="K17" t="s">
        <v>25</v>
      </c>
      <c r="L17">
        <v>37309</v>
      </c>
      <c r="M17">
        <v>10.35</v>
      </c>
    </row>
    <row r="18" spans="5:13" x14ac:dyDescent="0.25">
      <c r="E18">
        <v>1333</v>
      </c>
      <c r="F18" t="s">
        <v>60</v>
      </c>
      <c r="G18" t="s">
        <v>61</v>
      </c>
      <c r="H18" t="s">
        <v>35</v>
      </c>
      <c r="I18" t="s">
        <v>62</v>
      </c>
      <c r="J18">
        <v>122</v>
      </c>
      <c r="K18" t="s">
        <v>37</v>
      </c>
      <c r="L18">
        <v>37727</v>
      </c>
      <c r="M18">
        <v>10.15</v>
      </c>
    </row>
    <row r="19" spans="5:13" x14ac:dyDescent="0.25">
      <c r="E19">
        <v>1368</v>
      </c>
      <c r="F19" t="s">
        <v>63</v>
      </c>
      <c r="G19" t="s">
        <v>64</v>
      </c>
      <c r="H19" t="s">
        <v>23</v>
      </c>
      <c r="I19" t="s">
        <v>65</v>
      </c>
      <c r="J19">
        <v>132</v>
      </c>
      <c r="K19" t="s">
        <v>25</v>
      </c>
      <c r="L19">
        <v>35134</v>
      </c>
      <c r="M19">
        <v>12.25</v>
      </c>
    </row>
    <row r="20" spans="5:13" x14ac:dyDescent="0.25">
      <c r="E20">
        <v>1509</v>
      </c>
      <c r="F20" t="s">
        <v>66</v>
      </c>
      <c r="G20" t="s">
        <v>67</v>
      </c>
      <c r="H20" t="s">
        <v>12</v>
      </c>
      <c r="I20" t="s">
        <v>68</v>
      </c>
      <c r="J20">
        <v>135</v>
      </c>
      <c r="K20" t="s">
        <v>14</v>
      </c>
      <c r="L20">
        <v>35965</v>
      </c>
      <c r="M20">
        <v>13.25</v>
      </c>
    </row>
    <row r="21" spans="5:13" x14ac:dyDescent="0.25">
      <c r="E21">
        <v>1516</v>
      </c>
      <c r="F21" t="s">
        <v>69</v>
      </c>
      <c r="G21" t="s">
        <v>70</v>
      </c>
      <c r="H21" t="s">
        <v>28</v>
      </c>
      <c r="I21" t="s">
        <v>71</v>
      </c>
      <c r="J21">
        <v>105</v>
      </c>
      <c r="K21" t="s">
        <v>25</v>
      </c>
      <c r="L21">
        <v>35860</v>
      </c>
      <c r="M21">
        <v>9.5</v>
      </c>
    </row>
    <row r="22" spans="5:13" x14ac:dyDescent="0.25">
      <c r="E22">
        <v>1529</v>
      </c>
      <c r="F22" t="s">
        <v>72</v>
      </c>
      <c r="G22" t="s">
        <v>73</v>
      </c>
      <c r="H22" t="s">
        <v>40</v>
      </c>
      <c r="I22" t="s">
        <v>74</v>
      </c>
      <c r="J22">
        <v>129</v>
      </c>
      <c r="K22" t="s">
        <v>14</v>
      </c>
      <c r="L22">
        <v>36553</v>
      </c>
      <c r="M22">
        <v>11.3</v>
      </c>
    </row>
    <row r="23" spans="5:13" x14ac:dyDescent="0.25">
      <c r="E23">
        <v>1656</v>
      </c>
      <c r="F23" t="s">
        <v>75</v>
      </c>
      <c r="G23" t="s">
        <v>76</v>
      </c>
      <c r="H23" t="s">
        <v>50</v>
      </c>
      <c r="I23" t="s">
        <v>77</v>
      </c>
      <c r="J23">
        <v>149</v>
      </c>
      <c r="K23" t="s">
        <v>14</v>
      </c>
      <c r="L23">
        <v>36873</v>
      </c>
      <c r="M23">
        <v>12.35</v>
      </c>
    </row>
    <row r="24" spans="5:13" x14ac:dyDescent="0.25">
      <c r="E24">
        <v>1672</v>
      </c>
      <c r="F24" t="s">
        <v>78</v>
      </c>
      <c r="G24" t="s">
        <v>79</v>
      </c>
      <c r="H24" t="s">
        <v>50</v>
      </c>
      <c r="I24" t="s">
        <v>80</v>
      </c>
      <c r="J24">
        <v>114</v>
      </c>
      <c r="K24" t="s">
        <v>14</v>
      </c>
      <c r="L24">
        <v>37727</v>
      </c>
      <c r="M24">
        <v>11.9</v>
      </c>
    </row>
    <row r="25" spans="5:13" x14ac:dyDescent="0.25">
      <c r="E25">
        <v>1673</v>
      </c>
      <c r="F25" t="s">
        <v>81</v>
      </c>
      <c r="G25" t="s">
        <v>39</v>
      </c>
      <c r="H25" t="s">
        <v>23</v>
      </c>
      <c r="I25" t="s">
        <v>82</v>
      </c>
      <c r="J25">
        <v>112</v>
      </c>
      <c r="K25" t="s">
        <v>25</v>
      </c>
      <c r="L25">
        <v>38436</v>
      </c>
      <c r="M25">
        <v>11.85</v>
      </c>
    </row>
    <row r="26" spans="5:13" x14ac:dyDescent="0.25">
      <c r="E26">
        <v>1676</v>
      </c>
      <c r="F26" t="s">
        <v>83</v>
      </c>
      <c r="G26" t="s">
        <v>84</v>
      </c>
      <c r="H26" t="s">
        <v>40</v>
      </c>
      <c r="I26" t="s">
        <v>85</v>
      </c>
      <c r="J26">
        <v>115</v>
      </c>
      <c r="K26" t="s">
        <v>14</v>
      </c>
      <c r="L26">
        <v>34633</v>
      </c>
      <c r="M26">
        <v>10.75</v>
      </c>
    </row>
    <row r="27" spans="5:13" x14ac:dyDescent="0.25">
      <c r="E27">
        <v>1721</v>
      </c>
      <c r="F27" t="s">
        <v>86</v>
      </c>
      <c r="G27" t="s">
        <v>87</v>
      </c>
      <c r="H27" t="s">
        <v>35</v>
      </c>
      <c r="I27" t="s">
        <v>88</v>
      </c>
      <c r="J27">
        <v>102</v>
      </c>
      <c r="K27" t="s">
        <v>37</v>
      </c>
      <c r="L27">
        <v>37839</v>
      </c>
      <c r="M27">
        <v>9.75</v>
      </c>
    </row>
    <row r="28" spans="5:13" x14ac:dyDescent="0.25">
      <c r="E28">
        <v>1723</v>
      </c>
      <c r="F28" t="s">
        <v>89</v>
      </c>
      <c r="G28" t="s">
        <v>31</v>
      </c>
      <c r="H28" t="s">
        <v>40</v>
      </c>
      <c r="I28" t="s">
        <v>90</v>
      </c>
      <c r="J28">
        <v>145</v>
      </c>
      <c r="K28" t="s">
        <v>14</v>
      </c>
      <c r="L28">
        <v>33279</v>
      </c>
      <c r="M28">
        <v>13.95</v>
      </c>
    </row>
    <row r="29" spans="5:13" x14ac:dyDescent="0.25">
      <c r="E29">
        <v>1758</v>
      </c>
      <c r="F29" t="s">
        <v>91</v>
      </c>
      <c r="G29" t="s">
        <v>92</v>
      </c>
      <c r="H29" t="s">
        <v>28</v>
      </c>
      <c r="I29" t="s">
        <v>93</v>
      </c>
      <c r="J29">
        <v>107</v>
      </c>
      <c r="K29" t="s">
        <v>25</v>
      </c>
      <c r="L29">
        <v>34776</v>
      </c>
      <c r="M29">
        <v>11.2</v>
      </c>
    </row>
    <row r="30" spans="5:13" x14ac:dyDescent="0.25">
      <c r="E30">
        <v>1792</v>
      </c>
      <c r="F30" t="s">
        <v>94</v>
      </c>
      <c r="G30" t="s">
        <v>95</v>
      </c>
      <c r="H30" t="s">
        <v>12</v>
      </c>
      <c r="I30" t="s">
        <v>96</v>
      </c>
      <c r="J30">
        <v>111</v>
      </c>
      <c r="K30" t="s">
        <v>14</v>
      </c>
      <c r="L30">
        <v>37979</v>
      </c>
      <c r="M30">
        <v>10.3</v>
      </c>
    </row>
    <row r="31" spans="5:13" x14ac:dyDescent="0.25">
      <c r="E31">
        <v>1814</v>
      </c>
      <c r="F31" t="s">
        <v>97</v>
      </c>
      <c r="G31" t="s">
        <v>98</v>
      </c>
      <c r="H31" t="s">
        <v>35</v>
      </c>
      <c r="I31" t="s">
        <v>99</v>
      </c>
      <c r="J31">
        <v>103</v>
      </c>
      <c r="K31" t="s">
        <v>37</v>
      </c>
      <c r="L31">
        <v>37319</v>
      </c>
      <c r="M31">
        <v>12.25</v>
      </c>
    </row>
    <row r="32" spans="5:13" x14ac:dyDescent="0.25">
      <c r="E32">
        <v>1908</v>
      </c>
      <c r="F32" t="s">
        <v>100</v>
      </c>
      <c r="G32" t="s">
        <v>101</v>
      </c>
      <c r="H32" t="s">
        <v>12</v>
      </c>
      <c r="I32" t="s">
        <v>102</v>
      </c>
      <c r="J32">
        <v>152</v>
      </c>
      <c r="K32" t="s">
        <v>14</v>
      </c>
      <c r="L32">
        <v>35565</v>
      </c>
      <c r="M32">
        <v>10.25</v>
      </c>
    </row>
    <row r="33" spans="5:13" x14ac:dyDescent="0.25">
      <c r="E33">
        <v>1931</v>
      </c>
      <c r="F33" t="s">
        <v>103</v>
      </c>
      <c r="G33" t="s">
        <v>104</v>
      </c>
      <c r="H33" t="s">
        <v>28</v>
      </c>
      <c r="I33" t="s">
        <v>105</v>
      </c>
      <c r="J33">
        <v>110</v>
      </c>
      <c r="K33" t="s">
        <v>25</v>
      </c>
      <c r="L33">
        <v>37427</v>
      </c>
      <c r="M33">
        <v>9.85</v>
      </c>
    </row>
    <row r="34" spans="5:13" x14ac:dyDescent="0.25">
      <c r="E34">
        <v>1960</v>
      </c>
      <c r="F34" t="s">
        <v>106</v>
      </c>
      <c r="G34" t="s">
        <v>107</v>
      </c>
      <c r="H34" t="s">
        <v>50</v>
      </c>
      <c r="I34" t="s">
        <v>108</v>
      </c>
      <c r="J34">
        <v>150</v>
      </c>
      <c r="K34" t="s">
        <v>14</v>
      </c>
      <c r="L34">
        <v>36477</v>
      </c>
      <c r="M34">
        <v>11.65</v>
      </c>
    </row>
    <row r="35" spans="5:13" x14ac:dyDescent="0.25">
      <c r="E35">
        <v>1964</v>
      </c>
      <c r="F35" t="s">
        <v>109</v>
      </c>
      <c r="G35" t="s">
        <v>110</v>
      </c>
      <c r="H35" t="s">
        <v>28</v>
      </c>
      <c r="I35" t="s">
        <v>111</v>
      </c>
      <c r="J35">
        <v>108</v>
      </c>
      <c r="K35" t="s">
        <v>25</v>
      </c>
      <c r="L35">
        <v>38307</v>
      </c>
      <c r="M35">
        <v>9.25</v>
      </c>
    </row>
    <row r="36" spans="5:13" x14ac:dyDescent="0.25">
      <c r="E36">
        <v>1975</v>
      </c>
      <c r="F36" t="s">
        <v>112</v>
      </c>
      <c r="G36" t="s">
        <v>113</v>
      </c>
      <c r="H36" t="s">
        <v>28</v>
      </c>
      <c r="I36" t="s">
        <v>114</v>
      </c>
      <c r="J36">
        <v>125</v>
      </c>
      <c r="K36" t="s">
        <v>25</v>
      </c>
      <c r="L36">
        <v>39873</v>
      </c>
      <c r="M36">
        <v>9.25</v>
      </c>
    </row>
    <row r="37" spans="5:13" x14ac:dyDescent="0.25">
      <c r="E37">
        <v>1983</v>
      </c>
      <c r="F37" t="s">
        <v>109</v>
      </c>
      <c r="G37" t="s">
        <v>115</v>
      </c>
      <c r="H37" t="s">
        <v>12</v>
      </c>
      <c r="I37" t="s">
        <v>116</v>
      </c>
      <c r="J37">
        <v>154</v>
      </c>
      <c r="K37" t="s">
        <v>14</v>
      </c>
      <c r="L37">
        <v>40357</v>
      </c>
      <c r="M37">
        <v>11</v>
      </c>
    </row>
    <row r="38" spans="5:13" x14ac:dyDescent="0.25">
      <c r="E38">
        <v>1990</v>
      </c>
      <c r="F38" t="s">
        <v>117</v>
      </c>
      <c r="G38" t="s">
        <v>118</v>
      </c>
      <c r="H38" t="s">
        <v>50</v>
      </c>
      <c r="I38" t="s">
        <v>119</v>
      </c>
      <c r="J38">
        <v>198</v>
      </c>
      <c r="K38" t="s">
        <v>14</v>
      </c>
      <c r="L38">
        <v>40588</v>
      </c>
      <c r="M38">
        <v>10.95</v>
      </c>
    </row>
    <row r="39" spans="5:13" x14ac:dyDescent="0.25">
      <c r="E39">
        <v>1995</v>
      </c>
      <c r="F39" t="s">
        <v>120</v>
      </c>
      <c r="G39" t="s">
        <v>121</v>
      </c>
      <c r="H39" t="s">
        <v>12</v>
      </c>
      <c r="I39" t="s">
        <v>122</v>
      </c>
      <c r="J39">
        <v>198</v>
      </c>
      <c r="K39" t="s">
        <v>14</v>
      </c>
      <c r="L39">
        <v>40603</v>
      </c>
      <c r="M39">
        <v>11.75</v>
      </c>
    </row>
    <row r="40" spans="5:13" x14ac:dyDescent="0.25">
      <c r="E40">
        <v>1999</v>
      </c>
      <c r="F40" t="s">
        <v>123</v>
      </c>
      <c r="G40" t="s">
        <v>124</v>
      </c>
      <c r="H40" t="s">
        <v>35</v>
      </c>
      <c r="I40" t="s">
        <v>125</v>
      </c>
      <c r="J40">
        <v>428</v>
      </c>
      <c r="K40" t="s">
        <v>37</v>
      </c>
      <c r="L40">
        <v>40729</v>
      </c>
      <c r="M40">
        <v>10.15</v>
      </c>
    </row>
  </sheetData>
  <mergeCells count="1">
    <mergeCell ref="A2:C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sheetPr>
  <dimension ref="A1:J52"/>
  <sheetViews>
    <sheetView zoomScale="130" zoomScaleNormal="130" workbookViewId="0">
      <selection activeCell="J7" sqref="J7"/>
    </sheetView>
  </sheetViews>
  <sheetFormatPr defaultColWidth="8.85546875" defaultRowHeight="14.25" customHeight="1" x14ac:dyDescent="0.2"/>
  <cols>
    <col min="1" max="1" width="8.42578125" style="1" bestFit="1" customWidth="1"/>
    <col min="2" max="3" width="12.28515625" style="1" bestFit="1" customWidth="1"/>
    <col min="4" max="4" width="14.28515625" style="1" customWidth="1"/>
    <col min="5" max="5" width="9.5703125" style="1" bestFit="1" customWidth="1"/>
    <col min="6" max="6" width="10.28515625" style="1" bestFit="1" customWidth="1"/>
    <col min="7" max="7" width="11.42578125" style="1" bestFit="1" customWidth="1"/>
    <col min="8" max="8" width="9.7109375" style="1" bestFit="1" customWidth="1"/>
    <col min="9" max="9" width="11.28515625" style="1" bestFit="1" customWidth="1"/>
    <col min="10" max="10" width="11.42578125" style="1" bestFit="1" customWidth="1"/>
    <col min="11" max="12" width="8.85546875" style="1"/>
    <col min="13" max="13" width="11" style="1" customWidth="1"/>
    <col min="14" max="16384" width="8.85546875" style="1"/>
  </cols>
  <sheetData>
    <row r="1" spans="1:10" ht="23.25" x14ac:dyDescent="0.35">
      <c r="A1" s="8" t="s">
        <v>126</v>
      </c>
    </row>
    <row r="3" spans="1:10" ht="18" thickBot="1" x14ac:dyDescent="0.35">
      <c r="A3" s="9" t="s">
        <v>1</v>
      </c>
      <c r="B3" s="9" t="s">
        <v>2</v>
      </c>
      <c r="C3" s="9" t="s">
        <v>3</v>
      </c>
      <c r="D3" s="9" t="s">
        <v>127</v>
      </c>
      <c r="E3" s="9" t="s">
        <v>128</v>
      </c>
      <c r="F3" s="9" t="s">
        <v>5</v>
      </c>
      <c r="G3" s="9" t="s">
        <v>6</v>
      </c>
      <c r="H3" s="9" t="s">
        <v>7</v>
      </c>
      <c r="I3" s="10" t="s">
        <v>8</v>
      </c>
      <c r="J3" s="9" t="s">
        <v>129</v>
      </c>
    </row>
    <row r="4" spans="1:10" ht="14.25" customHeight="1" thickTop="1" x14ac:dyDescent="0.25">
      <c r="A4" s="11">
        <v>1310</v>
      </c>
      <c r="B4" s="11" t="s">
        <v>10</v>
      </c>
      <c r="C4" s="11" t="s">
        <v>55</v>
      </c>
      <c r="D4" s="11" t="s">
        <v>654</v>
      </c>
      <c r="E4" s="11" t="s">
        <v>147</v>
      </c>
      <c r="F4" s="11" t="s">
        <v>56</v>
      </c>
      <c r="G4" s="11">
        <v>137</v>
      </c>
      <c r="H4" s="11" t="s">
        <v>14</v>
      </c>
      <c r="I4" s="12">
        <v>36679</v>
      </c>
      <c r="J4" s="11" t="s">
        <v>134</v>
      </c>
    </row>
    <row r="5" spans="1:10" ht="14.25" customHeight="1" x14ac:dyDescent="0.25">
      <c r="A5" s="11">
        <v>1960</v>
      </c>
      <c r="B5" s="11" t="s">
        <v>106</v>
      </c>
      <c r="C5" s="11" t="s">
        <v>107</v>
      </c>
      <c r="D5" s="11" t="s">
        <v>679</v>
      </c>
      <c r="E5" s="11" t="s">
        <v>147</v>
      </c>
      <c r="F5" s="11" t="s">
        <v>108</v>
      </c>
      <c r="G5" s="11">
        <v>150</v>
      </c>
      <c r="H5" s="11" t="s">
        <v>14</v>
      </c>
      <c r="I5" s="12">
        <v>36719</v>
      </c>
      <c r="J5" s="11" t="s">
        <v>138</v>
      </c>
    </row>
    <row r="6" spans="1:10" ht="14.25" customHeight="1" x14ac:dyDescent="0.25">
      <c r="A6" s="11">
        <v>1990</v>
      </c>
      <c r="B6" s="11" t="s">
        <v>117</v>
      </c>
      <c r="C6" s="11" t="s">
        <v>118</v>
      </c>
      <c r="D6" s="11" t="s">
        <v>686</v>
      </c>
      <c r="E6" s="11" t="s">
        <v>147</v>
      </c>
      <c r="F6" s="11" t="s">
        <v>119</v>
      </c>
      <c r="G6" s="11">
        <v>198</v>
      </c>
      <c r="H6" s="11" t="s">
        <v>14</v>
      </c>
      <c r="I6" s="12">
        <v>40830</v>
      </c>
      <c r="J6" s="11" t="s">
        <v>139</v>
      </c>
    </row>
    <row r="7" spans="1:10" ht="14.25" customHeight="1" x14ac:dyDescent="0.25">
      <c r="A7" s="11">
        <v>1299</v>
      </c>
      <c r="B7" s="11" t="s">
        <v>48</v>
      </c>
      <c r="C7" s="11" t="s">
        <v>49</v>
      </c>
      <c r="D7" s="11" t="s">
        <v>652</v>
      </c>
      <c r="E7" s="11" t="s">
        <v>147</v>
      </c>
      <c r="F7" s="11" t="s">
        <v>51</v>
      </c>
      <c r="G7" s="11">
        <v>127</v>
      </c>
      <c r="H7" s="11" t="s">
        <v>14</v>
      </c>
      <c r="I7" s="12">
        <v>37853</v>
      </c>
      <c r="J7" s="11" t="s">
        <v>141</v>
      </c>
    </row>
    <row r="8" spans="1:10" ht="14.25" customHeight="1" x14ac:dyDescent="0.25">
      <c r="A8" s="11">
        <v>1672</v>
      </c>
      <c r="B8" s="11" t="s">
        <v>78</v>
      </c>
      <c r="C8" s="11" t="s">
        <v>79</v>
      </c>
      <c r="D8" s="11" t="s">
        <v>666</v>
      </c>
      <c r="E8" s="11" t="s">
        <v>147</v>
      </c>
      <c r="F8" s="11" t="s">
        <v>80</v>
      </c>
      <c r="G8" s="11">
        <v>114</v>
      </c>
      <c r="H8" s="11" t="s">
        <v>14</v>
      </c>
      <c r="I8" s="12">
        <v>37969</v>
      </c>
      <c r="J8" s="11" t="s">
        <v>141</v>
      </c>
    </row>
    <row r="9" spans="1:10" ht="14.25" customHeight="1" x14ac:dyDescent="0.25">
      <c r="A9" s="11">
        <v>1656</v>
      </c>
      <c r="B9" s="11" t="s">
        <v>75</v>
      </c>
      <c r="C9" s="11" t="s">
        <v>76</v>
      </c>
      <c r="D9" s="11" t="s">
        <v>665</v>
      </c>
      <c r="E9" s="11" t="s">
        <v>147</v>
      </c>
      <c r="F9" s="11" t="s">
        <v>77</v>
      </c>
      <c r="G9" s="11">
        <v>149</v>
      </c>
      <c r="H9" s="11" t="s">
        <v>14</v>
      </c>
      <c r="I9" s="12">
        <v>37115</v>
      </c>
      <c r="J9" s="11" t="s">
        <v>138</v>
      </c>
    </row>
    <row r="10" spans="1:10" ht="14.25" customHeight="1" x14ac:dyDescent="0.25">
      <c r="A10" s="11">
        <v>1284</v>
      </c>
      <c r="B10" s="11" t="s">
        <v>38</v>
      </c>
      <c r="C10" s="11" t="s">
        <v>39</v>
      </c>
      <c r="D10" s="11" t="s">
        <v>649</v>
      </c>
      <c r="E10" s="11" t="s">
        <v>132</v>
      </c>
      <c r="F10" s="11" t="s">
        <v>41</v>
      </c>
      <c r="G10" s="11">
        <v>124</v>
      </c>
      <c r="H10" s="11" t="s">
        <v>14</v>
      </c>
      <c r="I10" s="12">
        <v>36041</v>
      </c>
      <c r="J10" s="11" t="s">
        <v>142</v>
      </c>
    </row>
    <row r="11" spans="1:10" ht="14.25" customHeight="1" x14ac:dyDescent="0.25">
      <c r="A11" s="11">
        <v>1676</v>
      </c>
      <c r="B11" s="11" t="s">
        <v>83</v>
      </c>
      <c r="C11" s="11" t="s">
        <v>84</v>
      </c>
      <c r="D11" s="11" t="s">
        <v>668</v>
      </c>
      <c r="E11" s="11" t="s">
        <v>132</v>
      </c>
      <c r="F11" s="11" t="s">
        <v>85</v>
      </c>
      <c r="G11" s="11">
        <v>115</v>
      </c>
      <c r="H11" s="11" t="s">
        <v>14</v>
      </c>
      <c r="I11" s="12">
        <v>34875</v>
      </c>
      <c r="J11" s="11" t="s">
        <v>134</v>
      </c>
    </row>
    <row r="12" spans="1:10" ht="14.25" customHeight="1" x14ac:dyDescent="0.25">
      <c r="A12" s="11">
        <v>1723</v>
      </c>
      <c r="B12" s="11" t="s">
        <v>89</v>
      </c>
      <c r="C12" s="11" t="s">
        <v>31</v>
      </c>
      <c r="D12" s="11" t="s">
        <v>670</v>
      </c>
      <c r="E12" s="11" t="s">
        <v>132</v>
      </c>
      <c r="F12" s="11" t="s">
        <v>90</v>
      </c>
      <c r="G12" s="11">
        <v>145</v>
      </c>
      <c r="H12" s="11" t="s">
        <v>14</v>
      </c>
      <c r="I12" s="12">
        <v>33521</v>
      </c>
      <c r="J12" s="11" t="s">
        <v>137</v>
      </c>
    </row>
    <row r="13" spans="1:10" ht="14.25" customHeight="1" x14ac:dyDescent="0.25">
      <c r="A13" s="11">
        <v>1302</v>
      </c>
      <c r="B13" s="11" t="s">
        <v>52</v>
      </c>
      <c r="C13" s="11" t="s">
        <v>53</v>
      </c>
      <c r="D13" s="11" t="s">
        <v>653</v>
      </c>
      <c r="E13" s="11" t="s">
        <v>132</v>
      </c>
      <c r="F13" s="11" t="s">
        <v>54</v>
      </c>
      <c r="G13" s="11">
        <v>139</v>
      </c>
      <c r="H13" s="11" t="s">
        <v>14</v>
      </c>
      <c r="I13" s="12">
        <v>35890</v>
      </c>
      <c r="J13" s="11" t="s">
        <v>139</v>
      </c>
    </row>
    <row r="14" spans="1:10" ht="14.25" customHeight="1" x14ac:dyDescent="0.25">
      <c r="A14" s="11">
        <v>1529</v>
      </c>
      <c r="B14" s="11" t="s">
        <v>72</v>
      </c>
      <c r="C14" s="11" t="s">
        <v>73</v>
      </c>
      <c r="D14" s="11" t="s">
        <v>663</v>
      </c>
      <c r="E14" s="11" t="s">
        <v>132</v>
      </c>
      <c r="F14" s="11" t="s">
        <v>74</v>
      </c>
      <c r="G14" s="11">
        <v>129</v>
      </c>
      <c r="H14" s="11" t="s">
        <v>14</v>
      </c>
      <c r="I14" s="12">
        <v>36795</v>
      </c>
      <c r="J14" s="11" t="s">
        <v>142</v>
      </c>
    </row>
    <row r="15" spans="1:10" ht="14.25" customHeight="1" x14ac:dyDescent="0.25">
      <c r="A15" s="11">
        <v>1922</v>
      </c>
      <c r="B15" s="11" t="s">
        <v>10</v>
      </c>
      <c r="C15" s="11" t="s">
        <v>163</v>
      </c>
      <c r="D15" s="11" t="s">
        <v>676</v>
      </c>
      <c r="E15" s="11" t="s">
        <v>132</v>
      </c>
      <c r="F15" s="11" t="s">
        <v>164</v>
      </c>
      <c r="G15" s="11">
        <v>146</v>
      </c>
      <c r="H15" s="11" t="s">
        <v>37</v>
      </c>
      <c r="I15" s="12">
        <v>36741</v>
      </c>
      <c r="J15" s="11" t="s">
        <v>134</v>
      </c>
    </row>
    <row r="16" spans="1:10" ht="14.25" customHeight="1" x14ac:dyDescent="0.25">
      <c r="A16" s="11">
        <v>1984</v>
      </c>
      <c r="B16" s="11" t="s">
        <v>173</v>
      </c>
      <c r="C16" s="11" t="s">
        <v>174</v>
      </c>
      <c r="D16" s="11" t="s">
        <v>685</v>
      </c>
      <c r="E16" s="11" t="s">
        <v>132</v>
      </c>
      <c r="F16" s="11" t="s">
        <v>175</v>
      </c>
      <c r="G16" s="11">
        <v>204</v>
      </c>
      <c r="H16" s="11" t="s">
        <v>37</v>
      </c>
      <c r="I16" s="12">
        <v>40755</v>
      </c>
      <c r="J16" s="11" t="s">
        <v>138</v>
      </c>
    </row>
    <row r="17" spans="1:10" ht="14.25" customHeight="1" x14ac:dyDescent="0.25">
      <c r="A17" s="11">
        <v>1949</v>
      </c>
      <c r="B17" s="11" t="s">
        <v>165</v>
      </c>
      <c r="C17" s="11" t="s">
        <v>166</v>
      </c>
      <c r="D17" s="11" t="s">
        <v>678</v>
      </c>
      <c r="E17" s="11" t="s">
        <v>132</v>
      </c>
      <c r="F17" s="11" t="s">
        <v>167</v>
      </c>
      <c r="G17" s="11">
        <v>147</v>
      </c>
      <c r="H17" s="11" t="s">
        <v>37</v>
      </c>
      <c r="I17" s="12">
        <v>34861</v>
      </c>
      <c r="J17" s="11" t="s">
        <v>137</v>
      </c>
    </row>
    <row r="18" spans="1:10" ht="14.25" customHeight="1" x14ac:dyDescent="0.25">
      <c r="A18" s="11">
        <v>1966</v>
      </c>
      <c r="B18" s="11" t="s">
        <v>168</v>
      </c>
      <c r="C18" s="11" t="s">
        <v>169</v>
      </c>
      <c r="D18" s="11" t="s">
        <v>681</v>
      </c>
      <c r="E18" s="11" t="s">
        <v>132</v>
      </c>
      <c r="F18" s="11" t="s">
        <v>170</v>
      </c>
      <c r="G18" s="11">
        <v>159</v>
      </c>
      <c r="H18" s="11" t="s">
        <v>37</v>
      </c>
      <c r="I18" s="12">
        <v>35044</v>
      </c>
      <c r="J18" s="11" t="s">
        <v>139</v>
      </c>
    </row>
    <row r="19" spans="1:10" ht="14.25" customHeight="1" x14ac:dyDescent="0.25">
      <c r="A19" s="11">
        <v>1982</v>
      </c>
      <c r="B19" s="11" t="s">
        <v>143</v>
      </c>
      <c r="C19" s="11" t="s">
        <v>171</v>
      </c>
      <c r="D19" s="11" t="s">
        <v>683</v>
      </c>
      <c r="E19" s="11" t="s">
        <v>132</v>
      </c>
      <c r="F19" s="11" t="s">
        <v>172</v>
      </c>
      <c r="G19" s="11">
        <v>202</v>
      </c>
      <c r="H19" s="11" t="s">
        <v>37</v>
      </c>
      <c r="I19" s="12">
        <v>40513</v>
      </c>
      <c r="J19" s="11" t="s">
        <v>136</v>
      </c>
    </row>
    <row r="20" spans="1:10" ht="14.25" customHeight="1" x14ac:dyDescent="0.25">
      <c r="A20" s="11">
        <v>1011</v>
      </c>
      <c r="B20" s="11" t="s">
        <v>130</v>
      </c>
      <c r="C20" s="11" t="s">
        <v>131</v>
      </c>
      <c r="D20" s="11" t="s">
        <v>640</v>
      </c>
      <c r="E20" s="11" t="s">
        <v>132</v>
      </c>
      <c r="F20" s="11" t="s">
        <v>133</v>
      </c>
      <c r="G20" s="11">
        <v>109</v>
      </c>
      <c r="H20" s="11" t="s">
        <v>37</v>
      </c>
      <c r="I20" s="12">
        <v>36436</v>
      </c>
      <c r="J20" s="11" t="s">
        <v>134</v>
      </c>
    </row>
    <row r="21" spans="1:10" ht="14.25" customHeight="1" x14ac:dyDescent="0.25">
      <c r="A21" s="11">
        <v>1352</v>
      </c>
      <c r="B21" s="11" t="s">
        <v>148</v>
      </c>
      <c r="C21" s="11" t="s">
        <v>149</v>
      </c>
      <c r="D21" s="11" t="s">
        <v>657</v>
      </c>
      <c r="E21" s="11" t="s">
        <v>132</v>
      </c>
      <c r="F21" s="11" t="s">
        <v>150</v>
      </c>
      <c r="G21" s="11">
        <v>100</v>
      </c>
      <c r="H21" s="11" t="s">
        <v>37</v>
      </c>
      <c r="I21" s="12">
        <v>35202</v>
      </c>
      <c r="J21" s="11" t="s">
        <v>138</v>
      </c>
    </row>
    <row r="22" spans="1:10" ht="14.25" customHeight="1" x14ac:dyDescent="0.25">
      <c r="A22" s="11">
        <v>1572</v>
      </c>
      <c r="B22" s="11" t="s">
        <v>157</v>
      </c>
      <c r="C22" s="11" t="s">
        <v>158</v>
      </c>
      <c r="D22" s="11" t="s">
        <v>664</v>
      </c>
      <c r="E22" s="11" t="s">
        <v>132</v>
      </c>
      <c r="F22" s="11" t="s">
        <v>159</v>
      </c>
      <c r="G22" s="11">
        <v>116</v>
      </c>
      <c r="H22" s="11" t="s">
        <v>37</v>
      </c>
      <c r="I22" s="12">
        <v>37329</v>
      </c>
      <c r="J22" s="11" t="s">
        <v>137</v>
      </c>
    </row>
    <row r="23" spans="1:10" ht="14.25" customHeight="1" x14ac:dyDescent="0.25">
      <c r="A23" s="11">
        <v>1359</v>
      </c>
      <c r="B23" s="11" t="s">
        <v>151</v>
      </c>
      <c r="C23" s="11" t="s">
        <v>152</v>
      </c>
      <c r="D23" s="11" t="s">
        <v>658</v>
      </c>
      <c r="E23" s="11" t="s">
        <v>132</v>
      </c>
      <c r="F23" s="11" t="s">
        <v>153</v>
      </c>
      <c r="G23" s="11">
        <v>153</v>
      </c>
      <c r="H23" s="11" t="s">
        <v>37</v>
      </c>
      <c r="I23" s="12">
        <v>38084</v>
      </c>
      <c r="J23" s="11" t="s">
        <v>139</v>
      </c>
    </row>
    <row r="24" spans="1:10" ht="14.25" customHeight="1" x14ac:dyDescent="0.25">
      <c r="A24" s="11">
        <v>1426</v>
      </c>
      <c r="B24" s="11" t="s">
        <v>154</v>
      </c>
      <c r="C24" s="11" t="s">
        <v>155</v>
      </c>
      <c r="D24" s="11" t="s">
        <v>660</v>
      </c>
      <c r="E24" s="11" t="s">
        <v>132</v>
      </c>
      <c r="F24" s="11" t="s">
        <v>156</v>
      </c>
      <c r="G24" s="11">
        <v>128</v>
      </c>
      <c r="H24" s="11" t="s">
        <v>37</v>
      </c>
      <c r="I24" s="12">
        <v>33366</v>
      </c>
      <c r="J24" s="11" t="s">
        <v>142</v>
      </c>
    </row>
    <row r="25" spans="1:10" ht="14.25" customHeight="1" x14ac:dyDescent="0.25">
      <c r="A25" s="11">
        <v>1906</v>
      </c>
      <c r="B25" s="11" t="s">
        <v>160</v>
      </c>
      <c r="C25" s="11" t="s">
        <v>161</v>
      </c>
      <c r="D25" s="11" t="s">
        <v>674</v>
      </c>
      <c r="E25" s="11" t="s">
        <v>132</v>
      </c>
      <c r="F25" s="11" t="s">
        <v>162</v>
      </c>
      <c r="G25" s="11">
        <v>155</v>
      </c>
      <c r="H25" s="11" t="s">
        <v>37</v>
      </c>
      <c r="I25" s="12">
        <v>37769</v>
      </c>
      <c r="J25" s="11" t="s">
        <v>142</v>
      </c>
    </row>
    <row r="26" spans="1:10" ht="14.25" customHeight="1" x14ac:dyDescent="0.25">
      <c r="A26" s="11">
        <v>1167</v>
      </c>
      <c r="B26" s="11" t="s">
        <v>143</v>
      </c>
      <c r="C26" s="11" t="s">
        <v>144</v>
      </c>
      <c r="D26" s="11" t="s">
        <v>647</v>
      </c>
      <c r="E26" s="11" t="s">
        <v>132</v>
      </c>
      <c r="F26" s="11" t="s">
        <v>145</v>
      </c>
      <c r="G26" s="11">
        <v>119</v>
      </c>
      <c r="H26" s="11" t="s">
        <v>37</v>
      </c>
      <c r="I26" s="12">
        <v>38336</v>
      </c>
      <c r="J26" s="11" t="s">
        <v>136</v>
      </c>
    </row>
    <row r="27" spans="1:10" ht="14.25" customHeight="1" x14ac:dyDescent="0.25">
      <c r="A27" s="11">
        <v>1078</v>
      </c>
      <c r="B27" s="11" t="s">
        <v>26</v>
      </c>
      <c r="C27" s="11" t="s">
        <v>27</v>
      </c>
      <c r="D27" s="11" t="s">
        <v>645</v>
      </c>
      <c r="E27" s="11" t="s">
        <v>140</v>
      </c>
      <c r="F27" s="11" t="s">
        <v>29</v>
      </c>
      <c r="G27" s="11">
        <v>101</v>
      </c>
      <c r="H27" s="11" t="s">
        <v>25</v>
      </c>
      <c r="I27" s="12">
        <v>36493</v>
      </c>
      <c r="J27" s="11" t="s">
        <v>141</v>
      </c>
    </row>
    <row r="28" spans="1:10" ht="14.25" customHeight="1" x14ac:dyDescent="0.25">
      <c r="A28" s="11">
        <v>1975</v>
      </c>
      <c r="B28" s="11" t="s">
        <v>112</v>
      </c>
      <c r="C28" s="11" t="s">
        <v>113</v>
      </c>
      <c r="D28" s="11" t="s">
        <v>682</v>
      </c>
      <c r="E28" s="11" t="s">
        <v>140</v>
      </c>
      <c r="F28" s="11" t="s">
        <v>114</v>
      </c>
      <c r="G28" s="11">
        <v>125</v>
      </c>
      <c r="H28" s="11" t="s">
        <v>25</v>
      </c>
      <c r="I28" s="12">
        <v>40115</v>
      </c>
      <c r="J28" s="11" t="s">
        <v>134</v>
      </c>
    </row>
    <row r="29" spans="1:10" ht="14.25" customHeight="1" x14ac:dyDescent="0.25">
      <c r="A29" s="11">
        <v>1758</v>
      </c>
      <c r="B29" s="11" t="s">
        <v>91</v>
      </c>
      <c r="C29" s="11" t="s">
        <v>92</v>
      </c>
      <c r="D29" s="11" t="s">
        <v>671</v>
      </c>
      <c r="E29" s="11" t="s">
        <v>140</v>
      </c>
      <c r="F29" s="11" t="s">
        <v>93</v>
      </c>
      <c r="G29" s="11">
        <v>107</v>
      </c>
      <c r="H29" s="11" t="s">
        <v>25</v>
      </c>
      <c r="I29" s="12">
        <v>35018</v>
      </c>
      <c r="J29" s="11" t="s">
        <v>138</v>
      </c>
    </row>
    <row r="30" spans="1:10" ht="14.25" customHeight="1" x14ac:dyDescent="0.25">
      <c r="A30" s="11">
        <v>1964</v>
      </c>
      <c r="B30" s="11" t="s">
        <v>109</v>
      </c>
      <c r="C30" s="11" t="s">
        <v>110</v>
      </c>
      <c r="D30" s="11" t="s">
        <v>680</v>
      </c>
      <c r="E30" s="11" t="s">
        <v>140</v>
      </c>
      <c r="F30" s="11" t="s">
        <v>111</v>
      </c>
      <c r="G30" s="11">
        <v>108</v>
      </c>
      <c r="H30" s="11" t="s">
        <v>25</v>
      </c>
      <c r="I30" s="12">
        <v>38549</v>
      </c>
      <c r="J30" s="11" t="s">
        <v>141</v>
      </c>
    </row>
    <row r="31" spans="1:10" ht="14.25" customHeight="1" x14ac:dyDescent="0.25">
      <c r="A31" s="11">
        <v>1516</v>
      </c>
      <c r="B31" s="11" t="s">
        <v>69</v>
      </c>
      <c r="C31" s="11" t="s">
        <v>70</v>
      </c>
      <c r="D31" s="11" t="s">
        <v>662</v>
      </c>
      <c r="E31" s="11" t="s">
        <v>140</v>
      </c>
      <c r="F31" s="11" t="s">
        <v>71</v>
      </c>
      <c r="G31" s="11">
        <v>105</v>
      </c>
      <c r="H31" s="11" t="s">
        <v>25</v>
      </c>
      <c r="I31" s="12">
        <v>36102</v>
      </c>
      <c r="J31" s="11" t="s">
        <v>134</v>
      </c>
    </row>
    <row r="32" spans="1:10" ht="14.25" customHeight="1" x14ac:dyDescent="0.25">
      <c r="A32" s="11">
        <v>1329</v>
      </c>
      <c r="B32" s="11" t="s">
        <v>57</v>
      </c>
      <c r="C32" s="11" t="s">
        <v>58</v>
      </c>
      <c r="D32" s="11" t="s">
        <v>655</v>
      </c>
      <c r="E32" s="11" t="s">
        <v>140</v>
      </c>
      <c r="F32" s="11" t="s">
        <v>59</v>
      </c>
      <c r="G32" s="11">
        <v>151</v>
      </c>
      <c r="H32" s="11" t="s">
        <v>25</v>
      </c>
      <c r="I32" s="12">
        <v>37551</v>
      </c>
      <c r="J32" s="11" t="s">
        <v>136</v>
      </c>
    </row>
    <row r="33" spans="1:10" ht="14.25" customHeight="1" x14ac:dyDescent="0.25">
      <c r="A33" s="11">
        <v>1931</v>
      </c>
      <c r="B33" s="11" t="s">
        <v>103</v>
      </c>
      <c r="C33" s="11" t="s">
        <v>104</v>
      </c>
      <c r="D33" s="11" t="s">
        <v>677</v>
      </c>
      <c r="E33" s="11" t="s">
        <v>140</v>
      </c>
      <c r="F33" s="11" t="s">
        <v>105</v>
      </c>
      <c r="G33" s="11">
        <v>110</v>
      </c>
      <c r="H33" s="11" t="s">
        <v>25</v>
      </c>
      <c r="I33" s="12">
        <v>37669</v>
      </c>
      <c r="J33" s="11" t="s">
        <v>142</v>
      </c>
    </row>
    <row r="34" spans="1:10" ht="14.25" customHeight="1" x14ac:dyDescent="0.25">
      <c r="A34" s="11">
        <v>1792</v>
      </c>
      <c r="B34" s="11" t="s">
        <v>94</v>
      </c>
      <c r="C34" s="11" t="s">
        <v>95</v>
      </c>
      <c r="D34" s="11" t="s">
        <v>672</v>
      </c>
      <c r="E34" s="11" t="s">
        <v>135</v>
      </c>
      <c r="F34" s="11" t="s">
        <v>96</v>
      </c>
      <c r="G34" s="11">
        <v>111</v>
      </c>
      <c r="H34" s="11" t="s">
        <v>14</v>
      </c>
      <c r="I34" s="12">
        <v>38221</v>
      </c>
      <c r="J34" s="11" t="s">
        <v>139</v>
      </c>
    </row>
    <row r="35" spans="1:10" ht="14.25" customHeight="1" x14ac:dyDescent="0.25">
      <c r="A35" s="11">
        <v>1067</v>
      </c>
      <c r="B35" s="11" t="s">
        <v>18</v>
      </c>
      <c r="C35" s="11" t="s">
        <v>19</v>
      </c>
      <c r="D35" s="11" t="s">
        <v>643</v>
      </c>
      <c r="E35" s="11" t="s">
        <v>135</v>
      </c>
      <c r="F35" s="11" t="s">
        <v>20</v>
      </c>
      <c r="G35" s="11">
        <v>123</v>
      </c>
      <c r="H35" s="11" t="s">
        <v>14</v>
      </c>
      <c r="I35" s="12">
        <v>37030</v>
      </c>
      <c r="J35" s="11" t="s">
        <v>138</v>
      </c>
    </row>
    <row r="36" spans="1:10" ht="14.25" customHeight="1" x14ac:dyDescent="0.25">
      <c r="A36" s="11">
        <v>1054</v>
      </c>
      <c r="B36" s="11" t="s">
        <v>10</v>
      </c>
      <c r="C36" s="11" t="s">
        <v>11</v>
      </c>
      <c r="D36" s="11" t="s">
        <v>641</v>
      </c>
      <c r="E36" s="11" t="s">
        <v>135</v>
      </c>
      <c r="F36" s="11" t="s">
        <v>13</v>
      </c>
      <c r="G36" s="11">
        <v>148</v>
      </c>
      <c r="H36" s="11" t="s">
        <v>14</v>
      </c>
      <c r="I36" s="12">
        <v>38334</v>
      </c>
      <c r="J36" s="11" t="s">
        <v>136</v>
      </c>
    </row>
    <row r="37" spans="1:10" ht="14.25" customHeight="1" x14ac:dyDescent="0.25">
      <c r="A37" s="11">
        <v>1056</v>
      </c>
      <c r="B37" s="11" t="s">
        <v>15</v>
      </c>
      <c r="C37" s="11" t="s">
        <v>16</v>
      </c>
      <c r="D37" s="11" t="s">
        <v>642</v>
      </c>
      <c r="E37" s="11" t="s">
        <v>135</v>
      </c>
      <c r="F37" s="11" t="s">
        <v>17</v>
      </c>
      <c r="G37" s="11">
        <v>121</v>
      </c>
      <c r="H37" s="11" t="s">
        <v>14</v>
      </c>
      <c r="I37" s="12">
        <v>34143</v>
      </c>
      <c r="J37" s="11" t="s">
        <v>137</v>
      </c>
    </row>
    <row r="38" spans="1:10" ht="14.25" customHeight="1" x14ac:dyDescent="0.25">
      <c r="A38" s="11">
        <v>1983</v>
      </c>
      <c r="B38" s="11" t="s">
        <v>109</v>
      </c>
      <c r="C38" s="11" t="s">
        <v>115</v>
      </c>
      <c r="D38" s="11" t="s">
        <v>684</v>
      </c>
      <c r="E38" s="11" t="s">
        <v>135</v>
      </c>
      <c r="F38" s="11" t="s">
        <v>116</v>
      </c>
      <c r="G38" s="11">
        <v>154</v>
      </c>
      <c r="H38" s="11" t="s">
        <v>14</v>
      </c>
      <c r="I38" s="12">
        <v>40599</v>
      </c>
      <c r="J38" s="11" t="s">
        <v>137</v>
      </c>
    </row>
    <row r="39" spans="1:10" ht="14.25" customHeight="1" x14ac:dyDescent="0.25">
      <c r="A39" s="11">
        <v>1995</v>
      </c>
      <c r="B39" s="11" t="s">
        <v>120</v>
      </c>
      <c r="C39" s="11" t="s">
        <v>121</v>
      </c>
      <c r="D39" s="11" t="s">
        <v>687</v>
      </c>
      <c r="E39" s="11" t="s">
        <v>135</v>
      </c>
      <c r="F39" s="11" t="s">
        <v>122</v>
      </c>
      <c r="G39" s="11">
        <v>198</v>
      </c>
      <c r="H39" s="11" t="s">
        <v>14</v>
      </c>
      <c r="I39" s="12">
        <v>40845</v>
      </c>
      <c r="J39" s="11" t="s">
        <v>141</v>
      </c>
    </row>
    <row r="40" spans="1:10" ht="14.25" customHeight="1" x14ac:dyDescent="0.25">
      <c r="A40" s="11">
        <v>1908</v>
      </c>
      <c r="B40" s="11" t="s">
        <v>100</v>
      </c>
      <c r="C40" s="11" t="s">
        <v>101</v>
      </c>
      <c r="D40" s="11" t="s">
        <v>675</v>
      </c>
      <c r="E40" s="11" t="s">
        <v>135</v>
      </c>
      <c r="F40" s="11" t="s">
        <v>102</v>
      </c>
      <c r="G40" s="11">
        <v>152</v>
      </c>
      <c r="H40" s="11" t="s">
        <v>14</v>
      </c>
      <c r="I40" s="12">
        <v>35807</v>
      </c>
      <c r="J40" s="11" t="s">
        <v>136</v>
      </c>
    </row>
    <row r="41" spans="1:10" ht="14.25" customHeight="1" x14ac:dyDescent="0.25">
      <c r="A41" s="11">
        <v>1509</v>
      </c>
      <c r="B41" s="11" t="s">
        <v>66</v>
      </c>
      <c r="C41" s="11" t="s">
        <v>67</v>
      </c>
      <c r="D41" s="11" t="s">
        <v>661</v>
      </c>
      <c r="E41" s="11" t="s">
        <v>135</v>
      </c>
      <c r="F41" s="11" t="s">
        <v>68</v>
      </c>
      <c r="G41" s="11">
        <v>135</v>
      </c>
      <c r="H41" s="11" t="s">
        <v>14</v>
      </c>
      <c r="I41" s="12">
        <v>36207</v>
      </c>
      <c r="J41" s="11" t="s">
        <v>136</v>
      </c>
    </row>
    <row r="42" spans="1:10" ht="14.25" customHeight="1" x14ac:dyDescent="0.25">
      <c r="A42" s="11">
        <v>1673</v>
      </c>
      <c r="B42" s="11" t="s">
        <v>81</v>
      </c>
      <c r="C42" s="11" t="s">
        <v>39</v>
      </c>
      <c r="D42" s="11" t="s">
        <v>667</v>
      </c>
      <c r="E42" s="11" t="s">
        <v>135</v>
      </c>
      <c r="F42" s="11" t="s">
        <v>82</v>
      </c>
      <c r="G42" s="11">
        <v>112</v>
      </c>
      <c r="H42" s="11" t="s">
        <v>25</v>
      </c>
      <c r="I42" s="12">
        <v>38678</v>
      </c>
      <c r="J42" s="11" t="s">
        <v>139</v>
      </c>
    </row>
    <row r="43" spans="1:10" ht="14.25" customHeight="1" x14ac:dyDescent="0.25">
      <c r="A43" s="11">
        <v>1290</v>
      </c>
      <c r="B43" s="11" t="s">
        <v>42</v>
      </c>
      <c r="C43" s="11" t="s">
        <v>43</v>
      </c>
      <c r="D43" s="11" t="s">
        <v>650</v>
      </c>
      <c r="E43" s="11" t="s">
        <v>135</v>
      </c>
      <c r="F43" s="11" t="s">
        <v>44</v>
      </c>
      <c r="G43" s="11">
        <v>113</v>
      </c>
      <c r="H43" s="11" t="s">
        <v>25</v>
      </c>
      <c r="I43" s="12">
        <v>36040</v>
      </c>
      <c r="J43" s="11" t="s">
        <v>137</v>
      </c>
    </row>
    <row r="44" spans="1:10" ht="14.25" customHeight="1" x14ac:dyDescent="0.25">
      <c r="A44" s="11">
        <v>1152</v>
      </c>
      <c r="B44" s="11" t="s">
        <v>30</v>
      </c>
      <c r="C44" s="11" t="s">
        <v>31</v>
      </c>
      <c r="D44" s="11" t="s">
        <v>646</v>
      </c>
      <c r="E44" s="11" t="s">
        <v>135</v>
      </c>
      <c r="F44" s="11" t="s">
        <v>32</v>
      </c>
      <c r="G44" s="11">
        <v>118</v>
      </c>
      <c r="H44" s="11" t="s">
        <v>25</v>
      </c>
      <c r="I44" s="12">
        <v>37884</v>
      </c>
      <c r="J44" s="11" t="s">
        <v>142</v>
      </c>
    </row>
    <row r="45" spans="1:10" ht="14.25" customHeight="1" x14ac:dyDescent="0.25">
      <c r="A45" s="11">
        <v>1075</v>
      </c>
      <c r="B45" s="11" t="s">
        <v>21</v>
      </c>
      <c r="C45" s="11" t="s">
        <v>22</v>
      </c>
      <c r="D45" s="11" t="s">
        <v>644</v>
      </c>
      <c r="E45" s="11" t="s">
        <v>135</v>
      </c>
      <c r="F45" s="11" t="s">
        <v>24</v>
      </c>
      <c r="G45" s="11">
        <v>126</v>
      </c>
      <c r="H45" s="11" t="s">
        <v>25</v>
      </c>
      <c r="I45" s="12">
        <v>38813</v>
      </c>
      <c r="J45" s="11" t="s">
        <v>139</v>
      </c>
    </row>
    <row r="46" spans="1:10" ht="14.25" customHeight="1" x14ac:dyDescent="0.25">
      <c r="A46" s="11">
        <v>1368</v>
      </c>
      <c r="B46" s="11" t="s">
        <v>63</v>
      </c>
      <c r="C46" s="11" t="s">
        <v>64</v>
      </c>
      <c r="D46" s="11" t="s">
        <v>659</v>
      </c>
      <c r="E46" s="11" t="s">
        <v>135</v>
      </c>
      <c r="F46" s="11" t="s">
        <v>65</v>
      </c>
      <c r="G46" s="11">
        <v>132</v>
      </c>
      <c r="H46" s="11" t="s">
        <v>25</v>
      </c>
      <c r="I46" s="12">
        <v>35376</v>
      </c>
      <c r="J46" s="11" t="s">
        <v>141</v>
      </c>
    </row>
    <row r="47" spans="1:10" ht="14.25" customHeight="1" x14ac:dyDescent="0.25">
      <c r="A47" s="11">
        <v>1293</v>
      </c>
      <c r="B47" s="11" t="s">
        <v>45</v>
      </c>
      <c r="C47" s="11" t="s">
        <v>46</v>
      </c>
      <c r="D47" s="11" t="s">
        <v>651</v>
      </c>
      <c r="E47" s="11" t="s">
        <v>146</v>
      </c>
      <c r="F47" s="11" t="s">
        <v>47</v>
      </c>
      <c r="G47" s="11">
        <v>205</v>
      </c>
      <c r="H47" s="11" t="s">
        <v>37</v>
      </c>
      <c r="I47" s="12">
        <v>35929</v>
      </c>
      <c r="J47" s="11" t="s">
        <v>138</v>
      </c>
    </row>
    <row r="48" spans="1:10" ht="14.25" customHeight="1" x14ac:dyDescent="0.25">
      <c r="A48" s="11">
        <v>1814</v>
      </c>
      <c r="B48" s="11" t="s">
        <v>97</v>
      </c>
      <c r="C48" s="11" t="s">
        <v>98</v>
      </c>
      <c r="D48" s="11" t="s">
        <v>673</v>
      </c>
      <c r="E48" s="11" t="s">
        <v>146</v>
      </c>
      <c r="F48" s="11" t="s">
        <v>99</v>
      </c>
      <c r="G48" s="11">
        <v>103</v>
      </c>
      <c r="H48" s="11" t="s">
        <v>37</v>
      </c>
      <c r="I48" s="12">
        <v>37561</v>
      </c>
      <c r="J48" s="11" t="s">
        <v>141</v>
      </c>
    </row>
    <row r="49" spans="1:10" ht="14.25" customHeight="1" x14ac:dyDescent="0.25">
      <c r="A49" s="11">
        <v>1721</v>
      </c>
      <c r="B49" s="11" t="s">
        <v>86</v>
      </c>
      <c r="C49" s="11" t="s">
        <v>87</v>
      </c>
      <c r="D49" s="11" t="s">
        <v>669</v>
      </c>
      <c r="E49" s="11" t="s">
        <v>146</v>
      </c>
      <c r="F49" s="11" t="s">
        <v>88</v>
      </c>
      <c r="G49" s="11">
        <v>102</v>
      </c>
      <c r="H49" s="11" t="s">
        <v>37</v>
      </c>
      <c r="I49" s="12">
        <v>38081</v>
      </c>
      <c r="J49" s="11" t="s">
        <v>136</v>
      </c>
    </row>
    <row r="50" spans="1:10" ht="14.25" customHeight="1" x14ac:dyDescent="0.25">
      <c r="A50" s="11">
        <v>1999</v>
      </c>
      <c r="B50" s="11" t="s">
        <v>123</v>
      </c>
      <c r="C50" s="11" t="s">
        <v>124</v>
      </c>
      <c r="D50" s="11" t="s">
        <v>688</v>
      </c>
      <c r="E50" s="11" t="s">
        <v>146</v>
      </c>
      <c r="F50" s="11" t="s">
        <v>125</v>
      </c>
      <c r="G50" s="11">
        <v>428</v>
      </c>
      <c r="H50" s="11" t="s">
        <v>37</v>
      </c>
      <c r="I50" s="12">
        <v>40971</v>
      </c>
      <c r="J50" s="11" t="s">
        <v>142</v>
      </c>
    </row>
    <row r="51" spans="1:10" ht="14.25" customHeight="1" x14ac:dyDescent="0.25">
      <c r="A51" s="11">
        <v>1196</v>
      </c>
      <c r="B51" s="11" t="s">
        <v>33</v>
      </c>
      <c r="C51" s="11" t="s">
        <v>34</v>
      </c>
      <c r="D51" s="11" t="s">
        <v>648</v>
      </c>
      <c r="E51" s="11" t="s">
        <v>146</v>
      </c>
      <c r="F51" s="11" t="s">
        <v>36</v>
      </c>
      <c r="G51" s="11">
        <v>289</v>
      </c>
      <c r="H51" s="11" t="s">
        <v>37</v>
      </c>
      <c r="I51" s="12">
        <v>40876</v>
      </c>
      <c r="J51" s="11" t="s">
        <v>134</v>
      </c>
    </row>
    <row r="52" spans="1:10" ht="14.25" customHeight="1" x14ac:dyDescent="0.25">
      <c r="A52" s="11">
        <v>1333</v>
      </c>
      <c r="B52" s="11" t="s">
        <v>60</v>
      </c>
      <c r="C52" s="11" t="s">
        <v>61</v>
      </c>
      <c r="D52" s="11" t="s">
        <v>656</v>
      </c>
      <c r="E52" s="11" t="s">
        <v>146</v>
      </c>
      <c r="F52" s="11" t="s">
        <v>62</v>
      </c>
      <c r="G52" s="11">
        <v>122</v>
      </c>
      <c r="H52" s="11" t="s">
        <v>37</v>
      </c>
      <c r="I52" s="12">
        <v>37969</v>
      </c>
      <c r="J52" s="11" t="s">
        <v>137</v>
      </c>
    </row>
  </sheetData>
  <sortState ref="A4:J52">
    <sortCondition ref="E4:E52"/>
    <sortCondition ref="H4:H52"/>
    <sortCondition ref="D4:D52"/>
  </sortState>
  <pageMargins left="0.75" right="0.75" top="1" bottom="1" header="0.5" footer="0.5"/>
  <pageSetup orientation="portrait" horizontalDpi="1200" verticalDpi="12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0"/>
  </sheetPr>
  <dimension ref="A1:J312"/>
  <sheetViews>
    <sheetView topLeftCell="A136" zoomScale="130" zoomScaleNormal="130" workbookViewId="0">
      <selection activeCell="I296" sqref="I296"/>
    </sheetView>
  </sheetViews>
  <sheetFormatPr defaultColWidth="8.85546875" defaultRowHeight="12.75" outlineLevelRow="2" x14ac:dyDescent="0.2"/>
  <cols>
    <col min="1" max="1" width="9.140625" style="14" bestFit="1" customWidth="1"/>
    <col min="2" max="2" width="16.7109375" style="14" bestFit="1" customWidth="1"/>
    <col min="3" max="3" width="6.5703125" style="14" bestFit="1" customWidth="1"/>
    <col min="4" max="4" width="8.140625" style="14" bestFit="1" customWidth="1"/>
    <col min="5" max="5" width="6.42578125" style="14" bestFit="1" customWidth="1"/>
    <col min="6" max="6" width="10" style="14" bestFit="1" customWidth="1"/>
    <col min="7" max="7" width="28.28515625" style="14" bestFit="1" customWidth="1"/>
    <col min="8" max="9" width="10.85546875" style="14" bestFit="1" customWidth="1"/>
    <col min="10" max="10" width="10.28515625" style="14" bestFit="1" customWidth="1"/>
    <col min="11" max="16384" width="8.85546875" style="14"/>
  </cols>
  <sheetData>
    <row r="1" spans="1:10" ht="23.25" x14ac:dyDescent="0.35">
      <c r="A1" s="13" t="s">
        <v>176</v>
      </c>
    </row>
    <row r="4" spans="1:10" s="17" customFormat="1" ht="18" thickBot="1" x14ac:dyDescent="0.35">
      <c r="A4" s="9" t="s">
        <v>177</v>
      </c>
      <c r="B4" s="9" t="s">
        <v>178</v>
      </c>
      <c r="C4" s="9" t="s">
        <v>179</v>
      </c>
      <c r="D4" s="15" t="s">
        <v>180</v>
      </c>
      <c r="E4" s="9" t="s">
        <v>181</v>
      </c>
      <c r="F4" s="9" t="s">
        <v>182</v>
      </c>
      <c r="G4" s="9" t="s">
        <v>183</v>
      </c>
      <c r="H4" s="16" t="s">
        <v>184</v>
      </c>
      <c r="I4" s="16" t="s">
        <v>185</v>
      </c>
      <c r="J4" s="9" t="s">
        <v>186</v>
      </c>
    </row>
    <row r="5" spans="1:10" ht="15.75" outlineLevel="2" thickTop="1" x14ac:dyDescent="0.25">
      <c r="A5" s="18">
        <v>1</v>
      </c>
      <c r="B5" s="18" t="s">
        <v>187</v>
      </c>
      <c r="C5" s="18" t="s">
        <v>188</v>
      </c>
      <c r="D5" s="19">
        <v>40848</v>
      </c>
      <c r="E5" s="18" t="s">
        <v>189</v>
      </c>
      <c r="F5" s="18" t="s">
        <v>190</v>
      </c>
      <c r="G5" s="18" t="s">
        <v>191</v>
      </c>
      <c r="H5" s="20">
        <v>120</v>
      </c>
      <c r="I5" s="20">
        <v>64.8</v>
      </c>
      <c r="J5" s="18">
        <v>6</v>
      </c>
    </row>
    <row r="6" spans="1:10" ht="15" outlineLevel="2" x14ac:dyDescent="0.25">
      <c r="A6" s="18">
        <v>1</v>
      </c>
      <c r="B6" s="18" t="s">
        <v>187</v>
      </c>
      <c r="C6" s="18" t="s">
        <v>188</v>
      </c>
      <c r="D6" s="19">
        <v>40848</v>
      </c>
      <c r="E6" s="18" t="s">
        <v>189</v>
      </c>
      <c r="F6" s="18" t="s">
        <v>192</v>
      </c>
      <c r="G6" s="18" t="s">
        <v>193</v>
      </c>
      <c r="H6" s="20">
        <v>168</v>
      </c>
      <c r="I6" s="20">
        <v>80.64</v>
      </c>
      <c r="J6" s="18">
        <v>12</v>
      </c>
    </row>
    <row r="7" spans="1:10" ht="15" outlineLevel="2" x14ac:dyDescent="0.25">
      <c r="A7" s="18">
        <v>1</v>
      </c>
      <c r="B7" s="18" t="s">
        <v>194</v>
      </c>
      <c r="C7" s="18" t="s">
        <v>188</v>
      </c>
      <c r="D7" s="19">
        <v>40634</v>
      </c>
      <c r="E7" s="18" t="s">
        <v>189</v>
      </c>
      <c r="F7" s="18" t="s">
        <v>195</v>
      </c>
      <c r="G7" s="18" t="s">
        <v>196</v>
      </c>
      <c r="H7" s="20">
        <v>130.5</v>
      </c>
      <c r="I7" s="20">
        <v>69.165000000000006</v>
      </c>
      <c r="J7" s="18">
        <v>9</v>
      </c>
    </row>
    <row r="8" spans="1:10" ht="15" outlineLevel="2" x14ac:dyDescent="0.25">
      <c r="A8" s="18">
        <v>1</v>
      </c>
      <c r="B8" s="18" t="s">
        <v>194</v>
      </c>
      <c r="C8" s="18" t="s">
        <v>188</v>
      </c>
      <c r="D8" s="19">
        <v>40634</v>
      </c>
      <c r="E8" s="18" t="s">
        <v>189</v>
      </c>
      <c r="F8" s="18" t="s">
        <v>195</v>
      </c>
      <c r="G8" s="18" t="s">
        <v>196</v>
      </c>
      <c r="H8" s="20">
        <v>130.5</v>
      </c>
      <c r="I8" s="20">
        <v>67.86</v>
      </c>
      <c r="J8" s="18">
        <v>9</v>
      </c>
    </row>
    <row r="9" spans="1:10" ht="15" outlineLevel="2" x14ac:dyDescent="0.25">
      <c r="A9" s="18">
        <v>1</v>
      </c>
      <c r="B9" s="18" t="s">
        <v>197</v>
      </c>
      <c r="C9" s="18" t="s">
        <v>198</v>
      </c>
      <c r="D9" s="19">
        <v>40848</v>
      </c>
      <c r="E9" s="18" t="s">
        <v>189</v>
      </c>
      <c r="F9" s="18" t="s">
        <v>199</v>
      </c>
      <c r="G9" s="18" t="s">
        <v>200</v>
      </c>
      <c r="H9" s="20">
        <v>54</v>
      </c>
      <c r="I9" s="20">
        <v>25.92</v>
      </c>
      <c r="J9" s="18">
        <v>4</v>
      </c>
    </row>
    <row r="10" spans="1:10" ht="15" outlineLevel="2" x14ac:dyDescent="0.25">
      <c r="A10" s="18">
        <v>1</v>
      </c>
      <c r="B10" s="18" t="s">
        <v>201</v>
      </c>
      <c r="C10" s="18" t="s">
        <v>198</v>
      </c>
      <c r="D10" s="19">
        <v>40848</v>
      </c>
      <c r="E10" s="18" t="s">
        <v>189</v>
      </c>
      <c r="F10" s="18" t="s">
        <v>190</v>
      </c>
      <c r="G10" s="18" t="s">
        <v>191</v>
      </c>
      <c r="H10" s="20">
        <v>120</v>
      </c>
      <c r="I10" s="20">
        <v>64.8</v>
      </c>
      <c r="J10" s="18">
        <v>6</v>
      </c>
    </row>
    <row r="11" spans="1:10" ht="15" outlineLevel="2" x14ac:dyDescent="0.25">
      <c r="A11" s="18">
        <v>1</v>
      </c>
      <c r="B11" s="18" t="s">
        <v>201</v>
      </c>
      <c r="C11" s="18" t="s">
        <v>198</v>
      </c>
      <c r="D11" s="19">
        <v>40817</v>
      </c>
      <c r="E11" s="18" t="s">
        <v>189</v>
      </c>
      <c r="F11" s="18" t="s">
        <v>190</v>
      </c>
      <c r="G11" s="18" t="s">
        <v>202</v>
      </c>
      <c r="H11" s="20">
        <v>234</v>
      </c>
      <c r="I11" s="20">
        <v>121.68</v>
      </c>
      <c r="J11" s="18">
        <v>9</v>
      </c>
    </row>
    <row r="12" spans="1:10" ht="15" outlineLevel="2" x14ac:dyDescent="0.25">
      <c r="A12" s="18">
        <v>1</v>
      </c>
      <c r="B12" s="18" t="s">
        <v>201</v>
      </c>
      <c r="C12" s="18" t="s">
        <v>198</v>
      </c>
      <c r="D12" s="19">
        <v>40787</v>
      </c>
      <c r="E12" s="18" t="s">
        <v>189</v>
      </c>
      <c r="F12" s="18" t="s">
        <v>192</v>
      </c>
      <c r="G12" s="18" t="s">
        <v>193</v>
      </c>
      <c r="H12" s="20">
        <v>168</v>
      </c>
      <c r="I12" s="20">
        <v>62.16</v>
      </c>
      <c r="J12" s="18">
        <v>12</v>
      </c>
    </row>
    <row r="13" spans="1:10" ht="15" outlineLevel="2" x14ac:dyDescent="0.25">
      <c r="A13" s="18">
        <v>1</v>
      </c>
      <c r="B13" s="18" t="s">
        <v>201</v>
      </c>
      <c r="C13" s="18" t="s">
        <v>198</v>
      </c>
      <c r="D13" s="19">
        <v>40787</v>
      </c>
      <c r="E13" s="18" t="s">
        <v>189</v>
      </c>
      <c r="F13" s="18" t="s">
        <v>192</v>
      </c>
      <c r="G13" s="18" t="s">
        <v>193</v>
      </c>
      <c r="H13" s="20">
        <v>168</v>
      </c>
      <c r="I13" s="20">
        <v>80.64</v>
      </c>
      <c r="J13" s="18">
        <v>12</v>
      </c>
    </row>
    <row r="14" spans="1:10" ht="15" outlineLevel="2" x14ac:dyDescent="0.25">
      <c r="A14" s="18">
        <v>1</v>
      </c>
      <c r="B14" s="18" t="s">
        <v>207</v>
      </c>
      <c r="C14" s="18" t="s">
        <v>198</v>
      </c>
      <c r="D14" s="19">
        <v>40695</v>
      </c>
      <c r="E14" s="18" t="s">
        <v>189</v>
      </c>
      <c r="F14" s="18" t="s">
        <v>192</v>
      </c>
      <c r="G14" s="18" t="s">
        <v>210</v>
      </c>
      <c r="H14" s="20">
        <v>282</v>
      </c>
      <c r="I14" s="20">
        <v>143.82</v>
      </c>
      <c r="J14" s="18">
        <v>12</v>
      </c>
    </row>
    <row r="15" spans="1:10" ht="15" outlineLevel="2" x14ac:dyDescent="0.25">
      <c r="A15" s="18">
        <v>1</v>
      </c>
      <c r="B15" s="18" t="s">
        <v>207</v>
      </c>
      <c r="C15" s="18" t="s">
        <v>198</v>
      </c>
      <c r="D15" s="19">
        <v>40664</v>
      </c>
      <c r="E15" s="18" t="s">
        <v>189</v>
      </c>
      <c r="F15" s="18" t="s">
        <v>190</v>
      </c>
      <c r="G15" s="18" t="s">
        <v>211</v>
      </c>
      <c r="H15" s="20">
        <v>193</v>
      </c>
      <c r="I15" s="20">
        <v>75.27</v>
      </c>
      <c r="J15" s="18">
        <v>10</v>
      </c>
    </row>
    <row r="16" spans="1:10" ht="15" outlineLevel="2" x14ac:dyDescent="0.25">
      <c r="A16" s="18">
        <v>1</v>
      </c>
      <c r="B16" s="18" t="s">
        <v>207</v>
      </c>
      <c r="C16" s="18" t="s">
        <v>198</v>
      </c>
      <c r="D16" s="19">
        <v>40664</v>
      </c>
      <c r="E16" s="18" t="s">
        <v>189</v>
      </c>
      <c r="F16" s="18" t="s">
        <v>190</v>
      </c>
      <c r="G16" s="18" t="s">
        <v>211</v>
      </c>
      <c r="H16" s="20">
        <v>193</v>
      </c>
      <c r="I16" s="20">
        <v>102.29</v>
      </c>
      <c r="J16" s="18">
        <v>10</v>
      </c>
    </row>
    <row r="17" spans="1:10" ht="15" outlineLevel="2" x14ac:dyDescent="0.25">
      <c r="A17" s="18">
        <v>1</v>
      </c>
      <c r="B17" s="18" t="s">
        <v>207</v>
      </c>
      <c r="C17" s="18" t="s">
        <v>198</v>
      </c>
      <c r="D17" s="19">
        <v>40664</v>
      </c>
      <c r="E17" s="18" t="s">
        <v>189</v>
      </c>
      <c r="F17" s="18" t="s">
        <v>192</v>
      </c>
      <c r="G17" s="18" t="s">
        <v>212</v>
      </c>
      <c r="H17" s="20">
        <v>235.2</v>
      </c>
      <c r="I17" s="20">
        <v>122.304</v>
      </c>
      <c r="J17" s="18">
        <v>12</v>
      </c>
    </row>
    <row r="18" spans="1:10" ht="15" outlineLevel="2" x14ac:dyDescent="0.25">
      <c r="A18" s="18">
        <v>1</v>
      </c>
      <c r="B18" s="18" t="s">
        <v>197</v>
      </c>
      <c r="C18" s="18" t="s">
        <v>198</v>
      </c>
      <c r="D18" s="19">
        <v>40575</v>
      </c>
      <c r="E18" s="18" t="s">
        <v>189</v>
      </c>
      <c r="F18" s="18" t="s">
        <v>192</v>
      </c>
      <c r="G18" s="18" t="s">
        <v>210</v>
      </c>
      <c r="H18" s="20">
        <v>282</v>
      </c>
      <c r="I18" s="20">
        <v>143.82</v>
      </c>
      <c r="J18" s="18">
        <v>12</v>
      </c>
    </row>
    <row r="19" spans="1:10" ht="15" outlineLevel="2" x14ac:dyDescent="0.25">
      <c r="A19" s="18">
        <v>1</v>
      </c>
      <c r="B19" s="18" t="s">
        <v>214</v>
      </c>
      <c r="C19" s="18" t="s">
        <v>215</v>
      </c>
      <c r="D19" s="19">
        <v>40878</v>
      </c>
      <c r="E19" s="18" t="s">
        <v>189</v>
      </c>
      <c r="F19" s="18" t="s">
        <v>199</v>
      </c>
      <c r="G19" s="18" t="s">
        <v>200</v>
      </c>
      <c r="H19" s="20">
        <v>54</v>
      </c>
      <c r="I19" s="20">
        <v>21.06</v>
      </c>
      <c r="J19" s="18">
        <v>4</v>
      </c>
    </row>
    <row r="20" spans="1:10" ht="15" outlineLevel="2" x14ac:dyDescent="0.25">
      <c r="A20" s="18">
        <v>1</v>
      </c>
      <c r="B20" s="18" t="s">
        <v>218</v>
      </c>
      <c r="C20" s="18" t="s">
        <v>215</v>
      </c>
      <c r="D20" s="19">
        <v>40848</v>
      </c>
      <c r="E20" s="18" t="s">
        <v>189</v>
      </c>
      <c r="F20" s="18" t="s">
        <v>199</v>
      </c>
      <c r="G20" s="18" t="s">
        <v>200</v>
      </c>
      <c r="H20" s="20">
        <v>54</v>
      </c>
      <c r="I20" s="20">
        <v>22.68</v>
      </c>
      <c r="J20" s="18">
        <v>4</v>
      </c>
    </row>
    <row r="21" spans="1:10" ht="15" outlineLevel="2" x14ac:dyDescent="0.25">
      <c r="A21" s="18">
        <v>1</v>
      </c>
      <c r="B21" s="18" t="s">
        <v>216</v>
      </c>
      <c r="C21" s="18" t="s">
        <v>215</v>
      </c>
      <c r="D21" s="19">
        <v>40848</v>
      </c>
      <c r="E21" s="18" t="s">
        <v>189</v>
      </c>
      <c r="F21" s="18" t="s">
        <v>199</v>
      </c>
      <c r="G21" s="18" t="s">
        <v>219</v>
      </c>
      <c r="H21" s="20">
        <v>90</v>
      </c>
      <c r="I21" s="20">
        <v>36</v>
      </c>
      <c r="J21" s="18">
        <v>5</v>
      </c>
    </row>
    <row r="22" spans="1:10" ht="15" outlineLevel="2" x14ac:dyDescent="0.25">
      <c r="A22" s="18">
        <v>1</v>
      </c>
      <c r="B22" s="18" t="s">
        <v>218</v>
      </c>
      <c r="C22" s="18" t="s">
        <v>215</v>
      </c>
      <c r="D22" s="19">
        <v>40848</v>
      </c>
      <c r="E22" s="18" t="s">
        <v>189</v>
      </c>
      <c r="F22" s="18" t="s">
        <v>195</v>
      </c>
      <c r="G22" s="18" t="s">
        <v>220</v>
      </c>
      <c r="H22" s="20">
        <v>138</v>
      </c>
      <c r="I22" s="20">
        <v>55.2</v>
      </c>
      <c r="J22" s="18">
        <v>12</v>
      </c>
    </row>
    <row r="23" spans="1:10" ht="15" outlineLevel="2" x14ac:dyDescent="0.25">
      <c r="A23" s="18">
        <v>1</v>
      </c>
      <c r="B23" s="18" t="s">
        <v>221</v>
      </c>
      <c r="C23" s="18" t="s">
        <v>215</v>
      </c>
      <c r="D23" s="19">
        <v>40787</v>
      </c>
      <c r="E23" s="18" t="s">
        <v>189</v>
      </c>
      <c r="F23" s="18" t="s">
        <v>192</v>
      </c>
      <c r="G23" s="18" t="s">
        <v>210</v>
      </c>
      <c r="H23" s="20">
        <v>282</v>
      </c>
      <c r="I23" s="20">
        <v>129.72</v>
      </c>
      <c r="J23" s="18">
        <v>12</v>
      </c>
    </row>
    <row r="24" spans="1:10" ht="15" outlineLevel="2" x14ac:dyDescent="0.25">
      <c r="A24" s="18">
        <v>1</v>
      </c>
      <c r="B24" s="18" t="s">
        <v>216</v>
      </c>
      <c r="C24" s="18" t="s">
        <v>215</v>
      </c>
      <c r="D24" s="19">
        <v>40695</v>
      </c>
      <c r="E24" s="18" t="s">
        <v>189</v>
      </c>
      <c r="F24" s="18" t="s">
        <v>199</v>
      </c>
      <c r="G24" s="18" t="s">
        <v>219</v>
      </c>
      <c r="H24" s="20">
        <v>90</v>
      </c>
      <c r="I24" s="20">
        <v>46.8</v>
      </c>
      <c r="J24" s="18">
        <v>5</v>
      </c>
    </row>
    <row r="25" spans="1:10" ht="15" outlineLevel="2" x14ac:dyDescent="0.25">
      <c r="A25" s="18">
        <v>1</v>
      </c>
      <c r="B25" s="18" t="s">
        <v>214</v>
      </c>
      <c r="C25" s="18" t="s">
        <v>215</v>
      </c>
      <c r="D25" s="19">
        <v>40695</v>
      </c>
      <c r="E25" s="18" t="s">
        <v>189</v>
      </c>
      <c r="F25" s="18" t="s">
        <v>195</v>
      </c>
      <c r="G25" s="18" t="s">
        <v>220</v>
      </c>
      <c r="H25" s="20">
        <v>138</v>
      </c>
      <c r="I25" s="20">
        <v>55.2</v>
      </c>
      <c r="J25" s="18">
        <v>12</v>
      </c>
    </row>
    <row r="26" spans="1:10" ht="15" outlineLevel="2" x14ac:dyDescent="0.25">
      <c r="A26" s="18">
        <v>1</v>
      </c>
      <c r="B26" s="18" t="s">
        <v>214</v>
      </c>
      <c r="C26" s="18" t="s">
        <v>215</v>
      </c>
      <c r="D26" s="19">
        <v>40664</v>
      </c>
      <c r="E26" s="18" t="s">
        <v>189</v>
      </c>
      <c r="F26" s="18" t="s">
        <v>195</v>
      </c>
      <c r="G26" s="18" t="s">
        <v>224</v>
      </c>
      <c r="H26" s="20">
        <v>132</v>
      </c>
      <c r="I26" s="20">
        <v>58.08</v>
      </c>
      <c r="J26" s="18">
        <v>12</v>
      </c>
    </row>
    <row r="27" spans="1:10" ht="15" outlineLevel="2" x14ac:dyDescent="0.25">
      <c r="A27" s="18">
        <v>1</v>
      </c>
      <c r="B27" s="18" t="s">
        <v>214</v>
      </c>
      <c r="C27" s="18" t="s">
        <v>215</v>
      </c>
      <c r="D27" s="19">
        <v>40634</v>
      </c>
      <c r="E27" s="18" t="s">
        <v>189</v>
      </c>
      <c r="F27" s="18" t="s">
        <v>190</v>
      </c>
      <c r="G27" s="18" t="s">
        <v>191</v>
      </c>
      <c r="H27" s="20">
        <v>120</v>
      </c>
      <c r="I27" s="20">
        <v>49.2</v>
      </c>
      <c r="J27" s="18">
        <v>6</v>
      </c>
    </row>
    <row r="28" spans="1:10" ht="15" outlineLevel="2" x14ac:dyDescent="0.25">
      <c r="A28" s="18">
        <v>1</v>
      </c>
      <c r="B28" s="18" t="s">
        <v>214</v>
      </c>
      <c r="C28" s="18" t="s">
        <v>215</v>
      </c>
      <c r="D28" s="19">
        <v>40634</v>
      </c>
      <c r="E28" s="18" t="s">
        <v>189</v>
      </c>
      <c r="F28" s="18" t="s">
        <v>192</v>
      </c>
      <c r="G28" s="18" t="s">
        <v>212</v>
      </c>
      <c r="H28" s="20">
        <v>235.2</v>
      </c>
      <c r="I28" s="20">
        <v>94.08</v>
      </c>
      <c r="J28" s="18">
        <v>12</v>
      </c>
    </row>
    <row r="29" spans="1:10" ht="15" outlineLevel="2" x14ac:dyDescent="0.25">
      <c r="A29" s="18">
        <v>1</v>
      </c>
      <c r="B29" s="18" t="s">
        <v>216</v>
      </c>
      <c r="C29" s="18" t="s">
        <v>215</v>
      </c>
      <c r="D29" s="19">
        <v>40575</v>
      </c>
      <c r="E29" s="18" t="s">
        <v>189</v>
      </c>
      <c r="F29" s="18" t="s">
        <v>190</v>
      </c>
      <c r="G29" s="18" t="s">
        <v>202</v>
      </c>
      <c r="H29" s="20">
        <v>234</v>
      </c>
      <c r="I29" s="20">
        <v>114.66</v>
      </c>
      <c r="J29" s="18">
        <v>9</v>
      </c>
    </row>
    <row r="30" spans="1:10" ht="15" outlineLevel="2" x14ac:dyDescent="0.25">
      <c r="A30" s="18">
        <v>1</v>
      </c>
      <c r="B30" s="18" t="s">
        <v>218</v>
      </c>
      <c r="C30" s="18" t="s">
        <v>215</v>
      </c>
      <c r="D30" s="19">
        <v>40544</v>
      </c>
      <c r="E30" s="18" t="s">
        <v>189</v>
      </c>
      <c r="F30" s="18" t="s">
        <v>192</v>
      </c>
      <c r="G30" s="18" t="s">
        <v>226</v>
      </c>
      <c r="H30" s="20">
        <v>165</v>
      </c>
      <c r="I30" s="20">
        <v>77.55</v>
      </c>
      <c r="J30" s="18">
        <v>5</v>
      </c>
    </row>
    <row r="31" spans="1:10" ht="15" outlineLevel="2" x14ac:dyDescent="0.25">
      <c r="A31" s="18">
        <v>1</v>
      </c>
      <c r="B31" s="18" t="s">
        <v>216</v>
      </c>
      <c r="C31" s="18" t="s">
        <v>215</v>
      </c>
      <c r="D31" s="19">
        <v>40544</v>
      </c>
      <c r="E31" s="18" t="s">
        <v>189</v>
      </c>
      <c r="F31" s="18" t="s">
        <v>195</v>
      </c>
      <c r="G31" s="18" t="s">
        <v>224</v>
      </c>
      <c r="H31" s="20">
        <v>132</v>
      </c>
      <c r="I31" s="20">
        <v>58.08</v>
      </c>
      <c r="J31" s="18">
        <v>12</v>
      </c>
    </row>
    <row r="32" spans="1:10" ht="15" outlineLevel="2" x14ac:dyDescent="0.25">
      <c r="A32" s="18">
        <v>1</v>
      </c>
      <c r="B32" s="18" t="s">
        <v>229</v>
      </c>
      <c r="C32" s="18" t="s">
        <v>228</v>
      </c>
      <c r="D32" s="19">
        <v>40848</v>
      </c>
      <c r="E32" s="18" t="s">
        <v>189</v>
      </c>
      <c r="F32" s="18" t="s">
        <v>190</v>
      </c>
      <c r="G32" s="18" t="s">
        <v>211</v>
      </c>
      <c r="H32" s="20">
        <v>193</v>
      </c>
      <c r="I32" s="20">
        <v>102.29</v>
      </c>
      <c r="J32" s="18">
        <v>10</v>
      </c>
    </row>
    <row r="33" spans="1:10" ht="15" outlineLevel="2" x14ac:dyDescent="0.25">
      <c r="A33" s="18">
        <v>1</v>
      </c>
      <c r="B33" s="18" t="s">
        <v>227</v>
      </c>
      <c r="C33" s="18" t="s">
        <v>228</v>
      </c>
      <c r="D33" s="19">
        <v>40848</v>
      </c>
      <c r="E33" s="18" t="s">
        <v>189</v>
      </c>
      <c r="F33" s="18" t="s">
        <v>192</v>
      </c>
      <c r="G33" s="18" t="s">
        <v>212</v>
      </c>
      <c r="H33" s="20">
        <v>235.2</v>
      </c>
      <c r="I33" s="20">
        <v>89.375999999999991</v>
      </c>
      <c r="J33" s="18">
        <v>12</v>
      </c>
    </row>
    <row r="34" spans="1:10" ht="15" outlineLevel="2" x14ac:dyDescent="0.25">
      <c r="A34" s="18">
        <v>1</v>
      </c>
      <c r="B34" s="18" t="s">
        <v>229</v>
      </c>
      <c r="C34" s="18" t="s">
        <v>228</v>
      </c>
      <c r="D34" s="19">
        <v>40817</v>
      </c>
      <c r="E34" s="18" t="s">
        <v>189</v>
      </c>
      <c r="F34" s="18" t="s">
        <v>199</v>
      </c>
      <c r="G34" s="18" t="s">
        <v>200</v>
      </c>
      <c r="H34" s="20">
        <v>54</v>
      </c>
      <c r="I34" s="20">
        <v>22.68</v>
      </c>
      <c r="J34" s="18">
        <v>4</v>
      </c>
    </row>
    <row r="35" spans="1:10" ht="15" outlineLevel="2" x14ac:dyDescent="0.25">
      <c r="A35" s="18">
        <v>1</v>
      </c>
      <c r="B35" s="18" t="s">
        <v>227</v>
      </c>
      <c r="C35" s="18" t="s">
        <v>228</v>
      </c>
      <c r="D35" s="19">
        <v>40787</v>
      </c>
      <c r="E35" s="18" t="s">
        <v>189</v>
      </c>
      <c r="F35" s="18" t="s">
        <v>190</v>
      </c>
      <c r="G35" s="18" t="s">
        <v>211</v>
      </c>
      <c r="H35" s="20">
        <v>193</v>
      </c>
      <c r="I35" s="20">
        <v>88.78</v>
      </c>
      <c r="J35" s="18">
        <v>10</v>
      </c>
    </row>
    <row r="36" spans="1:10" ht="15" outlineLevel="2" x14ac:dyDescent="0.25">
      <c r="A36" s="18">
        <v>1</v>
      </c>
      <c r="B36" s="18" t="s">
        <v>230</v>
      </c>
      <c r="C36" s="18" t="s">
        <v>228</v>
      </c>
      <c r="D36" s="19">
        <v>40695</v>
      </c>
      <c r="E36" s="18" t="s">
        <v>189</v>
      </c>
      <c r="F36" s="18" t="s">
        <v>199</v>
      </c>
      <c r="G36" s="18" t="s">
        <v>200</v>
      </c>
      <c r="H36" s="20">
        <v>54</v>
      </c>
      <c r="I36" s="20">
        <v>20.52</v>
      </c>
      <c r="J36" s="18">
        <v>4</v>
      </c>
    </row>
    <row r="37" spans="1:10" ht="15" outlineLevel="2" x14ac:dyDescent="0.25">
      <c r="A37" s="18">
        <v>1</v>
      </c>
      <c r="B37" s="18" t="s">
        <v>230</v>
      </c>
      <c r="C37" s="18" t="s">
        <v>228</v>
      </c>
      <c r="D37" s="19">
        <v>40695</v>
      </c>
      <c r="E37" s="18" t="s">
        <v>189</v>
      </c>
      <c r="F37" s="18" t="s">
        <v>199</v>
      </c>
      <c r="G37" s="18" t="s">
        <v>200</v>
      </c>
      <c r="H37" s="20">
        <v>54</v>
      </c>
      <c r="I37" s="20">
        <v>22.68</v>
      </c>
      <c r="J37" s="18">
        <v>4</v>
      </c>
    </row>
    <row r="38" spans="1:10" ht="15" outlineLevel="2" x14ac:dyDescent="0.25">
      <c r="A38" s="18">
        <v>1</v>
      </c>
      <c r="B38" s="18" t="s">
        <v>229</v>
      </c>
      <c r="C38" s="18" t="s">
        <v>228</v>
      </c>
      <c r="D38" s="19">
        <v>40664</v>
      </c>
      <c r="E38" s="18" t="s">
        <v>189</v>
      </c>
      <c r="F38" s="18" t="s">
        <v>195</v>
      </c>
      <c r="G38" s="18" t="s">
        <v>196</v>
      </c>
      <c r="H38" s="20">
        <v>130.5</v>
      </c>
      <c r="I38" s="20">
        <v>61.335000000000001</v>
      </c>
      <c r="J38" s="18">
        <v>9</v>
      </c>
    </row>
    <row r="39" spans="1:10" ht="15" outlineLevel="2" x14ac:dyDescent="0.25">
      <c r="A39" s="18">
        <v>1</v>
      </c>
      <c r="B39" s="18" t="s">
        <v>229</v>
      </c>
      <c r="C39" s="18" t="s">
        <v>228</v>
      </c>
      <c r="D39" s="19">
        <v>40664</v>
      </c>
      <c r="E39" s="18" t="s">
        <v>189</v>
      </c>
      <c r="F39" s="18" t="s">
        <v>192</v>
      </c>
      <c r="G39" s="18" t="s">
        <v>193</v>
      </c>
      <c r="H39" s="20">
        <v>168</v>
      </c>
      <c r="I39" s="20">
        <v>78.959999999999994</v>
      </c>
      <c r="J39" s="18">
        <v>12</v>
      </c>
    </row>
    <row r="40" spans="1:10" ht="15" outlineLevel="2" x14ac:dyDescent="0.25">
      <c r="A40" s="18">
        <v>1</v>
      </c>
      <c r="B40" s="18" t="s">
        <v>229</v>
      </c>
      <c r="C40" s="18" t="s">
        <v>228</v>
      </c>
      <c r="D40" s="19">
        <v>40634</v>
      </c>
      <c r="E40" s="18" t="s">
        <v>189</v>
      </c>
      <c r="F40" s="18" t="s">
        <v>195</v>
      </c>
      <c r="G40" s="18" t="s">
        <v>224</v>
      </c>
      <c r="H40" s="20">
        <v>132</v>
      </c>
      <c r="I40" s="20">
        <v>71.28</v>
      </c>
      <c r="J40" s="18">
        <v>12</v>
      </c>
    </row>
    <row r="41" spans="1:10" ht="15" outlineLevel="2" x14ac:dyDescent="0.25">
      <c r="A41" s="18">
        <v>1</v>
      </c>
      <c r="B41" s="18" t="s">
        <v>229</v>
      </c>
      <c r="C41" s="18" t="s">
        <v>228</v>
      </c>
      <c r="D41" s="19">
        <v>40544</v>
      </c>
      <c r="E41" s="18" t="s">
        <v>189</v>
      </c>
      <c r="F41" s="18" t="s">
        <v>199</v>
      </c>
      <c r="G41" s="18" t="s">
        <v>200</v>
      </c>
      <c r="H41" s="20">
        <v>54</v>
      </c>
      <c r="I41" s="20">
        <v>24.3</v>
      </c>
      <c r="J41" s="18">
        <v>4</v>
      </c>
    </row>
    <row r="42" spans="1:10" ht="15" outlineLevel="2" x14ac:dyDescent="0.25">
      <c r="A42" s="18">
        <v>1</v>
      </c>
      <c r="B42" s="18" t="s">
        <v>230</v>
      </c>
      <c r="C42" s="18" t="s">
        <v>228</v>
      </c>
      <c r="D42" s="19">
        <v>40544</v>
      </c>
      <c r="E42" s="18" t="s">
        <v>189</v>
      </c>
      <c r="F42" s="18" t="s">
        <v>190</v>
      </c>
      <c r="G42" s="18" t="s">
        <v>191</v>
      </c>
      <c r="H42" s="20">
        <v>120</v>
      </c>
      <c r="I42" s="20">
        <v>48</v>
      </c>
      <c r="J42" s="18">
        <v>6</v>
      </c>
    </row>
    <row r="43" spans="1:10" ht="15" outlineLevel="2" x14ac:dyDescent="0.25">
      <c r="A43" s="18">
        <v>1</v>
      </c>
      <c r="B43" s="18" t="s">
        <v>230</v>
      </c>
      <c r="C43" s="18" t="s">
        <v>228</v>
      </c>
      <c r="D43" s="19">
        <v>40544</v>
      </c>
      <c r="E43" s="18" t="s">
        <v>189</v>
      </c>
      <c r="F43" s="18" t="s">
        <v>190</v>
      </c>
      <c r="G43" s="18" t="s">
        <v>202</v>
      </c>
      <c r="H43" s="20">
        <v>234</v>
      </c>
      <c r="I43" s="20">
        <v>128.69999999999999</v>
      </c>
      <c r="J43" s="18">
        <v>9</v>
      </c>
    </row>
    <row r="44" spans="1:10" ht="15" outlineLevel="2" x14ac:dyDescent="0.25">
      <c r="A44" s="18">
        <v>2</v>
      </c>
      <c r="B44" s="18" t="s">
        <v>187</v>
      </c>
      <c r="C44" s="18" t="s">
        <v>188</v>
      </c>
      <c r="D44" s="19">
        <v>40848</v>
      </c>
      <c r="E44" s="18" t="s">
        <v>189</v>
      </c>
      <c r="F44" s="18" t="s">
        <v>192</v>
      </c>
      <c r="G44" s="18" t="s">
        <v>193</v>
      </c>
      <c r="H44" s="20">
        <v>168</v>
      </c>
      <c r="I44" s="20">
        <v>77.28</v>
      </c>
      <c r="J44" s="18">
        <v>12</v>
      </c>
    </row>
    <row r="45" spans="1:10" ht="15" outlineLevel="2" x14ac:dyDescent="0.25">
      <c r="A45" s="18">
        <v>2</v>
      </c>
      <c r="B45" s="18" t="s">
        <v>207</v>
      </c>
      <c r="C45" s="18" t="s">
        <v>198</v>
      </c>
      <c r="D45" s="19">
        <v>40878</v>
      </c>
      <c r="E45" s="18" t="s">
        <v>189</v>
      </c>
      <c r="F45" s="18" t="s">
        <v>192</v>
      </c>
      <c r="G45" s="18" t="s">
        <v>193</v>
      </c>
      <c r="H45" s="20">
        <v>168</v>
      </c>
      <c r="I45" s="20">
        <v>77.28</v>
      </c>
      <c r="J45" s="18">
        <v>12</v>
      </c>
    </row>
    <row r="46" spans="1:10" ht="15" outlineLevel="2" x14ac:dyDescent="0.25">
      <c r="A46" s="18">
        <v>2</v>
      </c>
      <c r="B46" s="18" t="s">
        <v>201</v>
      </c>
      <c r="C46" s="18" t="s">
        <v>198</v>
      </c>
      <c r="D46" s="19">
        <v>40787</v>
      </c>
      <c r="E46" s="18" t="s">
        <v>189</v>
      </c>
      <c r="F46" s="18" t="s">
        <v>199</v>
      </c>
      <c r="G46" s="18" t="s">
        <v>200</v>
      </c>
      <c r="H46" s="20">
        <v>54</v>
      </c>
      <c r="I46" s="20">
        <v>22.68</v>
      </c>
      <c r="J46" s="18">
        <v>4</v>
      </c>
    </row>
    <row r="47" spans="1:10" ht="15" outlineLevel="2" x14ac:dyDescent="0.25">
      <c r="A47" s="18">
        <v>2</v>
      </c>
      <c r="B47" s="18" t="s">
        <v>207</v>
      </c>
      <c r="C47" s="18" t="s">
        <v>198</v>
      </c>
      <c r="D47" s="19">
        <v>40695</v>
      </c>
      <c r="E47" s="18" t="s">
        <v>189</v>
      </c>
      <c r="F47" s="18" t="s">
        <v>199</v>
      </c>
      <c r="G47" s="18" t="s">
        <v>200</v>
      </c>
      <c r="H47" s="20">
        <v>54</v>
      </c>
      <c r="I47" s="20">
        <v>25.92</v>
      </c>
      <c r="J47" s="18">
        <v>4</v>
      </c>
    </row>
    <row r="48" spans="1:10" ht="15" outlineLevel="2" x14ac:dyDescent="0.25">
      <c r="A48" s="18">
        <v>2</v>
      </c>
      <c r="B48" s="18" t="s">
        <v>197</v>
      </c>
      <c r="C48" s="18" t="s">
        <v>198</v>
      </c>
      <c r="D48" s="19">
        <v>40634</v>
      </c>
      <c r="E48" s="18" t="s">
        <v>189</v>
      </c>
      <c r="F48" s="18" t="s">
        <v>192</v>
      </c>
      <c r="G48" s="18" t="s">
        <v>212</v>
      </c>
      <c r="H48" s="20">
        <v>235.2</v>
      </c>
      <c r="I48" s="20">
        <v>89.375999999999991</v>
      </c>
      <c r="J48" s="18">
        <v>12</v>
      </c>
    </row>
    <row r="49" spans="1:10" ht="15" outlineLevel="2" x14ac:dyDescent="0.25">
      <c r="A49" s="18">
        <v>2</v>
      </c>
      <c r="B49" s="18" t="s">
        <v>214</v>
      </c>
      <c r="C49" s="18" t="s">
        <v>215</v>
      </c>
      <c r="D49" s="19">
        <v>40848</v>
      </c>
      <c r="E49" s="18" t="s">
        <v>189</v>
      </c>
      <c r="F49" s="18" t="s">
        <v>190</v>
      </c>
      <c r="G49" s="18" t="s">
        <v>211</v>
      </c>
      <c r="H49" s="20">
        <v>193</v>
      </c>
      <c r="I49" s="20">
        <v>96.5</v>
      </c>
      <c r="J49" s="18">
        <v>10</v>
      </c>
    </row>
    <row r="50" spans="1:10" ht="15" outlineLevel="2" x14ac:dyDescent="0.25">
      <c r="A50" s="18">
        <v>2</v>
      </c>
      <c r="B50" s="18" t="s">
        <v>216</v>
      </c>
      <c r="C50" s="18" t="s">
        <v>215</v>
      </c>
      <c r="D50" s="19">
        <v>40817</v>
      </c>
      <c r="E50" s="18" t="s">
        <v>189</v>
      </c>
      <c r="F50" s="18" t="s">
        <v>195</v>
      </c>
      <c r="G50" s="18" t="s">
        <v>224</v>
      </c>
      <c r="H50" s="20">
        <v>132</v>
      </c>
      <c r="I50" s="20">
        <v>58.08</v>
      </c>
      <c r="J50" s="18">
        <v>12</v>
      </c>
    </row>
    <row r="51" spans="1:10" ht="15" outlineLevel="2" x14ac:dyDescent="0.25">
      <c r="A51" s="18">
        <v>2</v>
      </c>
      <c r="B51" s="18" t="s">
        <v>214</v>
      </c>
      <c r="C51" s="18" t="s">
        <v>215</v>
      </c>
      <c r="D51" s="19">
        <v>40725</v>
      </c>
      <c r="E51" s="18" t="s">
        <v>189</v>
      </c>
      <c r="F51" s="18" t="s">
        <v>195</v>
      </c>
      <c r="G51" s="18" t="s">
        <v>196</v>
      </c>
      <c r="H51" s="20">
        <v>130.5</v>
      </c>
      <c r="I51" s="20">
        <v>61.335000000000001</v>
      </c>
      <c r="J51" s="18">
        <v>9</v>
      </c>
    </row>
    <row r="52" spans="1:10" ht="15" outlineLevel="2" x14ac:dyDescent="0.25">
      <c r="A52" s="18">
        <v>2</v>
      </c>
      <c r="B52" s="18" t="s">
        <v>214</v>
      </c>
      <c r="C52" s="18" t="s">
        <v>215</v>
      </c>
      <c r="D52" s="19">
        <v>40725</v>
      </c>
      <c r="E52" s="18" t="s">
        <v>189</v>
      </c>
      <c r="F52" s="18" t="s">
        <v>192</v>
      </c>
      <c r="G52" s="18" t="s">
        <v>193</v>
      </c>
      <c r="H52" s="20">
        <v>168</v>
      </c>
      <c r="I52" s="20">
        <v>63.84</v>
      </c>
      <c r="J52" s="18">
        <v>12</v>
      </c>
    </row>
    <row r="53" spans="1:10" ht="15" outlineLevel="2" x14ac:dyDescent="0.25">
      <c r="A53" s="18">
        <v>2</v>
      </c>
      <c r="B53" s="18" t="s">
        <v>216</v>
      </c>
      <c r="C53" s="18" t="s">
        <v>215</v>
      </c>
      <c r="D53" s="19">
        <v>40664</v>
      </c>
      <c r="E53" s="18" t="s">
        <v>189</v>
      </c>
      <c r="F53" s="18" t="s">
        <v>190</v>
      </c>
      <c r="G53" s="18" t="s">
        <v>191</v>
      </c>
      <c r="H53" s="20">
        <v>120</v>
      </c>
      <c r="I53" s="20">
        <v>49.2</v>
      </c>
      <c r="J53" s="18">
        <v>6</v>
      </c>
    </row>
    <row r="54" spans="1:10" ht="15" outlineLevel="2" x14ac:dyDescent="0.25">
      <c r="A54" s="18">
        <v>2</v>
      </c>
      <c r="B54" s="18" t="s">
        <v>218</v>
      </c>
      <c r="C54" s="18" t="s">
        <v>215</v>
      </c>
      <c r="D54" s="19">
        <v>40664</v>
      </c>
      <c r="E54" s="18" t="s">
        <v>189</v>
      </c>
      <c r="F54" s="18" t="s">
        <v>190</v>
      </c>
      <c r="G54" s="18" t="s">
        <v>211</v>
      </c>
      <c r="H54" s="20">
        <v>193</v>
      </c>
      <c r="I54" s="20">
        <v>102.29</v>
      </c>
      <c r="J54" s="18">
        <v>10</v>
      </c>
    </row>
    <row r="55" spans="1:10" ht="15" outlineLevel="2" x14ac:dyDescent="0.25">
      <c r="A55" s="18">
        <v>2</v>
      </c>
      <c r="B55" s="18" t="s">
        <v>216</v>
      </c>
      <c r="C55" s="18" t="s">
        <v>215</v>
      </c>
      <c r="D55" s="19">
        <v>40664</v>
      </c>
      <c r="E55" s="18" t="s">
        <v>189</v>
      </c>
      <c r="F55" s="18" t="s">
        <v>192</v>
      </c>
      <c r="G55" s="18" t="s">
        <v>210</v>
      </c>
      <c r="H55" s="20">
        <v>282</v>
      </c>
      <c r="I55" s="20">
        <v>129.72</v>
      </c>
      <c r="J55" s="18">
        <v>12</v>
      </c>
    </row>
    <row r="56" spans="1:10" ht="15" outlineLevel="2" x14ac:dyDescent="0.25">
      <c r="A56" s="18">
        <v>2</v>
      </c>
      <c r="B56" s="18" t="s">
        <v>218</v>
      </c>
      <c r="C56" s="18" t="s">
        <v>215</v>
      </c>
      <c r="D56" s="19">
        <v>40634</v>
      </c>
      <c r="E56" s="18" t="s">
        <v>189</v>
      </c>
      <c r="F56" s="18" t="s">
        <v>192</v>
      </c>
      <c r="G56" s="18" t="s">
        <v>193</v>
      </c>
      <c r="H56" s="20">
        <v>168</v>
      </c>
      <c r="I56" s="20">
        <v>63.84</v>
      </c>
      <c r="J56" s="18">
        <v>12</v>
      </c>
    </row>
    <row r="57" spans="1:10" ht="15" outlineLevel="2" x14ac:dyDescent="0.25">
      <c r="A57" s="18">
        <v>2</v>
      </c>
      <c r="B57" s="18" t="s">
        <v>218</v>
      </c>
      <c r="C57" s="18" t="s">
        <v>215</v>
      </c>
      <c r="D57" s="19">
        <v>40603</v>
      </c>
      <c r="E57" s="18" t="s">
        <v>189</v>
      </c>
      <c r="F57" s="18" t="s">
        <v>195</v>
      </c>
      <c r="G57" s="18" t="s">
        <v>220</v>
      </c>
      <c r="H57" s="20">
        <v>138</v>
      </c>
      <c r="I57" s="20">
        <v>67.62</v>
      </c>
      <c r="J57" s="18">
        <v>12</v>
      </c>
    </row>
    <row r="58" spans="1:10" ht="15" outlineLevel="2" x14ac:dyDescent="0.25">
      <c r="A58" s="18">
        <v>2</v>
      </c>
      <c r="B58" s="18" t="s">
        <v>227</v>
      </c>
      <c r="C58" s="18" t="s">
        <v>228</v>
      </c>
      <c r="D58" s="19">
        <v>40878</v>
      </c>
      <c r="E58" s="18" t="s">
        <v>189</v>
      </c>
      <c r="F58" s="18" t="s">
        <v>199</v>
      </c>
      <c r="G58" s="18" t="s">
        <v>219</v>
      </c>
      <c r="H58" s="20">
        <v>90</v>
      </c>
      <c r="I58" s="20">
        <v>36</v>
      </c>
      <c r="J58" s="18">
        <v>5</v>
      </c>
    </row>
    <row r="59" spans="1:10" ht="15" outlineLevel="2" x14ac:dyDescent="0.25">
      <c r="A59" s="18">
        <v>2</v>
      </c>
      <c r="B59" s="18" t="s">
        <v>229</v>
      </c>
      <c r="C59" s="18" t="s">
        <v>228</v>
      </c>
      <c r="D59" s="19">
        <v>40725</v>
      </c>
      <c r="E59" s="18" t="s">
        <v>189</v>
      </c>
      <c r="F59" s="18" t="s">
        <v>192</v>
      </c>
      <c r="G59" s="18" t="s">
        <v>210</v>
      </c>
      <c r="H59" s="20">
        <v>282</v>
      </c>
      <c r="I59" s="20">
        <v>149.46</v>
      </c>
      <c r="J59" s="18">
        <v>12</v>
      </c>
    </row>
    <row r="60" spans="1:10" ht="15" outlineLevel="2" x14ac:dyDescent="0.25">
      <c r="A60" s="18">
        <v>2</v>
      </c>
      <c r="B60" s="18" t="s">
        <v>230</v>
      </c>
      <c r="C60" s="18" t="s">
        <v>228</v>
      </c>
      <c r="D60" s="19">
        <v>40695</v>
      </c>
      <c r="E60" s="18" t="s">
        <v>189</v>
      </c>
      <c r="F60" s="18" t="s">
        <v>190</v>
      </c>
      <c r="G60" s="18" t="s">
        <v>202</v>
      </c>
      <c r="H60" s="20">
        <v>234</v>
      </c>
      <c r="I60" s="20">
        <v>128.69999999999999</v>
      </c>
      <c r="J60" s="18">
        <v>9</v>
      </c>
    </row>
    <row r="61" spans="1:10" ht="15" outlineLevel="2" x14ac:dyDescent="0.25">
      <c r="A61" s="18">
        <v>2</v>
      </c>
      <c r="B61" s="18" t="s">
        <v>229</v>
      </c>
      <c r="C61" s="18" t="s">
        <v>228</v>
      </c>
      <c r="D61" s="19">
        <v>40544</v>
      </c>
      <c r="E61" s="18" t="s">
        <v>189</v>
      </c>
      <c r="F61" s="18" t="s">
        <v>199</v>
      </c>
      <c r="G61" s="18" t="s">
        <v>200</v>
      </c>
      <c r="H61" s="20">
        <v>54</v>
      </c>
      <c r="I61" s="20">
        <v>22.68</v>
      </c>
      <c r="J61" s="18">
        <v>4</v>
      </c>
    </row>
    <row r="62" spans="1:10" ht="15" outlineLevel="2" x14ac:dyDescent="0.25">
      <c r="A62" s="18">
        <v>3</v>
      </c>
      <c r="B62" s="18" t="s">
        <v>194</v>
      </c>
      <c r="C62" s="18" t="s">
        <v>188</v>
      </c>
      <c r="D62" s="19">
        <v>40634</v>
      </c>
      <c r="E62" s="18" t="s">
        <v>189</v>
      </c>
      <c r="F62" s="18" t="s">
        <v>192</v>
      </c>
      <c r="G62" s="18" t="s">
        <v>226</v>
      </c>
      <c r="H62" s="20">
        <v>165</v>
      </c>
      <c r="I62" s="20">
        <v>77.55</v>
      </c>
      <c r="J62" s="18">
        <v>5</v>
      </c>
    </row>
    <row r="63" spans="1:10" ht="15" outlineLevel="2" x14ac:dyDescent="0.25">
      <c r="A63" s="18">
        <v>3</v>
      </c>
      <c r="B63" s="18" t="s">
        <v>197</v>
      </c>
      <c r="C63" s="18" t="s">
        <v>198</v>
      </c>
      <c r="D63" s="19">
        <v>40817</v>
      </c>
      <c r="E63" s="18" t="s">
        <v>189</v>
      </c>
      <c r="F63" s="18" t="s">
        <v>192</v>
      </c>
      <c r="G63" s="18" t="s">
        <v>226</v>
      </c>
      <c r="H63" s="20">
        <v>165</v>
      </c>
      <c r="I63" s="20">
        <v>66</v>
      </c>
      <c r="J63" s="18">
        <v>5</v>
      </c>
    </row>
    <row r="64" spans="1:10" ht="15" outlineLevel="2" x14ac:dyDescent="0.25">
      <c r="A64" s="18">
        <v>3</v>
      </c>
      <c r="B64" s="18" t="s">
        <v>197</v>
      </c>
      <c r="C64" s="18" t="s">
        <v>198</v>
      </c>
      <c r="D64" s="19">
        <v>40756</v>
      </c>
      <c r="E64" s="18" t="s">
        <v>189</v>
      </c>
      <c r="F64" s="18" t="s">
        <v>195</v>
      </c>
      <c r="G64" s="18" t="s">
        <v>224</v>
      </c>
      <c r="H64" s="20">
        <v>132</v>
      </c>
      <c r="I64" s="20">
        <v>58.08</v>
      </c>
      <c r="J64" s="18">
        <v>12</v>
      </c>
    </row>
    <row r="65" spans="1:10" ht="15" outlineLevel="2" x14ac:dyDescent="0.25">
      <c r="A65" s="18">
        <v>3</v>
      </c>
      <c r="B65" s="18" t="s">
        <v>197</v>
      </c>
      <c r="C65" s="18" t="s">
        <v>198</v>
      </c>
      <c r="D65" s="19">
        <v>40725</v>
      </c>
      <c r="E65" s="18" t="s">
        <v>189</v>
      </c>
      <c r="F65" s="18" t="s">
        <v>190</v>
      </c>
      <c r="G65" s="18" t="s">
        <v>202</v>
      </c>
      <c r="H65" s="20">
        <v>234</v>
      </c>
      <c r="I65" s="20">
        <v>128.69999999999999</v>
      </c>
      <c r="J65" s="18">
        <v>9</v>
      </c>
    </row>
    <row r="66" spans="1:10" ht="15" outlineLevel="2" x14ac:dyDescent="0.25">
      <c r="A66" s="18">
        <v>3</v>
      </c>
      <c r="B66" s="18" t="s">
        <v>207</v>
      </c>
      <c r="C66" s="18" t="s">
        <v>198</v>
      </c>
      <c r="D66" s="19">
        <v>40603</v>
      </c>
      <c r="E66" s="18" t="s">
        <v>189</v>
      </c>
      <c r="F66" s="18" t="s">
        <v>190</v>
      </c>
      <c r="G66" s="18" t="s">
        <v>191</v>
      </c>
      <c r="H66" s="20">
        <v>120</v>
      </c>
      <c r="I66" s="20">
        <v>64.8</v>
      </c>
      <c r="J66" s="18">
        <v>6</v>
      </c>
    </row>
    <row r="67" spans="1:10" ht="15" outlineLevel="2" x14ac:dyDescent="0.25">
      <c r="A67" s="18">
        <v>3</v>
      </c>
      <c r="B67" s="18" t="s">
        <v>207</v>
      </c>
      <c r="C67" s="18" t="s">
        <v>198</v>
      </c>
      <c r="D67" s="19">
        <v>40575</v>
      </c>
      <c r="E67" s="18" t="s">
        <v>189</v>
      </c>
      <c r="F67" s="18" t="s">
        <v>192</v>
      </c>
      <c r="G67" s="18" t="s">
        <v>226</v>
      </c>
      <c r="H67" s="20">
        <v>165</v>
      </c>
      <c r="I67" s="20">
        <v>75.900000000000006</v>
      </c>
      <c r="J67" s="18">
        <v>5</v>
      </c>
    </row>
    <row r="68" spans="1:10" ht="15" outlineLevel="2" x14ac:dyDescent="0.25">
      <c r="A68" s="18">
        <v>3</v>
      </c>
      <c r="B68" s="18" t="s">
        <v>201</v>
      </c>
      <c r="C68" s="18" t="s">
        <v>198</v>
      </c>
      <c r="D68" s="19">
        <v>40544</v>
      </c>
      <c r="E68" s="18" t="s">
        <v>189</v>
      </c>
      <c r="F68" s="18" t="s">
        <v>192</v>
      </c>
      <c r="G68" s="18" t="s">
        <v>212</v>
      </c>
      <c r="H68" s="20">
        <v>235.2</v>
      </c>
      <c r="I68" s="20">
        <v>94.08</v>
      </c>
      <c r="J68" s="18">
        <v>12</v>
      </c>
    </row>
    <row r="69" spans="1:10" ht="15" outlineLevel="2" x14ac:dyDescent="0.25">
      <c r="A69" s="18">
        <v>3</v>
      </c>
      <c r="B69" s="18" t="s">
        <v>214</v>
      </c>
      <c r="C69" s="18" t="s">
        <v>215</v>
      </c>
      <c r="D69" s="19">
        <v>40878</v>
      </c>
      <c r="E69" s="18" t="s">
        <v>189</v>
      </c>
      <c r="F69" s="18" t="s">
        <v>190</v>
      </c>
      <c r="G69" s="18" t="s">
        <v>202</v>
      </c>
      <c r="H69" s="20">
        <v>234</v>
      </c>
      <c r="I69" s="20">
        <v>128.69999999999999</v>
      </c>
      <c r="J69" s="18">
        <v>9</v>
      </c>
    </row>
    <row r="70" spans="1:10" ht="15" outlineLevel="2" x14ac:dyDescent="0.25">
      <c r="A70" s="18">
        <v>3</v>
      </c>
      <c r="B70" s="18" t="s">
        <v>216</v>
      </c>
      <c r="C70" s="18" t="s">
        <v>215</v>
      </c>
      <c r="D70" s="19">
        <v>40878</v>
      </c>
      <c r="E70" s="18" t="s">
        <v>189</v>
      </c>
      <c r="F70" s="18" t="s">
        <v>190</v>
      </c>
      <c r="G70" s="18" t="s">
        <v>211</v>
      </c>
      <c r="H70" s="20">
        <v>193</v>
      </c>
      <c r="I70" s="20">
        <v>75.27</v>
      </c>
      <c r="J70" s="18">
        <v>10</v>
      </c>
    </row>
    <row r="71" spans="1:10" ht="15" outlineLevel="2" x14ac:dyDescent="0.25">
      <c r="A71" s="18">
        <v>3</v>
      </c>
      <c r="B71" s="18" t="s">
        <v>218</v>
      </c>
      <c r="C71" s="18" t="s">
        <v>215</v>
      </c>
      <c r="D71" s="19">
        <v>40848</v>
      </c>
      <c r="E71" s="18" t="s">
        <v>189</v>
      </c>
      <c r="F71" s="18" t="s">
        <v>192</v>
      </c>
      <c r="G71" s="18" t="s">
        <v>226</v>
      </c>
      <c r="H71" s="20">
        <v>165</v>
      </c>
      <c r="I71" s="20">
        <v>75.900000000000006</v>
      </c>
      <c r="J71" s="18">
        <v>5</v>
      </c>
    </row>
    <row r="72" spans="1:10" ht="15" outlineLevel="2" x14ac:dyDescent="0.25">
      <c r="A72" s="18">
        <v>3</v>
      </c>
      <c r="B72" s="18" t="s">
        <v>214</v>
      </c>
      <c r="C72" s="18" t="s">
        <v>215</v>
      </c>
      <c r="D72" s="19">
        <v>40848</v>
      </c>
      <c r="E72" s="18" t="s">
        <v>189</v>
      </c>
      <c r="F72" s="18" t="s">
        <v>195</v>
      </c>
      <c r="G72" s="18" t="s">
        <v>196</v>
      </c>
      <c r="H72" s="20">
        <v>130.5</v>
      </c>
      <c r="I72" s="20">
        <v>69.165000000000006</v>
      </c>
      <c r="J72" s="18">
        <v>9</v>
      </c>
    </row>
    <row r="73" spans="1:10" ht="15" outlineLevel="2" x14ac:dyDescent="0.25">
      <c r="A73" s="18">
        <v>3</v>
      </c>
      <c r="B73" s="18" t="s">
        <v>216</v>
      </c>
      <c r="C73" s="18" t="s">
        <v>215</v>
      </c>
      <c r="D73" s="19">
        <v>40848</v>
      </c>
      <c r="E73" s="18" t="s">
        <v>189</v>
      </c>
      <c r="F73" s="18" t="s">
        <v>192</v>
      </c>
      <c r="G73" s="18" t="s">
        <v>193</v>
      </c>
      <c r="H73" s="20">
        <v>168</v>
      </c>
      <c r="I73" s="20">
        <v>78.959999999999994</v>
      </c>
      <c r="J73" s="18">
        <v>12</v>
      </c>
    </row>
    <row r="74" spans="1:10" ht="15" outlineLevel="2" x14ac:dyDescent="0.25">
      <c r="A74" s="18">
        <v>3</v>
      </c>
      <c r="B74" s="18" t="s">
        <v>214</v>
      </c>
      <c r="C74" s="18" t="s">
        <v>215</v>
      </c>
      <c r="D74" s="19">
        <v>40817</v>
      </c>
      <c r="E74" s="18" t="s">
        <v>189</v>
      </c>
      <c r="F74" s="18" t="s">
        <v>192</v>
      </c>
      <c r="G74" s="18" t="s">
        <v>226</v>
      </c>
      <c r="H74" s="20">
        <v>165</v>
      </c>
      <c r="I74" s="20">
        <v>75.900000000000006</v>
      </c>
      <c r="J74" s="18">
        <v>5</v>
      </c>
    </row>
    <row r="75" spans="1:10" ht="15" outlineLevel="2" x14ac:dyDescent="0.25">
      <c r="A75" s="18">
        <v>3</v>
      </c>
      <c r="B75" s="18" t="s">
        <v>221</v>
      </c>
      <c r="C75" s="18" t="s">
        <v>215</v>
      </c>
      <c r="D75" s="19">
        <v>40787</v>
      </c>
      <c r="E75" s="18" t="s">
        <v>189</v>
      </c>
      <c r="F75" s="18" t="s">
        <v>190</v>
      </c>
      <c r="G75" s="18" t="s">
        <v>211</v>
      </c>
      <c r="H75" s="20">
        <v>193</v>
      </c>
      <c r="I75" s="20">
        <v>96.5</v>
      </c>
      <c r="J75" s="18">
        <v>10</v>
      </c>
    </row>
    <row r="76" spans="1:10" ht="15" outlineLevel="2" x14ac:dyDescent="0.25">
      <c r="A76" s="18">
        <v>3</v>
      </c>
      <c r="B76" s="18" t="s">
        <v>218</v>
      </c>
      <c r="C76" s="18" t="s">
        <v>215</v>
      </c>
      <c r="D76" s="19">
        <v>40664</v>
      </c>
      <c r="E76" s="18" t="s">
        <v>189</v>
      </c>
      <c r="F76" s="18" t="s">
        <v>199</v>
      </c>
      <c r="G76" s="18" t="s">
        <v>200</v>
      </c>
      <c r="H76" s="20">
        <v>54</v>
      </c>
      <c r="I76" s="20">
        <v>20.52</v>
      </c>
      <c r="J76" s="18">
        <v>4</v>
      </c>
    </row>
    <row r="77" spans="1:10" ht="15" outlineLevel="2" x14ac:dyDescent="0.25">
      <c r="A77" s="18">
        <v>3</v>
      </c>
      <c r="B77" s="18" t="s">
        <v>218</v>
      </c>
      <c r="C77" s="18" t="s">
        <v>215</v>
      </c>
      <c r="D77" s="19">
        <v>40634</v>
      </c>
      <c r="E77" s="18" t="s">
        <v>189</v>
      </c>
      <c r="F77" s="18" t="s">
        <v>195</v>
      </c>
      <c r="G77" s="18" t="s">
        <v>224</v>
      </c>
      <c r="H77" s="20">
        <v>132</v>
      </c>
      <c r="I77" s="20">
        <v>52.8</v>
      </c>
      <c r="J77" s="18">
        <v>12</v>
      </c>
    </row>
    <row r="78" spans="1:10" ht="15" outlineLevel="2" x14ac:dyDescent="0.25">
      <c r="A78" s="18">
        <v>3</v>
      </c>
      <c r="B78" s="18" t="s">
        <v>227</v>
      </c>
      <c r="C78" s="18" t="s">
        <v>228</v>
      </c>
      <c r="D78" s="19">
        <v>40878</v>
      </c>
      <c r="E78" s="18" t="s">
        <v>189</v>
      </c>
      <c r="F78" s="18" t="s">
        <v>195</v>
      </c>
      <c r="G78" s="18" t="s">
        <v>224</v>
      </c>
      <c r="H78" s="20">
        <v>132</v>
      </c>
      <c r="I78" s="20">
        <v>58.08</v>
      </c>
      <c r="J78" s="18">
        <v>12</v>
      </c>
    </row>
    <row r="79" spans="1:10" ht="15" outlineLevel="2" x14ac:dyDescent="0.25">
      <c r="A79" s="18">
        <v>3</v>
      </c>
      <c r="B79" s="18" t="s">
        <v>229</v>
      </c>
      <c r="C79" s="18" t="s">
        <v>228</v>
      </c>
      <c r="D79" s="19">
        <v>40817</v>
      </c>
      <c r="E79" s="18" t="s">
        <v>189</v>
      </c>
      <c r="F79" s="18" t="s">
        <v>199</v>
      </c>
      <c r="G79" s="18" t="s">
        <v>200</v>
      </c>
      <c r="H79" s="20">
        <v>54</v>
      </c>
      <c r="I79" s="20">
        <v>21.06</v>
      </c>
      <c r="J79" s="18">
        <v>4</v>
      </c>
    </row>
    <row r="80" spans="1:10" ht="15" outlineLevel="2" x14ac:dyDescent="0.25">
      <c r="A80" s="18">
        <v>3</v>
      </c>
      <c r="B80" s="18" t="s">
        <v>229</v>
      </c>
      <c r="C80" s="18" t="s">
        <v>228</v>
      </c>
      <c r="D80" s="19">
        <v>40756</v>
      </c>
      <c r="E80" s="18" t="s">
        <v>189</v>
      </c>
      <c r="F80" s="18" t="s">
        <v>190</v>
      </c>
      <c r="G80" s="18" t="s">
        <v>211</v>
      </c>
      <c r="H80" s="20">
        <v>193</v>
      </c>
      <c r="I80" s="20">
        <v>75.27</v>
      </c>
      <c r="J80" s="18">
        <v>10</v>
      </c>
    </row>
    <row r="81" spans="1:10" ht="15" outlineLevel="2" x14ac:dyDescent="0.25">
      <c r="A81" s="18">
        <v>3</v>
      </c>
      <c r="B81" s="18" t="s">
        <v>227</v>
      </c>
      <c r="C81" s="18" t="s">
        <v>228</v>
      </c>
      <c r="D81" s="19">
        <v>40756</v>
      </c>
      <c r="E81" s="18" t="s">
        <v>189</v>
      </c>
      <c r="F81" s="18" t="s">
        <v>192</v>
      </c>
      <c r="G81" s="18" t="s">
        <v>210</v>
      </c>
      <c r="H81" s="20">
        <v>282</v>
      </c>
      <c r="I81" s="20">
        <v>129.72</v>
      </c>
      <c r="J81" s="18">
        <v>12</v>
      </c>
    </row>
    <row r="82" spans="1:10" ht="15" outlineLevel="2" x14ac:dyDescent="0.25">
      <c r="A82" s="18">
        <v>3</v>
      </c>
      <c r="B82" s="18" t="s">
        <v>230</v>
      </c>
      <c r="C82" s="18" t="s">
        <v>228</v>
      </c>
      <c r="D82" s="19">
        <v>40544</v>
      </c>
      <c r="E82" s="18" t="s">
        <v>189</v>
      </c>
      <c r="F82" s="18" t="s">
        <v>199</v>
      </c>
      <c r="G82" s="18" t="s">
        <v>200</v>
      </c>
      <c r="H82" s="20">
        <v>54</v>
      </c>
      <c r="I82" s="20">
        <v>22.68</v>
      </c>
      <c r="J82" s="18">
        <v>4</v>
      </c>
    </row>
    <row r="83" spans="1:10" ht="15" outlineLevel="2" x14ac:dyDescent="0.25">
      <c r="A83" s="18">
        <v>4</v>
      </c>
      <c r="B83" s="18" t="s">
        <v>194</v>
      </c>
      <c r="C83" s="18" t="s">
        <v>188</v>
      </c>
      <c r="D83" s="19">
        <v>40634</v>
      </c>
      <c r="E83" s="18" t="s">
        <v>189</v>
      </c>
      <c r="F83" s="18" t="s">
        <v>192</v>
      </c>
      <c r="G83" s="18" t="s">
        <v>226</v>
      </c>
      <c r="H83" s="20">
        <v>165</v>
      </c>
      <c r="I83" s="20">
        <v>66</v>
      </c>
      <c r="J83" s="18">
        <v>5</v>
      </c>
    </row>
    <row r="84" spans="1:10" ht="15" outlineLevel="2" x14ac:dyDescent="0.25">
      <c r="A84" s="18">
        <v>4</v>
      </c>
      <c r="B84" s="18" t="s">
        <v>207</v>
      </c>
      <c r="C84" s="18" t="s">
        <v>198</v>
      </c>
      <c r="D84" s="19">
        <v>40848</v>
      </c>
      <c r="E84" s="18" t="s">
        <v>189</v>
      </c>
      <c r="F84" s="18" t="s">
        <v>199</v>
      </c>
      <c r="G84" s="18" t="s">
        <v>219</v>
      </c>
      <c r="H84" s="20">
        <v>90</v>
      </c>
      <c r="I84" s="20">
        <v>46.8</v>
      </c>
      <c r="J84" s="18">
        <v>5</v>
      </c>
    </row>
    <row r="85" spans="1:10" ht="15" outlineLevel="2" x14ac:dyDescent="0.25">
      <c r="A85" s="18">
        <v>4</v>
      </c>
      <c r="B85" s="18" t="s">
        <v>207</v>
      </c>
      <c r="C85" s="18" t="s">
        <v>198</v>
      </c>
      <c r="D85" s="19">
        <v>40848</v>
      </c>
      <c r="E85" s="18" t="s">
        <v>189</v>
      </c>
      <c r="F85" s="18" t="s">
        <v>195</v>
      </c>
      <c r="G85" s="18" t="s">
        <v>196</v>
      </c>
      <c r="H85" s="20">
        <v>130.5</v>
      </c>
      <c r="I85" s="20">
        <v>67.86</v>
      </c>
      <c r="J85" s="18">
        <v>9</v>
      </c>
    </row>
    <row r="86" spans="1:10" ht="15" outlineLevel="2" x14ac:dyDescent="0.25">
      <c r="A86" s="18">
        <v>4</v>
      </c>
      <c r="B86" s="18" t="s">
        <v>197</v>
      </c>
      <c r="C86" s="18" t="s">
        <v>198</v>
      </c>
      <c r="D86" s="19">
        <v>40756</v>
      </c>
      <c r="E86" s="18" t="s">
        <v>189</v>
      </c>
      <c r="F86" s="18" t="s">
        <v>192</v>
      </c>
      <c r="G86" s="18" t="s">
        <v>226</v>
      </c>
      <c r="H86" s="20">
        <v>165</v>
      </c>
      <c r="I86" s="20">
        <v>75.900000000000006</v>
      </c>
      <c r="J86" s="18">
        <v>5</v>
      </c>
    </row>
    <row r="87" spans="1:10" ht="15" outlineLevel="2" x14ac:dyDescent="0.25">
      <c r="A87" s="18">
        <v>4</v>
      </c>
      <c r="B87" s="18" t="s">
        <v>197</v>
      </c>
      <c r="C87" s="18" t="s">
        <v>198</v>
      </c>
      <c r="D87" s="19">
        <v>40725</v>
      </c>
      <c r="E87" s="18" t="s">
        <v>189</v>
      </c>
      <c r="F87" s="18" t="s">
        <v>195</v>
      </c>
      <c r="G87" s="18" t="s">
        <v>196</v>
      </c>
      <c r="H87" s="20">
        <v>130.5</v>
      </c>
      <c r="I87" s="20">
        <v>67.86</v>
      </c>
      <c r="J87" s="18">
        <v>9</v>
      </c>
    </row>
    <row r="88" spans="1:10" ht="15" outlineLevel="2" x14ac:dyDescent="0.25">
      <c r="A88" s="18">
        <v>4</v>
      </c>
      <c r="B88" s="18" t="s">
        <v>201</v>
      </c>
      <c r="C88" s="18" t="s">
        <v>198</v>
      </c>
      <c r="D88" s="19">
        <v>40544</v>
      </c>
      <c r="E88" s="18" t="s">
        <v>189</v>
      </c>
      <c r="F88" s="18" t="s">
        <v>192</v>
      </c>
      <c r="G88" s="18" t="s">
        <v>212</v>
      </c>
      <c r="H88" s="20">
        <v>235.2</v>
      </c>
      <c r="I88" s="20">
        <v>129.36000000000001</v>
      </c>
      <c r="J88" s="18">
        <v>12</v>
      </c>
    </row>
    <row r="89" spans="1:10" ht="15" outlineLevel="2" x14ac:dyDescent="0.25">
      <c r="A89" s="18">
        <v>4</v>
      </c>
      <c r="B89" s="18" t="s">
        <v>214</v>
      </c>
      <c r="C89" s="18" t="s">
        <v>215</v>
      </c>
      <c r="D89" s="19">
        <v>40878</v>
      </c>
      <c r="E89" s="18" t="s">
        <v>189</v>
      </c>
      <c r="F89" s="18" t="s">
        <v>190</v>
      </c>
      <c r="G89" s="18" t="s">
        <v>202</v>
      </c>
      <c r="H89" s="20">
        <v>234</v>
      </c>
      <c r="I89" s="20">
        <v>114.66</v>
      </c>
      <c r="J89" s="18">
        <v>9</v>
      </c>
    </row>
    <row r="90" spans="1:10" ht="15" outlineLevel="2" x14ac:dyDescent="0.25">
      <c r="A90" s="18">
        <v>4</v>
      </c>
      <c r="B90" s="18" t="s">
        <v>216</v>
      </c>
      <c r="C90" s="18" t="s">
        <v>215</v>
      </c>
      <c r="D90" s="19">
        <v>40848</v>
      </c>
      <c r="E90" s="18" t="s">
        <v>189</v>
      </c>
      <c r="F90" s="18" t="s">
        <v>192</v>
      </c>
      <c r="G90" s="18" t="s">
        <v>212</v>
      </c>
      <c r="H90" s="20">
        <v>235.2</v>
      </c>
      <c r="I90" s="20">
        <v>122.304</v>
      </c>
      <c r="J90" s="18">
        <v>12</v>
      </c>
    </row>
    <row r="91" spans="1:10" ht="15" outlineLevel="2" x14ac:dyDescent="0.25">
      <c r="A91" s="18">
        <v>4</v>
      </c>
      <c r="B91" s="18" t="s">
        <v>218</v>
      </c>
      <c r="C91" s="18" t="s">
        <v>215</v>
      </c>
      <c r="D91" s="19">
        <v>40817</v>
      </c>
      <c r="E91" s="18" t="s">
        <v>189</v>
      </c>
      <c r="F91" s="18" t="s">
        <v>190</v>
      </c>
      <c r="G91" s="18" t="s">
        <v>191</v>
      </c>
      <c r="H91" s="20">
        <v>120</v>
      </c>
      <c r="I91" s="20">
        <v>48</v>
      </c>
      <c r="J91" s="18">
        <v>6</v>
      </c>
    </row>
    <row r="92" spans="1:10" ht="15" outlineLevel="2" x14ac:dyDescent="0.25">
      <c r="A92" s="18">
        <v>4</v>
      </c>
      <c r="B92" s="18" t="s">
        <v>218</v>
      </c>
      <c r="C92" s="18" t="s">
        <v>215</v>
      </c>
      <c r="D92" s="19">
        <v>40817</v>
      </c>
      <c r="E92" s="18" t="s">
        <v>189</v>
      </c>
      <c r="F92" s="18" t="s">
        <v>192</v>
      </c>
      <c r="G92" s="18" t="s">
        <v>193</v>
      </c>
      <c r="H92" s="20">
        <v>168</v>
      </c>
      <c r="I92" s="20">
        <v>80.64</v>
      </c>
      <c r="J92" s="18">
        <v>12</v>
      </c>
    </row>
    <row r="93" spans="1:10" ht="15" outlineLevel="2" x14ac:dyDescent="0.25">
      <c r="A93" s="18">
        <v>4</v>
      </c>
      <c r="B93" s="18" t="s">
        <v>216</v>
      </c>
      <c r="C93" s="18" t="s">
        <v>215</v>
      </c>
      <c r="D93" s="19">
        <v>40756</v>
      </c>
      <c r="E93" s="18" t="s">
        <v>189</v>
      </c>
      <c r="F93" s="18" t="s">
        <v>190</v>
      </c>
      <c r="G93" s="18" t="s">
        <v>202</v>
      </c>
      <c r="H93" s="20">
        <v>234</v>
      </c>
      <c r="I93" s="20">
        <v>91.26</v>
      </c>
      <c r="J93" s="18">
        <v>9</v>
      </c>
    </row>
    <row r="94" spans="1:10" ht="15" outlineLevel="2" x14ac:dyDescent="0.25">
      <c r="A94" s="18">
        <v>4</v>
      </c>
      <c r="B94" s="18" t="s">
        <v>214</v>
      </c>
      <c r="C94" s="18" t="s">
        <v>215</v>
      </c>
      <c r="D94" s="19">
        <v>40756</v>
      </c>
      <c r="E94" s="18" t="s">
        <v>189</v>
      </c>
      <c r="F94" s="18" t="s">
        <v>195</v>
      </c>
      <c r="G94" s="18" t="s">
        <v>196</v>
      </c>
      <c r="H94" s="20">
        <v>130.5</v>
      </c>
      <c r="I94" s="20">
        <v>65.25</v>
      </c>
      <c r="J94" s="18">
        <v>9</v>
      </c>
    </row>
    <row r="95" spans="1:10" ht="15" outlineLevel="2" x14ac:dyDescent="0.25">
      <c r="A95" s="18">
        <v>4</v>
      </c>
      <c r="B95" s="18" t="s">
        <v>214</v>
      </c>
      <c r="C95" s="18" t="s">
        <v>215</v>
      </c>
      <c r="D95" s="19">
        <v>40756</v>
      </c>
      <c r="E95" s="18" t="s">
        <v>189</v>
      </c>
      <c r="F95" s="18" t="s">
        <v>192</v>
      </c>
      <c r="G95" s="18" t="s">
        <v>212</v>
      </c>
      <c r="H95" s="20">
        <v>235.2</v>
      </c>
      <c r="I95" s="20">
        <v>129.36000000000001</v>
      </c>
      <c r="J95" s="18">
        <v>12</v>
      </c>
    </row>
    <row r="96" spans="1:10" ht="15" outlineLevel="2" x14ac:dyDescent="0.25">
      <c r="A96" s="18">
        <v>4</v>
      </c>
      <c r="B96" s="18" t="s">
        <v>218</v>
      </c>
      <c r="C96" s="18" t="s">
        <v>215</v>
      </c>
      <c r="D96" s="19">
        <v>40603</v>
      </c>
      <c r="E96" s="18" t="s">
        <v>189</v>
      </c>
      <c r="F96" s="18" t="s">
        <v>195</v>
      </c>
      <c r="G96" s="18" t="s">
        <v>220</v>
      </c>
      <c r="H96" s="20">
        <v>138</v>
      </c>
      <c r="I96" s="20">
        <v>53.82</v>
      </c>
      <c r="J96" s="18">
        <v>12</v>
      </c>
    </row>
    <row r="97" spans="1:10" ht="15" outlineLevel="2" x14ac:dyDescent="0.25">
      <c r="A97" s="18">
        <v>4</v>
      </c>
      <c r="B97" s="18" t="s">
        <v>227</v>
      </c>
      <c r="C97" s="18" t="s">
        <v>228</v>
      </c>
      <c r="D97" s="19">
        <v>40878</v>
      </c>
      <c r="E97" s="18" t="s">
        <v>189</v>
      </c>
      <c r="F97" s="18" t="s">
        <v>195</v>
      </c>
      <c r="G97" s="18" t="s">
        <v>224</v>
      </c>
      <c r="H97" s="20">
        <v>132</v>
      </c>
      <c r="I97" s="20">
        <v>52.8</v>
      </c>
      <c r="J97" s="18">
        <v>12</v>
      </c>
    </row>
    <row r="98" spans="1:10" ht="15" outlineLevel="2" x14ac:dyDescent="0.25">
      <c r="A98" s="18">
        <v>4</v>
      </c>
      <c r="B98" s="18" t="s">
        <v>227</v>
      </c>
      <c r="C98" s="18" t="s">
        <v>228</v>
      </c>
      <c r="D98" s="19">
        <v>40756</v>
      </c>
      <c r="E98" s="18" t="s">
        <v>189</v>
      </c>
      <c r="F98" s="18" t="s">
        <v>192</v>
      </c>
      <c r="G98" s="18" t="s">
        <v>212</v>
      </c>
      <c r="H98" s="20">
        <v>235.2</v>
      </c>
      <c r="I98" s="20">
        <v>129.36000000000001</v>
      </c>
      <c r="J98" s="18">
        <v>12</v>
      </c>
    </row>
    <row r="99" spans="1:10" ht="15" outlineLevel="2" x14ac:dyDescent="0.25">
      <c r="A99" s="18">
        <v>4</v>
      </c>
      <c r="B99" s="18" t="s">
        <v>229</v>
      </c>
      <c r="C99" s="18" t="s">
        <v>228</v>
      </c>
      <c r="D99" s="19">
        <v>40756</v>
      </c>
      <c r="E99" s="18" t="s">
        <v>189</v>
      </c>
      <c r="F99" s="18" t="s">
        <v>192</v>
      </c>
      <c r="G99" s="18" t="s">
        <v>212</v>
      </c>
      <c r="H99" s="20">
        <v>235.2</v>
      </c>
      <c r="I99" s="20">
        <v>94.08</v>
      </c>
      <c r="J99" s="18">
        <v>12</v>
      </c>
    </row>
    <row r="100" spans="1:10" ht="15" outlineLevel="2" x14ac:dyDescent="0.25">
      <c r="A100" s="18">
        <v>4</v>
      </c>
      <c r="B100" s="18" t="s">
        <v>230</v>
      </c>
      <c r="C100" s="18" t="s">
        <v>228</v>
      </c>
      <c r="D100" s="19">
        <v>40695</v>
      </c>
      <c r="E100" s="18" t="s">
        <v>189</v>
      </c>
      <c r="F100" s="18" t="s">
        <v>190</v>
      </c>
      <c r="G100" s="18" t="s">
        <v>202</v>
      </c>
      <c r="H100" s="20">
        <v>234</v>
      </c>
      <c r="I100" s="20">
        <v>121.68</v>
      </c>
      <c r="J100" s="18">
        <v>9</v>
      </c>
    </row>
    <row r="101" spans="1:10" ht="15" outlineLevel="2" x14ac:dyDescent="0.25">
      <c r="A101" s="18">
        <v>4</v>
      </c>
      <c r="B101" s="18" t="s">
        <v>229</v>
      </c>
      <c r="C101" s="18" t="s">
        <v>228</v>
      </c>
      <c r="D101" s="19">
        <v>40634</v>
      </c>
      <c r="E101" s="18" t="s">
        <v>189</v>
      </c>
      <c r="F101" s="18" t="s">
        <v>190</v>
      </c>
      <c r="G101" s="18" t="s">
        <v>191</v>
      </c>
      <c r="H101" s="20">
        <v>120</v>
      </c>
      <c r="I101" s="20">
        <v>49.2</v>
      </c>
      <c r="J101" s="18">
        <v>6</v>
      </c>
    </row>
    <row r="102" spans="1:10" ht="15" outlineLevel="2" x14ac:dyDescent="0.25">
      <c r="A102" s="18">
        <v>4</v>
      </c>
      <c r="B102" s="18" t="s">
        <v>229</v>
      </c>
      <c r="C102" s="18" t="s">
        <v>228</v>
      </c>
      <c r="D102" s="19">
        <v>40575</v>
      </c>
      <c r="E102" s="18" t="s">
        <v>189</v>
      </c>
      <c r="F102" s="18" t="s">
        <v>199</v>
      </c>
      <c r="G102" s="18" t="s">
        <v>200</v>
      </c>
      <c r="H102" s="20">
        <v>54</v>
      </c>
      <c r="I102" s="20">
        <v>25.92</v>
      </c>
      <c r="J102" s="18">
        <v>4</v>
      </c>
    </row>
    <row r="103" spans="1:10" ht="15" outlineLevel="2" x14ac:dyDescent="0.25">
      <c r="A103" s="18">
        <v>5</v>
      </c>
      <c r="B103" s="18" t="s">
        <v>187</v>
      </c>
      <c r="C103" s="18" t="s">
        <v>188</v>
      </c>
      <c r="D103" s="19">
        <v>40848</v>
      </c>
      <c r="E103" s="18" t="s">
        <v>189</v>
      </c>
      <c r="F103" s="18" t="s">
        <v>192</v>
      </c>
      <c r="G103" s="18" t="s">
        <v>210</v>
      </c>
      <c r="H103" s="20">
        <v>282</v>
      </c>
      <c r="I103" s="20">
        <v>143.82</v>
      </c>
      <c r="J103" s="18">
        <v>12</v>
      </c>
    </row>
    <row r="104" spans="1:10" ht="15" outlineLevel="2" x14ac:dyDescent="0.25">
      <c r="A104" s="18">
        <v>5</v>
      </c>
      <c r="B104" s="18" t="s">
        <v>207</v>
      </c>
      <c r="C104" s="18" t="s">
        <v>198</v>
      </c>
      <c r="D104" s="19">
        <v>40848</v>
      </c>
      <c r="E104" s="18" t="s">
        <v>189</v>
      </c>
      <c r="F104" s="18" t="s">
        <v>190</v>
      </c>
      <c r="G104" s="18" t="s">
        <v>202</v>
      </c>
      <c r="H104" s="20">
        <v>234</v>
      </c>
      <c r="I104" s="20">
        <v>121.68</v>
      </c>
      <c r="J104" s="18">
        <v>9</v>
      </c>
    </row>
    <row r="105" spans="1:10" ht="15" outlineLevel="2" x14ac:dyDescent="0.25">
      <c r="A105" s="18">
        <v>5</v>
      </c>
      <c r="B105" s="18" t="s">
        <v>201</v>
      </c>
      <c r="C105" s="18" t="s">
        <v>198</v>
      </c>
      <c r="D105" s="19">
        <v>40787</v>
      </c>
      <c r="E105" s="18" t="s">
        <v>189</v>
      </c>
      <c r="F105" s="18" t="s">
        <v>199</v>
      </c>
      <c r="G105" s="18" t="s">
        <v>200</v>
      </c>
      <c r="H105" s="20">
        <v>54</v>
      </c>
      <c r="I105" s="20">
        <v>20.52</v>
      </c>
      <c r="J105" s="18">
        <v>4</v>
      </c>
    </row>
    <row r="106" spans="1:10" ht="15" outlineLevel="2" x14ac:dyDescent="0.25">
      <c r="A106" s="18">
        <v>5</v>
      </c>
      <c r="B106" s="18" t="s">
        <v>207</v>
      </c>
      <c r="C106" s="18" t="s">
        <v>198</v>
      </c>
      <c r="D106" s="19">
        <v>40695</v>
      </c>
      <c r="E106" s="18" t="s">
        <v>189</v>
      </c>
      <c r="F106" s="18" t="s">
        <v>192</v>
      </c>
      <c r="G106" s="18" t="s">
        <v>226</v>
      </c>
      <c r="H106" s="20">
        <v>165</v>
      </c>
      <c r="I106" s="20">
        <v>66</v>
      </c>
      <c r="J106" s="18">
        <v>5</v>
      </c>
    </row>
    <row r="107" spans="1:10" ht="15" outlineLevel="2" x14ac:dyDescent="0.25">
      <c r="A107" s="18">
        <v>5</v>
      </c>
      <c r="B107" s="18" t="s">
        <v>197</v>
      </c>
      <c r="C107" s="18" t="s">
        <v>198</v>
      </c>
      <c r="D107" s="19">
        <v>40634</v>
      </c>
      <c r="E107" s="18" t="s">
        <v>189</v>
      </c>
      <c r="F107" s="18" t="s">
        <v>192</v>
      </c>
      <c r="G107" s="18" t="s">
        <v>193</v>
      </c>
      <c r="H107" s="20">
        <v>168</v>
      </c>
      <c r="I107" s="20">
        <v>77.28</v>
      </c>
      <c r="J107" s="18">
        <v>12</v>
      </c>
    </row>
    <row r="108" spans="1:10" ht="15" outlineLevel="2" x14ac:dyDescent="0.25">
      <c r="A108" s="18">
        <v>5</v>
      </c>
      <c r="B108" s="18" t="s">
        <v>216</v>
      </c>
      <c r="C108" s="18" t="s">
        <v>215</v>
      </c>
      <c r="D108" s="19">
        <v>40878</v>
      </c>
      <c r="E108" s="18" t="s">
        <v>189</v>
      </c>
      <c r="F108" s="18" t="s">
        <v>199</v>
      </c>
      <c r="G108" s="18" t="s">
        <v>200</v>
      </c>
      <c r="H108" s="20">
        <v>54</v>
      </c>
      <c r="I108" s="20">
        <v>25.92</v>
      </c>
      <c r="J108" s="18">
        <v>4</v>
      </c>
    </row>
    <row r="109" spans="1:10" ht="15" outlineLevel="2" x14ac:dyDescent="0.25">
      <c r="A109" s="18">
        <v>5</v>
      </c>
      <c r="B109" s="18" t="s">
        <v>214</v>
      </c>
      <c r="C109" s="18" t="s">
        <v>215</v>
      </c>
      <c r="D109" s="19">
        <v>40756</v>
      </c>
      <c r="E109" s="18" t="s">
        <v>189</v>
      </c>
      <c r="F109" s="18" t="s">
        <v>190</v>
      </c>
      <c r="G109" s="18" t="s">
        <v>202</v>
      </c>
      <c r="H109" s="20">
        <v>234</v>
      </c>
      <c r="I109" s="20">
        <v>121.68</v>
      </c>
      <c r="J109" s="18">
        <v>9</v>
      </c>
    </row>
    <row r="110" spans="1:10" ht="15" outlineLevel="2" x14ac:dyDescent="0.25">
      <c r="A110" s="18">
        <v>5</v>
      </c>
      <c r="B110" s="18" t="s">
        <v>216</v>
      </c>
      <c r="C110" s="18" t="s">
        <v>215</v>
      </c>
      <c r="D110" s="19">
        <v>40756</v>
      </c>
      <c r="E110" s="18" t="s">
        <v>189</v>
      </c>
      <c r="F110" s="18" t="s">
        <v>195</v>
      </c>
      <c r="G110" s="18" t="s">
        <v>196</v>
      </c>
      <c r="H110" s="20">
        <v>130.5</v>
      </c>
      <c r="I110" s="20">
        <v>61.335000000000001</v>
      </c>
      <c r="J110" s="18">
        <v>9</v>
      </c>
    </row>
    <row r="111" spans="1:10" ht="15" outlineLevel="2" x14ac:dyDescent="0.25">
      <c r="A111" s="18">
        <v>5</v>
      </c>
      <c r="B111" s="18" t="s">
        <v>214</v>
      </c>
      <c r="C111" s="18" t="s">
        <v>215</v>
      </c>
      <c r="D111" s="19">
        <v>40725</v>
      </c>
      <c r="E111" s="18" t="s">
        <v>189</v>
      </c>
      <c r="F111" s="18" t="s">
        <v>195</v>
      </c>
      <c r="G111" s="18" t="s">
        <v>220</v>
      </c>
      <c r="H111" s="20">
        <v>138</v>
      </c>
      <c r="I111" s="20">
        <v>55.2</v>
      </c>
      <c r="J111" s="18">
        <v>12</v>
      </c>
    </row>
    <row r="112" spans="1:10" ht="15" outlineLevel="2" x14ac:dyDescent="0.25">
      <c r="A112" s="18">
        <v>5</v>
      </c>
      <c r="B112" s="18" t="s">
        <v>214</v>
      </c>
      <c r="C112" s="18" t="s">
        <v>215</v>
      </c>
      <c r="D112" s="19">
        <v>40725</v>
      </c>
      <c r="E112" s="18" t="s">
        <v>189</v>
      </c>
      <c r="F112" s="18" t="s">
        <v>192</v>
      </c>
      <c r="G112" s="18" t="s">
        <v>193</v>
      </c>
      <c r="H112" s="20">
        <v>168</v>
      </c>
      <c r="I112" s="20">
        <v>80.64</v>
      </c>
      <c r="J112" s="18">
        <v>12</v>
      </c>
    </row>
    <row r="113" spans="1:10" ht="15" outlineLevel="2" x14ac:dyDescent="0.25">
      <c r="A113" s="18">
        <v>5</v>
      </c>
      <c r="B113" s="18" t="s">
        <v>218</v>
      </c>
      <c r="C113" s="18" t="s">
        <v>215</v>
      </c>
      <c r="D113" s="19">
        <v>40603</v>
      </c>
      <c r="E113" s="18" t="s">
        <v>189</v>
      </c>
      <c r="F113" s="18" t="s">
        <v>190</v>
      </c>
      <c r="G113" s="18" t="s">
        <v>191</v>
      </c>
      <c r="H113" s="20">
        <v>120</v>
      </c>
      <c r="I113" s="20">
        <v>49.2</v>
      </c>
      <c r="J113" s="18">
        <v>6</v>
      </c>
    </row>
    <row r="114" spans="1:10" ht="15" outlineLevel="2" x14ac:dyDescent="0.25">
      <c r="A114" s="18">
        <v>5</v>
      </c>
      <c r="B114" s="18" t="s">
        <v>216</v>
      </c>
      <c r="C114" s="18" t="s">
        <v>215</v>
      </c>
      <c r="D114" s="19">
        <v>40575</v>
      </c>
      <c r="E114" s="18" t="s">
        <v>189</v>
      </c>
      <c r="F114" s="18" t="s">
        <v>190</v>
      </c>
      <c r="G114" s="18" t="s">
        <v>202</v>
      </c>
      <c r="H114" s="20">
        <v>234</v>
      </c>
      <c r="I114" s="20">
        <v>91.26</v>
      </c>
      <c r="J114" s="18">
        <v>9</v>
      </c>
    </row>
    <row r="115" spans="1:10" ht="15" outlineLevel="2" x14ac:dyDescent="0.25">
      <c r="A115" s="18">
        <v>5</v>
      </c>
      <c r="B115" s="18" t="s">
        <v>218</v>
      </c>
      <c r="C115" s="18" t="s">
        <v>215</v>
      </c>
      <c r="D115" s="19">
        <v>40544</v>
      </c>
      <c r="E115" s="18" t="s">
        <v>189</v>
      </c>
      <c r="F115" s="18" t="s">
        <v>192</v>
      </c>
      <c r="G115" s="18" t="s">
        <v>226</v>
      </c>
      <c r="H115" s="20">
        <v>165</v>
      </c>
      <c r="I115" s="20">
        <v>75.900000000000006</v>
      </c>
      <c r="J115" s="18">
        <v>5</v>
      </c>
    </row>
    <row r="116" spans="1:10" ht="15" outlineLevel="2" x14ac:dyDescent="0.25">
      <c r="A116" s="18">
        <v>5</v>
      </c>
      <c r="B116" s="18" t="s">
        <v>218</v>
      </c>
      <c r="C116" s="18" t="s">
        <v>215</v>
      </c>
      <c r="D116" s="19">
        <v>40544</v>
      </c>
      <c r="E116" s="18" t="s">
        <v>189</v>
      </c>
      <c r="F116" s="18" t="s">
        <v>195</v>
      </c>
      <c r="G116" s="18" t="s">
        <v>196</v>
      </c>
      <c r="H116" s="20">
        <v>130.5</v>
      </c>
      <c r="I116" s="20">
        <v>69.165000000000006</v>
      </c>
      <c r="J116" s="18">
        <v>9</v>
      </c>
    </row>
    <row r="117" spans="1:10" ht="15" outlineLevel="2" x14ac:dyDescent="0.25">
      <c r="A117" s="18">
        <v>5</v>
      </c>
      <c r="B117" s="18" t="s">
        <v>227</v>
      </c>
      <c r="C117" s="18" t="s">
        <v>228</v>
      </c>
      <c r="D117" s="19">
        <v>40848</v>
      </c>
      <c r="E117" s="18" t="s">
        <v>189</v>
      </c>
      <c r="F117" s="18" t="s">
        <v>190</v>
      </c>
      <c r="G117" s="18" t="s">
        <v>211</v>
      </c>
      <c r="H117" s="20">
        <v>193</v>
      </c>
      <c r="I117" s="20">
        <v>88.78</v>
      </c>
      <c r="J117" s="18">
        <v>10</v>
      </c>
    </row>
    <row r="118" spans="1:10" ht="15" outlineLevel="2" x14ac:dyDescent="0.25">
      <c r="A118" s="18">
        <v>5</v>
      </c>
      <c r="B118" s="18" t="s">
        <v>229</v>
      </c>
      <c r="C118" s="18" t="s">
        <v>228</v>
      </c>
      <c r="D118" s="19">
        <v>40756</v>
      </c>
      <c r="E118" s="18" t="s">
        <v>189</v>
      </c>
      <c r="F118" s="18" t="s">
        <v>195</v>
      </c>
      <c r="G118" s="18" t="s">
        <v>220</v>
      </c>
      <c r="H118" s="20">
        <v>138</v>
      </c>
      <c r="I118" s="20">
        <v>55.2</v>
      </c>
      <c r="J118" s="18">
        <v>12</v>
      </c>
    </row>
    <row r="119" spans="1:10" ht="15" outlineLevel="2" x14ac:dyDescent="0.25">
      <c r="A119" s="18">
        <v>5</v>
      </c>
      <c r="B119" s="18" t="s">
        <v>229</v>
      </c>
      <c r="C119" s="18" t="s">
        <v>228</v>
      </c>
      <c r="D119" s="19">
        <v>40725</v>
      </c>
      <c r="E119" s="18" t="s">
        <v>189</v>
      </c>
      <c r="F119" s="18" t="s">
        <v>192</v>
      </c>
      <c r="G119" s="18" t="s">
        <v>212</v>
      </c>
      <c r="H119" s="20">
        <v>235.2</v>
      </c>
      <c r="I119" s="20">
        <v>122.304</v>
      </c>
      <c r="J119" s="18">
        <v>12</v>
      </c>
    </row>
    <row r="120" spans="1:10" ht="15" outlineLevel="2" x14ac:dyDescent="0.25">
      <c r="A120" s="18">
        <v>5</v>
      </c>
      <c r="B120" s="18" t="s">
        <v>230</v>
      </c>
      <c r="C120" s="18" t="s">
        <v>228</v>
      </c>
      <c r="D120" s="19">
        <v>40695</v>
      </c>
      <c r="E120" s="18" t="s">
        <v>189</v>
      </c>
      <c r="F120" s="18" t="s">
        <v>199</v>
      </c>
      <c r="G120" s="18" t="s">
        <v>200</v>
      </c>
      <c r="H120" s="20">
        <v>54</v>
      </c>
      <c r="I120" s="20">
        <v>25.92</v>
      </c>
      <c r="J120" s="18">
        <v>4</v>
      </c>
    </row>
    <row r="121" spans="1:10" ht="15" outlineLevel="2" x14ac:dyDescent="0.25">
      <c r="A121" s="18">
        <v>5</v>
      </c>
      <c r="B121" s="18" t="s">
        <v>230</v>
      </c>
      <c r="C121" s="18" t="s">
        <v>228</v>
      </c>
      <c r="D121" s="19">
        <v>40575</v>
      </c>
      <c r="E121" s="18" t="s">
        <v>189</v>
      </c>
      <c r="F121" s="18" t="s">
        <v>190</v>
      </c>
      <c r="G121" s="18" t="s">
        <v>202</v>
      </c>
      <c r="H121" s="20">
        <v>234</v>
      </c>
      <c r="I121" s="20">
        <v>121.68</v>
      </c>
      <c r="J121" s="18">
        <v>9</v>
      </c>
    </row>
    <row r="122" spans="1:10" ht="15" outlineLevel="2" x14ac:dyDescent="0.25">
      <c r="A122" s="18">
        <v>5</v>
      </c>
      <c r="B122" s="18" t="s">
        <v>229</v>
      </c>
      <c r="C122" s="18" t="s">
        <v>228</v>
      </c>
      <c r="D122" s="19">
        <v>40544</v>
      </c>
      <c r="E122" s="18" t="s">
        <v>189</v>
      </c>
      <c r="F122" s="18" t="s">
        <v>199</v>
      </c>
      <c r="G122" s="18" t="s">
        <v>219</v>
      </c>
      <c r="H122" s="20">
        <v>90</v>
      </c>
      <c r="I122" s="20">
        <v>46.8</v>
      </c>
      <c r="J122" s="18">
        <v>5</v>
      </c>
    </row>
    <row r="123" spans="1:10" ht="15" outlineLevel="2" x14ac:dyDescent="0.25">
      <c r="A123" s="18">
        <v>6</v>
      </c>
      <c r="B123" s="18" t="s">
        <v>197</v>
      </c>
      <c r="C123" s="18" t="s">
        <v>198</v>
      </c>
      <c r="D123" s="19">
        <v>40878</v>
      </c>
      <c r="E123" s="18" t="s">
        <v>189</v>
      </c>
      <c r="F123" s="18" t="s">
        <v>199</v>
      </c>
      <c r="G123" s="18" t="s">
        <v>200</v>
      </c>
      <c r="H123" s="20">
        <v>54</v>
      </c>
      <c r="I123" s="20">
        <v>24.3</v>
      </c>
      <c r="J123" s="18">
        <v>4</v>
      </c>
    </row>
    <row r="124" spans="1:10" ht="15" outlineLevel="2" x14ac:dyDescent="0.25">
      <c r="A124" s="18">
        <v>6</v>
      </c>
      <c r="B124" s="18" t="s">
        <v>201</v>
      </c>
      <c r="C124" s="18" t="s">
        <v>198</v>
      </c>
      <c r="D124" s="19">
        <v>40878</v>
      </c>
      <c r="E124" s="18" t="s">
        <v>189</v>
      </c>
      <c r="F124" s="18" t="s">
        <v>195</v>
      </c>
      <c r="G124" s="18" t="s">
        <v>224</v>
      </c>
      <c r="H124" s="20">
        <v>132</v>
      </c>
      <c r="I124" s="20">
        <v>58.08</v>
      </c>
      <c r="J124" s="18">
        <v>12</v>
      </c>
    </row>
    <row r="125" spans="1:10" ht="15" outlineLevel="2" x14ac:dyDescent="0.25">
      <c r="A125" s="18">
        <v>6</v>
      </c>
      <c r="B125" s="18" t="s">
        <v>201</v>
      </c>
      <c r="C125" s="18" t="s">
        <v>198</v>
      </c>
      <c r="D125" s="19">
        <v>40695</v>
      </c>
      <c r="E125" s="18" t="s">
        <v>189</v>
      </c>
      <c r="F125" s="18" t="s">
        <v>192</v>
      </c>
      <c r="G125" s="18" t="s">
        <v>226</v>
      </c>
      <c r="H125" s="20">
        <v>165</v>
      </c>
      <c r="I125" s="20">
        <v>75.900000000000006</v>
      </c>
      <c r="J125" s="18">
        <v>5</v>
      </c>
    </row>
    <row r="126" spans="1:10" ht="15" outlineLevel="2" x14ac:dyDescent="0.25">
      <c r="A126" s="18">
        <v>6</v>
      </c>
      <c r="B126" s="18" t="s">
        <v>207</v>
      </c>
      <c r="C126" s="18" t="s">
        <v>198</v>
      </c>
      <c r="D126" s="19">
        <v>40664</v>
      </c>
      <c r="E126" s="18" t="s">
        <v>189</v>
      </c>
      <c r="F126" s="18" t="s">
        <v>190</v>
      </c>
      <c r="G126" s="18" t="s">
        <v>211</v>
      </c>
      <c r="H126" s="20">
        <v>193</v>
      </c>
      <c r="I126" s="20">
        <v>88.78</v>
      </c>
      <c r="J126" s="18">
        <v>10</v>
      </c>
    </row>
    <row r="127" spans="1:10" ht="15" outlineLevel="2" x14ac:dyDescent="0.25">
      <c r="A127" s="18">
        <v>6</v>
      </c>
      <c r="B127" s="18" t="s">
        <v>207</v>
      </c>
      <c r="C127" s="18" t="s">
        <v>198</v>
      </c>
      <c r="D127" s="19">
        <v>40664</v>
      </c>
      <c r="E127" s="18" t="s">
        <v>189</v>
      </c>
      <c r="F127" s="18" t="s">
        <v>192</v>
      </c>
      <c r="G127" s="18" t="s">
        <v>212</v>
      </c>
      <c r="H127" s="20">
        <v>235.2</v>
      </c>
      <c r="I127" s="20">
        <v>89.375999999999991</v>
      </c>
      <c r="J127" s="18">
        <v>12</v>
      </c>
    </row>
    <row r="128" spans="1:10" ht="15" outlineLevel="2" x14ac:dyDescent="0.25">
      <c r="A128" s="18">
        <v>6</v>
      </c>
      <c r="B128" s="18" t="s">
        <v>214</v>
      </c>
      <c r="C128" s="18" t="s">
        <v>215</v>
      </c>
      <c r="D128" s="19">
        <v>40878</v>
      </c>
      <c r="E128" s="18" t="s">
        <v>189</v>
      </c>
      <c r="F128" s="18" t="s">
        <v>192</v>
      </c>
      <c r="G128" s="18" t="s">
        <v>210</v>
      </c>
      <c r="H128" s="20">
        <v>282</v>
      </c>
      <c r="I128" s="20">
        <v>149.46</v>
      </c>
      <c r="J128" s="18">
        <v>12</v>
      </c>
    </row>
    <row r="129" spans="1:10" ht="15" outlineLevel="2" x14ac:dyDescent="0.25">
      <c r="A129" s="18">
        <v>6</v>
      </c>
      <c r="B129" s="18" t="s">
        <v>214</v>
      </c>
      <c r="C129" s="18" t="s">
        <v>215</v>
      </c>
      <c r="D129" s="19">
        <v>40878</v>
      </c>
      <c r="E129" s="18" t="s">
        <v>189</v>
      </c>
      <c r="F129" s="18" t="s">
        <v>195</v>
      </c>
      <c r="G129" s="18" t="s">
        <v>220</v>
      </c>
      <c r="H129" s="20">
        <v>138</v>
      </c>
      <c r="I129" s="20">
        <v>67.62</v>
      </c>
      <c r="J129" s="18">
        <v>12</v>
      </c>
    </row>
    <row r="130" spans="1:10" ht="15" outlineLevel="2" x14ac:dyDescent="0.25">
      <c r="A130" s="18">
        <v>6</v>
      </c>
      <c r="B130" s="18" t="s">
        <v>221</v>
      </c>
      <c r="C130" s="18" t="s">
        <v>215</v>
      </c>
      <c r="D130" s="19">
        <v>40787</v>
      </c>
      <c r="E130" s="18" t="s">
        <v>189</v>
      </c>
      <c r="F130" s="18" t="s">
        <v>190</v>
      </c>
      <c r="G130" s="18" t="s">
        <v>211</v>
      </c>
      <c r="H130" s="20">
        <v>193</v>
      </c>
      <c r="I130" s="20">
        <v>73.34</v>
      </c>
      <c r="J130" s="18">
        <v>10</v>
      </c>
    </row>
    <row r="131" spans="1:10" ht="15" outlineLevel="2" x14ac:dyDescent="0.25">
      <c r="A131" s="18">
        <v>6</v>
      </c>
      <c r="B131" s="18" t="s">
        <v>218</v>
      </c>
      <c r="C131" s="18" t="s">
        <v>215</v>
      </c>
      <c r="D131" s="19">
        <v>40756</v>
      </c>
      <c r="E131" s="18" t="s">
        <v>189</v>
      </c>
      <c r="F131" s="18" t="s">
        <v>199</v>
      </c>
      <c r="G131" s="18" t="s">
        <v>200</v>
      </c>
      <c r="H131" s="20">
        <v>54</v>
      </c>
      <c r="I131" s="20">
        <v>24.3</v>
      </c>
      <c r="J131" s="18">
        <v>4</v>
      </c>
    </row>
    <row r="132" spans="1:10" ht="15" outlineLevel="2" x14ac:dyDescent="0.25">
      <c r="A132" s="18">
        <v>6</v>
      </c>
      <c r="B132" s="18" t="s">
        <v>218</v>
      </c>
      <c r="C132" s="18" t="s">
        <v>215</v>
      </c>
      <c r="D132" s="19">
        <v>40756</v>
      </c>
      <c r="E132" s="18" t="s">
        <v>189</v>
      </c>
      <c r="F132" s="18" t="s">
        <v>195</v>
      </c>
      <c r="G132" s="18" t="s">
        <v>224</v>
      </c>
      <c r="H132" s="20">
        <v>132</v>
      </c>
      <c r="I132" s="20">
        <v>58.08</v>
      </c>
      <c r="J132" s="18">
        <v>12</v>
      </c>
    </row>
    <row r="133" spans="1:10" ht="15" outlineLevel="2" x14ac:dyDescent="0.25">
      <c r="A133" s="18">
        <v>6</v>
      </c>
      <c r="B133" s="18" t="s">
        <v>214</v>
      </c>
      <c r="C133" s="18" t="s">
        <v>215</v>
      </c>
      <c r="D133" s="19">
        <v>40664</v>
      </c>
      <c r="E133" s="18" t="s">
        <v>189</v>
      </c>
      <c r="F133" s="18" t="s">
        <v>195</v>
      </c>
      <c r="G133" s="18" t="s">
        <v>224</v>
      </c>
      <c r="H133" s="20">
        <v>132</v>
      </c>
      <c r="I133" s="20">
        <v>50.16</v>
      </c>
      <c r="J133" s="18">
        <v>12</v>
      </c>
    </row>
    <row r="134" spans="1:10" ht="15" outlineLevel="2" x14ac:dyDescent="0.25">
      <c r="A134" s="18">
        <v>6</v>
      </c>
      <c r="B134" s="18" t="s">
        <v>214</v>
      </c>
      <c r="C134" s="18" t="s">
        <v>215</v>
      </c>
      <c r="D134" s="19">
        <v>40634</v>
      </c>
      <c r="E134" s="18" t="s">
        <v>189</v>
      </c>
      <c r="F134" s="18" t="s">
        <v>199</v>
      </c>
      <c r="G134" s="18" t="s">
        <v>200</v>
      </c>
      <c r="H134" s="20">
        <v>54</v>
      </c>
      <c r="I134" s="20">
        <v>22.68</v>
      </c>
      <c r="J134" s="18">
        <v>4</v>
      </c>
    </row>
    <row r="135" spans="1:10" ht="15" outlineLevel="2" x14ac:dyDescent="0.25">
      <c r="A135" s="18">
        <v>6</v>
      </c>
      <c r="B135" s="18" t="s">
        <v>216</v>
      </c>
      <c r="C135" s="18" t="s">
        <v>215</v>
      </c>
      <c r="D135" s="19">
        <v>40575</v>
      </c>
      <c r="E135" s="18" t="s">
        <v>189</v>
      </c>
      <c r="F135" s="18" t="s">
        <v>199</v>
      </c>
      <c r="G135" s="18" t="s">
        <v>219</v>
      </c>
      <c r="H135" s="20">
        <v>90</v>
      </c>
      <c r="I135" s="20">
        <v>46.8</v>
      </c>
      <c r="J135" s="18">
        <v>5</v>
      </c>
    </row>
    <row r="136" spans="1:10" ht="15" outlineLevel="2" x14ac:dyDescent="0.25">
      <c r="A136" s="18">
        <v>6</v>
      </c>
      <c r="B136" s="18" t="s">
        <v>227</v>
      </c>
      <c r="C136" s="18" t="s">
        <v>228</v>
      </c>
      <c r="D136" s="19">
        <v>40878</v>
      </c>
      <c r="E136" s="18" t="s">
        <v>189</v>
      </c>
      <c r="F136" s="18" t="s">
        <v>195</v>
      </c>
      <c r="G136" s="18" t="s">
        <v>224</v>
      </c>
      <c r="H136" s="20">
        <v>132</v>
      </c>
      <c r="I136" s="20">
        <v>58.08</v>
      </c>
      <c r="J136" s="18">
        <v>12</v>
      </c>
    </row>
    <row r="137" spans="1:10" ht="15" outlineLevel="2" x14ac:dyDescent="0.25">
      <c r="A137" s="18">
        <v>6</v>
      </c>
      <c r="B137" s="18" t="s">
        <v>227</v>
      </c>
      <c r="C137" s="18" t="s">
        <v>228</v>
      </c>
      <c r="D137" s="19">
        <v>40848</v>
      </c>
      <c r="E137" s="18" t="s">
        <v>189</v>
      </c>
      <c r="F137" s="18" t="s">
        <v>192</v>
      </c>
      <c r="G137" s="18" t="s">
        <v>226</v>
      </c>
      <c r="H137" s="20">
        <v>165</v>
      </c>
      <c r="I137" s="20">
        <v>75.900000000000006</v>
      </c>
      <c r="J137" s="18">
        <v>5</v>
      </c>
    </row>
    <row r="138" spans="1:10" ht="15" outlineLevel="2" x14ac:dyDescent="0.25">
      <c r="A138" s="18">
        <v>6</v>
      </c>
      <c r="B138" s="18" t="s">
        <v>229</v>
      </c>
      <c r="C138" s="18" t="s">
        <v>228</v>
      </c>
      <c r="D138" s="19">
        <v>40817</v>
      </c>
      <c r="E138" s="18" t="s">
        <v>189</v>
      </c>
      <c r="F138" s="18" t="s">
        <v>199</v>
      </c>
      <c r="G138" s="18" t="s">
        <v>219</v>
      </c>
      <c r="H138" s="20">
        <v>90</v>
      </c>
      <c r="I138" s="20">
        <v>46.8</v>
      </c>
      <c r="J138" s="18">
        <v>5</v>
      </c>
    </row>
    <row r="139" spans="1:10" ht="15" outlineLevel="2" x14ac:dyDescent="0.25">
      <c r="A139" s="18">
        <v>6</v>
      </c>
      <c r="B139" s="18" t="s">
        <v>229</v>
      </c>
      <c r="C139" s="18" t="s">
        <v>228</v>
      </c>
      <c r="D139" s="19">
        <v>40787</v>
      </c>
      <c r="E139" s="18" t="s">
        <v>189</v>
      </c>
      <c r="F139" s="18" t="s">
        <v>190</v>
      </c>
      <c r="G139" s="18" t="s">
        <v>211</v>
      </c>
      <c r="H139" s="20">
        <v>193</v>
      </c>
      <c r="I139" s="20">
        <v>73.34</v>
      </c>
      <c r="J139" s="18">
        <v>10</v>
      </c>
    </row>
    <row r="140" spans="1:10" ht="15" outlineLevel="2" x14ac:dyDescent="0.25">
      <c r="A140" s="18">
        <v>6</v>
      </c>
      <c r="B140" s="18" t="s">
        <v>229</v>
      </c>
      <c r="C140" s="18" t="s">
        <v>228</v>
      </c>
      <c r="D140" s="19">
        <v>40634</v>
      </c>
      <c r="E140" s="18" t="s">
        <v>189</v>
      </c>
      <c r="F140" s="18" t="s">
        <v>195</v>
      </c>
      <c r="G140" s="18" t="s">
        <v>220</v>
      </c>
      <c r="H140" s="20">
        <v>138</v>
      </c>
      <c r="I140" s="20">
        <v>67.62</v>
      </c>
      <c r="J140" s="18">
        <v>12</v>
      </c>
    </row>
    <row r="141" spans="1:10" ht="15" outlineLevel="2" x14ac:dyDescent="0.25">
      <c r="A141" s="18">
        <v>6</v>
      </c>
      <c r="B141" s="18" t="s">
        <v>230</v>
      </c>
      <c r="C141" s="18" t="s">
        <v>228</v>
      </c>
      <c r="D141" s="19">
        <v>40603</v>
      </c>
      <c r="E141" s="18" t="s">
        <v>189</v>
      </c>
      <c r="F141" s="18" t="s">
        <v>199</v>
      </c>
      <c r="G141" s="18" t="s">
        <v>200</v>
      </c>
      <c r="H141" s="20">
        <v>54</v>
      </c>
      <c r="I141" s="20">
        <v>25.92</v>
      </c>
      <c r="J141" s="18">
        <v>4</v>
      </c>
    </row>
    <row r="142" spans="1:10" ht="15" outlineLevel="2" x14ac:dyDescent="0.25">
      <c r="A142" s="18">
        <v>7</v>
      </c>
      <c r="B142" s="18" t="s">
        <v>197</v>
      </c>
      <c r="C142" s="18" t="s">
        <v>198</v>
      </c>
      <c r="D142" s="19">
        <v>40878</v>
      </c>
      <c r="E142" s="18" t="s">
        <v>189</v>
      </c>
      <c r="F142" s="18" t="s">
        <v>190</v>
      </c>
      <c r="G142" s="18" t="s">
        <v>191</v>
      </c>
      <c r="H142" s="20">
        <v>120</v>
      </c>
      <c r="I142" s="20">
        <v>48</v>
      </c>
      <c r="J142" s="18">
        <v>6</v>
      </c>
    </row>
    <row r="143" spans="1:10" ht="15" outlineLevel="2" x14ac:dyDescent="0.25">
      <c r="A143" s="18">
        <v>7</v>
      </c>
      <c r="B143" s="18" t="s">
        <v>197</v>
      </c>
      <c r="C143" s="18" t="s">
        <v>198</v>
      </c>
      <c r="D143" s="19">
        <v>40878</v>
      </c>
      <c r="E143" s="18" t="s">
        <v>189</v>
      </c>
      <c r="F143" s="18" t="s">
        <v>192</v>
      </c>
      <c r="G143" s="18" t="s">
        <v>193</v>
      </c>
      <c r="H143" s="20">
        <v>168</v>
      </c>
      <c r="I143" s="20">
        <v>62.16</v>
      </c>
      <c r="J143" s="18">
        <v>12</v>
      </c>
    </row>
    <row r="144" spans="1:10" ht="15" outlineLevel="2" x14ac:dyDescent="0.25">
      <c r="A144" s="18">
        <v>7</v>
      </c>
      <c r="B144" s="18" t="s">
        <v>207</v>
      </c>
      <c r="C144" s="18" t="s">
        <v>198</v>
      </c>
      <c r="D144" s="19">
        <v>40634</v>
      </c>
      <c r="E144" s="18" t="s">
        <v>189</v>
      </c>
      <c r="F144" s="18" t="s">
        <v>192</v>
      </c>
      <c r="G144" s="18" t="s">
        <v>226</v>
      </c>
      <c r="H144" s="20">
        <v>165</v>
      </c>
      <c r="I144" s="20">
        <v>77.55</v>
      </c>
      <c r="J144" s="18">
        <v>5</v>
      </c>
    </row>
    <row r="145" spans="1:10" ht="15" outlineLevel="2" x14ac:dyDescent="0.25">
      <c r="A145" s="18">
        <v>7</v>
      </c>
      <c r="B145" s="18" t="s">
        <v>207</v>
      </c>
      <c r="C145" s="18" t="s">
        <v>198</v>
      </c>
      <c r="D145" s="19">
        <v>40603</v>
      </c>
      <c r="E145" s="18" t="s">
        <v>189</v>
      </c>
      <c r="F145" s="18" t="s">
        <v>190</v>
      </c>
      <c r="G145" s="18" t="s">
        <v>211</v>
      </c>
      <c r="H145" s="20">
        <v>193</v>
      </c>
      <c r="I145" s="20">
        <v>88.78</v>
      </c>
      <c r="J145" s="18">
        <v>10</v>
      </c>
    </row>
    <row r="146" spans="1:10" ht="15" outlineLevel="2" x14ac:dyDescent="0.25">
      <c r="A146" s="18">
        <v>7</v>
      </c>
      <c r="B146" s="18" t="s">
        <v>201</v>
      </c>
      <c r="C146" s="18" t="s">
        <v>198</v>
      </c>
      <c r="D146" s="19">
        <v>40544</v>
      </c>
      <c r="E146" s="18" t="s">
        <v>189</v>
      </c>
      <c r="F146" s="18" t="s">
        <v>192</v>
      </c>
      <c r="G146" s="18" t="s">
        <v>210</v>
      </c>
      <c r="H146" s="20">
        <v>282</v>
      </c>
      <c r="I146" s="20">
        <v>149.46</v>
      </c>
      <c r="J146" s="18">
        <v>12</v>
      </c>
    </row>
    <row r="147" spans="1:10" ht="15" outlineLevel="2" x14ac:dyDescent="0.25">
      <c r="A147" s="18">
        <v>7</v>
      </c>
      <c r="B147" s="18" t="s">
        <v>201</v>
      </c>
      <c r="C147" s="18" t="s">
        <v>198</v>
      </c>
      <c r="D147" s="19">
        <v>40544</v>
      </c>
      <c r="E147" s="18" t="s">
        <v>189</v>
      </c>
      <c r="F147" s="18" t="s">
        <v>195</v>
      </c>
      <c r="G147" s="18" t="s">
        <v>224</v>
      </c>
      <c r="H147" s="20">
        <v>132</v>
      </c>
      <c r="I147" s="20">
        <v>50.16</v>
      </c>
      <c r="J147" s="18">
        <v>12</v>
      </c>
    </row>
    <row r="148" spans="1:10" ht="15" outlineLevel="2" x14ac:dyDescent="0.25">
      <c r="A148" s="18">
        <v>7</v>
      </c>
      <c r="B148" s="18" t="s">
        <v>214</v>
      </c>
      <c r="C148" s="18" t="s">
        <v>215</v>
      </c>
      <c r="D148" s="19">
        <v>40878</v>
      </c>
      <c r="E148" s="18" t="s">
        <v>189</v>
      </c>
      <c r="F148" s="18" t="s">
        <v>192</v>
      </c>
      <c r="G148" s="18" t="s">
        <v>226</v>
      </c>
      <c r="H148" s="20">
        <v>165</v>
      </c>
      <c r="I148" s="20">
        <v>77.55</v>
      </c>
      <c r="J148" s="18">
        <v>5</v>
      </c>
    </row>
    <row r="149" spans="1:10" ht="15" outlineLevel="2" x14ac:dyDescent="0.25">
      <c r="A149" s="18">
        <v>7</v>
      </c>
      <c r="B149" s="18" t="s">
        <v>214</v>
      </c>
      <c r="C149" s="18" t="s">
        <v>215</v>
      </c>
      <c r="D149" s="19">
        <v>40848</v>
      </c>
      <c r="E149" s="18" t="s">
        <v>189</v>
      </c>
      <c r="F149" s="18" t="s">
        <v>195</v>
      </c>
      <c r="G149" s="18" t="s">
        <v>224</v>
      </c>
      <c r="H149" s="20">
        <v>132</v>
      </c>
      <c r="I149" s="20">
        <v>71.28</v>
      </c>
      <c r="J149" s="18">
        <v>12</v>
      </c>
    </row>
    <row r="150" spans="1:10" ht="15" outlineLevel="2" x14ac:dyDescent="0.25">
      <c r="A150" s="18">
        <v>7</v>
      </c>
      <c r="B150" s="18" t="s">
        <v>221</v>
      </c>
      <c r="C150" s="18" t="s">
        <v>215</v>
      </c>
      <c r="D150" s="19">
        <v>40787</v>
      </c>
      <c r="E150" s="18" t="s">
        <v>189</v>
      </c>
      <c r="F150" s="18" t="s">
        <v>190</v>
      </c>
      <c r="G150" s="18" t="s">
        <v>211</v>
      </c>
      <c r="H150" s="20">
        <v>193</v>
      </c>
      <c r="I150" s="20">
        <v>88.78</v>
      </c>
      <c r="J150" s="18">
        <v>10</v>
      </c>
    </row>
    <row r="151" spans="1:10" ht="15" outlineLevel="2" x14ac:dyDescent="0.25">
      <c r="A151" s="18">
        <v>7</v>
      </c>
      <c r="B151" s="18" t="s">
        <v>218</v>
      </c>
      <c r="C151" s="18" t="s">
        <v>215</v>
      </c>
      <c r="D151" s="19">
        <v>40695</v>
      </c>
      <c r="E151" s="18" t="s">
        <v>189</v>
      </c>
      <c r="F151" s="18" t="s">
        <v>199</v>
      </c>
      <c r="G151" s="18" t="s">
        <v>219</v>
      </c>
      <c r="H151" s="20">
        <v>90</v>
      </c>
      <c r="I151" s="20">
        <v>46.8</v>
      </c>
      <c r="J151" s="18">
        <v>5</v>
      </c>
    </row>
    <row r="152" spans="1:10" ht="15" outlineLevel="2" x14ac:dyDescent="0.25">
      <c r="A152" s="18">
        <v>7</v>
      </c>
      <c r="B152" s="18" t="s">
        <v>218</v>
      </c>
      <c r="C152" s="18" t="s">
        <v>215</v>
      </c>
      <c r="D152" s="19">
        <v>40695</v>
      </c>
      <c r="E152" s="18" t="s">
        <v>189</v>
      </c>
      <c r="F152" s="18" t="s">
        <v>195</v>
      </c>
      <c r="G152" s="18" t="s">
        <v>220</v>
      </c>
      <c r="H152" s="20">
        <v>138</v>
      </c>
      <c r="I152" s="20">
        <v>53.82</v>
      </c>
      <c r="J152" s="18">
        <v>12</v>
      </c>
    </row>
    <row r="153" spans="1:10" ht="15" outlineLevel="2" x14ac:dyDescent="0.25">
      <c r="A153" s="18">
        <v>7</v>
      </c>
      <c r="B153" s="18" t="s">
        <v>214</v>
      </c>
      <c r="C153" s="18" t="s">
        <v>215</v>
      </c>
      <c r="D153" s="19">
        <v>40634</v>
      </c>
      <c r="E153" s="18" t="s">
        <v>189</v>
      </c>
      <c r="F153" s="18" t="s">
        <v>199</v>
      </c>
      <c r="G153" s="18" t="s">
        <v>219</v>
      </c>
      <c r="H153" s="20">
        <v>90</v>
      </c>
      <c r="I153" s="20">
        <v>45</v>
      </c>
      <c r="J153" s="18">
        <v>5</v>
      </c>
    </row>
    <row r="154" spans="1:10" ht="15" outlineLevel="2" x14ac:dyDescent="0.25">
      <c r="A154" s="18">
        <v>7</v>
      </c>
      <c r="B154" s="18" t="s">
        <v>216</v>
      </c>
      <c r="C154" s="18" t="s">
        <v>215</v>
      </c>
      <c r="D154" s="19">
        <v>40575</v>
      </c>
      <c r="E154" s="18" t="s">
        <v>189</v>
      </c>
      <c r="F154" s="18" t="s">
        <v>199</v>
      </c>
      <c r="G154" s="18" t="s">
        <v>219</v>
      </c>
      <c r="H154" s="20">
        <v>90</v>
      </c>
      <c r="I154" s="20">
        <v>45</v>
      </c>
      <c r="J154" s="18">
        <v>5</v>
      </c>
    </row>
    <row r="155" spans="1:10" ht="15" outlineLevel="2" x14ac:dyDescent="0.25">
      <c r="A155" s="18">
        <v>7</v>
      </c>
      <c r="B155" s="18" t="s">
        <v>227</v>
      </c>
      <c r="C155" s="18" t="s">
        <v>228</v>
      </c>
      <c r="D155" s="19">
        <v>40878</v>
      </c>
      <c r="E155" s="18" t="s">
        <v>189</v>
      </c>
      <c r="F155" s="18" t="s">
        <v>195</v>
      </c>
      <c r="G155" s="18" t="s">
        <v>196</v>
      </c>
      <c r="H155" s="20">
        <v>130.5</v>
      </c>
      <c r="I155" s="20">
        <v>65.25</v>
      </c>
      <c r="J155" s="18">
        <v>9</v>
      </c>
    </row>
    <row r="156" spans="1:10" ht="15" outlineLevel="2" x14ac:dyDescent="0.25">
      <c r="A156" s="18">
        <v>7</v>
      </c>
      <c r="B156" s="18" t="s">
        <v>229</v>
      </c>
      <c r="C156" s="18" t="s">
        <v>228</v>
      </c>
      <c r="D156" s="19">
        <v>40817</v>
      </c>
      <c r="E156" s="18" t="s">
        <v>189</v>
      </c>
      <c r="F156" s="18" t="s">
        <v>199</v>
      </c>
      <c r="G156" s="18" t="s">
        <v>200</v>
      </c>
      <c r="H156" s="20">
        <v>54</v>
      </c>
      <c r="I156" s="20">
        <v>24.3</v>
      </c>
      <c r="J156" s="18">
        <v>4</v>
      </c>
    </row>
    <row r="157" spans="1:10" ht="15" outlineLevel="2" x14ac:dyDescent="0.25">
      <c r="A157" s="18">
        <v>7</v>
      </c>
      <c r="B157" s="18" t="s">
        <v>229</v>
      </c>
      <c r="C157" s="18" t="s">
        <v>228</v>
      </c>
      <c r="D157" s="19">
        <v>40787</v>
      </c>
      <c r="E157" s="18" t="s">
        <v>189</v>
      </c>
      <c r="F157" s="18" t="s">
        <v>190</v>
      </c>
      <c r="G157" s="18" t="s">
        <v>211</v>
      </c>
      <c r="H157" s="20">
        <v>193</v>
      </c>
      <c r="I157" s="20">
        <v>96.5</v>
      </c>
      <c r="J157" s="18">
        <v>10</v>
      </c>
    </row>
    <row r="158" spans="1:10" ht="15" outlineLevel="2" x14ac:dyDescent="0.25">
      <c r="A158" s="18">
        <v>7</v>
      </c>
      <c r="B158" s="18" t="s">
        <v>227</v>
      </c>
      <c r="C158" s="18" t="s">
        <v>228</v>
      </c>
      <c r="D158" s="19">
        <v>40787</v>
      </c>
      <c r="E158" s="18" t="s">
        <v>189</v>
      </c>
      <c r="F158" s="18" t="s">
        <v>192</v>
      </c>
      <c r="G158" s="18" t="s">
        <v>210</v>
      </c>
      <c r="H158" s="20">
        <v>282</v>
      </c>
      <c r="I158" s="20">
        <v>109.98</v>
      </c>
      <c r="J158" s="18">
        <v>12</v>
      </c>
    </row>
    <row r="159" spans="1:10" ht="15" outlineLevel="2" x14ac:dyDescent="0.25">
      <c r="A159" s="18">
        <v>7</v>
      </c>
      <c r="B159" s="18" t="s">
        <v>229</v>
      </c>
      <c r="C159" s="18" t="s">
        <v>228</v>
      </c>
      <c r="D159" s="19">
        <v>40634</v>
      </c>
      <c r="E159" s="18" t="s">
        <v>189</v>
      </c>
      <c r="F159" s="18" t="s">
        <v>195</v>
      </c>
      <c r="G159" s="18" t="s">
        <v>220</v>
      </c>
      <c r="H159" s="20">
        <v>138</v>
      </c>
      <c r="I159" s="20">
        <v>55.2</v>
      </c>
      <c r="J159" s="18">
        <v>12</v>
      </c>
    </row>
    <row r="160" spans="1:10" ht="15" outlineLevel="2" x14ac:dyDescent="0.25">
      <c r="A160" s="18">
        <v>7</v>
      </c>
      <c r="B160" s="18" t="s">
        <v>230</v>
      </c>
      <c r="C160" s="18" t="s">
        <v>228</v>
      </c>
      <c r="D160" s="19">
        <v>40603</v>
      </c>
      <c r="E160" s="18" t="s">
        <v>189</v>
      </c>
      <c r="F160" s="18" t="s">
        <v>199</v>
      </c>
      <c r="G160" s="18" t="s">
        <v>200</v>
      </c>
      <c r="H160" s="20">
        <v>54</v>
      </c>
      <c r="I160" s="20">
        <v>20.52</v>
      </c>
      <c r="J160" s="18">
        <v>4</v>
      </c>
    </row>
    <row r="161" spans="1:10" ht="15" outlineLevel="2" x14ac:dyDescent="0.25">
      <c r="A161" s="18">
        <v>9</v>
      </c>
      <c r="B161" s="18" t="s">
        <v>187</v>
      </c>
      <c r="C161" s="18" t="s">
        <v>188</v>
      </c>
      <c r="D161" s="19">
        <v>40848</v>
      </c>
      <c r="E161" s="18" t="s">
        <v>189</v>
      </c>
      <c r="F161" s="18" t="s">
        <v>192</v>
      </c>
      <c r="G161" s="18" t="s">
        <v>193</v>
      </c>
      <c r="H161" s="20">
        <v>168</v>
      </c>
      <c r="I161" s="20">
        <v>62.16</v>
      </c>
      <c r="J161" s="18">
        <v>12</v>
      </c>
    </row>
    <row r="162" spans="1:10" ht="15" outlineLevel="2" x14ac:dyDescent="0.25">
      <c r="A162" s="18">
        <v>9</v>
      </c>
      <c r="B162" s="18" t="s">
        <v>197</v>
      </c>
      <c r="C162" s="18" t="s">
        <v>198</v>
      </c>
      <c r="D162" s="19">
        <v>40756</v>
      </c>
      <c r="E162" s="18" t="s">
        <v>189</v>
      </c>
      <c r="F162" s="18" t="s">
        <v>192</v>
      </c>
      <c r="G162" s="18" t="s">
        <v>226</v>
      </c>
      <c r="H162" s="20">
        <v>165</v>
      </c>
      <c r="I162" s="20">
        <v>75.900000000000006</v>
      </c>
      <c r="J162" s="18">
        <v>5</v>
      </c>
    </row>
    <row r="163" spans="1:10" ht="15" outlineLevel="2" x14ac:dyDescent="0.25">
      <c r="A163" s="18">
        <v>9</v>
      </c>
      <c r="B163" s="18" t="s">
        <v>207</v>
      </c>
      <c r="C163" s="18" t="s">
        <v>198</v>
      </c>
      <c r="D163" s="19">
        <v>40695</v>
      </c>
      <c r="E163" s="18" t="s">
        <v>189</v>
      </c>
      <c r="F163" s="18" t="s">
        <v>199</v>
      </c>
      <c r="G163" s="18" t="s">
        <v>200</v>
      </c>
      <c r="H163" s="20">
        <v>54</v>
      </c>
      <c r="I163" s="20">
        <v>22.68</v>
      </c>
      <c r="J163" s="18">
        <v>4</v>
      </c>
    </row>
    <row r="164" spans="1:10" ht="15" outlineLevel="2" x14ac:dyDescent="0.25">
      <c r="A164" s="18">
        <v>9</v>
      </c>
      <c r="B164" s="18" t="s">
        <v>197</v>
      </c>
      <c r="C164" s="18" t="s">
        <v>198</v>
      </c>
      <c r="D164" s="19">
        <v>40603</v>
      </c>
      <c r="E164" s="18" t="s">
        <v>189</v>
      </c>
      <c r="F164" s="18" t="s">
        <v>195</v>
      </c>
      <c r="G164" s="18" t="s">
        <v>196</v>
      </c>
      <c r="H164" s="20">
        <v>130.5</v>
      </c>
      <c r="I164" s="20">
        <v>69.165000000000006</v>
      </c>
      <c r="J164" s="18">
        <v>9</v>
      </c>
    </row>
    <row r="165" spans="1:10" ht="15" outlineLevel="2" x14ac:dyDescent="0.25">
      <c r="A165" s="18">
        <v>9</v>
      </c>
      <c r="B165" s="18" t="s">
        <v>201</v>
      </c>
      <c r="C165" s="18" t="s">
        <v>198</v>
      </c>
      <c r="D165" s="19">
        <v>40544</v>
      </c>
      <c r="E165" s="18" t="s">
        <v>189</v>
      </c>
      <c r="F165" s="18" t="s">
        <v>192</v>
      </c>
      <c r="G165" s="18" t="s">
        <v>210</v>
      </c>
      <c r="H165" s="20">
        <v>282</v>
      </c>
      <c r="I165" s="20">
        <v>109.98</v>
      </c>
      <c r="J165" s="18">
        <v>12</v>
      </c>
    </row>
    <row r="166" spans="1:10" ht="15" outlineLevel="2" x14ac:dyDescent="0.25">
      <c r="A166" s="18">
        <v>9</v>
      </c>
      <c r="B166" s="18" t="s">
        <v>214</v>
      </c>
      <c r="C166" s="18" t="s">
        <v>215</v>
      </c>
      <c r="D166" s="19">
        <v>40878</v>
      </c>
      <c r="E166" s="18" t="s">
        <v>189</v>
      </c>
      <c r="F166" s="18" t="s">
        <v>190</v>
      </c>
      <c r="G166" s="18" t="s">
        <v>211</v>
      </c>
      <c r="H166" s="20">
        <v>193</v>
      </c>
      <c r="I166" s="20">
        <v>73.34</v>
      </c>
      <c r="J166" s="18">
        <v>10</v>
      </c>
    </row>
    <row r="167" spans="1:10" ht="15" outlineLevel="2" x14ac:dyDescent="0.25">
      <c r="A167" s="18">
        <v>9</v>
      </c>
      <c r="B167" s="18" t="s">
        <v>216</v>
      </c>
      <c r="C167" s="18" t="s">
        <v>215</v>
      </c>
      <c r="D167" s="19">
        <v>40817</v>
      </c>
      <c r="E167" s="18" t="s">
        <v>189</v>
      </c>
      <c r="F167" s="18" t="s">
        <v>192</v>
      </c>
      <c r="G167" s="18" t="s">
        <v>210</v>
      </c>
      <c r="H167" s="20">
        <v>282</v>
      </c>
      <c r="I167" s="20">
        <v>109.98</v>
      </c>
      <c r="J167" s="18">
        <v>12</v>
      </c>
    </row>
    <row r="168" spans="1:10" ht="15" outlineLevel="2" x14ac:dyDescent="0.25">
      <c r="A168" s="18">
        <v>9</v>
      </c>
      <c r="B168" s="18" t="s">
        <v>218</v>
      </c>
      <c r="C168" s="18" t="s">
        <v>215</v>
      </c>
      <c r="D168" s="19">
        <v>40817</v>
      </c>
      <c r="E168" s="18" t="s">
        <v>189</v>
      </c>
      <c r="F168" s="18" t="s">
        <v>192</v>
      </c>
      <c r="G168" s="18" t="s">
        <v>212</v>
      </c>
      <c r="H168" s="20">
        <v>235.2</v>
      </c>
      <c r="I168" s="20">
        <v>89.375999999999991</v>
      </c>
      <c r="J168" s="18">
        <v>12</v>
      </c>
    </row>
    <row r="169" spans="1:10" ht="15" outlineLevel="2" x14ac:dyDescent="0.25">
      <c r="A169" s="18">
        <v>9</v>
      </c>
      <c r="B169" s="18" t="s">
        <v>216</v>
      </c>
      <c r="C169" s="18" t="s">
        <v>215</v>
      </c>
      <c r="D169" s="19">
        <v>40756</v>
      </c>
      <c r="E169" s="18" t="s">
        <v>189</v>
      </c>
      <c r="F169" s="18" t="s">
        <v>190</v>
      </c>
      <c r="G169" s="18" t="s">
        <v>211</v>
      </c>
      <c r="H169" s="20">
        <v>193</v>
      </c>
      <c r="I169" s="20">
        <v>88.78</v>
      </c>
      <c r="J169" s="18">
        <v>10</v>
      </c>
    </row>
    <row r="170" spans="1:10" ht="15" outlineLevel="2" x14ac:dyDescent="0.25">
      <c r="A170" s="18">
        <v>9</v>
      </c>
      <c r="B170" s="18" t="s">
        <v>214</v>
      </c>
      <c r="C170" s="18" t="s">
        <v>215</v>
      </c>
      <c r="D170" s="19">
        <v>40725</v>
      </c>
      <c r="E170" s="18" t="s">
        <v>189</v>
      </c>
      <c r="F170" s="18" t="s">
        <v>195</v>
      </c>
      <c r="G170" s="18" t="s">
        <v>220</v>
      </c>
      <c r="H170" s="20">
        <v>138</v>
      </c>
      <c r="I170" s="20">
        <v>55.2</v>
      </c>
      <c r="J170" s="18">
        <v>12</v>
      </c>
    </row>
    <row r="171" spans="1:10" ht="15" outlineLevel="2" x14ac:dyDescent="0.25">
      <c r="A171" s="18">
        <v>9</v>
      </c>
      <c r="B171" s="18" t="s">
        <v>214</v>
      </c>
      <c r="C171" s="18" t="s">
        <v>215</v>
      </c>
      <c r="D171" s="19">
        <v>40725</v>
      </c>
      <c r="E171" s="18" t="s">
        <v>189</v>
      </c>
      <c r="F171" s="18" t="s">
        <v>192</v>
      </c>
      <c r="G171" s="18" t="s">
        <v>193</v>
      </c>
      <c r="H171" s="20">
        <v>168</v>
      </c>
      <c r="I171" s="20">
        <v>78.959999999999994</v>
      </c>
      <c r="J171" s="18">
        <v>12</v>
      </c>
    </row>
    <row r="172" spans="1:10" ht="15" outlineLevel="2" x14ac:dyDescent="0.25">
      <c r="A172" s="18">
        <v>9</v>
      </c>
      <c r="B172" s="18" t="s">
        <v>218</v>
      </c>
      <c r="C172" s="18" t="s">
        <v>215</v>
      </c>
      <c r="D172" s="19">
        <v>40695</v>
      </c>
      <c r="E172" s="18" t="s">
        <v>189</v>
      </c>
      <c r="F172" s="18" t="s">
        <v>190</v>
      </c>
      <c r="G172" s="18" t="s">
        <v>211</v>
      </c>
      <c r="H172" s="20">
        <v>193</v>
      </c>
      <c r="I172" s="20">
        <v>88.78</v>
      </c>
      <c r="J172" s="18">
        <v>10</v>
      </c>
    </row>
    <row r="173" spans="1:10" ht="15" outlineLevel="2" x14ac:dyDescent="0.25">
      <c r="A173" s="18">
        <v>9</v>
      </c>
      <c r="B173" s="18" t="s">
        <v>218</v>
      </c>
      <c r="C173" s="18" t="s">
        <v>215</v>
      </c>
      <c r="D173" s="19">
        <v>40603</v>
      </c>
      <c r="E173" s="18" t="s">
        <v>189</v>
      </c>
      <c r="F173" s="18" t="s">
        <v>190</v>
      </c>
      <c r="G173" s="18" t="s">
        <v>191</v>
      </c>
      <c r="H173" s="20">
        <v>120</v>
      </c>
      <c r="I173" s="20">
        <v>49.2</v>
      </c>
      <c r="J173" s="18">
        <v>6</v>
      </c>
    </row>
    <row r="174" spans="1:10" ht="15" outlineLevel="2" x14ac:dyDescent="0.25">
      <c r="A174" s="18">
        <v>9</v>
      </c>
      <c r="B174" s="18" t="s">
        <v>218</v>
      </c>
      <c r="C174" s="18" t="s">
        <v>215</v>
      </c>
      <c r="D174" s="19">
        <v>40603</v>
      </c>
      <c r="E174" s="18" t="s">
        <v>189</v>
      </c>
      <c r="F174" s="18" t="s">
        <v>195</v>
      </c>
      <c r="G174" s="18" t="s">
        <v>224</v>
      </c>
      <c r="H174" s="20">
        <v>132</v>
      </c>
      <c r="I174" s="20">
        <v>71.28</v>
      </c>
      <c r="J174" s="18">
        <v>12</v>
      </c>
    </row>
    <row r="175" spans="1:10" ht="15" outlineLevel="2" x14ac:dyDescent="0.25">
      <c r="A175" s="18">
        <v>9</v>
      </c>
      <c r="B175" s="18" t="s">
        <v>227</v>
      </c>
      <c r="C175" s="18" t="s">
        <v>228</v>
      </c>
      <c r="D175" s="19">
        <v>40787</v>
      </c>
      <c r="E175" s="18" t="s">
        <v>189</v>
      </c>
      <c r="F175" s="18" t="s">
        <v>195</v>
      </c>
      <c r="G175" s="18" t="s">
        <v>224</v>
      </c>
      <c r="H175" s="20">
        <v>132</v>
      </c>
      <c r="I175" s="20">
        <v>50.16</v>
      </c>
      <c r="J175" s="18">
        <v>12</v>
      </c>
    </row>
    <row r="176" spans="1:10" ht="15" outlineLevel="2" x14ac:dyDescent="0.25">
      <c r="A176" s="18">
        <v>9</v>
      </c>
      <c r="B176" s="18" t="s">
        <v>229</v>
      </c>
      <c r="C176" s="18" t="s">
        <v>228</v>
      </c>
      <c r="D176" s="19">
        <v>40725</v>
      </c>
      <c r="E176" s="18" t="s">
        <v>189</v>
      </c>
      <c r="F176" s="18" t="s">
        <v>192</v>
      </c>
      <c r="G176" s="18" t="s">
        <v>193</v>
      </c>
      <c r="H176" s="20">
        <v>168</v>
      </c>
      <c r="I176" s="20">
        <v>80.64</v>
      </c>
      <c r="J176" s="18">
        <v>12</v>
      </c>
    </row>
    <row r="177" spans="1:10" ht="15" outlineLevel="2" x14ac:dyDescent="0.25">
      <c r="A177" s="18">
        <v>9</v>
      </c>
      <c r="B177" s="18" t="s">
        <v>230</v>
      </c>
      <c r="C177" s="18" t="s">
        <v>228</v>
      </c>
      <c r="D177" s="19">
        <v>40695</v>
      </c>
      <c r="E177" s="18" t="s">
        <v>189</v>
      </c>
      <c r="F177" s="18" t="s">
        <v>190</v>
      </c>
      <c r="G177" s="18" t="s">
        <v>191</v>
      </c>
      <c r="H177" s="20">
        <v>120</v>
      </c>
      <c r="I177" s="20">
        <v>48</v>
      </c>
      <c r="J177" s="18">
        <v>6</v>
      </c>
    </row>
    <row r="178" spans="1:10" ht="15" outlineLevel="2" x14ac:dyDescent="0.25">
      <c r="A178" s="18">
        <v>9</v>
      </c>
      <c r="B178" s="18" t="s">
        <v>227</v>
      </c>
      <c r="C178" s="18" t="s">
        <v>228</v>
      </c>
      <c r="D178" s="19">
        <v>40664</v>
      </c>
      <c r="E178" s="18" t="s">
        <v>189</v>
      </c>
      <c r="F178" s="18" t="s">
        <v>192</v>
      </c>
      <c r="G178" s="18" t="s">
        <v>193</v>
      </c>
      <c r="H178" s="20">
        <v>168</v>
      </c>
      <c r="I178" s="20">
        <v>63.84</v>
      </c>
      <c r="J178" s="18">
        <v>12</v>
      </c>
    </row>
    <row r="179" spans="1:10" ht="15" outlineLevel="2" x14ac:dyDescent="0.25">
      <c r="A179" s="18">
        <v>9</v>
      </c>
      <c r="B179" s="18" t="s">
        <v>229</v>
      </c>
      <c r="C179" s="18" t="s">
        <v>228</v>
      </c>
      <c r="D179" s="19">
        <v>40603</v>
      </c>
      <c r="E179" s="18" t="s">
        <v>189</v>
      </c>
      <c r="F179" s="18" t="s">
        <v>190</v>
      </c>
      <c r="G179" s="18" t="s">
        <v>202</v>
      </c>
      <c r="H179" s="20">
        <v>234</v>
      </c>
      <c r="I179" s="20">
        <v>121.68</v>
      </c>
      <c r="J179" s="18">
        <v>9</v>
      </c>
    </row>
    <row r="180" spans="1:10" ht="15" outlineLevel="2" x14ac:dyDescent="0.25">
      <c r="A180" s="18">
        <v>9</v>
      </c>
      <c r="B180" s="18" t="s">
        <v>229</v>
      </c>
      <c r="C180" s="18" t="s">
        <v>228</v>
      </c>
      <c r="D180" s="19">
        <v>40575</v>
      </c>
      <c r="E180" s="18" t="s">
        <v>189</v>
      </c>
      <c r="F180" s="18" t="s">
        <v>199</v>
      </c>
      <c r="G180" s="18" t="s">
        <v>200</v>
      </c>
      <c r="H180" s="20">
        <v>54</v>
      </c>
      <c r="I180" s="20">
        <v>20.52</v>
      </c>
      <c r="J180" s="18">
        <v>4</v>
      </c>
    </row>
    <row r="181" spans="1:10" ht="15" outlineLevel="1" x14ac:dyDescent="0.25">
      <c r="A181" s="18"/>
      <c r="B181" s="18"/>
      <c r="C181" s="18"/>
      <c r="D181" s="19"/>
      <c r="E181" s="90" t="s">
        <v>689</v>
      </c>
      <c r="F181" s="18"/>
      <c r="G181" s="18"/>
      <c r="H181" s="20">
        <f>SUBTOTAL(9,H5:H180)</f>
        <v>27601.600000000006</v>
      </c>
      <c r="I181" s="20">
        <f>SUBTOTAL(9,I5:I180)</f>
        <v>12704.461000000003</v>
      </c>
      <c r="J181" s="18">
        <f>SUBTOTAL(9,J5:J180)</f>
        <v>1549</v>
      </c>
    </row>
    <row r="182" spans="1:10" ht="15" outlineLevel="2" x14ac:dyDescent="0.25">
      <c r="A182" s="18">
        <v>1</v>
      </c>
      <c r="B182" s="18" t="s">
        <v>197</v>
      </c>
      <c r="C182" s="18" t="s">
        <v>198</v>
      </c>
      <c r="D182" s="19">
        <v>40756</v>
      </c>
      <c r="E182" s="18" t="s">
        <v>203</v>
      </c>
      <c r="F182" s="18" t="s">
        <v>204</v>
      </c>
      <c r="G182" s="18" t="s">
        <v>205</v>
      </c>
      <c r="H182" s="20">
        <v>72</v>
      </c>
      <c r="I182" s="20">
        <v>39.6</v>
      </c>
      <c r="J182" s="18">
        <v>6</v>
      </c>
    </row>
    <row r="183" spans="1:10" ht="15" outlineLevel="2" x14ac:dyDescent="0.25">
      <c r="A183" s="18">
        <v>1</v>
      </c>
      <c r="B183" s="18" t="s">
        <v>197</v>
      </c>
      <c r="C183" s="18" t="s">
        <v>198</v>
      </c>
      <c r="D183" s="19">
        <v>40756</v>
      </c>
      <c r="E183" s="18" t="s">
        <v>203</v>
      </c>
      <c r="F183" s="18" t="s">
        <v>204</v>
      </c>
      <c r="G183" s="18" t="s">
        <v>206</v>
      </c>
      <c r="H183" s="20">
        <v>185.4</v>
      </c>
      <c r="I183" s="20">
        <v>100.11600000000001</v>
      </c>
      <c r="J183" s="18">
        <v>12</v>
      </c>
    </row>
    <row r="184" spans="1:10" ht="15" outlineLevel="2" x14ac:dyDescent="0.25">
      <c r="A184" s="18">
        <v>1</v>
      </c>
      <c r="B184" s="18" t="s">
        <v>207</v>
      </c>
      <c r="C184" s="18" t="s">
        <v>198</v>
      </c>
      <c r="D184" s="19">
        <v>40725</v>
      </c>
      <c r="E184" s="18" t="s">
        <v>203</v>
      </c>
      <c r="F184" s="18" t="s">
        <v>204</v>
      </c>
      <c r="G184" s="18" t="s">
        <v>205</v>
      </c>
      <c r="H184" s="20">
        <v>72</v>
      </c>
      <c r="I184" s="20">
        <v>33.119999999999997</v>
      </c>
      <c r="J184" s="18">
        <v>6</v>
      </c>
    </row>
    <row r="185" spans="1:10" ht="15" outlineLevel="2" x14ac:dyDescent="0.25">
      <c r="A185" s="18">
        <v>1</v>
      </c>
      <c r="B185" s="18" t="s">
        <v>201</v>
      </c>
      <c r="C185" s="18" t="s">
        <v>198</v>
      </c>
      <c r="D185" s="19">
        <v>40725</v>
      </c>
      <c r="E185" s="18" t="s">
        <v>203</v>
      </c>
      <c r="F185" s="18" t="s">
        <v>208</v>
      </c>
      <c r="G185" s="18" t="s">
        <v>209</v>
      </c>
      <c r="H185" s="20">
        <v>160</v>
      </c>
      <c r="I185" s="20">
        <v>83.2</v>
      </c>
      <c r="J185" s="18">
        <v>10</v>
      </c>
    </row>
    <row r="186" spans="1:10" ht="15" outlineLevel="2" x14ac:dyDescent="0.25">
      <c r="A186" s="18">
        <v>1</v>
      </c>
      <c r="B186" s="18" t="s">
        <v>207</v>
      </c>
      <c r="C186" s="18" t="s">
        <v>198</v>
      </c>
      <c r="D186" s="19">
        <v>40695</v>
      </c>
      <c r="E186" s="18" t="s">
        <v>203</v>
      </c>
      <c r="F186" s="18" t="s">
        <v>204</v>
      </c>
      <c r="G186" s="18" t="s">
        <v>206</v>
      </c>
      <c r="H186" s="20">
        <v>185.4</v>
      </c>
      <c r="I186" s="20">
        <v>83.43</v>
      </c>
      <c r="J186" s="18">
        <v>12</v>
      </c>
    </row>
    <row r="187" spans="1:10" ht="15" outlineLevel="2" x14ac:dyDescent="0.25">
      <c r="A187" s="18">
        <v>1</v>
      </c>
      <c r="B187" s="18" t="s">
        <v>201</v>
      </c>
      <c r="C187" s="18" t="s">
        <v>198</v>
      </c>
      <c r="D187" s="19">
        <v>40544</v>
      </c>
      <c r="E187" s="18" t="s">
        <v>203</v>
      </c>
      <c r="F187" s="18" t="s">
        <v>204</v>
      </c>
      <c r="G187" s="18" t="s">
        <v>213</v>
      </c>
      <c r="H187" s="20">
        <v>104.4</v>
      </c>
      <c r="I187" s="20">
        <v>48.024000000000008</v>
      </c>
      <c r="J187" s="18">
        <v>9</v>
      </c>
    </row>
    <row r="188" spans="1:10" ht="15" outlineLevel="2" x14ac:dyDescent="0.25">
      <c r="A188" s="18">
        <v>1</v>
      </c>
      <c r="B188" s="18" t="s">
        <v>214</v>
      </c>
      <c r="C188" s="18" t="s">
        <v>215</v>
      </c>
      <c r="D188" s="19">
        <v>40878</v>
      </c>
      <c r="E188" s="18" t="s">
        <v>203</v>
      </c>
      <c r="F188" s="18" t="s">
        <v>204</v>
      </c>
      <c r="G188" s="18" t="s">
        <v>205</v>
      </c>
      <c r="H188" s="20">
        <v>72</v>
      </c>
      <c r="I188" s="20">
        <v>33.119999999999997</v>
      </c>
      <c r="J188" s="18">
        <v>6</v>
      </c>
    </row>
    <row r="189" spans="1:10" ht="15" outlineLevel="2" x14ac:dyDescent="0.25">
      <c r="A189" s="18">
        <v>1</v>
      </c>
      <c r="B189" s="18" t="s">
        <v>216</v>
      </c>
      <c r="C189" s="18" t="s">
        <v>215</v>
      </c>
      <c r="D189" s="19">
        <v>40878</v>
      </c>
      <c r="E189" s="18" t="s">
        <v>203</v>
      </c>
      <c r="F189" s="18" t="s">
        <v>204</v>
      </c>
      <c r="G189" s="18" t="s">
        <v>217</v>
      </c>
      <c r="H189" s="20">
        <v>130.5</v>
      </c>
      <c r="I189" s="20">
        <v>58.725000000000001</v>
      </c>
      <c r="J189" s="18">
        <v>9</v>
      </c>
    </row>
    <row r="190" spans="1:10" ht="15" outlineLevel="2" x14ac:dyDescent="0.25">
      <c r="A190" s="18">
        <v>1</v>
      </c>
      <c r="B190" s="18" t="s">
        <v>218</v>
      </c>
      <c r="C190" s="18" t="s">
        <v>215</v>
      </c>
      <c r="D190" s="19">
        <v>40756</v>
      </c>
      <c r="E190" s="18" t="s">
        <v>203</v>
      </c>
      <c r="F190" s="18" t="s">
        <v>204</v>
      </c>
      <c r="G190" s="18" t="s">
        <v>217</v>
      </c>
      <c r="H190" s="20">
        <v>130.5</v>
      </c>
      <c r="I190" s="20">
        <v>50.895000000000003</v>
      </c>
      <c r="J190" s="18">
        <v>9</v>
      </c>
    </row>
    <row r="191" spans="1:10" ht="15" outlineLevel="2" x14ac:dyDescent="0.25">
      <c r="A191" s="18">
        <v>1</v>
      </c>
      <c r="B191" s="18" t="s">
        <v>214</v>
      </c>
      <c r="C191" s="18" t="s">
        <v>215</v>
      </c>
      <c r="D191" s="19">
        <v>40725</v>
      </c>
      <c r="E191" s="18" t="s">
        <v>203</v>
      </c>
      <c r="F191" s="18" t="s">
        <v>204</v>
      </c>
      <c r="G191" s="18" t="s">
        <v>222</v>
      </c>
      <c r="H191" s="20">
        <v>145</v>
      </c>
      <c r="I191" s="20">
        <v>78.3</v>
      </c>
      <c r="J191" s="18">
        <v>10</v>
      </c>
    </row>
    <row r="192" spans="1:10" ht="15" outlineLevel="2" x14ac:dyDescent="0.25">
      <c r="A192" s="18">
        <v>1</v>
      </c>
      <c r="B192" s="18" t="s">
        <v>218</v>
      </c>
      <c r="C192" s="18" t="s">
        <v>215</v>
      </c>
      <c r="D192" s="19">
        <v>40695</v>
      </c>
      <c r="E192" s="18" t="s">
        <v>203</v>
      </c>
      <c r="F192" s="18" t="s">
        <v>204</v>
      </c>
      <c r="G192" s="18" t="s">
        <v>205</v>
      </c>
      <c r="H192" s="20">
        <v>72</v>
      </c>
      <c r="I192" s="20">
        <v>39.6</v>
      </c>
      <c r="J192" s="18">
        <v>6</v>
      </c>
    </row>
    <row r="193" spans="1:10" ht="15" outlineLevel="2" x14ac:dyDescent="0.25">
      <c r="A193" s="18">
        <v>1</v>
      </c>
      <c r="B193" s="18" t="s">
        <v>214</v>
      </c>
      <c r="C193" s="18" t="s">
        <v>215</v>
      </c>
      <c r="D193" s="19">
        <v>40695</v>
      </c>
      <c r="E193" s="18" t="s">
        <v>203</v>
      </c>
      <c r="F193" s="18" t="s">
        <v>204</v>
      </c>
      <c r="G193" s="18" t="s">
        <v>223</v>
      </c>
      <c r="H193" s="20">
        <v>135</v>
      </c>
      <c r="I193" s="20">
        <v>74.25</v>
      </c>
      <c r="J193" s="18">
        <v>9</v>
      </c>
    </row>
    <row r="194" spans="1:10" ht="15" outlineLevel="2" x14ac:dyDescent="0.25">
      <c r="A194" s="18">
        <v>1</v>
      </c>
      <c r="B194" s="18" t="s">
        <v>214</v>
      </c>
      <c r="C194" s="18" t="s">
        <v>215</v>
      </c>
      <c r="D194" s="19">
        <v>40695</v>
      </c>
      <c r="E194" s="18" t="s">
        <v>203</v>
      </c>
      <c r="F194" s="18" t="s">
        <v>204</v>
      </c>
      <c r="G194" s="18" t="s">
        <v>213</v>
      </c>
      <c r="H194" s="20">
        <v>104.4</v>
      </c>
      <c r="I194" s="20">
        <v>40.716000000000001</v>
      </c>
      <c r="J194" s="18">
        <v>9</v>
      </c>
    </row>
    <row r="195" spans="1:10" ht="15" outlineLevel="2" x14ac:dyDescent="0.25">
      <c r="A195" s="18">
        <v>1</v>
      </c>
      <c r="B195" s="18" t="s">
        <v>214</v>
      </c>
      <c r="C195" s="18" t="s">
        <v>215</v>
      </c>
      <c r="D195" s="19">
        <v>40664</v>
      </c>
      <c r="E195" s="18" t="s">
        <v>203</v>
      </c>
      <c r="F195" s="18" t="s">
        <v>208</v>
      </c>
      <c r="G195" s="18" t="s">
        <v>209</v>
      </c>
      <c r="H195" s="20">
        <v>160</v>
      </c>
      <c r="I195" s="20">
        <v>83.2</v>
      </c>
      <c r="J195" s="18">
        <v>10</v>
      </c>
    </row>
    <row r="196" spans="1:10" ht="15" outlineLevel="2" x14ac:dyDescent="0.25">
      <c r="A196" s="18">
        <v>1</v>
      </c>
      <c r="B196" s="18" t="s">
        <v>216</v>
      </c>
      <c r="C196" s="18" t="s">
        <v>215</v>
      </c>
      <c r="D196" s="19">
        <v>40664</v>
      </c>
      <c r="E196" s="18" t="s">
        <v>203</v>
      </c>
      <c r="F196" s="18" t="s">
        <v>204</v>
      </c>
      <c r="G196" s="18" t="s">
        <v>206</v>
      </c>
      <c r="H196" s="20">
        <v>185.4</v>
      </c>
      <c r="I196" s="20">
        <v>100.11600000000001</v>
      </c>
      <c r="J196" s="18">
        <v>12</v>
      </c>
    </row>
    <row r="197" spans="1:10" ht="15" outlineLevel="2" x14ac:dyDescent="0.25">
      <c r="A197" s="18">
        <v>1</v>
      </c>
      <c r="B197" s="18" t="s">
        <v>214</v>
      </c>
      <c r="C197" s="18" t="s">
        <v>215</v>
      </c>
      <c r="D197" s="19">
        <v>40634</v>
      </c>
      <c r="E197" s="18" t="s">
        <v>203</v>
      </c>
      <c r="F197" s="18" t="s">
        <v>208</v>
      </c>
      <c r="G197" s="18" t="s">
        <v>209</v>
      </c>
      <c r="H197" s="20">
        <v>160</v>
      </c>
      <c r="I197" s="20">
        <v>86.4</v>
      </c>
      <c r="J197" s="18">
        <v>10</v>
      </c>
    </row>
    <row r="198" spans="1:10" ht="15" outlineLevel="2" x14ac:dyDescent="0.25">
      <c r="A198" s="18">
        <v>1</v>
      </c>
      <c r="B198" s="18" t="s">
        <v>218</v>
      </c>
      <c r="C198" s="18" t="s">
        <v>215</v>
      </c>
      <c r="D198" s="19">
        <v>40603</v>
      </c>
      <c r="E198" s="18" t="s">
        <v>203</v>
      </c>
      <c r="F198" s="18" t="s">
        <v>208</v>
      </c>
      <c r="G198" s="18" t="s">
        <v>225</v>
      </c>
      <c r="H198" s="20">
        <v>89.55</v>
      </c>
      <c r="I198" s="20">
        <v>34.924500000000002</v>
      </c>
      <c r="J198" s="18">
        <v>9</v>
      </c>
    </row>
    <row r="199" spans="1:10" ht="15" outlineLevel="2" x14ac:dyDescent="0.25">
      <c r="A199" s="18">
        <v>1</v>
      </c>
      <c r="B199" s="18" t="s">
        <v>216</v>
      </c>
      <c r="C199" s="18" t="s">
        <v>215</v>
      </c>
      <c r="D199" s="19">
        <v>40575</v>
      </c>
      <c r="E199" s="18" t="s">
        <v>203</v>
      </c>
      <c r="F199" s="18" t="s">
        <v>204</v>
      </c>
      <c r="G199" s="18" t="s">
        <v>223</v>
      </c>
      <c r="H199" s="20">
        <v>135</v>
      </c>
      <c r="I199" s="20">
        <v>71.55</v>
      </c>
      <c r="J199" s="18">
        <v>9</v>
      </c>
    </row>
    <row r="200" spans="1:10" ht="15" outlineLevel="2" x14ac:dyDescent="0.25">
      <c r="A200" s="18">
        <v>1</v>
      </c>
      <c r="B200" s="18" t="s">
        <v>227</v>
      </c>
      <c r="C200" s="18" t="s">
        <v>228</v>
      </c>
      <c r="D200" s="19">
        <v>40878</v>
      </c>
      <c r="E200" s="18" t="s">
        <v>203</v>
      </c>
      <c r="F200" s="18" t="s">
        <v>204</v>
      </c>
      <c r="G200" s="18" t="s">
        <v>213</v>
      </c>
      <c r="H200" s="20">
        <v>104.4</v>
      </c>
      <c r="I200" s="20">
        <v>40.716000000000001</v>
      </c>
      <c r="J200" s="18">
        <v>9</v>
      </c>
    </row>
    <row r="201" spans="1:10" ht="15" outlineLevel="2" x14ac:dyDescent="0.25">
      <c r="A201" s="18">
        <v>1</v>
      </c>
      <c r="B201" s="18" t="s">
        <v>229</v>
      </c>
      <c r="C201" s="18" t="s">
        <v>228</v>
      </c>
      <c r="D201" s="19">
        <v>40817</v>
      </c>
      <c r="E201" s="18" t="s">
        <v>203</v>
      </c>
      <c r="F201" s="18" t="s">
        <v>204</v>
      </c>
      <c r="G201" s="18" t="s">
        <v>222</v>
      </c>
      <c r="H201" s="20">
        <v>145</v>
      </c>
      <c r="I201" s="20">
        <v>71.05</v>
      </c>
      <c r="J201" s="18">
        <v>10</v>
      </c>
    </row>
    <row r="202" spans="1:10" ht="15" outlineLevel="2" x14ac:dyDescent="0.25">
      <c r="A202" s="18">
        <v>1</v>
      </c>
      <c r="B202" s="18" t="s">
        <v>229</v>
      </c>
      <c r="C202" s="18" t="s">
        <v>228</v>
      </c>
      <c r="D202" s="19">
        <v>40817</v>
      </c>
      <c r="E202" s="18" t="s">
        <v>203</v>
      </c>
      <c r="F202" s="18" t="s">
        <v>204</v>
      </c>
      <c r="G202" s="18" t="s">
        <v>206</v>
      </c>
      <c r="H202" s="20">
        <v>185.4</v>
      </c>
      <c r="I202" s="20">
        <v>83.43</v>
      </c>
      <c r="J202" s="18">
        <v>12</v>
      </c>
    </row>
    <row r="203" spans="1:10" ht="15" outlineLevel="2" x14ac:dyDescent="0.25">
      <c r="A203" s="18">
        <v>1</v>
      </c>
      <c r="B203" s="18" t="s">
        <v>230</v>
      </c>
      <c r="C203" s="18" t="s">
        <v>228</v>
      </c>
      <c r="D203" s="19">
        <v>40695</v>
      </c>
      <c r="E203" s="18" t="s">
        <v>203</v>
      </c>
      <c r="F203" s="18" t="s">
        <v>208</v>
      </c>
      <c r="G203" s="18" t="s">
        <v>231</v>
      </c>
      <c r="H203" s="20">
        <v>282</v>
      </c>
      <c r="I203" s="20">
        <v>138.18</v>
      </c>
      <c r="J203" s="18">
        <v>12</v>
      </c>
    </row>
    <row r="204" spans="1:10" ht="15" outlineLevel="2" x14ac:dyDescent="0.25">
      <c r="A204" s="18">
        <v>1</v>
      </c>
      <c r="B204" s="18" t="s">
        <v>227</v>
      </c>
      <c r="C204" s="18" t="s">
        <v>228</v>
      </c>
      <c r="D204" s="19">
        <v>40664</v>
      </c>
      <c r="E204" s="18" t="s">
        <v>203</v>
      </c>
      <c r="F204" s="18" t="s">
        <v>204</v>
      </c>
      <c r="G204" s="18" t="s">
        <v>217</v>
      </c>
      <c r="H204" s="20">
        <v>130.5</v>
      </c>
      <c r="I204" s="20">
        <v>57.42</v>
      </c>
      <c r="J204" s="18">
        <v>9</v>
      </c>
    </row>
    <row r="205" spans="1:10" ht="15" outlineLevel="2" x14ac:dyDescent="0.25">
      <c r="A205" s="18">
        <v>1</v>
      </c>
      <c r="B205" s="18" t="s">
        <v>227</v>
      </c>
      <c r="C205" s="18" t="s">
        <v>228</v>
      </c>
      <c r="D205" s="19">
        <v>40664</v>
      </c>
      <c r="E205" s="18" t="s">
        <v>203</v>
      </c>
      <c r="F205" s="18" t="s">
        <v>204</v>
      </c>
      <c r="G205" s="18" t="s">
        <v>222</v>
      </c>
      <c r="H205" s="20">
        <v>145</v>
      </c>
      <c r="I205" s="20">
        <v>78.3</v>
      </c>
      <c r="J205" s="18">
        <v>10</v>
      </c>
    </row>
    <row r="206" spans="1:10" ht="15" outlineLevel="2" x14ac:dyDescent="0.25">
      <c r="A206" s="18">
        <v>1</v>
      </c>
      <c r="B206" s="18" t="s">
        <v>229</v>
      </c>
      <c r="C206" s="18" t="s">
        <v>228</v>
      </c>
      <c r="D206" s="19">
        <v>40575</v>
      </c>
      <c r="E206" s="18" t="s">
        <v>203</v>
      </c>
      <c r="F206" s="18" t="s">
        <v>204</v>
      </c>
      <c r="G206" s="18" t="s">
        <v>205</v>
      </c>
      <c r="H206" s="20">
        <v>72</v>
      </c>
      <c r="I206" s="20">
        <v>36</v>
      </c>
      <c r="J206" s="18">
        <v>6</v>
      </c>
    </row>
    <row r="207" spans="1:10" ht="15" outlineLevel="2" x14ac:dyDescent="0.25">
      <c r="A207" s="18">
        <v>1</v>
      </c>
      <c r="B207" s="18" t="s">
        <v>229</v>
      </c>
      <c r="C207" s="18" t="s">
        <v>228</v>
      </c>
      <c r="D207" s="19">
        <v>40575</v>
      </c>
      <c r="E207" s="18" t="s">
        <v>203</v>
      </c>
      <c r="F207" s="18" t="s">
        <v>204</v>
      </c>
      <c r="G207" s="18" t="s">
        <v>206</v>
      </c>
      <c r="H207" s="20">
        <v>185.4</v>
      </c>
      <c r="I207" s="20">
        <v>101.97</v>
      </c>
      <c r="J207" s="18">
        <v>12</v>
      </c>
    </row>
    <row r="208" spans="1:10" ht="15" outlineLevel="2" x14ac:dyDescent="0.25">
      <c r="A208" s="18">
        <v>1</v>
      </c>
      <c r="B208" s="18" t="s">
        <v>230</v>
      </c>
      <c r="C208" s="18" t="s">
        <v>228</v>
      </c>
      <c r="D208" s="19">
        <v>40544</v>
      </c>
      <c r="E208" s="18" t="s">
        <v>203</v>
      </c>
      <c r="F208" s="18" t="s">
        <v>204</v>
      </c>
      <c r="G208" s="18" t="s">
        <v>223</v>
      </c>
      <c r="H208" s="20">
        <v>135</v>
      </c>
      <c r="I208" s="20">
        <v>63.45</v>
      </c>
      <c r="J208" s="18">
        <v>9</v>
      </c>
    </row>
    <row r="209" spans="1:10" ht="15" outlineLevel="2" x14ac:dyDescent="0.25">
      <c r="A209" s="18">
        <v>2</v>
      </c>
      <c r="B209" s="18" t="s">
        <v>194</v>
      </c>
      <c r="C209" s="18" t="s">
        <v>188</v>
      </c>
      <c r="D209" s="19">
        <v>40634</v>
      </c>
      <c r="E209" s="18" t="s">
        <v>203</v>
      </c>
      <c r="F209" s="18" t="s">
        <v>204</v>
      </c>
      <c r="G209" s="18" t="s">
        <v>223</v>
      </c>
      <c r="H209" s="20">
        <v>135</v>
      </c>
      <c r="I209" s="20">
        <v>74.25</v>
      </c>
      <c r="J209" s="18">
        <v>9</v>
      </c>
    </row>
    <row r="210" spans="1:10" ht="15" outlineLevel="2" x14ac:dyDescent="0.25">
      <c r="A210" s="18">
        <v>2</v>
      </c>
      <c r="B210" s="18" t="s">
        <v>197</v>
      </c>
      <c r="C210" s="18" t="s">
        <v>198</v>
      </c>
      <c r="D210" s="19">
        <v>40878</v>
      </c>
      <c r="E210" s="18" t="s">
        <v>203</v>
      </c>
      <c r="F210" s="18" t="s">
        <v>208</v>
      </c>
      <c r="G210" s="18" t="s">
        <v>231</v>
      </c>
      <c r="H210" s="20">
        <v>282</v>
      </c>
      <c r="I210" s="20">
        <v>138.18</v>
      </c>
      <c r="J210" s="18">
        <v>12</v>
      </c>
    </row>
    <row r="211" spans="1:10" ht="15" outlineLevel="2" x14ac:dyDescent="0.25">
      <c r="A211" s="18">
        <v>2</v>
      </c>
      <c r="B211" s="18" t="s">
        <v>197</v>
      </c>
      <c r="C211" s="18" t="s">
        <v>198</v>
      </c>
      <c r="D211" s="19">
        <v>40848</v>
      </c>
      <c r="E211" s="18" t="s">
        <v>203</v>
      </c>
      <c r="F211" s="18" t="s">
        <v>204</v>
      </c>
      <c r="G211" s="18" t="s">
        <v>205</v>
      </c>
      <c r="H211" s="20">
        <v>72</v>
      </c>
      <c r="I211" s="20">
        <v>39.6</v>
      </c>
      <c r="J211" s="18">
        <v>6</v>
      </c>
    </row>
    <row r="212" spans="1:10" ht="15" outlineLevel="2" x14ac:dyDescent="0.25">
      <c r="A212" s="18">
        <v>2</v>
      </c>
      <c r="B212" s="18" t="s">
        <v>207</v>
      </c>
      <c r="C212" s="18" t="s">
        <v>198</v>
      </c>
      <c r="D212" s="19">
        <v>40817</v>
      </c>
      <c r="E212" s="18" t="s">
        <v>203</v>
      </c>
      <c r="F212" s="18" t="s">
        <v>204</v>
      </c>
      <c r="G212" s="18" t="s">
        <v>206</v>
      </c>
      <c r="H212" s="20">
        <v>185.4</v>
      </c>
      <c r="I212" s="20">
        <v>100.11600000000001</v>
      </c>
      <c r="J212" s="18">
        <v>12</v>
      </c>
    </row>
    <row r="213" spans="1:10" ht="15" outlineLevel="2" x14ac:dyDescent="0.25">
      <c r="A213" s="18">
        <v>2</v>
      </c>
      <c r="B213" s="18" t="s">
        <v>201</v>
      </c>
      <c r="C213" s="18" t="s">
        <v>198</v>
      </c>
      <c r="D213" s="19">
        <v>40634</v>
      </c>
      <c r="E213" s="18" t="s">
        <v>203</v>
      </c>
      <c r="F213" s="18" t="s">
        <v>204</v>
      </c>
      <c r="G213" s="18" t="s">
        <v>223</v>
      </c>
      <c r="H213" s="20">
        <v>135</v>
      </c>
      <c r="I213" s="20">
        <v>74.25</v>
      </c>
      <c r="J213" s="18">
        <v>9</v>
      </c>
    </row>
    <row r="214" spans="1:10" ht="15" outlineLevel="2" x14ac:dyDescent="0.25">
      <c r="A214" s="18">
        <v>2</v>
      </c>
      <c r="B214" s="18" t="s">
        <v>218</v>
      </c>
      <c r="C214" s="18" t="s">
        <v>215</v>
      </c>
      <c r="D214" s="19">
        <v>40817</v>
      </c>
      <c r="E214" s="18" t="s">
        <v>203</v>
      </c>
      <c r="F214" s="18" t="s">
        <v>204</v>
      </c>
      <c r="G214" s="18" t="s">
        <v>223</v>
      </c>
      <c r="H214" s="20">
        <v>135</v>
      </c>
      <c r="I214" s="20">
        <v>71.55</v>
      </c>
      <c r="J214" s="18">
        <v>9</v>
      </c>
    </row>
    <row r="215" spans="1:10" ht="15" outlineLevel="2" x14ac:dyDescent="0.25">
      <c r="A215" s="18">
        <v>2</v>
      </c>
      <c r="B215" s="18" t="s">
        <v>214</v>
      </c>
      <c r="C215" s="18" t="s">
        <v>215</v>
      </c>
      <c r="D215" s="19">
        <v>40817</v>
      </c>
      <c r="E215" s="18" t="s">
        <v>203</v>
      </c>
      <c r="F215" s="18" t="s">
        <v>208</v>
      </c>
      <c r="G215" s="18" t="s">
        <v>225</v>
      </c>
      <c r="H215" s="20">
        <v>89.55</v>
      </c>
      <c r="I215" s="20">
        <v>34.924500000000002</v>
      </c>
      <c r="J215" s="18">
        <v>9</v>
      </c>
    </row>
    <row r="216" spans="1:10" ht="15" outlineLevel="2" x14ac:dyDescent="0.25">
      <c r="A216" s="18">
        <v>2</v>
      </c>
      <c r="B216" s="18" t="s">
        <v>221</v>
      </c>
      <c r="C216" s="18" t="s">
        <v>215</v>
      </c>
      <c r="D216" s="19">
        <v>40787</v>
      </c>
      <c r="E216" s="18" t="s">
        <v>203</v>
      </c>
      <c r="F216" s="18" t="s">
        <v>204</v>
      </c>
      <c r="G216" s="18" t="s">
        <v>223</v>
      </c>
      <c r="H216" s="20">
        <v>135</v>
      </c>
      <c r="I216" s="20">
        <v>64.8</v>
      </c>
      <c r="J216" s="18">
        <v>9</v>
      </c>
    </row>
    <row r="217" spans="1:10" ht="15" outlineLevel="2" x14ac:dyDescent="0.25">
      <c r="A217" s="18">
        <v>2</v>
      </c>
      <c r="B217" s="18" t="s">
        <v>214</v>
      </c>
      <c r="C217" s="18" t="s">
        <v>215</v>
      </c>
      <c r="D217" s="19">
        <v>40725</v>
      </c>
      <c r="E217" s="18" t="s">
        <v>203</v>
      </c>
      <c r="F217" s="18" t="s">
        <v>204</v>
      </c>
      <c r="G217" s="18" t="s">
        <v>232</v>
      </c>
      <c r="H217" s="20">
        <v>186</v>
      </c>
      <c r="I217" s="20">
        <v>102.3</v>
      </c>
      <c r="J217" s="18">
        <v>12</v>
      </c>
    </row>
    <row r="218" spans="1:10" ht="15" outlineLevel="2" x14ac:dyDescent="0.25">
      <c r="A218" s="18">
        <v>2</v>
      </c>
      <c r="B218" s="18" t="s">
        <v>216</v>
      </c>
      <c r="C218" s="18" t="s">
        <v>215</v>
      </c>
      <c r="D218" s="19">
        <v>40695</v>
      </c>
      <c r="E218" s="18" t="s">
        <v>203</v>
      </c>
      <c r="F218" s="18" t="s">
        <v>204</v>
      </c>
      <c r="G218" s="18" t="s">
        <v>222</v>
      </c>
      <c r="H218" s="20">
        <v>145</v>
      </c>
      <c r="I218" s="20">
        <v>78.3</v>
      </c>
      <c r="J218" s="18">
        <v>10</v>
      </c>
    </row>
    <row r="219" spans="1:10" ht="15" outlineLevel="2" x14ac:dyDescent="0.25">
      <c r="A219" s="18">
        <v>2</v>
      </c>
      <c r="B219" s="18" t="s">
        <v>218</v>
      </c>
      <c r="C219" s="18" t="s">
        <v>215</v>
      </c>
      <c r="D219" s="19">
        <v>40603</v>
      </c>
      <c r="E219" s="18" t="s">
        <v>203</v>
      </c>
      <c r="F219" s="18" t="s">
        <v>204</v>
      </c>
      <c r="G219" s="18" t="s">
        <v>217</v>
      </c>
      <c r="H219" s="20">
        <v>130.5</v>
      </c>
      <c r="I219" s="20">
        <v>63.945</v>
      </c>
      <c r="J219" s="18">
        <v>9</v>
      </c>
    </row>
    <row r="220" spans="1:10" ht="15" outlineLevel="2" x14ac:dyDescent="0.25">
      <c r="A220" s="18">
        <v>2</v>
      </c>
      <c r="B220" s="18" t="s">
        <v>229</v>
      </c>
      <c r="C220" s="18" t="s">
        <v>228</v>
      </c>
      <c r="D220" s="19">
        <v>40848</v>
      </c>
      <c r="E220" s="18" t="s">
        <v>203</v>
      </c>
      <c r="F220" s="18" t="s">
        <v>204</v>
      </c>
      <c r="G220" s="18" t="s">
        <v>205</v>
      </c>
      <c r="H220" s="20">
        <v>72</v>
      </c>
      <c r="I220" s="20">
        <v>33.119999999999997</v>
      </c>
      <c r="J220" s="18">
        <v>6</v>
      </c>
    </row>
    <row r="221" spans="1:10" ht="15" outlineLevel="2" x14ac:dyDescent="0.25">
      <c r="A221" s="18">
        <v>2</v>
      </c>
      <c r="B221" s="18" t="s">
        <v>227</v>
      </c>
      <c r="C221" s="18" t="s">
        <v>228</v>
      </c>
      <c r="D221" s="19">
        <v>40725</v>
      </c>
      <c r="E221" s="18" t="s">
        <v>203</v>
      </c>
      <c r="F221" s="18" t="s">
        <v>204</v>
      </c>
      <c r="G221" s="18" t="s">
        <v>213</v>
      </c>
      <c r="H221" s="20">
        <v>104.4</v>
      </c>
      <c r="I221" s="20">
        <v>48.024000000000008</v>
      </c>
      <c r="J221" s="18">
        <v>9</v>
      </c>
    </row>
    <row r="222" spans="1:10" ht="15" outlineLevel="2" x14ac:dyDescent="0.25">
      <c r="A222" s="18">
        <v>2</v>
      </c>
      <c r="B222" s="18" t="s">
        <v>229</v>
      </c>
      <c r="C222" s="18" t="s">
        <v>228</v>
      </c>
      <c r="D222" s="19">
        <v>40634</v>
      </c>
      <c r="E222" s="18" t="s">
        <v>203</v>
      </c>
      <c r="F222" s="18" t="s">
        <v>208</v>
      </c>
      <c r="G222" s="18" t="s">
        <v>225</v>
      </c>
      <c r="H222" s="20">
        <v>89.55</v>
      </c>
      <c r="I222" s="20">
        <v>47.461500000000001</v>
      </c>
      <c r="J222" s="18">
        <v>9</v>
      </c>
    </row>
    <row r="223" spans="1:10" ht="15" outlineLevel="2" x14ac:dyDescent="0.25">
      <c r="A223" s="18">
        <v>2</v>
      </c>
      <c r="B223" s="18" t="s">
        <v>229</v>
      </c>
      <c r="C223" s="18" t="s">
        <v>228</v>
      </c>
      <c r="D223" s="19">
        <v>40603</v>
      </c>
      <c r="E223" s="18" t="s">
        <v>203</v>
      </c>
      <c r="F223" s="18" t="s">
        <v>204</v>
      </c>
      <c r="G223" s="18" t="s">
        <v>223</v>
      </c>
      <c r="H223" s="20">
        <v>135</v>
      </c>
      <c r="I223" s="20">
        <v>55.35</v>
      </c>
      <c r="J223" s="18">
        <v>9</v>
      </c>
    </row>
    <row r="224" spans="1:10" ht="15" outlineLevel="2" x14ac:dyDescent="0.25">
      <c r="A224" s="18">
        <v>2</v>
      </c>
      <c r="B224" s="18" t="s">
        <v>230</v>
      </c>
      <c r="C224" s="18" t="s">
        <v>228</v>
      </c>
      <c r="D224" s="19">
        <v>40575</v>
      </c>
      <c r="E224" s="18" t="s">
        <v>203</v>
      </c>
      <c r="F224" s="18" t="s">
        <v>204</v>
      </c>
      <c r="G224" s="18" t="s">
        <v>223</v>
      </c>
      <c r="H224" s="20">
        <v>135</v>
      </c>
      <c r="I224" s="20">
        <v>63.45</v>
      </c>
      <c r="J224" s="18">
        <v>9</v>
      </c>
    </row>
    <row r="225" spans="1:10" ht="15" outlineLevel="2" x14ac:dyDescent="0.25">
      <c r="A225" s="18">
        <v>3</v>
      </c>
      <c r="B225" s="18" t="s">
        <v>187</v>
      </c>
      <c r="C225" s="18" t="s">
        <v>188</v>
      </c>
      <c r="D225" s="19">
        <v>40848</v>
      </c>
      <c r="E225" s="18" t="s">
        <v>203</v>
      </c>
      <c r="F225" s="18" t="s">
        <v>204</v>
      </c>
      <c r="G225" s="18" t="s">
        <v>222</v>
      </c>
      <c r="H225" s="20">
        <v>145</v>
      </c>
      <c r="I225" s="20">
        <v>71.05</v>
      </c>
      <c r="J225" s="18">
        <v>10</v>
      </c>
    </row>
    <row r="226" spans="1:10" ht="15" outlineLevel="2" x14ac:dyDescent="0.25">
      <c r="A226" s="18">
        <v>3</v>
      </c>
      <c r="B226" s="18" t="s">
        <v>201</v>
      </c>
      <c r="C226" s="18" t="s">
        <v>198</v>
      </c>
      <c r="D226" s="19">
        <v>40817</v>
      </c>
      <c r="E226" s="18" t="s">
        <v>203</v>
      </c>
      <c r="F226" s="18" t="s">
        <v>204</v>
      </c>
      <c r="G226" s="18" t="s">
        <v>206</v>
      </c>
      <c r="H226" s="20">
        <v>185.4</v>
      </c>
      <c r="I226" s="20">
        <v>100.11600000000001</v>
      </c>
      <c r="J226" s="18">
        <v>12</v>
      </c>
    </row>
    <row r="227" spans="1:10" ht="15" outlineLevel="2" x14ac:dyDescent="0.25">
      <c r="A227" s="18">
        <v>3</v>
      </c>
      <c r="B227" s="18" t="s">
        <v>197</v>
      </c>
      <c r="C227" s="18" t="s">
        <v>198</v>
      </c>
      <c r="D227" s="19">
        <v>40725</v>
      </c>
      <c r="E227" s="18" t="s">
        <v>203</v>
      </c>
      <c r="F227" s="18" t="s">
        <v>204</v>
      </c>
      <c r="G227" s="18" t="s">
        <v>206</v>
      </c>
      <c r="H227" s="20">
        <v>185.4</v>
      </c>
      <c r="I227" s="20">
        <v>101.97</v>
      </c>
      <c r="J227" s="18">
        <v>12</v>
      </c>
    </row>
    <row r="228" spans="1:10" ht="15" outlineLevel="2" x14ac:dyDescent="0.25">
      <c r="A228" s="18">
        <v>3</v>
      </c>
      <c r="B228" s="18" t="s">
        <v>207</v>
      </c>
      <c r="C228" s="18" t="s">
        <v>198</v>
      </c>
      <c r="D228" s="19">
        <v>40575</v>
      </c>
      <c r="E228" s="18" t="s">
        <v>203</v>
      </c>
      <c r="F228" s="18" t="s">
        <v>204</v>
      </c>
      <c r="G228" s="18" t="s">
        <v>205</v>
      </c>
      <c r="H228" s="20">
        <v>72</v>
      </c>
      <c r="I228" s="20">
        <v>37.44</v>
      </c>
      <c r="J228" s="18">
        <v>6</v>
      </c>
    </row>
    <row r="229" spans="1:10" ht="15" outlineLevel="2" x14ac:dyDescent="0.25">
      <c r="A229" s="18">
        <v>3</v>
      </c>
      <c r="B229" s="18" t="s">
        <v>216</v>
      </c>
      <c r="C229" s="18" t="s">
        <v>215</v>
      </c>
      <c r="D229" s="19">
        <v>40848</v>
      </c>
      <c r="E229" s="18" t="s">
        <v>203</v>
      </c>
      <c r="F229" s="18" t="s">
        <v>208</v>
      </c>
      <c r="G229" s="18" t="s">
        <v>231</v>
      </c>
      <c r="H229" s="20">
        <v>282</v>
      </c>
      <c r="I229" s="20">
        <v>138.18</v>
      </c>
      <c r="J229" s="18">
        <v>12</v>
      </c>
    </row>
    <row r="230" spans="1:10" ht="15" outlineLevel="2" x14ac:dyDescent="0.25">
      <c r="A230" s="18">
        <v>3</v>
      </c>
      <c r="B230" s="18" t="s">
        <v>214</v>
      </c>
      <c r="C230" s="18" t="s">
        <v>215</v>
      </c>
      <c r="D230" s="19">
        <v>40817</v>
      </c>
      <c r="E230" s="18" t="s">
        <v>203</v>
      </c>
      <c r="F230" s="18" t="s">
        <v>204</v>
      </c>
      <c r="G230" s="18" t="s">
        <v>223</v>
      </c>
      <c r="H230" s="20">
        <v>135</v>
      </c>
      <c r="I230" s="20">
        <v>64.8</v>
      </c>
      <c r="J230" s="18">
        <v>9</v>
      </c>
    </row>
    <row r="231" spans="1:10" ht="15" outlineLevel="2" x14ac:dyDescent="0.25">
      <c r="A231" s="18">
        <v>3</v>
      </c>
      <c r="B231" s="18" t="s">
        <v>216</v>
      </c>
      <c r="C231" s="18" t="s">
        <v>215</v>
      </c>
      <c r="D231" s="19">
        <v>40756</v>
      </c>
      <c r="E231" s="18" t="s">
        <v>203</v>
      </c>
      <c r="F231" s="18" t="s">
        <v>204</v>
      </c>
      <c r="G231" s="18" t="s">
        <v>223</v>
      </c>
      <c r="H231" s="20">
        <v>135</v>
      </c>
      <c r="I231" s="20">
        <v>63.45</v>
      </c>
      <c r="J231" s="18">
        <v>9</v>
      </c>
    </row>
    <row r="232" spans="1:10" ht="15" outlineLevel="2" x14ac:dyDescent="0.25">
      <c r="A232" s="18">
        <v>3</v>
      </c>
      <c r="B232" s="18" t="s">
        <v>214</v>
      </c>
      <c r="C232" s="18" t="s">
        <v>215</v>
      </c>
      <c r="D232" s="19">
        <v>40634</v>
      </c>
      <c r="E232" s="18" t="s">
        <v>203</v>
      </c>
      <c r="F232" s="18" t="s">
        <v>204</v>
      </c>
      <c r="G232" s="18" t="s">
        <v>205</v>
      </c>
      <c r="H232" s="20">
        <v>72</v>
      </c>
      <c r="I232" s="20">
        <v>37.44</v>
      </c>
      <c r="J232" s="18">
        <v>6</v>
      </c>
    </row>
    <row r="233" spans="1:10" ht="15" outlineLevel="2" x14ac:dyDescent="0.25">
      <c r="A233" s="18">
        <v>3</v>
      </c>
      <c r="B233" s="18" t="s">
        <v>218</v>
      </c>
      <c r="C233" s="18" t="s">
        <v>215</v>
      </c>
      <c r="D233" s="19">
        <v>40634</v>
      </c>
      <c r="E233" s="18" t="s">
        <v>203</v>
      </c>
      <c r="F233" s="18" t="s">
        <v>204</v>
      </c>
      <c r="G233" s="18" t="s">
        <v>206</v>
      </c>
      <c r="H233" s="20">
        <v>185.4</v>
      </c>
      <c r="I233" s="20">
        <v>101.97</v>
      </c>
      <c r="J233" s="18">
        <v>12</v>
      </c>
    </row>
    <row r="234" spans="1:10" ht="15" outlineLevel="2" x14ac:dyDescent="0.25">
      <c r="A234" s="18">
        <v>3</v>
      </c>
      <c r="B234" s="18" t="s">
        <v>227</v>
      </c>
      <c r="C234" s="18" t="s">
        <v>228</v>
      </c>
      <c r="D234" s="19">
        <v>40848</v>
      </c>
      <c r="E234" s="18" t="s">
        <v>203</v>
      </c>
      <c r="F234" s="18" t="s">
        <v>204</v>
      </c>
      <c r="G234" s="18" t="s">
        <v>222</v>
      </c>
      <c r="H234" s="20">
        <v>145</v>
      </c>
      <c r="I234" s="20">
        <v>78.3</v>
      </c>
      <c r="J234" s="18">
        <v>10</v>
      </c>
    </row>
    <row r="235" spans="1:10" ht="15" outlineLevel="2" x14ac:dyDescent="0.25">
      <c r="A235" s="18">
        <v>3</v>
      </c>
      <c r="B235" s="18" t="s">
        <v>229</v>
      </c>
      <c r="C235" s="18" t="s">
        <v>228</v>
      </c>
      <c r="D235" s="19">
        <v>40756</v>
      </c>
      <c r="E235" s="18" t="s">
        <v>203</v>
      </c>
      <c r="F235" s="18" t="s">
        <v>204</v>
      </c>
      <c r="G235" s="18" t="s">
        <v>223</v>
      </c>
      <c r="H235" s="20">
        <v>135</v>
      </c>
      <c r="I235" s="20">
        <v>64.8</v>
      </c>
      <c r="J235" s="18">
        <v>9</v>
      </c>
    </row>
    <row r="236" spans="1:10" ht="15" outlineLevel="2" x14ac:dyDescent="0.25">
      <c r="A236" s="18">
        <v>3</v>
      </c>
      <c r="B236" s="18" t="s">
        <v>230</v>
      </c>
      <c r="C236" s="18" t="s">
        <v>228</v>
      </c>
      <c r="D236" s="19">
        <v>40695</v>
      </c>
      <c r="E236" s="18" t="s">
        <v>203</v>
      </c>
      <c r="F236" s="18" t="s">
        <v>204</v>
      </c>
      <c r="G236" s="18" t="s">
        <v>205</v>
      </c>
      <c r="H236" s="20">
        <v>72</v>
      </c>
      <c r="I236" s="20">
        <v>36</v>
      </c>
      <c r="J236" s="18">
        <v>6</v>
      </c>
    </row>
    <row r="237" spans="1:10" ht="15" outlineLevel="2" x14ac:dyDescent="0.25">
      <c r="A237" s="18">
        <v>3</v>
      </c>
      <c r="B237" s="18" t="s">
        <v>229</v>
      </c>
      <c r="C237" s="18" t="s">
        <v>228</v>
      </c>
      <c r="D237" s="19">
        <v>40544</v>
      </c>
      <c r="E237" s="18" t="s">
        <v>203</v>
      </c>
      <c r="F237" s="18" t="s">
        <v>204</v>
      </c>
      <c r="G237" s="18" t="s">
        <v>222</v>
      </c>
      <c r="H237" s="20">
        <v>145</v>
      </c>
      <c r="I237" s="20">
        <v>71.05</v>
      </c>
      <c r="J237" s="18">
        <v>10</v>
      </c>
    </row>
    <row r="238" spans="1:10" ht="15" outlineLevel="2" x14ac:dyDescent="0.25">
      <c r="A238" s="18">
        <v>4</v>
      </c>
      <c r="B238" s="18" t="s">
        <v>197</v>
      </c>
      <c r="C238" s="18" t="s">
        <v>198</v>
      </c>
      <c r="D238" s="19">
        <v>40878</v>
      </c>
      <c r="E238" s="18" t="s">
        <v>203</v>
      </c>
      <c r="F238" s="18" t="s">
        <v>204</v>
      </c>
      <c r="G238" s="18" t="s">
        <v>206</v>
      </c>
      <c r="H238" s="20">
        <v>185.4</v>
      </c>
      <c r="I238" s="20">
        <v>101.97</v>
      </c>
      <c r="J238" s="18">
        <v>12</v>
      </c>
    </row>
    <row r="239" spans="1:10" ht="15" outlineLevel="2" x14ac:dyDescent="0.25">
      <c r="A239" s="18">
        <v>4</v>
      </c>
      <c r="B239" s="18" t="s">
        <v>207</v>
      </c>
      <c r="C239" s="18" t="s">
        <v>198</v>
      </c>
      <c r="D239" s="19">
        <v>40848</v>
      </c>
      <c r="E239" s="18" t="s">
        <v>203</v>
      </c>
      <c r="F239" s="18" t="s">
        <v>204</v>
      </c>
      <c r="G239" s="18" t="s">
        <v>223</v>
      </c>
      <c r="H239" s="20">
        <v>135</v>
      </c>
      <c r="I239" s="20">
        <v>63.45</v>
      </c>
      <c r="J239" s="18">
        <v>9</v>
      </c>
    </row>
    <row r="240" spans="1:10" ht="15" outlineLevel="2" x14ac:dyDescent="0.25">
      <c r="A240" s="18">
        <v>4</v>
      </c>
      <c r="B240" s="18" t="s">
        <v>201</v>
      </c>
      <c r="C240" s="18" t="s">
        <v>198</v>
      </c>
      <c r="D240" s="19">
        <v>40817</v>
      </c>
      <c r="E240" s="18" t="s">
        <v>203</v>
      </c>
      <c r="F240" s="18" t="s">
        <v>204</v>
      </c>
      <c r="G240" s="18" t="s">
        <v>205</v>
      </c>
      <c r="H240" s="20">
        <v>72</v>
      </c>
      <c r="I240" s="20">
        <v>36</v>
      </c>
      <c r="J240" s="18">
        <v>6</v>
      </c>
    </row>
    <row r="241" spans="1:10" ht="15" outlineLevel="2" x14ac:dyDescent="0.25">
      <c r="A241" s="18">
        <v>4</v>
      </c>
      <c r="B241" s="18" t="s">
        <v>197</v>
      </c>
      <c r="C241" s="18" t="s">
        <v>198</v>
      </c>
      <c r="D241" s="19">
        <v>40695</v>
      </c>
      <c r="E241" s="18" t="s">
        <v>203</v>
      </c>
      <c r="F241" s="18" t="s">
        <v>204</v>
      </c>
      <c r="G241" s="18" t="s">
        <v>205</v>
      </c>
      <c r="H241" s="20">
        <v>72</v>
      </c>
      <c r="I241" s="20">
        <v>37.44</v>
      </c>
      <c r="J241" s="18">
        <v>6</v>
      </c>
    </row>
    <row r="242" spans="1:10" ht="15" outlineLevel="2" x14ac:dyDescent="0.25">
      <c r="A242" s="18">
        <v>4</v>
      </c>
      <c r="B242" s="18" t="s">
        <v>216</v>
      </c>
      <c r="C242" s="18" t="s">
        <v>215</v>
      </c>
      <c r="D242" s="19">
        <v>40817</v>
      </c>
      <c r="E242" s="18" t="s">
        <v>203</v>
      </c>
      <c r="F242" s="18" t="s">
        <v>208</v>
      </c>
      <c r="G242" s="18" t="s">
        <v>225</v>
      </c>
      <c r="H242" s="20">
        <v>89.55</v>
      </c>
      <c r="I242" s="20">
        <v>47.461500000000001</v>
      </c>
      <c r="J242" s="18">
        <v>9</v>
      </c>
    </row>
    <row r="243" spans="1:10" ht="15" outlineLevel="2" x14ac:dyDescent="0.25">
      <c r="A243" s="18">
        <v>4</v>
      </c>
      <c r="B243" s="18" t="s">
        <v>221</v>
      </c>
      <c r="C243" s="18" t="s">
        <v>215</v>
      </c>
      <c r="D243" s="19">
        <v>40787</v>
      </c>
      <c r="E243" s="18" t="s">
        <v>203</v>
      </c>
      <c r="F243" s="18" t="s">
        <v>204</v>
      </c>
      <c r="G243" s="18" t="s">
        <v>217</v>
      </c>
      <c r="H243" s="20">
        <v>130.5</v>
      </c>
      <c r="I243" s="20">
        <v>54.81</v>
      </c>
      <c r="J243" s="18">
        <v>9</v>
      </c>
    </row>
    <row r="244" spans="1:10" ht="15" outlineLevel="2" x14ac:dyDescent="0.25">
      <c r="A244" s="18">
        <v>4</v>
      </c>
      <c r="B244" s="18" t="s">
        <v>214</v>
      </c>
      <c r="C244" s="18" t="s">
        <v>215</v>
      </c>
      <c r="D244" s="19">
        <v>40756</v>
      </c>
      <c r="E244" s="18" t="s">
        <v>203</v>
      </c>
      <c r="F244" s="18" t="s">
        <v>204</v>
      </c>
      <c r="G244" s="18" t="s">
        <v>222</v>
      </c>
      <c r="H244" s="20">
        <v>145</v>
      </c>
      <c r="I244" s="20">
        <v>65.25</v>
      </c>
      <c r="J244" s="18">
        <v>10</v>
      </c>
    </row>
    <row r="245" spans="1:10" ht="15" outlineLevel="2" x14ac:dyDescent="0.25">
      <c r="A245" s="18">
        <v>4</v>
      </c>
      <c r="B245" s="18" t="s">
        <v>216</v>
      </c>
      <c r="C245" s="18" t="s">
        <v>215</v>
      </c>
      <c r="D245" s="19">
        <v>40695</v>
      </c>
      <c r="E245" s="18" t="s">
        <v>203</v>
      </c>
      <c r="F245" s="18" t="s">
        <v>204</v>
      </c>
      <c r="G245" s="18" t="s">
        <v>205</v>
      </c>
      <c r="H245" s="20">
        <v>72</v>
      </c>
      <c r="I245" s="20">
        <v>36</v>
      </c>
      <c r="J245" s="18">
        <v>6</v>
      </c>
    </row>
    <row r="246" spans="1:10" ht="15" outlineLevel="2" x14ac:dyDescent="0.25">
      <c r="A246" s="18">
        <v>4</v>
      </c>
      <c r="B246" s="18" t="s">
        <v>214</v>
      </c>
      <c r="C246" s="18" t="s">
        <v>215</v>
      </c>
      <c r="D246" s="19">
        <v>40634</v>
      </c>
      <c r="E246" s="18" t="s">
        <v>203</v>
      </c>
      <c r="F246" s="18" t="s">
        <v>204</v>
      </c>
      <c r="G246" s="18" t="s">
        <v>223</v>
      </c>
      <c r="H246" s="20">
        <v>135</v>
      </c>
      <c r="I246" s="20">
        <v>49.95</v>
      </c>
      <c r="J246" s="18">
        <v>9</v>
      </c>
    </row>
    <row r="247" spans="1:10" ht="15" outlineLevel="2" x14ac:dyDescent="0.25">
      <c r="A247" s="18">
        <v>4</v>
      </c>
      <c r="B247" s="18" t="s">
        <v>218</v>
      </c>
      <c r="C247" s="18" t="s">
        <v>215</v>
      </c>
      <c r="D247" s="19">
        <v>40634</v>
      </c>
      <c r="E247" s="18" t="s">
        <v>203</v>
      </c>
      <c r="F247" s="18" t="s">
        <v>204</v>
      </c>
      <c r="G247" s="18" t="s">
        <v>217</v>
      </c>
      <c r="H247" s="20">
        <v>130.5</v>
      </c>
      <c r="I247" s="20">
        <v>48.284999999999997</v>
      </c>
      <c r="J247" s="18">
        <v>9</v>
      </c>
    </row>
    <row r="248" spans="1:10" ht="15" outlineLevel="2" x14ac:dyDescent="0.25">
      <c r="A248" s="18">
        <v>4</v>
      </c>
      <c r="B248" s="18" t="s">
        <v>229</v>
      </c>
      <c r="C248" s="18" t="s">
        <v>228</v>
      </c>
      <c r="D248" s="19">
        <v>40848</v>
      </c>
      <c r="E248" s="18" t="s">
        <v>203</v>
      </c>
      <c r="F248" s="18" t="s">
        <v>208</v>
      </c>
      <c r="G248" s="18" t="s">
        <v>209</v>
      </c>
      <c r="H248" s="20">
        <v>160</v>
      </c>
      <c r="I248" s="20">
        <v>86.4</v>
      </c>
      <c r="J248" s="18">
        <v>10</v>
      </c>
    </row>
    <row r="249" spans="1:10" ht="15" outlineLevel="2" x14ac:dyDescent="0.25">
      <c r="A249" s="18">
        <v>4</v>
      </c>
      <c r="B249" s="18" t="s">
        <v>227</v>
      </c>
      <c r="C249" s="18" t="s">
        <v>228</v>
      </c>
      <c r="D249" s="19">
        <v>40725</v>
      </c>
      <c r="E249" s="18" t="s">
        <v>203</v>
      </c>
      <c r="F249" s="18" t="s">
        <v>204</v>
      </c>
      <c r="G249" s="18" t="s">
        <v>217</v>
      </c>
      <c r="H249" s="20">
        <v>130.5</v>
      </c>
      <c r="I249" s="20">
        <v>54.81</v>
      </c>
      <c r="J249" s="18">
        <v>9</v>
      </c>
    </row>
    <row r="250" spans="1:10" ht="15" outlineLevel="2" x14ac:dyDescent="0.25">
      <c r="A250" s="18">
        <v>4</v>
      </c>
      <c r="B250" s="18" t="s">
        <v>230</v>
      </c>
      <c r="C250" s="18" t="s">
        <v>228</v>
      </c>
      <c r="D250" s="19">
        <v>40695</v>
      </c>
      <c r="E250" s="18" t="s">
        <v>203</v>
      </c>
      <c r="F250" s="18" t="s">
        <v>204</v>
      </c>
      <c r="G250" s="18" t="s">
        <v>223</v>
      </c>
      <c r="H250" s="20">
        <v>135</v>
      </c>
      <c r="I250" s="20">
        <v>63.45</v>
      </c>
      <c r="J250" s="18">
        <v>9</v>
      </c>
    </row>
    <row r="251" spans="1:10" ht="15" outlineLevel="2" x14ac:dyDescent="0.25">
      <c r="A251" s="18">
        <v>4</v>
      </c>
      <c r="B251" s="18" t="s">
        <v>229</v>
      </c>
      <c r="C251" s="18" t="s">
        <v>228</v>
      </c>
      <c r="D251" s="19">
        <v>40634</v>
      </c>
      <c r="E251" s="18" t="s">
        <v>203</v>
      </c>
      <c r="F251" s="18" t="s">
        <v>204</v>
      </c>
      <c r="G251" s="18" t="s">
        <v>217</v>
      </c>
      <c r="H251" s="20">
        <v>130.5</v>
      </c>
      <c r="I251" s="20">
        <v>63.945</v>
      </c>
      <c r="J251" s="18">
        <v>9</v>
      </c>
    </row>
    <row r="252" spans="1:10" ht="15" outlineLevel="2" x14ac:dyDescent="0.25">
      <c r="A252" s="18">
        <v>5</v>
      </c>
      <c r="B252" s="18" t="s">
        <v>194</v>
      </c>
      <c r="C252" s="18" t="s">
        <v>188</v>
      </c>
      <c r="D252" s="19">
        <v>40634</v>
      </c>
      <c r="E252" s="18" t="s">
        <v>203</v>
      </c>
      <c r="F252" s="18" t="s">
        <v>208</v>
      </c>
      <c r="G252" s="18" t="s">
        <v>209</v>
      </c>
      <c r="H252" s="20">
        <v>160</v>
      </c>
      <c r="I252" s="20">
        <v>83.2</v>
      </c>
      <c r="J252" s="18">
        <v>10</v>
      </c>
    </row>
    <row r="253" spans="1:10" ht="15" outlineLevel="2" x14ac:dyDescent="0.25">
      <c r="A253" s="18">
        <v>5</v>
      </c>
      <c r="B253" s="18" t="s">
        <v>207</v>
      </c>
      <c r="C253" s="18" t="s">
        <v>198</v>
      </c>
      <c r="D253" s="19">
        <v>40787</v>
      </c>
      <c r="E253" s="18" t="s">
        <v>203</v>
      </c>
      <c r="F253" s="18" t="s">
        <v>204</v>
      </c>
      <c r="G253" s="18" t="s">
        <v>223</v>
      </c>
      <c r="H253" s="20">
        <v>135</v>
      </c>
      <c r="I253" s="20">
        <v>74.25</v>
      </c>
      <c r="J253" s="18">
        <v>9</v>
      </c>
    </row>
    <row r="254" spans="1:10" ht="15" outlineLevel="2" x14ac:dyDescent="0.25">
      <c r="A254" s="18">
        <v>5</v>
      </c>
      <c r="B254" s="18" t="s">
        <v>197</v>
      </c>
      <c r="C254" s="18" t="s">
        <v>198</v>
      </c>
      <c r="D254" s="19">
        <v>40787</v>
      </c>
      <c r="E254" s="18" t="s">
        <v>203</v>
      </c>
      <c r="F254" s="18" t="s">
        <v>208</v>
      </c>
      <c r="G254" s="18" t="s">
        <v>209</v>
      </c>
      <c r="H254" s="20">
        <v>160</v>
      </c>
      <c r="I254" s="20">
        <v>86.4</v>
      </c>
      <c r="J254" s="18">
        <v>10</v>
      </c>
    </row>
    <row r="255" spans="1:10" ht="15" outlineLevel="2" x14ac:dyDescent="0.25">
      <c r="A255" s="18">
        <v>5</v>
      </c>
      <c r="B255" s="18" t="s">
        <v>197</v>
      </c>
      <c r="C255" s="18" t="s">
        <v>198</v>
      </c>
      <c r="D255" s="19">
        <v>40756</v>
      </c>
      <c r="E255" s="18" t="s">
        <v>203</v>
      </c>
      <c r="F255" s="18" t="s">
        <v>204</v>
      </c>
      <c r="G255" s="18" t="s">
        <v>205</v>
      </c>
      <c r="H255" s="20">
        <v>72</v>
      </c>
      <c r="I255" s="20">
        <v>33.119999999999997</v>
      </c>
      <c r="J255" s="18">
        <v>6</v>
      </c>
    </row>
    <row r="256" spans="1:10" ht="15" outlineLevel="2" x14ac:dyDescent="0.25">
      <c r="A256" s="18">
        <v>5</v>
      </c>
      <c r="B256" s="18" t="s">
        <v>201</v>
      </c>
      <c r="C256" s="18" t="s">
        <v>198</v>
      </c>
      <c r="D256" s="19">
        <v>40575</v>
      </c>
      <c r="E256" s="18" t="s">
        <v>203</v>
      </c>
      <c r="F256" s="18" t="s">
        <v>204</v>
      </c>
      <c r="G256" s="18" t="s">
        <v>232</v>
      </c>
      <c r="H256" s="20">
        <v>186</v>
      </c>
      <c r="I256" s="20">
        <v>79.98</v>
      </c>
      <c r="J256" s="18">
        <v>12</v>
      </c>
    </row>
    <row r="257" spans="1:10" ht="15" outlineLevel="2" x14ac:dyDescent="0.25">
      <c r="A257" s="18">
        <v>5</v>
      </c>
      <c r="B257" s="18" t="s">
        <v>218</v>
      </c>
      <c r="C257" s="18" t="s">
        <v>215</v>
      </c>
      <c r="D257" s="19">
        <v>40848</v>
      </c>
      <c r="E257" s="18" t="s">
        <v>203</v>
      </c>
      <c r="F257" s="18" t="s">
        <v>208</v>
      </c>
      <c r="G257" s="18" t="s">
        <v>231</v>
      </c>
      <c r="H257" s="20">
        <v>282</v>
      </c>
      <c r="I257" s="20">
        <v>152.28</v>
      </c>
      <c r="J257" s="18">
        <v>12</v>
      </c>
    </row>
    <row r="258" spans="1:10" ht="15" outlineLevel="2" x14ac:dyDescent="0.25">
      <c r="A258" s="18">
        <v>5</v>
      </c>
      <c r="B258" s="18" t="s">
        <v>218</v>
      </c>
      <c r="C258" s="18" t="s">
        <v>215</v>
      </c>
      <c r="D258" s="19">
        <v>40756</v>
      </c>
      <c r="E258" s="18" t="s">
        <v>203</v>
      </c>
      <c r="F258" s="18" t="s">
        <v>204</v>
      </c>
      <c r="G258" s="18" t="s">
        <v>222</v>
      </c>
      <c r="H258" s="20">
        <v>145</v>
      </c>
      <c r="I258" s="20">
        <v>59.45</v>
      </c>
      <c r="J258" s="18">
        <v>10</v>
      </c>
    </row>
    <row r="259" spans="1:10" ht="15" outlineLevel="2" x14ac:dyDescent="0.25">
      <c r="A259" s="18">
        <v>5</v>
      </c>
      <c r="B259" s="18" t="s">
        <v>214</v>
      </c>
      <c r="C259" s="18" t="s">
        <v>215</v>
      </c>
      <c r="D259" s="19">
        <v>40725</v>
      </c>
      <c r="E259" s="18" t="s">
        <v>203</v>
      </c>
      <c r="F259" s="18" t="s">
        <v>204</v>
      </c>
      <c r="G259" s="18" t="s">
        <v>217</v>
      </c>
      <c r="H259" s="20">
        <v>130.5</v>
      </c>
      <c r="I259" s="20">
        <v>57.42</v>
      </c>
      <c r="J259" s="18">
        <v>9</v>
      </c>
    </row>
    <row r="260" spans="1:10" ht="15" outlineLevel="2" x14ac:dyDescent="0.25">
      <c r="A260" s="18">
        <v>5</v>
      </c>
      <c r="B260" s="18" t="s">
        <v>214</v>
      </c>
      <c r="C260" s="18" t="s">
        <v>215</v>
      </c>
      <c r="D260" s="19">
        <v>40725</v>
      </c>
      <c r="E260" s="18" t="s">
        <v>203</v>
      </c>
      <c r="F260" s="18" t="s">
        <v>208</v>
      </c>
      <c r="G260" s="18" t="s">
        <v>225</v>
      </c>
      <c r="H260" s="20">
        <v>89.55</v>
      </c>
      <c r="I260" s="20">
        <v>47.461500000000001</v>
      </c>
      <c r="J260" s="18">
        <v>9</v>
      </c>
    </row>
    <row r="261" spans="1:10" ht="15" outlineLevel="2" x14ac:dyDescent="0.25">
      <c r="A261" s="18">
        <v>5</v>
      </c>
      <c r="B261" s="18" t="s">
        <v>216</v>
      </c>
      <c r="C261" s="18" t="s">
        <v>215</v>
      </c>
      <c r="D261" s="19">
        <v>40664</v>
      </c>
      <c r="E261" s="18" t="s">
        <v>203</v>
      </c>
      <c r="F261" s="18" t="s">
        <v>204</v>
      </c>
      <c r="G261" s="18" t="s">
        <v>206</v>
      </c>
      <c r="H261" s="20">
        <v>185.4</v>
      </c>
      <c r="I261" s="20">
        <v>100.11600000000001</v>
      </c>
      <c r="J261" s="18">
        <v>12</v>
      </c>
    </row>
    <row r="262" spans="1:10" ht="15" outlineLevel="2" x14ac:dyDescent="0.25">
      <c r="A262" s="18">
        <v>5</v>
      </c>
      <c r="B262" s="18" t="s">
        <v>229</v>
      </c>
      <c r="C262" s="18" t="s">
        <v>228</v>
      </c>
      <c r="D262" s="19">
        <v>40817</v>
      </c>
      <c r="E262" s="18" t="s">
        <v>203</v>
      </c>
      <c r="F262" s="18" t="s">
        <v>204</v>
      </c>
      <c r="G262" s="18" t="s">
        <v>206</v>
      </c>
      <c r="H262" s="20">
        <v>185.4</v>
      </c>
      <c r="I262" s="20">
        <v>100.11600000000001</v>
      </c>
      <c r="J262" s="18">
        <v>12</v>
      </c>
    </row>
    <row r="263" spans="1:10" ht="15" outlineLevel="2" x14ac:dyDescent="0.25">
      <c r="A263" s="18">
        <v>5</v>
      </c>
      <c r="B263" s="18" t="s">
        <v>227</v>
      </c>
      <c r="C263" s="18" t="s">
        <v>228</v>
      </c>
      <c r="D263" s="19">
        <v>40664</v>
      </c>
      <c r="E263" s="18" t="s">
        <v>203</v>
      </c>
      <c r="F263" s="18" t="s">
        <v>204</v>
      </c>
      <c r="G263" s="18" t="s">
        <v>232</v>
      </c>
      <c r="H263" s="20">
        <v>186</v>
      </c>
      <c r="I263" s="20">
        <v>102.3</v>
      </c>
      <c r="J263" s="18">
        <v>12</v>
      </c>
    </row>
    <row r="264" spans="1:10" ht="15" outlineLevel="2" x14ac:dyDescent="0.25">
      <c r="A264" s="18">
        <v>5</v>
      </c>
      <c r="B264" s="18" t="s">
        <v>229</v>
      </c>
      <c r="C264" s="18" t="s">
        <v>228</v>
      </c>
      <c r="D264" s="19">
        <v>40603</v>
      </c>
      <c r="E264" s="18" t="s">
        <v>203</v>
      </c>
      <c r="F264" s="18" t="s">
        <v>204</v>
      </c>
      <c r="G264" s="18" t="s">
        <v>205</v>
      </c>
      <c r="H264" s="20">
        <v>72</v>
      </c>
      <c r="I264" s="20">
        <v>36</v>
      </c>
      <c r="J264" s="18">
        <v>6</v>
      </c>
    </row>
    <row r="265" spans="1:10" ht="15" outlineLevel="2" x14ac:dyDescent="0.25">
      <c r="A265" s="18">
        <v>5</v>
      </c>
      <c r="B265" s="18" t="s">
        <v>230</v>
      </c>
      <c r="C265" s="18" t="s">
        <v>228</v>
      </c>
      <c r="D265" s="19">
        <v>40575</v>
      </c>
      <c r="E265" s="18" t="s">
        <v>203</v>
      </c>
      <c r="F265" s="18" t="s">
        <v>204</v>
      </c>
      <c r="G265" s="18" t="s">
        <v>223</v>
      </c>
      <c r="H265" s="20">
        <v>135</v>
      </c>
      <c r="I265" s="20">
        <v>55.35</v>
      </c>
      <c r="J265" s="18">
        <v>9</v>
      </c>
    </row>
    <row r="266" spans="1:10" ht="15" outlineLevel="2" x14ac:dyDescent="0.25">
      <c r="A266" s="18">
        <v>6</v>
      </c>
      <c r="B266" s="18" t="s">
        <v>187</v>
      </c>
      <c r="C266" s="18" t="s">
        <v>188</v>
      </c>
      <c r="D266" s="19">
        <v>40848</v>
      </c>
      <c r="E266" s="18" t="s">
        <v>203</v>
      </c>
      <c r="F266" s="18" t="s">
        <v>204</v>
      </c>
      <c r="G266" s="18" t="s">
        <v>232</v>
      </c>
      <c r="H266" s="20">
        <v>186</v>
      </c>
      <c r="I266" s="20">
        <v>79.98</v>
      </c>
      <c r="J266" s="18">
        <v>12</v>
      </c>
    </row>
    <row r="267" spans="1:10" ht="15" outlineLevel="2" x14ac:dyDescent="0.25">
      <c r="A267" s="18">
        <v>6</v>
      </c>
      <c r="B267" s="18" t="s">
        <v>201</v>
      </c>
      <c r="C267" s="18" t="s">
        <v>198</v>
      </c>
      <c r="D267" s="19">
        <v>40817</v>
      </c>
      <c r="E267" s="18" t="s">
        <v>203</v>
      </c>
      <c r="F267" s="18" t="s">
        <v>204</v>
      </c>
      <c r="G267" s="18" t="s">
        <v>232</v>
      </c>
      <c r="H267" s="20">
        <v>186</v>
      </c>
      <c r="I267" s="20">
        <v>79.98</v>
      </c>
      <c r="J267" s="18">
        <v>12</v>
      </c>
    </row>
    <row r="268" spans="1:10" ht="15" outlineLevel="2" x14ac:dyDescent="0.25">
      <c r="A268" s="18">
        <v>6</v>
      </c>
      <c r="B268" s="18" t="s">
        <v>197</v>
      </c>
      <c r="C268" s="18" t="s">
        <v>198</v>
      </c>
      <c r="D268" s="19">
        <v>40756</v>
      </c>
      <c r="E268" s="18" t="s">
        <v>203</v>
      </c>
      <c r="F268" s="18" t="s">
        <v>208</v>
      </c>
      <c r="G268" s="18" t="s">
        <v>209</v>
      </c>
      <c r="H268" s="20">
        <v>160</v>
      </c>
      <c r="I268" s="20">
        <v>86.4</v>
      </c>
      <c r="J268" s="18">
        <v>10</v>
      </c>
    </row>
    <row r="269" spans="1:10" ht="15" outlineLevel="2" x14ac:dyDescent="0.25">
      <c r="A269" s="18">
        <v>6</v>
      </c>
      <c r="B269" s="18" t="s">
        <v>197</v>
      </c>
      <c r="C269" s="18" t="s">
        <v>198</v>
      </c>
      <c r="D269" s="19">
        <v>40725</v>
      </c>
      <c r="E269" s="18" t="s">
        <v>203</v>
      </c>
      <c r="F269" s="18" t="s">
        <v>204</v>
      </c>
      <c r="G269" s="18" t="s">
        <v>205</v>
      </c>
      <c r="H269" s="20">
        <v>72</v>
      </c>
      <c r="I269" s="20">
        <v>26.64</v>
      </c>
      <c r="J269" s="18">
        <v>6</v>
      </c>
    </row>
    <row r="270" spans="1:10" ht="15" outlineLevel="2" x14ac:dyDescent="0.25">
      <c r="A270" s="18">
        <v>6</v>
      </c>
      <c r="B270" s="18" t="s">
        <v>207</v>
      </c>
      <c r="C270" s="18" t="s">
        <v>198</v>
      </c>
      <c r="D270" s="19">
        <v>40664</v>
      </c>
      <c r="E270" s="18" t="s">
        <v>203</v>
      </c>
      <c r="F270" s="18" t="s">
        <v>204</v>
      </c>
      <c r="G270" s="18" t="s">
        <v>217</v>
      </c>
      <c r="H270" s="20">
        <v>130.5</v>
      </c>
      <c r="I270" s="20">
        <v>48.284999999999997</v>
      </c>
      <c r="J270" s="18">
        <v>9</v>
      </c>
    </row>
    <row r="271" spans="1:10" ht="15" outlineLevel="2" x14ac:dyDescent="0.25">
      <c r="A271" s="18">
        <v>6</v>
      </c>
      <c r="B271" s="18" t="s">
        <v>216</v>
      </c>
      <c r="C271" s="18" t="s">
        <v>215</v>
      </c>
      <c r="D271" s="19">
        <v>40878</v>
      </c>
      <c r="E271" s="18" t="s">
        <v>203</v>
      </c>
      <c r="F271" s="18" t="s">
        <v>204</v>
      </c>
      <c r="G271" s="18" t="s">
        <v>232</v>
      </c>
      <c r="H271" s="20">
        <v>186</v>
      </c>
      <c r="I271" s="20">
        <v>102.3</v>
      </c>
      <c r="J271" s="18">
        <v>12</v>
      </c>
    </row>
    <row r="272" spans="1:10" ht="15" outlineLevel="2" x14ac:dyDescent="0.25">
      <c r="A272" s="18">
        <v>6</v>
      </c>
      <c r="B272" s="18" t="s">
        <v>214</v>
      </c>
      <c r="C272" s="18" t="s">
        <v>215</v>
      </c>
      <c r="D272" s="19">
        <v>40848</v>
      </c>
      <c r="E272" s="18" t="s">
        <v>203</v>
      </c>
      <c r="F272" s="18" t="s">
        <v>204</v>
      </c>
      <c r="G272" s="18" t="s">
        <v>222</v>
      </c>
      <c r="H272" s="20">
        <v>145</v>
      </c>
      <c r="I272" s="20">
        <v>71.05</v>
      </c>
      <c r="J272" s="18">
        <v>10</v>
      </c>
    </row>
    <row r="273" spans="1:10" ht="15" outlineLevel="2" x14ac:dyDescent="0.25">
      <c r="A273" s="18">
        <v>6</v>
      </c>
      <c r="B273" s="18" t="s">
        <v>214</v>
      </c>
      <c r="C273" s="18" t="s">
        <v>215</v>
      </c>
      <c r="D273" s="19">
        <v>40695</v>
      </c>
      <c r="E273" s="18" t="s">
        <v>203</v>
      </c>
      <c r="F273" s="18" t="s">
        <v>204</v>
      </c>
      <c r="G273" s="18" t="s">
        <v>213</v>
      </c>
      <c r="H273" s="20">
        <v>104.4</v>
      </c>
      <c r="I273" s="20">
        <v>48.024000000000008</v>
      </c>
      <c r="J273" s="18">
        <v>9</v>
      </c>
    </row>
    <row r="274" spans="1:10" ht="15" outlineLevel="2" x14ac:dyDescent="0.25">
      <c r="A274" s="18">
        <v>6</v>
      </c>
      <c r="B274" s="18" t="s">
        <v>218</v>
      </c>
      <c r="C274" s="18" t="s">
        <v>215</v>
      </c>
      <c r="D274" s="19">
        <v>40664</v>
      </c>
      <c r="E274" s="18" t="s">
        <v>203</v>
      </c>
      <c r="F274" s="18" t="s">
        <v>204</v>
      </c>
      <c r="G274" s="18" t="s">
        <v>205</v>
      </c>
      <c r="H274" s="20">
        <v>72</v>
      </c>
      <c r="I274" s="20">
        <v>32.4</v>
      </c>
      <c r="J274" s="18">
        <v>6</v>
      </c>
    </row>
    <row r="275" spans="1:10" ht="15" outlineLevel="2" x14ac:dyDescent="0.25">
      <c r="A275" s="18">
        <v>6</v>
      </c>
      <c r="B275" s="18" t="s">
        <v>216</v>
      </c>
      <c r="C275" s="18" t="s">
        <v>215</v>
      </c>
      <c r="D275" s="19">
        <v>40544</v>
      </c>
      <c r="E275" s="18" t="s">
        <v>203</v>
      </c>
      <c r="F275" s="18" t="s">
        <v>204</v>
      </c>
      <c r="G275" s="18" t="s">
        <v>206</v>
      </c>
      <c r="H275" s="20">
        <v>185.4</v>
      </c>
      <c r="I275" s="20">
        <v>100.11600000000001</v>
      </c>
      <c r="J275" s="18">
        <v>12</v>
      </c>
    </row>
    <row r="276" spans="1:10" ht="15" outlineLevel="2" x14ac:dyDescent="0.25">
      <c r="A276" s="18">
        <v>6</v>
      </c>
      <c r="B276" s="18" t="s">
        <v>227</v>
      </c>
      <c r="C276" s="18" t="s">
        <v>228</v>
      </c>
      <c r="D276" s="19">
        <v>40878</v>
      </c>
      <c r="E276" s="18" t="s">
        <v>203</v>
      </c>
      <c r="F276" s="18" t="s">
        <v>204</v>
      </c>
      <c r="G276" s="18" t="s">
        <v>217</v>
      </c>
      <c r="H276" s="20">
        <v>130.5</v>
      </c>
      <c r="I276" s="20">
        <v>58.725000000000001</v>
      </c>
      <c r="J276" s="18">
        <v>9</v>
      </c>
    </row>
    <row r="277" spans="1:10" ht="15" outlineLevel="2" x14ac:dyDescent="0.25">
      <c r="A277" s="18">
        <v>6</v>
      </c>
      <c r="B277" s="18" t="s">
        <v>229</v>
      </c>
      <c r="C277" s="18" t="s">
        <v>228</v>
      </c>
      <c r="D277" s="19">
        <v>40817</v>
      </c>
      <c r="E277" s="18" t="s">
        <v>203</v>
      </c>
      <c r="F277" s="18" t="s">
        <v>204</v>
      </c>
      <c r="G277" s="18" t="s">
        <v>223</v>
      </c>
      <c r="H277" s="20">
        <v>135</v>
      </c>
      <c r="I277" s="20">
        <v>49.95</v>
      </c>
      <c r="J277" s="18">
        <v>9</v>
      </c>
    </row>
    <row r="278" spans="1:10" ht="15" outlineLevel="2" x14ac:dyDescent="0.25">
      <c r="A278" s="18">
        <v>6</v>
      </c>
      <c r="B278" s="18" t="s">
        <v>230</v>
      </c>
      <c r="C278" s="18" t="s">
        <v>228</v>
      </c>
      <c r="D278" s="19">
        <v>40695</v>
      </c>
      <c r="E278" s="18" t="s">
        <v>203</v>
      </c>
      <c r="F278" s="18" t="s">
        <v>204</v>
      </c>
      <c r="G278" s="18" t="s">
        <v>223</v>
      </c>
      <c r="H278" s="20">
        <v>135</v>
      </c>
      <c r="I278" s="20">
        <v>55.35</v>
      </c>
      <c r="J278" s="18">
        <v>9</v>
      </c>
    </row>
    <row r="279" spans="1:10" ht="15" outlineLevel="2" x14ac:dyDescent="0.25">
      <c r="A279" s="18">
        <v>6</v>
      </c>
      <c r="B279" s="18" t="s">
        <v>230</v>
      </c>
      <c r="C279" s="18" t="s">
        <v>228</v>
      </c>
      <c r="D279" s="19">
        <v>40603</v>
      </c>
      <c r="E279" s="18" t="s">
        <v>203</v>
      </c>
      <c r="F279" s="18" t="s">
        <v>208</v>
      </c>
      <c r="G279" s="18" t="s">
        <v>231</v>
      </c>
      <c r="H279" s="20">
        <v>282</v>
      </c>
      <c r="I279" s="20">
        <v>138.18</v>
      </c>
      <c r="J279" s="18">
        <v>12</v>
      </c>
    </row>
    <row r="280" spans="1:10" ht="15" outlineLevel="2" x14ac:dyDescent="0.25">
      <c r="A280" s="18">
        <v>6</v>
      </c>
      <c r="B280" s="18" t="s">
        <v>229</v>
      </c>
      <c r="C280" s="18" t="s">
        <v>228</v>
      </c>
      <c r="D280" s="19">
        <v>40544</v>
      </c>
      <c r="E280" s="18" t="s">
        <v>203</v>
      </c>
      <c r="F280" s="18" t="s">
        <v>204</v>
      </c>
      <c r="G280" s="18" t="s">
        <v>206</v>
      </c>
      <c r="H280" s="20">
        <v>185.4</v>
      </c>
      <c r="I280" s="20">
        <v>100.11600000000001</v>
      </c>
      <c r="J280" s="18">
        <v>12</v>
      </c>
    </row>
    <row r="281" spans="1:10" ht="15" outlineLevel="2" x14ac:dyDescent="0.25">
      <c r="A281" s="18">
        <v>7</v>
      </c>
      <c r="B281" s="18" t="s">
        <v>187</v>
      </c>
      <c r="C281" s="18" t="s">
        <v>188</v>
      </c>
      <c r="D281" s="19">
        <v>40848</v>
      </c>
      <c r="E281" s="18" t="s">
        <v>203</v>
      </c>
      <c r="F281" s="18" t="s">
        <v>204</v>
      </c>
      <c r="G281" s="18" t="s">
        <v>205</v>
      </c>
      <c r="H281" s="20">
        <v>72</v>
      </c>
      <c r="I281" s="20">
        <v>26.64</v>
      </c>
      <c r="J281" s="18">
        <v>6</v>
      </c>
    </row>
    <row r="282" spans="1:10" ht="15" outlineLevel="2" x14ac:dyDescent="0.25">
      <c r="A282" s="18">
        <v>7</v>
      </c>
      <c r="B282" s="18" t="s">
        <v>201</v>
      </c>
      <c r="C282" s="18" t="s">
        <v>198</v>
      </c>
      <c r="D282" s="19">
        <v>40817</v>
      </c>
      <c r="E282" s="18" t="s">
        <v>203</v>
      </c>
      <c r="F282" s="18" t="s">
        <v>204</v>
      </c>
      <c r="G282" s="18" t="s">
        <v>222</v>
      </c>
      <c r="H282" s="20">
        <v>145</v>
      </c>
      <c r="I282" s="20">
        <v>71.05</v>
      </c>
      <c r="J282" s="18">
        <v>10</v>
      </c>
    </row>
    <row r="283" spans="1:10" ht="15" outlineLevel="2" x14ac:dyDescent="0.25">
      <c r="A283" s="18">
        <v>7</v>
      </c>
      <c r="B283" s="18" t="s">
        <v>197</v>
      </c>
      <c r="C283" s="18" t="s">
        <v>198</v>
      </c>
      <c r="D283" s="19">
        <v>40725</v>
      </c>
      <c r="E283" s="18" t="s">
        <v>203</v>
      </c>
      <c r="F283" s="18" t="s">
        <v>204</v>
      </c>
      <c r="G283" s="18" t="s">
        <v>222</v>
      </c>
      <c r="H283" s="20">
        <v>145</v>
      </c>
      <c r="I283" s="20">
        <v>71.05</v>
      </c>
      <c r="J283" s="18">
        <v>10</v>
      </c>
    </row>
    <row r="284" spans="1:10" ht="15" outlineLevel="2" x14ac:dyDescent="0.25">
      <c r="A284" s="18">
        <v>7</v>
      </c>
      <c r="B284" s="18" t="s">
        <v>207</v>
      </c>
      <c r="C284" s="18" t="s">
        <v>198</v>
      </c>
      <c r="D284" s="19">
        <v>40664</v>
      </c>
      <c r="E284" s="18" t="s">
        <v>203</v>
      </c>
      <c r="F284" s="18" t="s">
        <v>204</v>
      </c>
      <c r="G284" s="18" t="s">
        <v>222</v>
      </c>
      <c r="H284" s="20">
        <v>145</v>
      </c>
      <c r="I284" s="20">
        <v>78.3</v>
      </c>
      <c r="J284" s="18">
        <v>10</v>
      </c>
    </row>
    <row r="285" spans="1:10" ht="15" outlineLevel="2" x14ac:dyDescent="0.25">
      <c r="A285" s="18">
        <v>7</v>
      </c>
      <c r="B285" s="18" t="s">
        <v>197</v>
      </c>
      <c r="C285" s="18" t="s">
        <v>198</v>
      </c>
      <c r="D285" s="19">
        <v>40603</v>
      </c>
      <c r="E285" s="18" t="s">
        <v>203</v>
      </c>
      <c r="F285" s="18" t="s">
        <v>208</v>
      </c>
      <c r="G285" s="18" t="s">
        <v>209</v>
      </c>
      <c r="H285" s="20">
        <v>160</v>
      </c>
      <c r="I285" s="20">
        <v>83.2</v>
      </c>
      <c r="J285" s="18">
        <v>10</v>
      </c>
    </row>
    <row r="286" spans="1:10" ht="15" outlineLevel="2" x14ac:dyDescent="0.25">
      <c r="A286" s="18">
        <v>7</v>
      </c>
      <c r="B286" s="18" t="s">
        <v>216</v>
      </c>
      <c r="C286" s="18" t="s">
        <v>215</v>
      </c>
      <c r="D286" s="19">
        <v>40817</v>
      </c>
      <c r="E286" s="18" t="s">
        <v>203</v>
      </c>
      <c r="F286" s="18" t="s">
        <v>204</v>
      </c>
      <c r="G286" s="18" t="s">
        <v>223</v>
      </c>
      <c r="H286" s="20">
        <v>135</v>
      </c>
      <c r="I286" s="20">
        <v>55.35</v>
      </c>
      <c r="J286" s="18">
        <v>9</v>
      </c>
    </row>
    <row r="287" spans="1:10" ht="15" outlineLevel="2" x14ac:dyDescent="0.25">
      <c r="A287" s="18">
        <v>7</v>
      </c>
      <c r="B287" s="18" t="s">
        <v>214</v>
      </c>
      <c r="C287" s="18" t="s">
        <v>215</v>
      </c>
      <c r="D287" s="19">
        <v>40817</v>
      </c>
      <c r="E287" s="18" t="s">
        <v>203</v>
      </c>
      <c r="F287" s="18" t="s">
        <v>204</v>
      </c>
      <c r="G287" s="18" t="s">
        <v>206</v>
      </c>
      <c r="H287" s="20">
        <v>185.4</v>
      </c>
      <c r="I287" s="20">
        <v>83.43</v>
      </c>
      <c r="J287" s="18">
        <v>12</v>
      </c>
    </row>
    <row r="288" spans="1:10" ht="15" outlineLevel="2" x14ac:dyDescent="0.25">
      <c r="A288" s="18">
        <v>7</v>
      </c>
      <c r="B288" s="18" t="s">
        <v>218</v>
      </c>
      <c r="C288" s="18" t="s">
        <v>215</v>
      </c>
      <c r="D288" s="19">
        <v>40664</v>
      </c>
      <c r="E288" s="18" t="s">
        <v>203</v>
      </c>
      <c r="F288" s="18" t="s">
        <v>204</v>
      </c>
      <c r="G288" s="18" t="s">
        <v>217</v>
      </c>
      <c r="H288" s="20">
        <v>130.5</v>
      </c>
      <c r="I288" s="20">
        <v>57.42</v>
      </c>
      <c r="J288" s="18">
        <v>9</v>
      </c>
    </row>
    <row r="289" spans="1:10" ht="15" outlineLevel="2" x14ac:dyDescent="0.25">
      <c r="A289" s="18">
        <v>7</v>
      </c>
      <c r="B289" s="18" t="s">
        <v>214</v>
      </c>
      <c r="C289" s="18" t="s">
        <v>215</v>
      </c>
      <c r="D289" s="19">
        <v>40664</v>
      </c>
      <c r="E289" s="18" t="s">
        <v>203</v>
      </c>
      <c r="F289" s="18" t="s">
        <v>204</v>
      </c>
      <c r="G289" s="18" t="s">
        <v>217</v>
      </c>
      <c r="H289" s="20">
        <v>130.5</v>
      </c>
      <c r="I289" s="20">
        <v>63.945</v>
      </c>
      <c r="J289" s="18">
        <v>9</v>
      </c>
    </row>
    <row r="290" spans="1:10" ht="15" outlineLevel="2" x14ac:dyDescent="0.25">
      <c r="A290" s="18">
        <v>7</v>
      </c>
      <c r="B290" s="18" t="s">
        <v>216</v>
      </c>
      <c r="C290" s="18" t="s">
        <v>215</v>
      </c>
      <c r="D290" s="19">
        <v>40544</v>
      </c>
      <c r="E290" s="18" t="s">
        <v>203</v>
      </c>
      <c r="F290" s="18" t="s">
        <v>204</v>
      </c>
      <c r="G290" s="18" t="s">
        <v>205</v>
      </c>
      <c r="H290" s="20">
        <v>72</v>
      </c>
      <c r="I290" s="20">
        <v>39.6</v>
      </c>
      <c r="J290" s="18">
        <v>6</v>
      </c>
    </row>
    <row r="291" spans="1:10" ht="15" outlineLevel="2" x14ac:dyDescent="0.25">
      <c r="A291" s="18">
        <v>7</v>
      </c>
      <c r="B291" s="18" t="s">
        <v>227</v>
      </c>
      <c r="C291" s="18" t="s">
        <v>228</v>
      </c>
      <c r="D291" s="19">
        <v>40878</v>
      </c>
      <c r="E291" s="18" t="s">
        <v>203</v>
      </c>
      <c r="F291" s="18" t="s">
        <v>204</v>
      </c>
      <c r="G291" s="18" t="s">
        <v>205</v>
      </c>
      <c r="H291" s="20">
        <v>72</v>
      </c>
      <c r="I291" s="20">
        <v>32.4</v>
      </c>
      <c r="J291" s="18">
        <v>6</v>
      </c>
    </row>
    <row r="292" spans="1:10" ht="15" outlineLevel="2" x14ac:dyDescent="0.25">
      <c r="A292" s="18">
        <v>7</v>
      </c>
      <c r="B292" s="18" t="s">
        <v>229</v>
      </c>
      <c r="C292" s="18" t="s">
        <v>228</v>
      </c>
      <c r="D292" s="19">
        <v>40787</v>
      </c>
      <c r="E292" s="18" t="s">
        <v>203</v>
      </c>
      <c r="F292" s="18" t="s">
        <v>204</v>
      </c>
      <c r="G292" s="18" t="s">
        <v>217</v>
      </c>
      <c r="H292" s="20">
        <v>130.5</v>
      </c>
      <c r="I292" s="20">
        <v>48.284999999999997</v>
      </c>
      <c r="J292" s="18">
        <v>9</v>
      </c>
    </row>
    <row r="293" spans="1:10" ht="15" outlineLevel="2" x14ac:dyDescent="0.25">
      <c r="A293" s="18">
        <v>7</v>
      </c>
      <c r="B293" s="18" t="s">
        <v>230</v>
      </c>
      <c r="C293" s="18" t="s">
        <v>228</v>
      </c>
      <c r="D293" s="19">
        <v>40695</v>
      </c>
      <c r="E293" s="18" t="s">
        <v>203</v>
      </c>
      <c r="F293" s="18" t="s">
        <v>204</v>
      </c>
      <c r="G293" s="18" t="s">
        <v>206</v>
      </c>
      <c r="H293" s="20">
        <v>185.4</v>
      </c>
      <c r="I293" s="20">
        <v>101.97</v>
      </c>
      <c r="J293" s="18">
        <v>12</v>
      </c>
    </row>
    <row r="294" spans="1:10" ht="15" outlineLevel="2" x14ac:dyDescent="0.25">
      <c r="A294" s="18">
        <v>7</v>
      </c>
      <c r="B294" s="18" t="s">
        <v>230</v>
      </c>
      <c r="C294" s="18" t="s">
        <v>228</v>
      </c>
      <c r="D294" s="19">
        <v>40575</v>
      </c>
      <c r="E294" s="18" t="s">
        <v>203</v>
      </c>
      <c r="F294" s="18" t="s">
        <v>208</v>
      </c>
      <c r="G294" s="18" t="s">
        <v>231</v>
      </c>
      <c r="H294" s="20">
        <v>282</v>
      </c>
      <c r="I294" s="20">
        <v>138.18</v>
      </c>
      <c r="J294" s="18">
        <v>12</v>
      </c>
    </row>
    <row r="295" spans="1:10" ht="15" outlineLevel="2" x14ac:dyDescent="0.25">
      <c r="A295" s="18">
        <v>7</v>
      </c>
      <c r="B295" s="18" t="s">
        <v>229</v>
      </c>
      <c r="C295" s="18" t="s">
        <v>228</v>
      </c>
      <c r="D295" s="19">
        <v>40544</v>
      </c>
      <c r="E295" s="18" t="s">
        <v>203</v>
      </c>
      <c r="F295" s="18" t="s">
        <v>204</v>
      </c>
      <c r="G295" s="18" t="s">
        <v>206</v>
      </c>
      <c r="H295" s="20">
        <v>185.4</v>
      </c>
      <c r="I295" s="20">
        <v>83.43</v>
      </c>
      <c r="J295" s="18">
        <v>12</v>
      </c>
    </row>
    <row r="296" spans="1:10" ht="15" outlineLevel="2" x14ac:dyDescent="0.25">
      <c r="A296" s="18">
        <v>9</v>
      </c>
      <c r="B296" s="18" t="s">
        <v>194</v>
      </c>
      <c r="C296" s="18" t="s">
        <v>188</v>
      </c>
      <c r="D296" s="19">
        <v>40634</v>
      </c>
      <c r="E296" s="18" t="s">
        <v>203</v>
      </c>
      <c r="F296" s="18" t="s">
        <v>204</v>
      </c>
      <c r="G296" s="18" t="s">
        <v>205</v>
      </c>
      <c r="H296" s="20">
        <v>72</v>
      </c>
      <c r="I296" s="20">
        <v>37.44</v>
      </c>
      <c r="J296" s="18">
        <v>6</v>
      </c>
    </row>
    <row r="297" spans="1:10" ht="15" outlineLevel="2" x14ac:dyDescent="0.25">
      <c r="A297" s="18">
        <v>9</v>
      </c>
      <c r="B297" s="18" t="s">
        <v>197</v>
      </c>
      <c r="C297" s="18" t="s">
        <v>198</v>
      </c>
      <c r="D297" s="19">
        <v>40878</v>
      </c>
      <c r="E297" s="18" t="s">
        <v>203</v>
      </c>
      <c r="F297" s="18" t="s">
        <v>204</v>
      </c>
      <c r="G297" s="18" t="s">
        <v>223</v>
      </c>
      <c r="H297" s="20">
        <v>135</v>
      </c>
      <c r="I297" s="20">
        <v>55.35</v>
      </c>
      <c r="J297" s="18">
        <v>9</v>
      </c>
    </row>
    <row r="298" spans="1:10" ht="15" outlineLevel="2" x14ac:dyDescent="0.25">
      <c r="A298" s="18">
        <v>9</v>
      </c>
      <c r="B298" s="18" t="s">
        <v>207</v>
      </c>
      <c r="C298" s="18" t="s">
        <v>198</v>
      </c>
      <c r="D298" s="19">
        <v>40848</v>
      </c>
      <c r="E298" s="18" t="s">
        <v>203</v>
      </c>
      <c r="F298" s="18" t="s">
        <v>204</v>
      </c>
      <c r="G298" s="18" t="s">
        <v>223</v>
      </c>
      <c r="H298" s="20">
        <v>135</v>
      </c>
      <c r="I298" s="20">
        <v>55.35</v>
      </c>
      <c r="J298" s="18">
        <v>9</v>
      </c>
    </row>
    <row r="299" spans="1:10" ht="15" outlineLevel="2" x14ac:dyDescent="0.25">
      <c r="A299" s="18">
        <v>9</v>
      </c>
      <c r="B299" s="18" t="s">
        <v>201</v>
      </c>
      <c r="C299" s="18" t="s">
        <v>198</v>
      </c>
      <c r="D299" s="19">
        <v>40787</v>
      </c>
      <c r="E299" s="18" t="s">
        <v>203</v>
      </c>
      <c r="F299" s="18" t="s">
        <v>204</v>
      </c>
      <c r="G299" s="18" t="s">
        <v>223</v>
      </c>
      <c r="H299" s="20">
        <v>135</v>
      </c>
      <c r="I299" s="20">
        <v>63.45</v>
      </c>
      <c r="J299" s="18">
        <v>9</v>
      </c>
    </row>
    <row r="300" spans="1:10" ht="15" outlineLevel="2" x14ac:dyDescent="0.25">
      <c r="A300" s="18">
        <v>9</v>
      </c>
      <c r="B300" s="18" t="s">
        <v>197</v>
      </c>
      <c r="C300" s="18" t="s">
        <v>198</v>
      </c>
      <c r="D300" s="19">
        <v>40544</v>
      </c>
      <c r="E300" s="18" t="s">
        <v>203</v>
      </c>
      <c r="F300" s="18" t="s">
        <v>208</v>
      </c>
      <c r="G300" s="18" t="s">
        <v>231</v>
      </c>
      <c r="H300" s="20">
        <v>282</v>
      </c>
      <c r="I300" s="20">
        <v>138.18</v>
      </c>
      <c r="J300" s="18">
        <v>12</v>
      </c>
    </row>
    <row r="301" spans="1:10" ht="15" outlineLevel="2" x14ac:dyDescent="0.25">
      <c r="A301" s="18">
        <v>9</v>
      </c>
      <c r="B301" s="18" t="s">
        <v>221</v>
      </c>
      <c r="C301" s="18" t="s">
        <v>215</v>
      </c>
      <c r="D301" s="19">
        <v>40787</v>
      </c>
      <c r="E301" s="18" t="s">
        <v>203</v>
      </c>
      <c r="F301" s="18" t="s">
        <v>204</v>
      </c>
      <c r="G301" s="18" t="s">
        <v>217</v>
      </c>
      <c r="H301" s="20">
        <v>130.5</v>
      </c>
      <c r="I301" s="20">
        <v>50.895000000000003</v>
      </c>
      <c r="J301" s="18">
        <v>9</v>
      </c>
    </row>
    <row r="302" spans="1:10" ht="15" outlineLevel="2" x14ac:dyDescent="0.25">
      <c r="A302" s="18">
        <v>9</v>
      </c>
      <c r="B302" s="18" t="s">
        <v>214</v>
      </c>
      <c r="C302" s="18" t="s">
        <v>215</v>
      </c>
      <c r="D302" s="19">
        <v>40725</v>
      </c>
      <c r="E302" s="18" t="s">
        <v>203</v>
      </c>
      <c r="F302" s="18" t="s">
        <v>204</v>
      </c>
      <c r="G302" s="18" t="s">
        <v>222</v>
      </c>
      <c r="H302" s="20">
        <v>145</v>
      </c>
      <c r="I302" s="20">
        <v>65.25</v>
      </c>
      <c r="J302" s="18">
        <v>10</v>
      </c>
    </row>
    <row r="303" spans="1:10" ht="15" outlineLevel="2" x14ac:dyDescent="0.25">
      <c r="A303" s="18">
        <v>9</v>
      </c>
      <c r="B303" s="18" t="s">
        <v>216</v>
      </c>
      <c r="C303" s="18" t="s">
        <v>215</v>
      </c>
      <c r="D303" s="19">
        <v>40695</v>
      </c>
      <c r="E303" s="18" t="s">
        <v>203</v>
      </c>
      <c r="F303" s="18" t="s">
        <v>204</v>
      </c>
      <c r="G303" s="18" t="s">
        <v>222</v>
      </c>
      <c r="H303" s="20">
        <v>145</v>
      </c>
      <c r="I303" s="20">
        <v>78.3</v>
      </c>
      <c r="J303" s="18">
        <v>10</v>
      </c>
    </row>
    <row r="304" spans="1:10" ht="15" outlineLevel="2" x14ac:dyDescent="0.25">
      <c r="A304" s="18">
        <v>9</v>
      </c>
      <c r="B304" s="18" t="s">
        <v>214</v>
      </c>
      <c r="C304" s="18" t="s">
        <v>215</v>
      </c>
      <c r="D304" s="19">
        <v>40634</v>
      </c>
      <c r="E304" s="18" t="s">
        <v>203</v>
      </c>
      <c r="F304" s="18" t="s">
        <v>204</v>
      </c>
      <c r="G304" s="18" t="s">
        <v>217</v>
      </c>
      <c r="H304" s="20">
        <v>130.5</v>
      </c>
      <c r="I304" s="20">
        <v>54.81</v>
      </c>
      <c r="J304" s="18">
        <v>9</v>
      </c>
    </row>
    <row r="305" spans="1:10" ht="15" outlineLevel="2" x14ac:dyDescent="0.25">
      <c r="A305" s="18">
        <v>9</v>
      </c>
      <c r="B305" s="18" t="s">
        <v>218</v>
      </c>
      <c r="C305" s="18" t="s">
        <v>215</v>
      </c>
      <c r="D305" s="19">
        <v>40603</v>
      </c>
      <c r="E305" s="18" t="s">
        <v>203</v>
      </c>
      <c r="F305" s="18" t="s">
        <v>204</v>
      </c>
      <c r="G305" s="18" t="s">
        <v>222</v>
      </c>
      <c r="H305" s="20">
        <v>145</v>
      </c>
      <c r="I305" s="20">
        <v>59.45</v>
      </c>
      <c r="J305" s="18">
        <v>10</v>
      </c>
    </row>
    <row r="306" spans="1:10" ht="15" outlineLevel="2" x14ac:dyDescent="0.25">
      <c r="A306" s="18">
        <v>9</v>
      </c>
      <c r="B306" s="18" t="s">
        <v>216</v>
      </c>
      <c r="C306" s="18" t="s">
        <v>215</v>
      </c>
      <c r="D306" s="19">
        <v>40575</v>
      </c>
      <c r="E306" s="18" t="s">
        <v>203</v>
      </c>
      <c r="F306" s="18" t="s">
        <v>208</v>
      </c>
      <c r="G306" s="18" t="s">
        <v>231</v>
      </c>
      <c r="H306" s="20">
        <v>282</v>
      </c>
      <c r="I306" s="20">
        <v>152.28</v>
      </c>
      <c r="J306" s="18">
        <v>12</v>
      </c>
    </row>
    <row r="307" spans="1:10" ht="15" outlineLevel="2" x14ac:dyDescent="0.25">
      <c r="A307" s="18">
        <v>9</v>
      </c>
      <c r="B307" s="18" t="s">
        <v>227</v>
      </c>
      <c r="C307" s="18" t="s">
        <v>228</v>
      </c>
      <c r="D307" s="19">
        <v>40725</v>
      </c>
      <c r="E307" s="18" t="s">
        <v>203</v>
      </c>
      <c r="F307" s="18" t="s">
        <v>204</v>
      </c>
      <c r="G307" s="18" t="s">
        <v>217</v>
      </c>
      <c r="H307" s="20">
        <v>130.5</v>
      </c>
      <c r="I307" s="20">
        <v>50.895000000000003</v>
      </c>
      <c r="J307" s="18">
        <v>9</v>
      </c>
    </row>
    <row r="308" spans="1:10" ht="15" outlineLevel="2" x14ac:dyDescent="0.25">
      <c r="A308" s="18">
        <v>9</v>
      </c>
      <c r="B308" s="18" t="s">
        <v>229</v>
      </c>
      <c r="C308" s="18" t="s">
        <v>228</v>
      </c>
      <c r="D308" s="19">
        <v>40634</v>
      </c>
      <c r="E308" s="18" t="s">
        <v>203</v>
      </c>
      <c r="F308" s="18" t="s">
        <v>208</v>
      </c>
      <c r="G308" s="18" t="s">
        <v>225</v>
      </c>
      <c r="H308" s="20">
        <v>89.55</v>
      </c>
      <c r="I308" s="20">
        <v>34.924500000000002</v>
      </c>
      <c r="J308" s="18">
        <v>9</v>
      </c>
    </row>
    <row r="309" spans="1:10" ht="15" outlineLevel="2" x14ac:dyDescent="0.25">
      <c r="A309" s="18">
        <v>9</v>
      </c>
      <c r="B309" s="18" t="s">
        <v>229</v>
      </c>
      <c r="C309" s="18" t="s">
        <v>228</v>
      </c>
      <c r="D309" s="19">
        <v>40634</v>
      </c>
      <c r="E309" s="18" t="s">
        <v>203</v>
      </c>
      <c r="F309" s="18" t="s">
        <v>204</v>
      </c>
      <c r="G309" s="18" t="s">
        <v>222</v>
      </c>
      <c r="H309" s="20">
        <v>145</v>
      </c>
      <c r="I309" s="20">
        <v>65.25</v>
      </c>
      <c r="J309" s="18">
        <v>10</v>
      </c>
    </row>
    <row r="310" spans="1:10" ht="15" outlineLevel="2" x14ac:dyDescent="0.25">
      <c r="A310" s="18">
        <v>9</v>
      </c>
      <c r="B310" s="18" t="s">
        <v>230</v>
      </c>
      <c r="C310" s="18" t="s">
        <v>228</v>
      </c>
      <c r="D310" s="19">
        <v>40603</v>
      </c>
      <c r="E310" s="18" t="s">
        <v>203</v>
      </c>
      <c r="F310" s="18" t="s">
        <v>204</v>
      </c>
      <c r="G310" s="18" t="s">
        <v>206</v>
      </c>
      <c r="H310" s="20">
        <v>185.4</v>
      </c>
      <c r="I310" s="20">
        <v>101.97</v>
      </c>
      <c r="J310" s="18">
        <v>12</v>
      </c>
    </row>
    <row r="311" spans="1:10" ht="15" outlineLevel="1" x14ac:dyDescent="0.25">
      <c r="A311" s="18"/>
      <c r="B311" s="18"/>
      <c r="C311" s="18"/>
      <c r="D311" s="19"/>
      <c r="E311" s="90" t="s">
        <v>690</v>
      </c>
      <c r="F311" s="18"/>
      <c r="G311" s="18"/>
      <c r="H311" s="20">
        <f>SUBTOTAL(9,H182:H310)</f>
        <v>18348.999999999996</v>
      </c>
      <c r="I311" s="20">
        <f>SUBTOTAL(9,I182:I310)</f>
        <v>8918.1950000000015</v>
      </c>
      <c r="J311" s="18">
        <f>SUBTOTAL(9,J182:J310)</f>
        <v>1219</v>
      </c>
    </row>
    <row r="312" spans="1:10" ht="15" x14ac:dyDescent="0.25">
      <c r="A312" s="18"/>
      <c r="B312" s="18"/>
      <c r="C312" s="18"/>
      <c r="D312" s="19"/>
      <c r="E312" s="90" t="s">
        <v>691</v>
      </c>
      <c r="F312" s="18"/>
      <c r="G312" s="18"/>
      <c r="H312" s="20">
        <f>SUBTOTAL(9,H5:H310)</f>
        <v>45950.600000000049</v>
      </c>
      <c r="I312" s="20">
        <f>SUBTOTAL(9,I5:I310)</f>
        <v>21622.656000000006</v>
      </c>
      <c r="J312" s="18">
        <f>SUBTOTAL(9,J5:J310)</f>
        <v>2768</v>
      </c>
    </row>
  </sheetData>
  <sortState ref="A5:J310">
    <sortCondition ref="E11"/>
  </sortState>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0"/>
  </sheetPr>
  <dimension ref="A1:F9"/>
  <sheetViews>
    <sheetView zoomScale="130" zoomScaleNormal="130" workbookViewId="0">
      <selection activeCell="F5" sqref="F5"/>
    </sheetView>
  </sheetViews>
  <sheetFormatPr defaultColWidth="8.85546875" defaultRowHeight="15" x14ac:dyDescent="0.25"/>
  <cols>
    <col min="1" max="1" width="14" style="11" customWidth="1"/>
    <col min="2" max="5" width="10.7109375" style="11" customWidth="1"/>
    <col min="6" max="6" width="10.28515625" style="11" bestFit="1" customWidth="1"/>
    <col min="7" max="16384" width="8.85546875" style="11"/>
  </cols>
  <sheetData>
    <row r="1" spans="1:6" ht="23.25" x14ac:dyDescent="0.35">
      <c r="A1" s="99" t="s">
        <v>233</v>
      </c>
      <c r="B1" s="99"/>
      <c r="C1" s="99"/>
      <c r="D1" s="99"/>
      <c r="E1" s="99"/>
    </row>
    <row r="2" spans="1:6" ht="23.25" x14ac:dyDescent="0.35">
      <c r="A2" s="100">
        <v>42005</v>
      </c>
      <c r="B2" s="100"/>
      <c r="C2" s="100"/>
      <c r="D2" s="100"/>
      <c r="E2" s="100"/>
    </row>
    <row r="4" spans="1:6" ht="15.75" thickBot="1" x14ac:dyDescent="0.3">
      <c r="A4" s="21" t="s">
        <v>234</v>
      </c>
      <c r="B4" s="21" t="s">
        <v>235</v>
      </c>
      <c r="C4" s="21" t="s">
        <v>236</v>
      </c>
      <c r="D4" s="21" t="s">
        <v>237</v>
      </c>
      <c r="E4" s="21" t="s">
        <v>238</v>
      </c>
      <c r="F4" s="22"/>
    </row>
    <row r="5" spans="1:6" x14ac:dyDescent="0.25">
      <c r="A5" s="23" t="s">
        <v>239</v>
      </c>
      <c r="B5" s="22">
        <v>4520</v>
      </c>
      <c r="C5" s="22">
        <v>3620</v>
      </c>
      <c r="D5" s="22">
        <v>2560</v>
      </c>
      <c r="E5" s="22">
        <v>2750</v>
      </c>
      <c r="F5" s="22"/>
    </row>
    <row r="6" spans="1:6" x14ac:dyDescent="0.25">
      <c r="A6" s="23" t="s">
        <v>240</v>
      </c>
      <c r="B6" s="22">
        <v>3220</v>
      </c>
      <c r="C6" s="22">
        <v>5230</v>
      </c>
      <c r="D6" s="22">
        <v>4550</v>
      </c>
      <c r="E6" s="22">
        <v>5400</v>
      </c>
      <c r="F6" s="22"/>
    </row>
    <row r="7" spans="1:6" x14ac:dyDescent="0.25">
      <c r="A7" s="23" t="s">
        <v>241</v>
      </c>
      <c r="B7" s="22">
        <v>4560</v>
      </c>
      <c r="C7" s="22">
        <v>2320</v>
      </c>
      <c r="D7" s="22">
        <v>3220</v>
      </c>
      <c r="E7" s="22">
        <v>2320</v>
      </c>
      <c r="F7" s="22"/>
    </row>
    <row r="8" spans="1:6" x14ac:dyDescent="0.25">
      <c r="A8" s="23" t="s">
        <v>242</v>
      </c>
      <c r="B8" s="22">
        <v>5600</v>
      </c>
      <c r="C8" s="22">
        <v>6510</v>
      </c>
      <c r="D8" s="22">
        <v>5660</v>
      </c>
      <c r="E8" s="22">
        <v>4500</v>
      </c>
      <c r="F8" s="22"/>
    </row>
    <row r="9" spans="1:6" x14ac:dyDescent="0.25">
      <c r="A9" s="23" t="s">
        <v>243</v>
      </c>
      <c r="B9" s="22">
        <v>2330</v>
      </c>
      <c r="C9" s="22">
        <v>4520</v>
      </c>
      <c r="D9" s="22">
        <v>5500</v>
      </c>
      <c r="E9" s="22">
        <v>4510</v>
      </c>
    </row>
  </sheetData>
  <mergeCells count="2">
    <mergeCell ref="A1:E1"/>
    <mergeCell ref="A2:E2"/>
  </mergeCells>
  <pageMargins left="0.75" right="0.75" top="1" bottom="1" header="0.5" footer="0.5"/>
  <pageSetup orientation="portrait" horizontalDpi="1200" verticalDpi="12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sheetPr>
  <dimension ref="A1:F10"/>
  <sheetViews>
    <sheetView zoomScale="130" zoomScaleNormal="130" workbookViewId="0">
      <selection activeCell="D9" sqref="D9"/>
    </sheetView>
  </sheetViews>
  <sheetFormatPr defaultColWidth="8.85546875" defaultRowHeight="15" x14ac:dyDescent="0.25"/>
  <cols>
    <col min="1" max="1" width="8.85546875" style="11"/>
    <col min="2" max="5" width="11.7109375" style="11" bestFit="1" customWidth="1"/>
    <col min="6" max="6" width="12.28515625" style="11" bestFit="1" customWidth="1"/>
    <col min="7" max="16384" width="8.85546875" style="11"/>
  </cols>
  <sheetData>
    <row r="1" spans="1:6" ht="23.25" x14ac:dyDescent="0.35">
      <c r="A1" s="99" t="s">
        <v>244</v>
      </c>
      <c r="B1" s="99"/>
      <c r="C1" s="99"/>
      <c r="D1" s="99"/>
      <c r="E1" s="99"/>
    </row>
    <row r="2" spans="1:6" ht="23.25" x14ac:dyDescent="0.35">
      <c r="A2" s="99" t="s">
        <v>245</v>
      </c>
      <c r="B2" s="99"/>
      <c r="C2" s="99"/>
      <c r="D2" s="99"/>
      <c r="E2" s="99"/>
    </row>
    <row r="4" spans="1:6" ht="15.75" thickBot="1" x14ac:dyDescent="0.3">
      <c r="A4" s="21" t="s">
        <v>246</v>
      </c>
      <c r="B4" s="21" t="s">
        <v>247</v>
      </c>
      <c r="C4" s="21" t="s">
        <v>248</v>
      </c>
      <c r="D4" s="21" t="s">
        <v>249</v>
      </c>
      <c r="E4" s="21" t="s">
        <v>250</v>
      </c>
    </row>
    <row r="5" spans="1:6" x14ac:dyDescent="0.25">
      <c r="A5" s="23" t="s">
        <v>251</v>
      </c>
      <c r="B5" s="22">
        <v>2496</v>
      </c>
      <c r="C5" s="22">
        <v>3155</v>
      </c>
      <c r="D5" s="22">
        <v>2743</v>
      </c>
      <c r="E5" s="22">
        <v>4422</v>
      </c>
      <c r="F5" s="22"/>
    </row>
    <row r="6" spans="1:6" x14ac:dyDescent="0.25">
      <c r="A6" s="23" t="s">
        <v>252</v>
      </c>
      <c r="B6" s="22">
        <v>1267</v>
      </c>
      <c r="C6" s="22">
        <v>1566</v>
      </c>
      <c r="D6" s="22">
        <v>1358</v>
      </c>
      <c r="E6" s="22">
        <v>2363</v>
      </c>
      <c r="F6" s="22"/>
    </row>
    <row r="7" spans="1:6" x14ac:dyDescent="0.25">
      <c r="A7" s="23" t="s">
        <v>253</v>
      </c>
      <c r="B7" s="22">
        <v>1809</v>
      </c>
      <c r="C7" s="22">
        <v>1956</v>
      </c>
      <c r="D7" s="22">
        <v>1776</v>
      </c>
      <c r="E7" s="22">
        <v>2789</v>
      </c>
      <c r="F7" s="22"/>
    </row>
    <row r="8" spans="1:6" x14ac:dyDescent="0.25">
      <c r="A8" s="23" t="s">
        <v>254</v>
      </c>
      <c r="B8" s="22">
        <v>1170</v>
      </c>
      <c r="C8" s="22">
        <v>1026</v>
      </c>
      <c r="D8" s="22">
        <v>992</v>
      </c>
      <c r="E8" s="22">
        <v>1558</v>
      </c>
      <c r="F8" s="22"/>
    </row>
    <row r="9" spans="1:6" x14ac:dyDescent="0.25">
      <c r="A9" s="23" t="s">
        <v>255</v>
      </c>
      <c r="B9" s="22">
        <v>1875</v>
      </c>
      <c r="C9" s="22">
        <v>2563</v>
      </c>
      <c r="D9" s="22">
        <v>2005</v>
      </c>
      <c r="E9" s="22">
        <v>1844</v>
      </c>
      <c r="F9" s="22"/>
    </row>
    <row r="10" spans="1:6" x14ac:dyDescent="0.25">
      <c r="A10" s="11" t="s">
        <v>692</v>
      </c>
      <c r="B10" s="11">
        <v>1000</v>
      </c>
      <c r="C10" s="11">
        <v>1000</v>
      </c>
      <c r="D10" s="11">
        <v>1000</v>
      </c>
      <c r="E10" s="11">
        <v>1000</v>
      </c>
    </row>
  </sheetData>
  <mergeCells count="2">
    <mergeCell ref="A1:E1"/>
    <mergeCell ref="A2:E2"/>
  </mergeCells>
  <pageMargins left="0.7" right="0.7" top="0.75" bottom="0.75" header="0.3" footer="0.3"/>
  <pageSetup orientation="portrait" horizontalDpi="1200" verticalDpi="12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0"/>
  </sheetPr>
  <dimension ref="A1:G34"/>
  <sheetViews>
    <sheetView tabSelected="1" topLeftCell="A7" zoomScaleNormal="100" workbookViewId="0">
      <selection activeCell="M12" sqref="M12"/>
    </sheetView>
  </sheetViews>
  <sheetFormatPr defaultColWidth="9.140625" defaultRowHeight="15" x14ac:dyDescent="0.25"/>
  <cols>
    <col min="1" max="1" width="19.5703125" style="79" customWidth="1"/>
    <col min="2" max="2" width="11.7109375" style="78" customWidth="1"/>
    <col min="3" max="3" width="11.28515625" style="80" customWidth="1"/>
    <col min="4" max="4" width="12.5703125" style="80" customWidth="1"/>
    <col min="5" max="5" width="11.42578125" style="80" bestFit="1" customWidth="1"/>
    <col min="6" max="6" width="12.5703125" style="80" bestFit="1" customWidth="1"/>
    <col min="7" max="7" width="12.7109375" style="80" customWidth="1"/>
    <col min="8" max="16384" width="9.140625" style="79"/>
  </cols>
  <sheetData>
    <row r="1" spans="1:7" x14ac:dyDescent="0.25">
      <c r="A1" s="77" t="s">
        <v>234</v>
      </c>
      <c r="B1" s="78" t="s">
        <v>273</v>
      </c>
      <c r="C1" s="78" t="s">
        <v>274</v>
      </c>
      <c r="D1" s="78" t="s">
        <v>275</v>
      </c>
      <c r="E1" s="78" t="s">
        <v>605</v>
      </c>
      <c r="F1" s="78" t="s">
        <v>606</v>
      </c>
      <c r="G1" s="78" t="s">
        <v>607</v>
      </c>
    </row>
    <row r="2" spans="1:7" x14ac:dyDescent="0.25">
      <c r="A2" s="79" t="s">
        <v>608</v>
      </c>
      <c r="B2" s="78">
        <v>3947</v>
      </c>
      <c r="C2" s="80">
        <v>557</v>
      </c>
      <c r="D2" s="80">
        <v>3863</v>
      </c>
      <c r="E2" s="80">
        <v>1117</v>
      </c>
      <c r="F2" s="80">
        <v>8237</v>
      </c>
      <c r="G2" s="80">
        <v>8690</v>
      </c>
    </row>
    <row r="3" spans="1:7" x14ac:dyDescent="0.25">
      <c r="A3" s="81" t="s">
        <v>609</v>
      </c>
      <c r="B3" s="78">
        <v>4411</v>
      </c>
      <c r="C3" s="80">
        <v>1042</v>
      </c>
      <c r="D3" s="80">
        <v>9355</v>
      </c>
      <c r="E3" s="80">
        <v>1100</v>
      </c>
      <c r="F3" s="80">
        <v>10185</v>
      </c>
      <c r="G3" s="80">
        <v>18749</v>
      </c>
    </row>
    <row r="4" spans="1:7" x14ac:dyDescent="0.25">
      <c r="A4" s="81" t="s">
        <v>610</v>
      </c>
      <c r="B4" s="78">
        <v>2521</v>
      </c>
      <c r="C4" s="80">
        <v>-100</v>
      </c>
      <c r="D4" s="80">
        <v>6702</v>
      </c>
      <c r="E4" s="80">
        <v>2116</v>
      </c>
      <c r="F4" s="80">
        <v>13452</v>
      </c>
      <c r="G4" s="80">
        <v>8046</v>
      </c>
    </row>
    <row r="5" spans="1:7" x14ac:dyDescent="0.25">
      <c r="A5" s="81" t="s">
        <v>611</v>
      </c>
      <c r="B5" s="78">
        <v>4752</v>
      </c>
      <c r="C5" s="80">
        <v>3755</v>
      </c>
      <c r="D5" s="80">
        <v>4415</v>
      </c>
      <c r="E5" s="80">
        <v>1089</v>
      </c>
      <c r="F5" s="80">
        <v>4404</v>
      </c>
      <c r="G5" s="80">
        <v>20114</v>
      </c>
    </row>
    <row r="6" spans="1:7" x14ac:dyDescent="0.25">
      <c r="A6" s="79" t="s">
        <v>612</v>
      </c>
      <c r="B6" s="78">
        <v>4964</v>
      </c>
      <c r="C6" s="80">
        <v>3152</v>
      </c>
      <c r="D6" s="80">
        <v>11601</v>
      </c>
      <c r="E6" s="80">
        <v>1122</v>
      </c>
      <c r="F6" s="80">
        <v>3170</v>
      </c>
      <c r="G6" s="80">
        <v>10733</v>
      </c>
    </row>
    <row r="7" spans="1:7" x14ac:dyDescent="0.25">
      <c r="A7" s="81" t="s">
        <v>613</v>
      </c>
      <c r="B7" s="78">
        <v>2327</v>
      </c>
      <c r="C7" s="80">
        <v>4056</v>
      </c>
      <c r="D7" s="80">
        <v>3726</v>
      </c>
      <c r="E7" s="80">
        <v>1135</v>
      </c>
      <c r="F7" s="80">
        <v>8817</v>
      </c>
      <c r="G7" s="80">
        <v>18524</v>
      </c>
    </row>
    <row r="8" spans="1:7" x14ac:dyDescent="0.25">
      <c r="A8" s="81" t="s">
        <v>614</v>
      </c>
      <c r="B8" s="78">
        <v>3967</v>
      </c>
      <c r="C8" s="80">
        <v>4906</v>
      </c>
      <c r="D8" s="80">
        <v>9007</v>
      </c>
      <c r="E8" s="80">
        <v>2113</v>
      </c>
      <c r="F8" s="80">
        <v>13090</v>
      </c>
      <c r="G8" s="80">
        <v>13953</v>
      </c>
    </row>
    <row r="9" spans="1:7" x14ac:dyDescent="0.25">
      <c r="A9" s="81" t="s">
        <v>615</v>
      </c>
      <c r="B9" s="78">
        <v>4670</v>
      </c>
      <c r="C9" s="80">
        <v>521</v>
      </c>
      <c r="D9" s="80">
        <v>4505</v>
      </c>
      <c r="E9" s="80">
        <v>1024</v>
      </c>
      <c r="F9" s="80">
        <v>3528</v>
      </c>
      <c r="G9" s="80">
        <v>15275</v>
      </c>
    </row>
    <row r="10" spans="1:7" x14ac:dyDescent="0.25">
      <c r="A10" s="81" t="s">
        <v>616</v>
      </c>
      <c r="B10" s="78">
        <v>3379</v>
      </c>
      <c r="C10" s="80">
        <v>3428</v>
      </c>
      <c r="D10" s="80">
        <v>3973</v>
      </c>
      <c r="E10" s="80">
        <v>1716</v>
      </c>
      <c r="F10" s="80">
        <v>4839</v>
      </c>
      <c r="G10" s="80">
        <v>13085</v>
      </c>
    </row>
    <row r="11" spans="1:7" x14ac:dyDescent="0.25">
      <c r="A11" s="79" t="s">
        <v>617</v>
      </c>
      <c r="B11" s="78">
        <v>5363</v>
      </c>
      <c r="C11" s="80">
        <v>1562</v>
      </c>
      <c r="D11" s="80">
        <v>2945</v>
      </c>
      <c r="E11" s="80">
        <v>1176</v>
      </c>
      <c r="F11" s="80">
        <v>9642</v>
      </c>
      <c r="G11" s="80">
        <v>13714</v>
      </c>
    </row>
    <row r="12" spans="1:7" x14ac:dyDescent="0.25">
      <c r="A12" s="79" t="s">
        <v>618</v>
      </c>
      <c r="B12" s="78">
        <v>3275</v>
      </c>
      <c r="C12" s="80">
        <v>2779</v>
      </c>
      <c r="D12" s="80">
        <v>7549</v>
      </c>
      <c r="E12" s="80">
        <v>1101</v>
      </c>
      <c r="F12" s="80">
        <v>5850</v>
      </c>
      <c r="G12" s="80">
        <v>15065</v>
      </c>
    </row>
    <row r="13" spans="1:7" x14ac:dyDescent="0.25">
      <c r="A13" s="81" t="s">
        <v>619</v>
      </c>
      <c r="B13" s="78">
        <v>3860</v>
      </c>
      <c r="C13" s="80">
        <v>3470</v>
      </c>
      <c r="D13" s="80">
        <v>3862</v>
      </c>
      <c r="E13" s="80">
        <v>1040</v>
      </c>
      <c r="F13" s="80">
        <v>10024</v>
      </c>
      <c r="G13" s="80">
        <v>18389</v>
      </c>
    </row>
    <row r="14" spans="1:7" x14ac:dyDescent="0.25">
      <c r="A14" s="81" t="s">
        <v>620</v>
      </c>
      <c r="B14" s="78">
        <v>4685</v>
      </c>
      <c r="C14" s="80">
        <v>1913</v>
      </c>
      <c r="D14" s="80">
        <v>4596</v>
      </c>
      <c r="E14" s="80">
        <v>1126</v>
      </c>
      <c r="F14" s="80">
        <v>5503</v>
      </c>
      <c r="G14" s="80">
        <v>10686</v>
      </c>
    </row>
    <row r="15" spans="1:7" x14ac:dyDescent="0.25">
      <c r="A15" s="79" t="s">
        <v>621</v>
      </c>
      <c r="B15" s="78">
        <v>4052</v>
      </c>
      <c r="C15" s="80">
        <v>2883</v>
      </c>
      <c r="D15" s="80">
        <v>2142</v>
      </c>
      <c r="E15" s="80">
        <v>2012</v>
      </c>
      <c r="F15" s="80">
        <v>13547</v>
      </c>
      <c r="G15" s="80">
        <v>21983</v>
      </c>
    </row>
    <row r="16" spans="1:7" x14ac:dyDescent="0.25">
      <c r="A16" s="81" t="s">
        <v>622</v>
      </c>
      <c r="B16" s="78">
        <v>5541</v>
      </c>
      <c r="C16" s="80">
        <v>4931</v>
      </c>
      <c r="D16" s="80">
        <v>8283</v>
      </c>
      <c r="E16" s="80">
        <v>1054</v>
      </c>
      <c r="F16" s="80">
        <v>9543</v>
      </c>
      <c r="G16" s="80">
        <v>11967</v>
      </c>
    </row>
    <row r="17" spans="1:7" x14ac:dyDescent="0.25">
      <c r="A17" s="81" t="s">
        <v>623</v>
      </c>
      <c r="B17" s="78">
        <v>5667</v>
      </c>
      <c r="C17" s="80">
        <v>4798</v>
      </c>
      <c r="D17" s="80">
        <v>8420</v>
      </c>
      <c r="E17" s="80">
        <v>1389</v>
      </c>
      <c r="F17" s="80">
        <v>10468</v>
      </c>
      <c r="G17" s="80">
        <v>12677</v>
      </c>
    </row>
    <row r="18" spans="1:7" x14ac:dyDescent="0.25">
      <c r="A18" s="81" t="s">
        <v>624</v>
      </c>
      <c r="B18" s="78">
        <v>4269</v>
      </c>
      <c r="C18" s="80">
        <v>4459</v>
      </c>
      <c r="D18" s="80">
        <v>2248</v>
      </c>
      <c r="E18" s="80">
        <v>1058</v>
      </c>
      <c r="F18" s="80">
        <v>6267</v>
      </c>
      <c r="G18" s="80">
        <v>14982</v>
      </c>
    </row>
    <row r="19" spans="1:7" x14ac:dyDescent="0.25">
      <c r="A19" s="81" t="s">
        <v>625</v>
      </c>
      <c r="B19" s="78">
        <v>3502</v>
      </c>
      <c r="C19" s="80">
        <v>4172</v>
      </c>
      <c r="D19" s="80">
        <v>11074</v>
      </c>
      <c r="E19" s="80">
        <v>1282</v>
      </c>
      <c r="F19" s="80">
        <v>2365</v>
      </c>
      <c r="G19" s="80">
        <v>9380</v>
      </c>
    </row>
    <row r="20" spans="1:7" x14ac:dyDescent="0.25">
      <c r="A20" s="81" t="s">
        <v>626</v>
      </c>
      <c r="B20" s="78">
        <v>5853</v>
      </c>
      <c r="C20" s="80">
        <v>2011</v>
      </c>
      <c r="D20" s="80">
        <v>3807</v>
      </c>
      <c r="E20" s="80">
        <v>1348</v>
      </c>
      <c r="F20" s="80">
        <v>11110</v>
      </c>
      <c r="G20" s="80">
        <v>18047</v>
      </c>
    </row>
    <row r="21" spans="1:7" x14ac:dyDescent="0.25">
      <c r="A21" s="81" t="s">
        <v>627</v>
      </c>
      <c r="B21" s="78">
        <v>2586</v>
      </c>
      <c r="C21" s="80">
        <v>2398</v>
      </c>
      <c r="D21" s="80">
        <v>2453</v>
      </c>
      <c r="E21" s="80">
        <v>1020</v>
      </c>
      <c r="F21" s="80">
        <v>4612</v>
      </c>
      <c r="G21" s="80">
        <v>20525</v>
      </c>
    </row>
    <row r="22" spans="1:7" x14ac:dyDescent="0.25">
      <c r="A22" s="81" t="s">
        <v>628</v>
      </c>
      <c r="B22" s="78">
        <v>5714</v>
      </c>
      <c r="C22" s="80">
        <v>4960</v>
      </c>
      <c r="D22" s="80">
        <v>11507</v>
      </c>
      <c r="E22" s="80">
        <v>1010</v>
      </c>
      <c r="F22" s="80">
        <v>6599</v>
      </c>
      <c r="G22" s="80">
        <v>11626</v>
      </c>
    </row>
    <row r="23" spans="1:7" x14ac:dyDescent="0.25">
      <c r="A23" s="81" t="s">
        <v>629</v>
      </c>
      <c r="B23" s="78">
        <v>5347</v>
      </c>
      <c r="C23" s="80">
        <v>4060</v>
      </c>
      <c r="D23" s="80">
        <v>7056</v>
      </c>
      <c r="E23" s="80">
        <v>1555</v>
      </c>
      <c r="F23" s="80">
        <v>5439</v>
      </c>
      <c r="G23" s="80">
        <v>15285</v>
      </c>
    </row>
    <row r="24" spans="1:7" x14ac:dyDescent="0.25">
      <c r="A24" s="79" t="s">
        <v>630</v>
      </c>
      <c r="B24" s="78">
        <v>4222</v>
      </c>
      <c r="C24" s="80">
        <v>3317</v>
      </c>
      <c r="D24" s="80">
        <v>5849</v>
      </c>
      <c r="E24" s="80">
        <v>2081</v>
      </c>
      <c r="F24" s="80">
        <v>10521</v>
      </c>
      <c r="G24" s="80">
        <v>18979</v>
      </c>
    </row>
    <row r="25" spans="1:7" x14ac:dyDescent="0.25">
      <c r="A25" s="81" t="s">
        <v>631</v>
      </c>
      <c r="B25" s="78">
        <v>5929</v>
      </c>
      <c r="C25" s="80">
        <v>3127</v>
      </c>
      <c r="D25" s="80">
        <v>7971</v>
      </c>
      <c r="E25" s="80">
        <v>1114</v>
      </c>
      <c r="F25" s="80">
        <v>2686</v>
      </c>
      <c r="G25" s="80">
        <v>24099</v>
      </c>
    </row>
    <row r="26" spans="1:7" x14ac:dyDescent="0.25">
      <c r="A26" s="81" t="s">
        <v>632</v>
      </c>
      <c r="B26" s="78">
        <v>4270</v>
      </c>
      <c r="C26" s="80">
        <v>4263</v>
      </c>
      <c r="D26" s="80">
        <v>4999</v>
      </c>
      <c r="E26" s="80">
        <v>1052</v>
      </c>
      <c r="F26" s="80">
        <v>2399</v>
      </c>
      <c r="G26" s="80">
        <v>8924</v>
      </c>
    </row>
    <row r="27" spans="1:7" x14ac:dyDescent="0.25">
      <c r="A27" s="81" t="s">
        <v>633</v>
      </c>
      <c r="B27" s="78">
        <v>5421</v>
      </c>
      <c r="C27" s="80">
        <v>4728</v>
      </c>
      <c r="D27" s="80">
        <v>7158</v>
      </c>
      <c r="E27" s="80">
        <v>1116</v>
      </c>
      <c r="F27" s="80">
        <v>4276</v>
      </c>
      <c r="G27" s="80">
        <v>13907</v>
      </c>
    </row>
    <row r="28" spans="1:7" x14ac:dyDescent="0.25">
      <c r="A28" s="81" t="s">
        <v>634</v>
      </c>
      <c r="B28" s="78">
        <v>3259</v>
      </c>
      <c r="C28" s="80">
        <v>3679</v>
      </c>
      <c r="D28" s="80">
        <v>8406</v>
      </c>
      <c r="E28" s="80">
        <v>2123</v>
      </c>
      <c r="F28" s="80">
        <v>14697</v>
      </c>
      <c r="G28" s="80">
        <v>16827</v>
      </c>
    </row>
    <row r="29" spans="1:7" x14ac:dyDescent="0.25">
      <c r="A29" s="79" t="s">
        <v>635</v>
      </c>
      <c r="B29" s="78">
        <v>2943</v>
      </c>
      <c r="C29" s="80">
        <v>3943</v>
      </c>
      <c r="D29" s="80">
        <v>11987</v>
      </c>
      <c r="E29" s="80">
        <v>1183</v>
      </c>
      <c r="F29" s="80">
        <v>3071</v>
      </c>
      <c r="G29" s="80">
        <v>11292</v>
      </c>
    </row>
    <row r="30" spans="1:7" x14ac:dyDescent="0.25">
      <c r="A30" s="79" t="s">
        <v>636</v>
      </c>
      <c r="B30" s="78">
        <v>5529</v>
      </c>
      <c r="C30" s="80">
        <v>4925</v>
      </c>
      <c r="D30" s="80">
        <v>3122</v>
      </c>
      <c r="E30" s="80">
        <v>1629</v>
      </c>
      <c r="F30" s="80">
        <v>14684</v>
      </c>
      <c r="G30" s="80">
        <v>20871</v>
      </c>
    </row>
    <row r="31" spans="1:7" x14ac:dyDescent="0.25">
      <c r="A31" s="81" t="s">
        <v>637</v>
      </c>
      <c r="B31" s="78">
        <v>2380</v>
      </c>
      <c r="C31" s="80">
        <v>3247</v>
      </c>
      <c r="D31" s="80">
        <v>11956</v>
      </c>
      <c r="E31" s="80">
        <v>1156</v>
      </c>
      <c r="F31" s="80">
        <v>3098</v>
      </c>
      <c r="G31" s="80">
        <v>8531</v>
      </c>
    </row>
    <row r="34" spans="1:1" x14ac:dyDescent="0.25">
      <c r="A34" s="82"/>
    </row>
  </sheetData>
  <pageMargins left="0.7" right="0.7" top="0.75" bottom="0.75" header="0.3" footer="0.3"/>
  <pageSetup orientation="landscape" r:id="rId1"/>
  <tableParts count="1">
    <tablePart r:id="rId2"/>
  </tableParts>
  <extLst>
    <ext xmlns:x14="http://schemas.microsoft.com/office/spreadsheetml/2009/9/main" uri="{05C60535-1F16-4fd2-B633-F4F36F0B64E0}">
      <x14:sparklineGroups xmlns:xm="http://schemas.microsoft.com/office/excel/2006/main">
        <x14:sparklineGroup type="column" displayEmptyCellsAs="gap" high="1" low="1" xr2:uid="{5EF8AC8E-A4B2-4A34-A838-218D2048C6AE}">
          <x14:colorSeries rgb="FF376092"/>
          <x14:colorNegative rgb="FFD00000"/>
          <x14:colorAxis rgb="FF000000"/>
          <x14:colorMarkers rgb="FFD00000"/>
          <x14:colorFirst rgb="FFD00000"/>
          <x14:colorLast rgb="FFD00000"/>
          <x14:colorHigh theme="9"/>
          <x14:colorLow rgb="FFD00000"/>
          <x14:sparklines>
            <x14:sparkline>
              <xm:f>SparkLines!B3:G3</xm:f>
              <xm:sqref>H3</xm:sqref>
            </x14:sparkline>
            <x14:sparkline>
              <xm:f>SparkLines!B4:G4</xm:f>
              <xm:sqref>H4</xm:sqref>
            </x14:sparkline>
            <x14:sparkline>
              <xm:f>SparkLines!B5:G5</xm:f>
              <xm:sqref>H5</xm:sqref>
            </x14:sparkline>
            <x14:sparkline>
              <xm:f>SparkLines!B6:G6</xm:f>
              <xm:sqref>H6</xm:sqref>
            </x14:sparkline>
            <x14:sparkline>
              <xm:f>SparkLines!B7:G7</xm:f>
              <xm:sqref>H7</xm:sqref>
            </x14:sparkline>
            <x14:sparkline>
              <xm:f>SparkLines!B8:G8</xm:f>
              <xm:sqref>H8</xm:sqref>
            </x14:sparkline>
            <x14:sparkline>
              <xm:f>SparkLines!B9:G9</xm:f>
              <xm:sqref>H9</xm:sqref>
            </x14:sparkline>
            <x14:sparkline>
              <xm:f>SparkLines!B10:G10</xm:f>
              <xm:sqref>H10</xm:sqref>
            </x14:sparkline>
            <x14:sparkline>
              <xm:f>SparkLines!B11:G11</xm:f>
              <xm:sqref>H11</xm:sqref>
            </x14:sparkline>
            <x14:sparkline>
              <xm:f>SparkLines!B12:G12</xm:f>
              <xm:sqref>H12</xm:sqref>
            </x14:sparkline>
            <x14:sparkline>
              <xm:f>SparkLines!B13:G13</xm:f>
              <xm:sqref>H13</xm:sqref>
            </x14:sparkline>
            <x14:sparkline>
              <xm:f>SparkLines!B14:G14</xm:f>
              <xm:sqref>H14</xm:sqref>
            </x14:sparkline>
            <x14:sparkline>
              <xm:f>SparkLines!B15:G15</xm:f>
              <xm:sqref>H15</xm:sqref>
            </x14:sparkline>
            <x14:sparkline>
              <xm:f>SparkLines!B16:G16</xm:f>
              <xm:sqref>H16</xm:sqref>
            </x14:sparkline>
            <x14:sparkline>
              <xm:f>SparkLines!B17:G17</xm:f>
              <xm:sqref>H17</xm:sqref>
            </x14:sparkline>
            <x14:sparkline>
              <xm:f>SparkLines!B18:G18</xm:f>
              <xm:sqref>H18</xm:sqref>
            </x14:sparkline>
            <x14:sparkline>
              <xm:f>SparkLines!B19:G19</xm:f>
              <xm:sqref>H19</xm:sqref>
            </x14:sparkline>
            <x14:sparkline>
              <xm:f>SparkLines!B20:G20</xm:f>
              <xm:sqref>H20</xm:sqref>
            </x14:sparkline>
            <x14:sparkline>
              <xm:f>SparkLines!B21:G21</xm:f>
              <xm:sqref>H21</xm:sqref>
            </x14:sparkline>
            <x14:sparkline>
              <xm:f>SparkLines!B22:G22</xm:f>
              <xm:sqref>H22</xm:sqref>
            </x14:sparkline>
            <x14:sparkline>
              <xm:f>SparkLines!B23:G23</xm:f>
              <xm:sqref>H23</xm:sqref>
            </x14:sparkline>
            <x14:sparkline>
              <xm:f>SparkLines!B24:G24</xm:f>
              <xm:sqref>H24</xm:sqref>
            </x14:sparkline>
            <x14:sparkline>
              <xm:f>SparkLines!B25:G25</xm:f>
              <xm:sqref>H25</xm:sqref>
            </x14:sparkline>
            <x14:sparkline>
              <xm:f>SparkLines!B26:G26</xm:f>
              <xm:sqref>H26</xm:sqref>
            </x14:sparkline>
            <x14:sparkline>
              <xm:f>SparkLines!B27:G27</xm:f>
              <xm:sqref>H27</xm:sqref>
            </x14:sparkline>
            <x14:sparkline>
              <xm:f>SparkLines!B28:G28</xm:f>
              <xm:sqref>H28</xm:sqref>
            </x14:sparkline>
            <x14:sparkline>
              <xm:f>SparkLines!B29:G29</xm:f>
              <xm:sqref>H29</xm:sqref>
            </x14:sparkline>
            <x14:sparkline>
              <xm:f>SparkLines!B30:G30</xm:f>
              <xm:sqref>H30</xm:sqref>
            </x14:sparkline>
            <x14:sparkline>
              <xm:f>SparkLines!B31:G31</xm:f>
              <xm:sqref>H31</xm:sqref>
            </x14:sparkline>
          </x14:sparklines>
        </x14:sparklineGroup>
        <x14:sparklineGroup displayEmptyCellsAs="gap" high="1" low="1" xr2:uid="{4DE91EEA-634C-4BC9-AC3F-6874F28D938A}">
          <x14:colorSeries rgb="FF000000"/>
          <x14:colorNegative rgb="FF0070C0"/>
          <x14:colorAxis rgb="FF000000"/>
          <x14:colorMarkers rgb="FF0070C0"/>
          <x14:colorFirst rgb="FF0070C0"/>
          <x14:colorLast rgb="FF0070C0"/>
          <x14:colorHigh rgb="FF0070C0"/>
          <x14:colorLow rgb="FFFF0000"/>
          <x14:sparklines>
            <x14:sparkline>
              <xm:f>SparkLines!B2:G2</xm:f>
              <xm:sqref>H2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0"/>
  </sheetPr>
  <dimension ref="B19:C20"/>
  <sheetViews>
    <sheetView showGridLines="0" workbookViewId="0">
      <selection activeCell="E11" sqref="E11"/>
    </sheetView>
  </sheetViews>
  <sheetFormatPr defaultColWidth="9.140625" defaultRowHeight="15" x14ac:dyDescent="0.25"/>
  <cols>
    <col min="1" max="16384" width="9.140625" style="25"/>
  </cols>
  <sheetData>
    <row r="19" spans="2:3" x14ac:dyDescent="0.25">
      <c r="B19" s="24"/>
    </row>
    <row r="20" spans="2:3" x14ac:dyDescent="0.25">
      <c r="B20" s="24"/>
      <c r="C20" s="26"/>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7D2DF-6011-4442-9FFF-06DE40B7D5E1}">
  <sheetPr>
    <tabColor theme="0"/>
  </sheetPr>
  <dimension ref="A2:C16"/>
  <sheetViews>
    <sheetView workbookViewId="0">
      <selection activeCell="E6" sqref="E6"/>
    </sheetView>
  </sheetViews>
  <sheetFormatPr defaultRowHeight="15" x14ac:dyDescent="0.25"/>
  <cols>
    <col min="1" max="1" width="16.28515625" bestFit="1" customWidth="1"/>
    <col min="2" max="2" width="13.28515625" bestFit="1" customWidth="1"/>
    <col min="3" max="3" width="12.140625" bestFit="1" customWidth="1"/>
  </cols>
  <sheetData>
    <row r="2" spans="1:3" x14ac:dyDescent="0.25">
      <c r="A2" s="91" t="s">
        <v>258</v>
      </c>
      <c r="B2" t="s">
        <v>270</v>
      </c>
    </row>
    <row r="4" spans="1:3" x14ac:dyDescent="0.25">
      <c r="A4" s="91" t="s">
        <v>234</v>
      </c>
      <c r="B4" s="91" t="s">
        <v>181</v>
      </c>
      <c r="C4" t="s">
        <v>693</v>
      </c>
    </row>
    <row r="5" spans="1:3" x14ac:dyDescent="0.25">
      <c r="A5" t="s">
        <v>262</v>
      </c>
      <c r="B5" t="s">
        <v>261</v>
      </c>
      <c r="C5" s="84">
        <v>107812.5</v>
      </c>
    </row>
    <row r="6" spans="1:3" x14ac:dyDescent="0.25">
      <c r="B6" t="s">
        <v>266</v>
      </c>
      <c r="C6" s="84">
        <v>73095</v>
      </c>
    </row>
    <row r="7" spans="1:3" x14ac:dyDescent="0.25">
      <c r="B7" t="s">
        <v>268</v>
      </c>
      <c r="C7" s="84">
        <v>68677.5</v>
      </c>
    </row>
    <row r="8" spans="1:3" x14ac:dyDescent="0.25">
      <c r="B8" t="s">
        <v>264</v>
      </c>
      <c r="C8" s="84">
        <v>44160</v>
      </c>
    </row>
    <row r="9" spans="1:3" x14ac:dyDescent="0.25">
      <c r="A9" t="s">
        <v>694</v>
      </c>
      <c r="C9" s="84">
        <v>293745</v>
      </c>
    </row>
    <row r="10" spans="1:3" x14ac:dyDescent="0.25">
      <c r="A10" t="s">
        <v>267</v>
      </c>
      <c r="B10" t="s">
        <v>268</v>
      </c>
      <c r="C10" s="84">
        <v>109635</v>
      </c>
    </row>
    <row r="11" spans="1:3" x14ac:dyDescent="0.25">
      <c r="B11" t="s">
        <v>261</v>
      </c>
      <c r="C11" s="84">
        <v>47430</v>
      </c>
    </row>
    <row r="12" spans="1:3" x14ac:dyDescent="0.25">
      <c r="A12" t="s">
        <v>695</v>
      </c>
      <c r="C12" s="84">
        <v>157065</v>
      </c>
    </row>
    <row r="13" spans="1:3" x14ac:dyDescent="0.25">
      <c r="A13" t="s">
        <v>265</v>
      </c>
      <c r="B13" t="s">
        <v>264</v>
      </c>
      <c r="C13" s="84">
        <v>73237.5</v>
      </c>
    </row>
    <row r="14" spans="1:3" x14ac:dyDescent="0.25">
      <c r="B14" t="s">
        <v>266</v>
      </c>
      <c r="C14" s="84">
        <v>55612.5</v>
      </c>
    </row>
    <row r="15" spans="1:3" x14ac:dyDescent="0.25">
      <c r="B15" t="s">
        <v>261</v>
      </c>
      <c r="C15" s="84">
        <v>16192.5</v>
      </c>
    </row>
    <row r="16" spans="1:3" x14ac:dyDescent="0.25">
      <c r="A16" t="s">
        <v>696</v>
      </c>
      <c r="C16" s="84">
        <v>145042.5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19</vt:i4>
      </vt:variant>
      <vt:variant>
        <vt:lpstr>Charts</vt:lpstr>
      </vt:variant>
      <vt:variant>
        <vt:i4>2</vt:i4>
      </vt:variant>
      <vt:variant>
        <vt:lpstr>Named Ranges</vt:lpstr>
      </vt:variant>
      <vt:variant>
        <vt:i4>1</vt:i4>
      </vt:variant>
    </vt:vector>
  </HeadingPairs>
  <TitlesOfParts>
    <vt:vector size="22" baseType="lpstr">
      <vt:lpstr>Creating Tables</vt:lpstr>
      <vt:lpstr>VLOOKUP</vt:lpstr>
      <vt:lpstr>Custom Sorting</vt:lpstr>
      <vt:lpstr>Subtotals</vt:lpstr>
      <vt:lpstr>sales figures</vt:lpstr>
      <vt:lpstr>Charting 2</vt:lpstr>
      <vt:lpstr>SparkLines</vt:lpstr>
      <vt:lpstr>Pivot Table Diagram</vt:lpstr>
      <vt:lpstr>Sheet1</vt:lpstr>
      <vt:lpstr>Pivot Table</vt:lpstr>
      <vt:lpstr>Data</vt:lpstr>
      <vt:lpstr>Data Validation</vt:lpstr>
      <vt:lpstr>Conditional Format</vt:lpstr>
      <vt:lpstr>Custom Conditional Format</vt:lpstr>
      <vt:lpstr>Sheet2-Conditional Fromat</vt:lpstr>
      <vt:lpstr>Linking Data</vt:lpstr>
      <vt:lpstr>Linkfromhere</vt:lpstr>
      <vt:lpstr>Protection</vt:lpstr>
      <vt:lpstr> Complete Data</vt:lpstr>
      <vt:lpstr>Chart1</vt:lpstr>
      <vt:lpstr>pivotal charts</vt:lpstr>
      <vt:lpstr>link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Karim Abdul</dc:creator>
  <cp:lastModifiedBy>Klaus</cp:lastModifiedBy>
  <cp:lastPrinted>2018-12-28T19:29:06Z</cp:lastPrinted>
  <dcterms:created xsi:type="dcterms:W3CDTF">2018-05-12T04:25:46Z</dcterms:created>
  <dcterms:modified xsi:type="dcterms:W3CDTF">2022-01-08T07:55:53Z</dcterms:modified>
</cp:coreProperties>
</file>