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defaultThemeVersion="124226"/>
  <bookViews>
    <workbookView xWindow="336" yWindow="12" windowWidth="11340" windowHeight="6540" tabRatio="703" activeTab="1"/>
  </bookViews>
  <sheets>
    <sheet name="enhedspriser" sheetId="12" r:id="rId1"/>
    <sheet name="budget r1" sheetId="1" r:id="rId2"/>
    <sheet name="Ark1" sheetId="19" r:id="rId3"/>
  </sheets>
  <definedNames>
    <definedName name="_xlnm.Print_Area" localSheetId="1">'budget r1'!$A$1:$J$27</definedName>
  </definedNames>
  <calcPr calcId="145621"/>
</workbook>
</file>

<file path=xl/calcChain.xml><?xml version="1.0" encoding="utf-8"?>
<calcChain xmlns="http://schemas.openxmlformats.org/spreadsheetml/2006/main">
  <c r="C5" i="19" l="1"/>
  <c r="D24" i="19"/>
  <c r="C24" i="19"/>
  <c r="I24" i="19" s="1"/>
  <c r="J24" i="19" s="1"/>
  <c r="B24" i="19"/>
  <c r="I23" i="19"/>
  <c r="I22" i="19"/>
  <c r="J22" i="19" s="1"/>
  <c r="D22" i="19"/>
  <c r="C22" i="19"/>
  <c r="B22" i="19"/>
  <c r="I21" i="19"/>
  <c r="D20" i="19"/>
  <c r="C20" i="19"/>
  <c r="I20" i="19" s="1"/>
  <c r="D19" i="19"/>
  <c r="C19" i="19"/>
  <c r="I19" i="19" s="1"/>
  <c r="I18" i="19"/>
  <c r="D18" i="19"/>
  <c r="C18" i="19"/>
  <c r="B18" i="19"/>
  <c r="I17" i="19"/>
  <c r="D16" i="19"/>
  <c r="C16" i="19"/>
  <c r="I16" i="19" s="1"/>
  <c r="B16" i="19"/>
  <c r="D15" i="19"/>
  <c r="C15" i="19"/>
  <c r="I15" i="19" s="1"/>
  <c r="B15" i="19"/>
  <c r="D14" i="19"/>
  <c r="C14" i="19"/>
  <c r="I14" i="19" s="1"/>
  <c r="D13" i="19"/>
  <c r="C13" i="19"/>
  <c r="I13" i="19" s="1"/>
  <c r="B13" i="19"/>
  <c r="D12" i="19"/>
  <c r="C12" i="19"/>
  <c r="I12" i="19" s="1"/>
  <c r="B12" i="19"/>
  <c r="D11" i="19"/>
  <c r="C11" i="19"/>
  <c r="I11" i="19" s="1"/>
  <c r="B11" i="19"/>
  <c r="I10" i="19"/>
  <c r="I9" i="19"/>
  <c r="J9" i="19" s="1"/>
  <c r="D9" i="19"/>
  <c r="C9" i="19"/>
  <c r="B9" i="19"/>
  <c r="I8" i="19"/>
  <c r="D7" i="19"/>
  <c r="C7" i="19"/>
  <c r="I7" i="19" s="1"/>
  <c r="B7" i="19"/>
  <c r="I6" i="19"/>
  <c r="I5" i="19"/>
  <c r="D5" i="19"/>
  <c r="B5" i="19"/>
  <c r="I4" i="19"/>
  <c r="J26" i="1"/>
  <c r="I26" i="1"/>
  <c r="I24" i="1"/>
  <c r="J24" i="1" s="1"/>
  <c r="D24" i="1"/>
  <c r="C24" i="1"/>
  <c r="B24" i="1"/>
  <c r="I23" i="1"/>
  <c r="D22" i="1"/>
  <c r="C22" i="1"/>
  <c r="I22" i="1" s="1"/>
  <c r="J22" i="1" s="1"/>
  <c r="B22" i="1"/>
  <c r="D18" i="1"/>
  <c r="C18" i="1"/>
  <c r="I18" i="1" s="1"/>
  <c r="B18" i="1"/>
  <c r="I17" i="1"/>
  <c r="D15" i="1"/>
  <c r="C15" i="1"/>
  <c r="I15" i="1" s="1"/>
  <c r="B15" i="1"/>
  <c r="D9" i="1"/>
  <c r="C9" i="1"/>
  <c r="I9" i="1" s="1"/>
  <c r="J9" i="1" s="1"/>
  <c r="B9" i="1"/>
  <c r="B7" i="1"/>
  <c r="C7" i="1"/>
  <c r="D7" i="1"/>
  <c r="D16" i="1"/>
  <c r="C16" i="1"/>
  <c r="I16" i="1" s="1"/>
  <c r="B16" i="1"/>
  <c r="D14" i="1"/>
  <c r="C14" i="1"/>
  <c r="I14" i="1" s="1"/>
  <c r="D13" i="1"/>
  <c r="C13" i="1"/>
  <c r="I13" i="1" s="1"/>
  <c r="B13" i="1"/>
  <c r="D12" i="1"/>
  <c r="C12" i="1"/>
  <c r="I12" i="1" s="1"/>
  <c r="B12" i="1"/>
  <c r="D11" i="1"/>
  <c r="C11" i="1"/>
  <c r="I11" i="1" s="1"/>
  <c r="B11" i="1"/>
  <c r="I10" i="1"/>
  <c r="B5" i="1"/>
  <c r="J5" i="19" l="1"/>
  <c r="J26" i="19" s="1"/>
  <c r="J7" i="19"/>
  <c r="I26" i="19"/>
  <c r="J16" i="19"/>
  <c r="J20" i="19"/>
  <c r="J16" i="1"/>
  <c r="I7" i="1" l="1"/>
  <c r="I21" i="1"/>
  <c r="I6" i="1"/>
  <c r="D19" i="1"/>
  <c r="D20" i="1"/>
  <c r="C20" i="1"/>
  <c r="I20" i="1" s="1"/>
  <c r="C19" i="1"/>
  <c r="I19" i="1" s="1"/>
  <c r="J20" i="1" s="1"/>
  <c r="I8" i="1"/>
  <c r="I4" i="1"/>
  <c r="J7" i="1" l="1"/>
  <c r="C13" i="12"/>
  <c r="D5" i="1"/>
  <c r="C5" i="1"/>
  <c r="I5" i="1" s="1"/>
  <c r="C15" i="12"/>
  <c r="C11" i="12"/>
  <c r="J5" i="1" l="1"/>
</calcChain>
</file>

<file path=xl/comments1.xml><?xml version="1.0" encoding="utf-8"?>
<comments xmlns="http://schemas.openxmlformats.org/spreadsheetml/2006/main">
  <authors>
    <author xml:space="preserve">Klaus Wogelius </author>
    <author>Klaus Wogelius (KW)</author>
  </authors>
  <commentList>
    <comment ref="A5" authorId="0">
      <text>
        <r>
          <rPr>
            <b/>
            <sz val="8"/>
            <color indexed="81"/>
            <rFont val="Tahoma"/>
            <family val="2"/>
          </rPr>
          <t>Klaus Wogelius :</t>
        </r>
        <r>
          <rPr>
            <sz val="8"/>
            <color indexed="81"/>
            <rFont val="Tahoma"/>
            <family val="2"/>
          </rPr>
          <t xml:space="preserve">
Timepris for AS350 B3 er kr. 13.900 </t>
        </r>
      </text>
    </comment>
    <comment ref="A17" authorId="1">
      <text>
        <r>
          <rPr>
            <b/>
            <sz val="8"/>
            <color indexed="81"/>
            <rFont val="Tahoma"/>
            <family val="2"/>
          </rPr>
          <t>Klaus Wogelius (KW):</t>
        </r>
        <r>
          <rPr>
            <sz val="8"/>
            <color indexed="81"/>
            <rFont val="Tahoma"/>
            <family val="2"/>
          </rPr>
          <t xml:space="preserve">
indkøb af 48v PSUer, WG til coax adaptere, dæmpeled og sucoflexkabler</t>
        </r>
      </text>
    </comment>
  </commentList>
</comments>
</file>

<file path=xl/sharedStrings.xml><?xml version="1.0" encoding="utf-8"?>
<sst xmlns="http://schemas.openxmlformats.org/spreadsheetml/2006/main" count="140" uniqueCount="53">
  <si>
    <t>materialer</t>
  </si>
  <si>
    <t>enhed</t>
  </si>
  <si>
    <t>kr/time</t>
  </si>
  <si>
    <t>kr/dag</t>
  </si>
  <si>
    <t>helikopter (as350)</t>
  </si>
  <si>
    <t>værktøj</t>
  </si>
  <si>
    <t>kr/site</t>
  </si>
  <si>
    <t>flybilletter udenrigs</t>
  </si>
  <si>
    <t>flybilletter indenrigs</t>
  </si>
  <si>
    <t>enhedspriser</t>
  </si>
  <si>
    <t>i alt</t>
  </si>
  <si>
    <t>beskrivelse</t>
  </si>
  <si>
    <t>arbejdstimer (1 mand)</t>
  </si>
  <si>
    <t>kr/billet</t>
  </si>
  <si>
    <t>leje af testudstyr</t>
  </si>
  <si>
    <t>indkvartering (1 mand)</t>
  </si>
  <si>
    <t>Aflevering</t>
  </si>
  <si>
    <t>pris euro</t>
  </si>
  <si>
    <t>pris dkk</t>
  </si>
  <si>
    <t>kr/system</t>
  </si>
  <si>
    <t>Projektledelse:</t>
  </si>
  <si>
    <t>Grand total</t>
  </si>
  <si>
    <t>timer</t>
  </si>
  <si>
    <t>dagpenge (3 mand)</t>
  </si>
  <si>
    <t>mand</t>
  </si>
  <si>
    <t>indkvartering</t>
  </si>
  <si>
    <t>dagpenge</t>
  </si>
  <si>
    <t>SW Implementation (Incl. 2 days of workshop)</t>
  </si>
  <si>
    <t>lokal arbejdskraft</t>
  </si>
  <si>
    <t>kr/colli</t>
  </si>
  <si>
    <t>arbejdstimer tele medarbejdere</t>
  </si>
  <si>
    <t>x</t>
  </si>
  <si>
    <t>øvrig persontransport (bus, taxa etc)</t>
  </si>
  <si>
    <t>kr/(dag*mand)</t>
  </si>
  <si>
    <t>kr/(kursus*mand)</t>
  </si>
  <si>
    <t>billet</t>
  </si>
  <si>
    <t>nætter</t>
  </si>
  <si>
    <t>dage</t>
  </si>
  <si>
    <t>kr/sæt</t>
  </si>
  <si>
    <t>site-tillæg</t>
  </si>
  <si>
    <t>konsulentbistand</t>
  </si>
  <si>
    <t xml:space="preserve">undervisning </t>
  </si>
  <si>
    <t>logistik (skib)</t>
  </si>
  <si>
    <t>supervisor</t>
  </si>
  <si>
    <t>kr/nat</t>
  </si>
  <si>
    <t>Udarbejdelse af mellemrapport:</t>
  </si>
  <si>
    <t>Systemdesign fase 1 - De 3 Scenarier</t>
  </si>
  <si>
    <t>Systemdesign fase 2 - detaljeret design</t>
  </si>
  <si>
    <t>Overslag over forundersøgelse før udvidelse af backbone routernettets transmissionskapacitet</t>
  </si>
  <si>
    <t>Aftaler ang. forbindelser i transportnettet samt koordination af FAT og installation</t>
  </si>
  <si>
    <t>Udarbejdelse af projektplan for udvidelse af backbone routernettets transmissionskapacitet</t>
  </si>
  <si>
    <t>alt i alt</t>
  </si>
  <si>
    <t>(teletimer på projektet)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</si>
</sst>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name val="Arial"/>
      <family val="2"/>
    </font>
    <font>
      <b/>
      <i/>
      <sz val="10"/>
      <name val="Arial"/>
      <family val="2"/>
    </font>
    <font>
      <b/>
      <i/>
      <sz val="11"/>
      <name val="Arial"/>
      <family val="2"/>
    </font>
    <font>
      <b/>
      <i/>
      <sz val="14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sz val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66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ck">
        <color indexed="64"/>
      </bottom>
      <diagonal/>
    </border>
  </borders>
  <cellStyleXfs count="4">
    <xf numFmtId="0" fontId="0" fillId="0" borderId="0"/>
    <xf numFmtId="0" fontId="1" fillId="0" borderId="0"/>
    <xf numFmtId="49" fontId="10" fillId="0" borderId="11" applyFill="0" applyBorder="0">
      <alignment wrapText="1"/>
    </xf>
    <xf numFmtId="0" fontId="9" fillId="0" borderId="0" applyFill="0" applyBorder="0"/>
  </cellStyleXfs>
  <cellXfs count="34">
    <xf numFmtId="0" fontId="0" fillId="0" borderId="0" xfId="0"/>
    <xf numFmtId="3" fontId="2" fillId="2" borderId="0" xfId="0" applyNumberFormat="1" applyFont="1" applyFill="1" applyBorder="1"/>
    <xf numFmtId="3" fontId="2" fillId="2" borderId="1" xfId="0" applyNumberFormat="1" applyFont="1" applyFill="1" applyBorder="1"/>
    <xf numFmtId="3" fontId="6" fillId="2" borderId="0" xfId="0" applyNumberFormat="1" applyFont="1" applyFill="1" applyBorder="1"/>
    <xf numFmtId="3" fontId="6" fillId="2" borderId="4" xfId="0" applyNumberFormat="1" applyFont="1" applyFill="1" applyBorder="1" applyAlignment="1">
      <alignment horizontal="center"/>
    </xf>
    <xf numFmtId="3" fontId="6" fillId="2" borderId="4" xfId="0" applyNumberFormat="1" applyFont="1" applyFill="1" applyBorder="1" applyAlignment="1">
      <alignment horizontal="right"/>
    </xf>
    <xf numFmtId="3" fontId="6" fillId="3" borderId="4" xfId="0" applyNumberFormat="1" applyFont="1" applyFill="1" applyBorder="1" applyAlignment="1">
      <alignment horizontal="center"/>
    </xf>
    <xf numFmtId="3" fontId="5" fillId="3" borderId="4" xfId="0" applyNumberFormat="1" applyFont="1" applyFill="1" applyBorder="1"/>
    <xf numFmtId="3" fontId="6" fillId="2" borderId="4" xfId="0" applyNumberFormat="1" applyFont="1" applyFill="1" applyBorder="1" applyAlignment="1">
      <alignment horizontal="left"/>
    </xf>
    <xf numFmtId="3" fontId="6" fillId="2" borderId="9" xfId="0" applyNumberFormat="1" applyFont="1" applyFill="1" applyBorder="1"/>
    <xf numFmtId="3" fontId="2" fillId="3" borderId="1" xfId="0" applyNumberFormat="1" applyFont="1" applyFill="1" applyBorder="1"/>
    <xf numFmtId="0" fontId="6" fillId="0" borderId="0" xfId="0" applyFont="1"/>
    <xf numFmtId="3" fontId="6" fillId="5" borderId="8" xfId="0" applyNumberFormat="1" applyFont="1" applyFill="1" applyBorder="1" applyAlignment="1">
      <alignment horizontal="center"/>
    </xf>
    <xf numFmtId="3" fontId="6" fillId="5" borderId="8" xfId="0" applyNumberFormat="1" applyFont="1" applyFill="1" applyBorder="1" applyAlignment="1">
      <alignment horizontal="right"/>
    </xf>
    <xf numFmtId="3" fontId="6" fillId="5" borderId="8" xfId="0" applyNumberFormat="1" applyFont="1" applyFill="1" applyBorder="1" applyAlignment="1">
      <alignment horizontal="left"/>
    </xf>
    <xf numFmtId="3" fontId="2" fillId="5" borderId="8" xfId="0" applyNumberFormat="1" applyFont="1" applyFill="1" applyBorder="1"/>
    <xf numFmtId="3" fontId="2" fillId="0" borderId="0" xfId="0" applyNumberFormat="1" applyFont="1"/>
    <xf numFmtId="3" fontId="2" fillId="2" borderId="2" xfId="0" applyNumberFormat="1" applyFont="1" applyFill="1" applyBorder="1"/>
    <xf numFmtId="3" fontId="2" fillId="3" borderId="0" xfId="0" applyNumberFormat="1" applyFont="1" applyFill="1" applyBorder="1"/>
    <xf numFmtId="3" fontId="2" fillId="2" borderId="9" xfId="0" applyNumberFormat="1" applyFont="1" applyFill="1" applyBorder="1"/>
    <xf numFmtId="3" fontId="2" fillId="2" borderId="3" xfId="0" applyNumberFormat="1" applyFont="1" applyFill="1" applyBorder="1"/>
    <xf numFmtId="3" fontId="2" fillId="2" borderId="4" xfId="0" applyNumberFormat="1" applyFont="1" applyFill="1" applyBorder="1"/>
    <xf numFmtId="3" fontId="2" fillId="0" borderId="0" xfId="0" applyNumberFormat="1" applyFont="1" applyFill="1" applyBorder="1"/>
    <xf numFmtId="3" fontId="2" fillId="3" borderId="9" xfId="0" applyNumberFormat="1" applyFont="1" applyFill="1" applyBorder="1"/>
    <xf numFmtId="3" fontId="5" fillId="0" borderId="0" xfId="0" applyNumberFormat="1" applyFont="1" applyFill="1" applyBorder="1"/>
    <xf numFmtId="3" fontId="6" fillId="2" borderId="3" xfId="0" applyNumberFormat="1" applyFont="1" applyFill="1" applyBorder="1" applyAlignment="1">
      <alignment horizontal="center"/>
    </xf>
    <xf numFmtId="3" fontId="6" fillId="0" borderId="0" xfId="0" applyNumberFormat="1" applyFont="1" applyAlignment="1">
      <alignment horizontal="center"/>
    </xf>
    <xf numFmtId="3" fontId="7" fillId="2" borderId="5" xfId="0" applyNumberFormat="1" applyFont="1" applyFill="1" applyBorder="1" applyAlignment="1">
      <alignment horizontal="center"/>
    </xf>
    <xf numFmtId="3" fontId="7" fillId="2" borderId="6" xfId="0" applyNumberFormat="1" applyFont="1" applyFill="1" applyBorder="1" applyAlignment="1">
      <alignment horizontal="center"/>
    </xf>
    <xf numFmtId="3" fontId="8" fillId="4" borderId="7" xfId="0" applyNumberFormat="1" applyFont="1" applyFill="1" applyBorder="1" applyAlignment="1">
      <alignment horizontal="center"/>
    </xf>
    <xf numFmtId="3" fontId="8" fillId="4" borderId="10" xfId="0" applyNumberFormat="1" applyFont="1" applyFill="1" applyBorder="1" applyAlignment="1">
      <alignment horizontal="center"/>
    </xf>
    <xf numFmtId="3" fontId="11" fillId="3" borderId="6" xfId="0" applyNumberFormat="1" applyFont="1" applyFill="1" applyBorder="1" applyAlignment="1">
      <alignment horizontal="center"/>
    </xf>
    <xf numFmtId="3" fontId="11" fillId="0" borderId="0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</cellXfs>
  <cellStyles count="4">
    <cellStyle name="Normal" xfId="0" builtinId="0"/>
    <cellStyle name="Normal 2" xfId="1"/>
    <cellStyle name="VerdiColumnHeader" xfId="2"/>
    <cellStyle name="VerdiProductNo" xfId="3"/>
  </cellStyles>
  <dxfs count="0"/>
  <tableStyles count="0" defaultTableStyle="TableStyleMedium2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ontortema">
  <a:themeElements>
    <a:clrScheme name="Kont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ont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E19"/>
  <sheetViews>
    <sheetView workbookViewId="0">
      <selection activeCell="E7" sqref="E7"/>
    </sheetView>
  </sheetViews>
  <sheetFormatPr defaultRowHeight="13.2" x14ac:dyDescent="0.25"/>
  <cols>
    <col min="1" max="1" width="62.21875" bestFit="1" customWidth="1"/>
    <col min="2" max="2" width="9.109375" bestFit="1" customWidth="1"/>
    <col min="3" max="3" width="10.44140625" bestFit="1" customWidth="1"/>
    <col min="4" max="4" width="15.109375" bestFit="1" customWidth="1"/>
  </cols>
  <sheetData>
    <row r="2" spans="1:5" s="11" customFormat="1" x14ac:dyDescent="0.25">
      <c r="A2" s="12" t="s">
        <v>11</v>
      </c>
      <c r="B2" s="13" t="s">
        <v>17</v>
      </c>
      <c r="C2" s="13" t="s">
        <v>18</v>
      </c>
      <c r="D2" s="14" t="s">
        <v>1</v>
      </c>
    </row>
    <row r="3" spans="1:5" x14ac:dyDescent="0.25">
      <c r="A3" s="15" t="s">
        <v>7</v>
      </c>
      <c r="B3" s="15"/>
      <c r="C3" s="15">
        <v>15000</v>
      </c>
      <c r="D3" s="15" t="s">
        <v>13</v>
      </c>
    </row>
    <row r="4" spans="1:5" x14ac:dyDescent="0.25">
      <c r="A4" s="15" t="s">
        <v>8</v>
      </c>
      <c r="B4" s="15"/>
      <c r="C4" s="15">
        <v>6000</v>
      </c>
      <c r="D4" s="15" t="s">
        <v>13</v>
      </c>
    </row>
    <row r="5" spans="1:5" x14ac:dyDescent="0.25">
      <c r="A5" s="15" t="s">
        <v>4</v>
      </c>
      <c r="B5" s="15"/>
      <c r="C5" s="15">
        <v>13900</v>
      </c>
      <c r="D5" s="15" t="s">
        <v>2</v>
      </c>
    </row>
    <row r="6" spans="1:5" x14ac:dyDescent="0.25">
      <c r="A6" s="15" t="s">
        <v>32</v>
      </c>
      <c r="B6" s="15"/>
      <c r="C6" s="15">
        <v>100</v>
      </c>
      <c r="D6" s="15" t="s">
        <v>3</v>
      </c>
    </row>
    <row r="7" spans="1:5" x14ac:dyDescent="0.25">
      <c r="A7" s="15" t="s">
        <v>30</v>
      </c>
      <c r="B7" s="15"/>
      <c r="C7" s="15">
        <v>300</v>
      </c>
      <c r="D7" s="15" t="s">
        <v>2</v>
      </c>
      <c r="E7">
        <v>0</v>
      </c>
    </row>
    <row r="8" spans="1:5" x14ac:dyDescent="0.25">
      <c r="A8" s="15" t="s">
        <v>26</v>
      </c>
      <c r="B8" s="15"/>
      <c r="C8" s="15">
        <v>400</v>
      </c>
      <c r="D8" s="15" t="s">
        <v>3</v>
      </c>
    </row>
    <row r="9" spans="1:5" x14ac:dyDescent="0.25">
      <c r="A9" s="15" t="s">
        <v>39</v>
      </c>
      <c r="B9" s="15"/>
      <c r="C9" s="15">
        <v>600</v>
      </c>
      <c r="D9" s="15" t="s">
        <v>44</v>
      </c>
    </row>
    <row r="10" spans="1:5" x14ac:dyDescent="0.25">
      <c r="A10" s="15" t="s">
        <v>28</v>
      </c>
      <c r="B10" s="15"/>
      <c r="C10" s="15">
        <v>1000</v>
      </c>
      <c r="D10" s="15" t="s">
        <v>2</v>
      </c>
    </row>
    <row r="11" spans="1:5" x14ac:dyDescent="0.25">
      <c r="A11" s="15" t="s">
        <v>40</v>
      </c>
      <c r="B11" s="15"/>
      <c r="C11" s="15">
        <f>1300*8</f>
        <v>10400</v>
      </c>
      <c r="D11" s="15" t="s">
        <v>3</v>
      </c>
    </row>
    <row r="12" spans="1:5" x14ac:dyDescent="0.25">
      <c r="A12" s="15" t="s">
        <v>25</v>
      </c>
      <c r="B12" s="15"/>
      <c r="C12" s="15">
        <v>1000</v>
      </c>
      <c r="D12" s="15" t="s">
        <v>44</v>
      </c>
    </row>
    <row r="13" spans="1:5" x14ac:dyDescent="0.25">
      <c r="A13" s="15" t="s">
        <v>41</v>
      </c>
      <c r="B13" s="15">
        <v>1500</v>
      </c>
      <c r="C13" s="15">
        <f>B13*7.5</f>
        <v>11250</v>
      </c>
      <c r="D13" s="15" t="s">
        <v>34</v>
      </c>
    </row>
    <row r="14" spans="1:5" x14ac:dyDescent="0.25">
      <c r="A14" s="15" t="s">
        <v>14</v>
      </c>
      <c r="B14" s="15"/>
      <c r="C14" s="15">
        <v>1000</v>
      </c>
      <c r="D14" s="15" t="s">
        <v>3</v>
      </c>
    </row>
    <row r="15" spans="1:5" x14ac:dyDescent="0.25">
      <c r="A15" s="15" t="s">
        <v>27</v>
      </c>
      <c r="B15" s="15">
        <v>18816</v>
      </c>
      <c r="C15" s="15">
        <f>7.5*B15</f>
        <v>141120</v>
      </c>
      <c r="D15" s="15" t="s">
        <v>19</v>
      </c>
    </row>
    <row r="16" spans="1:5" x14ac:dyDescent="0.25">
      <c r="A16" s="15" t="s">
        <v>42</v>
      </c>
      <c r="B16" s="15"/>
      <c r="C16" s="15">
        <v>4000</v>
      </c>
      <c r="D16" s="15" t="s">
        <v>29</v>
      </c>
    </row>
    <row r="17" spans="1:4" x14ac:dyDescent="0.25">
      <c r="A17" s="15" t="s">
        <v>0</v>
      </c>
      <c r="B17" s="15"/>
      <c r="C17" s="15">
        <v>5000</v>
      </c>
      <c r="D17" s="15" t="s">
        <v>6</v>
      </c>
    </row>
    <row r="18" spans="1:4" x14ac:dyDescent="0.25">
      <c r="A18" s="15" t="s">
        <v>5</v>
      </c>
      <c r="B18" s="15"/>
      <c r="C18" s="15">
        <v>10000</v>
      </c>
      <c r="D18" s="15" t="s">
        <v>38</v>
      </c>
    </row>
    <row r="19" spans="1:4" x14ac:dyDescent="0.25">
      <c r="A19" s="15" t="s">
        <v>43</v>
      </c>
      <c r="B19" s="15"/>
      <c r="C19" s="15">
        <v>12000</v>
      </c>
      <c r="D19" s="15" t="s">
        <v>33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45"/>
  <sheetViews>
    <sheetView tabSelected="1" zoomScaleNormal="100" workbookViewId="0">
      <selection activeCell="D9" sqref="D9"/>
    </sheetView>
  </sheetViews>
  <sheetFormatPr defaultColWidth="9.109375" defaultRowHeight="13.2" x14ac:dyDescent="0.25"/>
  <cols>
    <col min="1" max="1" width="2.33203125" style="16" customWidth="1"/>
    <col min="2" max="2" width="53.44140625" style="16" bestFit="1" customWidth="1"/>
    <col min="3" max="3" width="8.21875" style="16" bestFit="1" customWidth="1"/>
    <col min="4" max="4" width="15.109375" style="16" bestFit="1" customWidth="1"/>
    <col min="5" max="5" width="3" style="16" bestFit="1" customWidth="1"/>
    <col min="6" max="6" width="8.6640625" style="16" bestFit="1" customWidth="1"/>
    <col min="7" max="7" width="4" style="16" bestFit="1" customWidth="1"/>
    <col min="8" max="8" width="9.5546875" style="16" bestFit="1" customWidth="1"/>
    <col min="9" max="10" width="10.109375" style="16" bestFit="1" customWidth="1"/>
    <col min="11" max="16384" width="9.109375" style="16"/>
  </cols>
  <sheetData>
    <row r="1" spans="1:12" ht="18" thickBot="1" x14ac:dyDescent="0.35">
      <c r="A1" s="29" t="s">
        <v>48</v>
      </c>
      <c r="B1" s="30"/>
      <c r="C1" s="30"/>
      <c r="D1" s="30"/>
      <c r="E1" s="30"/>
      <c r="F1" s="30"/>
      <c r="G1" s="30"/>
      <c r="H1" s="30"/>
      <c r="I1" s="30"/>
      <c r="J1" s="30"/>
      <c r="K1" s="22"/>
      <c r="L1" s="22"/>
    </row>
    <row r="2" spans="1:12" ht="14.4" thickBot="1" x14ac:dyDescent="0.3">
      <c r="A2" s="27" t="s">
        <v>9</v>
      </c>
      <c r="B2" s="28"/>
      <c r="C2" s="28"/>
      <c r="D2" s="28"/>
      <c r="E2" s="28"/>
      <c r="F2" s="28"/>
      <c r="G2" s="28"/>
      <c r="H2" s="28"/>
      <c r="I2" s="31" t="s">
        <v>52</v>
      </c>
      <c r="J2" s="31"/>
      <c r="K2" s="32"/>
      <c r="L2" s="32"/>
    </row>
    <row r="3" spans="1:12" s="26" customFormat="1" ht="13.8" thickBot="1" x14ac:dyDescent="0.3">
      <c r="A3" s="25"/>
      <c r="B3" s="4" t="s">
        <v>11</v>
      </c>
      <c r="C3" s="5" t="s">
        <v>18</v>
      </c>
      <c r="D3" s="8" t="s">
        <v>1</v>
      </c>
      <c r="E3" s="4" t="s">
        <v>31</v>
      </c>
      <c r="F3" s="8" t="s">
        <v>1</v>
      </c>
      <c r="G3" s="4" t="s">
        <v>31</v>
      </c>
      <c r="H3" s="8" t="s">
        <v>1</v>
      </c>
      <c r="I3" s="6" t="s">
        <v>10</v>
      </c>
      <c r="J3" s="6" t="s">
        <v>51</v>
      </c>
      <c r="K3" s="33"/>
      <c r="L3" s="33"/>
    </row>
    <row r="4" spans="1:12" x14ac:dyDescent="0.25">
      <c r="A4" s="17"/>
      <c r="B4" s="3" t="s">
        <v>20</v>
      </c>
      <c r="C4" s="3"/>
      <c r="D4" s="3"/>
      <c r="E4" s="3"/>
      <c r="F4" s="3"/>
      <c r="G4" s="3"/>
      <c r="H4" s="3"/>
      <c r="I4" s="18" t="str">
        <f>IF(E4="","",IF(G4="",C4*E4,IF(#REF!="",C4*E4*G4,C4*E4*G4*#REF!)))</f>
        <v/>
      </c>
      <c r="J4" s="18"/>
      <c r="K4" s="22"/>
      <c r="L4" s="22"/>
    </row>
    <row r="5" spans="1:12" x14ac:dyDescent="0.25">
      <c r="A5" s="17"/>
      <c r="B5" s="2" t="str">
        <f>enhedspriser!A$7</f>
        <v>arbejdstimer tele medarbejdere</v>
      </c>
      <c r="C5" s="2">
        <f>enhedspriser!C7</f>
        <v>300</v>
      </c>
      <c r="D5" s="2" t="str">
        <f>enhedspriser!D7</f>
        <v>kr/time</v>
      </c>
      <c r="E5" s="2">
        <v>1</v>
      </c>
      <c r="F5" s="2" t="s">
        <v>24</v>
      </c>
      <c r="G5" s="2">
        <v>40</v>
      </c>
      <c r="H5" s="2" t="s">
        <v>22</v>
      </c>
      <c r="I5" s="10">
        <f>C5*E5*G5</f>
        <v>12000</v>
      </c>
      <c r="J5" s="10">
        <f>SUM(I4:I5)</f>
        <v>12000</v>
      </c>
      <c r="K5" s="22"/>
      <c r="L5" s="22"/>
    </row>
    <row r="6" spans="1:12" x14ac:dyDescent="0.25">
      <c r="A6" s="17"/>
      <c r="B6" s="3" t="s">
        <v>46</v>
      </c>
      <c r="C6" s="1"/>
      <c r="D6" s="1"/>
      <c r="E6" s="1"/>
      <c r="F6" s="1"/>
      <c r="G6" s="1"/>
      <c r="H6" s="1"/>
      <c r="I6" s="18" t="str">
        <f>IF(E6="","",IF(G6="",C6*E6,IF(#REF!="",C6*E6*G6,C6*E6*G6*#REF!)))</f>
        <v/>
      </c>
      <c r="J6" s="18"/>
      <c r="K6" s="22"/>
      <c r="L6" s="22"/>
    </row>
    <row r="7" spans="1:12" x14ac:dyDescent="0.25">
      <c r="A7" s="17"/>
      <c r="B7" s="2" t="str">
        <f>enhedspriser!A$7</f>
        <v>arbejdstimer tele medarbejdere</v>
      </c>
      <c r="C7" s="2">
        <f>enhedspriser!C$7</f>
        <v>300</v>
      </c>
      <c r="D7" s="2" t="str">
        <f>enhedspriser!D$7</f>
        <v>kr/time</v>
      </c>
      <c r="E7" s="2">
        <v>3</v>
      </c>
      <c r="F7" s="2" t="s">
        <v>24</v>
      </c>
      <c r="G7" s="2">
        <v>40</v>
      </c>
      <c r="H7" s="2" t="s">
        <v>22</v>
      </c>
      <c r="I7" s="10">
        <f t="shared" ref="I7" si="0">C7*E7*G7</f>
        <v>36000</v>
      </c>
      <c r="J7" s="10">
        <f>SUM(I7:I7)</f>
        <v>36000</v>
      </c>
      <c r="K7" s="22"/>
      <c r="L7" s="22"/>
    </row>
    <row r="8" spans="1:12" x14ac:dyDescent="0.25">
      <c r="A8" s="17"/>
      <c r="B8" s="3" t="s">
        <v>45</v>
      </c>
      <c r="C8" s="3"/>
      <c r="D8" s="3"/>
      <c r="E8" s="3"/>
      <c r="F8" s="3"/>
      <c r="G8" s="3"/>
      <c r="H8" s="3"/>
      <c r="I8" s="18" t="str">
        <f>IF(E8="","",IF(G8="",C8*E8,IF(#REF!="",C8*E8*G8,C8*E8*G8*#REF!)))</f>
        <v/>
      </c>
      <c r="J8" s="18"/>
      <c r="K8" s="22"/>
      <c r="L8" s="22"/>
    </row>
    <row r="9" spans="1:12" x14ac:dyDescent="0.25">
      <c r="A9" s="17"/>
      <c r="B9" s="2" t="str">
        <f>enhedspriser!A$7</f>
        <v>arbejdstimer tele medarbejdere</v>
      </c>
      <c r="C9" s="2">
        <f>enhedspriser!C$7</f>
        <v>300</v>
      </c>
      <c r="D9" s="2" t="str">
        <f>enhedspriser!D$7</f>
        <v>kr/time</v>
      </c>
      <c r="E9" s="2">
        <v>1</v>
      </c>
      <c r="F9" s="2" t="s">
        <v>24</v>
      </c>
      <c r="G9" s="2">
        <v>40</v>
      </c>
      <c r="H9" s="2" t="s">
        <v>22</v>
      </c>
      <c r="I9" s="10">
        <f t="shared" ref="I9" si="1">C9*E9*G9</f>
        <v>12000</v>
      </c>
      <c r="J9" s="10">
        <f>SUM(I9:I9)</f>
        <v>12000</v>
      </c>
      <c r="K9" s="22"/>
      <c r="L9" s="22"/>
    </row>
    <row r="10" spans="1:12" x14ac:dyDescent="0.25">
      <c r="A10" s="17"/>
      <c r="B10" s="3" t="s">
        <v>47</v>
      </c>
      <c r="C10" s="1"/>
      <c r="D10" s="1"/>
      <c r="E10" s="1"/>
      <c r="F10" s="1"/>
      <c r="G10" s="1"/>
      <c r="H10" s="1"/>
      <c r="I10" s="18" t="str">
        <f>IF(E10="","",IF(G10="",C10*E10,IF(#REF!="",C10*E10*G10,C10*E10*G10*#REF!)))</f>
        <v/>
      </c>
      <c r="J10" s="18"/>
      <c r="K10" s="22"/>
      <c r="L10" s="22"/>
    </row>
    <row r="11" spans="1:12" x14ac:dyDescent="0.25">
      <c r="A11" s="17"/>
      <c r="B11" s="1" t="str">
        <f>enhedspriser!A$7</f>
        <v>arbejdstimer tele medarbejdere</v>
      </c>
      <c r="C11" s="1">
        <f>enhedspriser!C$7</f>
        <v>300</v>
      </c>
      <c r="D11" s="1" t="str">
        <f>enhedspriser!D$7</f>
        <v>kr/time</v>
      </c>
      <c r="E11" s="1">
        <v>3</v>
      </c>
      <c r="F11" s="1" t="s">
        <v>24</v>
      </c>
      <c r="G11" s="1">
        <v>40</v>
      </c>
      <c r="H11" s="1" t="s">
        <v>22</v>
      </c>
      <c r="I11" s="18">
        <f>C11*E11*G11</f>
        <v>36000</v>
      </c>
      <c r="J11" s="18"/>
      <c r="K11" s="22"/>
      <c r="L11" s="22"/>
    </row>
    <row r="12" spans="1:12" x14ac:dyDescent="0.25">
      <c r="A12" s="17"/>
      <c r="B12" s="1" t="str">
        <f>enhedspriser!A$3</f>
        <v>flybilletter udenrigs</v>
      </c>
      <c r="C12" s="1">
        <f>enhedspriser!C$3</f>
        <v>15000</v>
      </c>
      <c r="D12" s="1" t="str">
        <f>enhedspriser!D$3</f>
        <v>kr/billet</v>
      </c>
      <c r="E12" s="1">
        <v>1</v>
      </c>
      <c r="F12" s="1" t="s">
        <v>35</v>
      </c>
      <c r="G12" s="1">
        <v>3</v>
      </c>
      <c r="H12" s="1" t="s">
        <v>24</v>
      </c>
      <c r="I12" s="18">
        <f t="shared" ref="I12:I19" si="2">C12*E12*G12</f>
        <v>45000</v>
      </c>
      <c r="J12" s="18"/>
      <c r="K12" s="22"/>
      <c r="L12" s="22"/>
    </row>
    <row r="13" spans="1:12" x14ac:dyDescent="0.25">
      <c r="A13" s="17"/>
      <c r="B13" s="1" t="str">
        <f>enhedspriser!A$12</f>
        <v>indkvartering</v>
      </c>
      <c r="C13" s="1">
        <f>enhedspriser!C$12</f>
        <v>1000</v>
      </c>
      <c r="D13" s="1" t="str">
        <f>enhedspriser!D$12</f>
        <v>kr/nat</v>
      </c>
      <c r="E13" s="1">
        <v>7</v>
      </c>
      <c r="F13" s="1" t="s">
        <v>36</v>
      </c>
      <c r="G13" s="1">
        <v>3</v>
      </c>
      <c r="H13" s="1" t="s">
        <v>24</v>
      </c>
      <c r="I13" s="18">
        <f t="shared" si="2"/>
        <v>21000</v>
      </c>
      <c r="J13" s="18"/>
      <c r="K13" s="22"/>
      <c r="L13" s="22"/>
    </row>
    <row r="14" spans="1:12" x14ac:dyDescent="0.25">
      <c r="A14" s="17"/>
      <c r="B14" s="1" t="s">
        <v>23</v>
      </c>
      <c r="C14" s="1">
        <f>enhedspriser!C$8</f>
        <v>400</v>
      </c>
      <c r="D14" s="1" t="str">
        <f>enhedspriser!D$8</f>
        <v>kr/dag</v>
      </c>
      <c r="E14" s="1">
        <v>7</v>
      </c>
      <c r="F14" s="1" t="s">
        <v>37</v>
      </c>
      <c r="G14" s="1">
        <v>3</v>
      </c>
      <c r="H14" s="1" t="s">
        <v>24</v>
      </c>
      <c r="I14" s="18">
        <f t="shared" si="2"/>
        <v>8400</v>
      </c>
      <c r="J14" s="18"/>
      <c r="K14" s="22"/>
      <c r="L14" s="22"/>
    </row>
    <row r="15" spans="1:12" x14ac:dyDescent="0.25">
      <c r="A15" s="17"/>
      <c r="B15" s="1" t="str">
        <f>enhedspriser!A$11</f>
        <v>konsulentbistand</v>
      </c>
      <c r="C15" s="1">
        <f>enhedspriser!C$11</f>
        <v>10400</v>
      </c>
      <c r="D15" s="1" t="str">
        <f>enhedspriser!D$11</f>
        <v>kr/dag</v>
      </c>
      <c r="E15" s="1">
        <v>5</v>
      </c>
      <c r="F15" s="1" t="s">
        <v>37</v>
      </c>
      <c r="G15" s="1">
        <v>1</v>
      </c>
      <c r="H15" s="1" t="s">
        <v>24</v>
      </c>
      <c r="I15" s="18">
        <f t="shared" si="2"/>
        <v>52000</v>
      </c>
      <c r="J15" s="18"/>
      <c r="K15" s="22"/>
      <c r="L15" s="22"/>
    </row>
    <row r="16" spans="1:12" x14ac:dyDescent="0.25">
      <c r="A16" s="17"/>
      <c r="B16" s="2" t="str">
        <f>enhedspriser!A$6</f>
        <v>øvrig persontransport (bus, taxa etc)</v>
      </c>
      <c r="C16" s="2">
        <f>enhedspriser!C$6</f>
        <v>100</v>
      </c>
      <c r="D16" s="2" t="str">
        <f>enhedspriser!D$6</f>
        <v>kr/dag</v>
      </c>
      <c r="E16" s="2">
        <v>7</v>
      </c>
      <c r="F16" s="2" t="s">
        <v>37</v>
      </c>
      <c r="G16" s="2">
        <v>3</v>
      </c>
      <c r="H16" s="2" t="s">
        <v>24</v>
      </c>
      <c r="I16" s="10">
        <f t="shared" si="2"/>
        <v>2100</v>
      </c>
      <c r="J16" s="10">
        <f>SUM(I11:I16)</f>
        <v>164500</v>
      </c>
      <c r="K16" s="22"/>
      <c r="L16" s="22"/>
    </row>
    <row r="17" spans="1:18" x14ac:dyDescent="0.25">
      <c r="A17" s="17"/>
      <c r="B17" s="3" t="s">
        <v>49</v>
      </c>
      <c r="C17" s="1"/>
      <c r="D17" s="1"/>
      <c r="E17" s="1"/>
      <c r="F17" s="1"/>
      <c r="G17" s="1"/>
      <c r="H17" s="1"/>
      <c r="I17" s="18" t="str">
        <f>IF(E17="","",IF(G17="",C17*E17,IF(#REF!="",C17*E17*G17,C17*E17*G17*#REF!)))</f>
        <v/>
      </c>
      <c r="J17" s="18"/>
      <c r="K17" s="22"/>
      <c r="L17" s="22"/>
    </row>
    <row r="18" spans="1:18" x14ac:dyDescent="0.25">
      <c r="A18" s="17"/>
      <c r="B18" s="1" t="str">
        <f>enhedspriser!A$7</f>
        <v>arbejdstimer tele medarbejdere</v>
      </c>
      <c r="C18" s="1">
        <f>enhedspriser!C$7</f>
        <v>300</v>
      </c>
      <c r="D18" s="1" t="str">
        <f>enhedspriser!D$7</f>
        <v>kr/time</v>
      </c>
      <c r="E18" s="1">
        <v>3</v>
      </c>
      <c r="F18" s="1" t="s">
        <v>24</v>
      </c>
      <c r="G18" s="1">
        <v>40</v>
      </c>
      <c r="H18" s="1" t="s">
        <v>22</v>
      </c>
      <c r="I18" s="18">
        <f>C18*E18*G18</f>
        <v>36000</v>
      </c>
      <c r="J18" s="18"/>
      <c r="K18" s="22"/>
      <c r="L18" s="22"/>
    </row>
    <row r="19" spans="1:18" x14ac:dyDescent="0.25">
      <c r="A19" s="17"/>
      <c r="B19" s="1" t="s">
        <v>15</v>
      </c>
      <c r="C19" s="1">
        <f>enhedspriser!C$12</f>
        <v>1000</v>
      </c>
      <c r="D19" s="1" t="str">
        <f>enhedspriser!D$12</f>
        <v>kr/nat</v>
      </c>
      <c r="E19" s="1">
        <v>5</v>
      </c>
      <c r="F19" s="1" t="s">
        <v>36</v>
      </c>
      <c r="G19" s="1">
        <v>1</v>
      </c>
      <c r="H19" s="1" t="s">
        <v>24</v>
      </c>
      <c r="I19" s="18">
        <f t="shared" si="2"/>
        <v>5000</v>
      </c>
      <c r="J19" s="18"/>
      <c r="K19" s="22"/>
      <c r="L19" s="22"/>
    </row>
    <row r="20" spans="1:18" x14ac:dyDescent="0.25">
      <c r="A20" s="17"/>
      <c r="B20" s="2" t="s">
        <v>12</v>
      </c>
      <c r="C20" s="2">
        <f>enhedspriser!C$7</f>
        <v>300</v>
      </c>
      <c r="D20" s="2" t="str">
        <f>enhedspriser!D$7</f>
        <v>kr/time</v>
      </c>
      <c r="E20" s="2">
        <v>1</v>
      </c>
      <c r="F20" s="2" t="s">
        <v>24</v>
      </c>
      <c r="G20" s="2">
        <v>40</v>
      </c>
      <c r="H20" s="2" t="s">
        <v>22</v>
      </c>
      <c r="I20" s="10">
        <f t="shared" ref="I20" si="3">C20*E20*G20</f>
        <v>12000</v>
      </c>
      <c r="J20" s="10">
        <f>SUM(I18:I20)</f>
        <v>53000</v>
      </c>
      <c r="K20" s="22"/>
      <c r="L20" s="22"/>
    </row>
    <row r="21" spans="1:18" x14ac:dyDescent="0.25">
      <c r="A21" s="17"/>
      <c r="B21" s="3" t="s">
        <v>50</v>
      </c>
      <c r="C21" s="1"/>
      <c r="D21" s="1"/>
      <c r="E21" s="1"/>
      <c r="F21" s="1"/>
      <c r="G21" s="1"/>
      <c r="H21" s="1"/>
      <c r="I21" s="18" t="str">
        <f>IF(E21="","",IF(G21="",C21*E21,IF(#REF!="",C21*E21*G21,C21*E21*G21*#REF!)))</f>
        <v/>
      </c>
      <c r="J21" s="18"/>
      <c r="K21" s="22"/>
      <c r="L21" s="22"/>
    </row>
    <row r="22" spans="1:18" x14ac:dyDescent="0.25">
      <c r="A22" s="17"/>
      <c r="B22" s="2" t="str">
        <f>enhedspriser!A$7</f>
        <v>arbejdstimer tele medarbejdere</v>
      </c>
      <c r="C22" s="2">
        <f>enhedspriser!C$7</f>
        <v>300</v>
      </c>
      <c r="D22" s="2" t="str">
        <f>enhedspriser!D$7</f>
        <v>kr/time</v>
      </c>
      <c r="E22" s="2">
        <v>1</v>
      </c>
      <c r="F22" s="2" t="s">
        <v>24</v>
      </c>
      <c r="G22" s="2">
        <v>120</v>
      </c>
      <c r="H22" s="2" t="s">
        <v>22</v>
      </c>
      <c r="I22" s="10">
        <f t="shared" ref="I22" si="4">C22*E22*G22</f>
        <v>36000</v>
      </c>
      <c r="J22" s="10">
        <f>SUM(I22:I22)</f>
        <v>36000</v>
      </c>
      <c r="K22" s="22"/>
      <c r="L22" s="22"/>
    </row>
    <row r="23" spans="1:18" x14ac:dyDescent="0.25">
      <c r="A23" s="17"/>
      <c r="B23" s="3" t="s">
        <v>16</v>
      </c>
      <c r="C23" s="1"/>
      <c r="D23" s="1"/>
      <c r="E23" s="1"/>
      <c r="F23" s="1"/>
      <c r="G23" s="1"/>
      <c r="H23" s="1"/>
      <c r="I23" s="18" t="str">
        <f>IF(E23="","",IF(G23="",C23*E23,IF(#REF!="",C23*E23*G23,C23*E23*G23*#REF!)))</f>
        <v/>
      </c>
      <c r="J23" s="18"/>
      <c r="K23" s="22"/>
      <c r="L23" s="22"/>
    </row>
    <row r="24" spans="1:18" x14ac:dyDescent="0.25">
      <c r="A24" s="17"/>
      <c r="B24" s="2" t="str">
        <f>enhedspriser!A$7</f>
        <v>arbejdstimer tele medarbejdere</v>
      </c>
      <c r="C24" s="2">
        <f>enhedspriser!C$7</f>
        <v>300</v>
      </c>
      <c r="D24" s="2" t="str">
        <f>enhedspriser!D$7</f>
        <v>kr/time</v>
      </c>
      <c r="E24" s="2">
        <v>1</v>
      </c>
      <c r="F24" s="2" t="s">
        <v>24</v>
      </c>
      <c r="G24" s="2">
        <v>8</v>
      </c>
      <c r="H24" s="2" t="s">
        <v>22</v>
      </c>
      <c r="I24" s="10">
        <f t="shared" ref="I24" si="5">C24*E24*G24</f>
        <v>2400</v>
      </c>
      <c r="J24" s="10">
        <f>SUM(I24:I24)</f>
        <v>2400</v>
      </c>
      <c r="K24" s="22"/>
      <c r="L24" s="22"/>
    </row>
    <row r="25" spans="1:18" x14ac:dyDescent="0.25">
      <c r="A25" s="17"/>
      <c r="B25" s="1"/>
      <c r="C25" s="1"/>
      <c r="D25" s="1"/>
      <c r="E25" s="1"/>
      <c r="F25" s="1"/>
      <c r="G25" s="1"/>
      <c r="H25" s="1"/>
      <c r="I25" s="18"/>
      <c r="J25" s="18"/>
      <c r="K25" s="22"/>
      <c r="L25" s="22"/>
    </row>
    <row r="26" spans="1:18" ht="13.8" thickBot="1" x14ac:dyDescent="0.3">
      <c r="A26" s="17"/>
      <c r="B26" s="9" t="s">
        <v>21</v>
      </c>
      <c r="C26" s="19"/>
      <c r="D26" s="19"/>
      <c r="E26" s="19"/>
      <c r="F26" s="19"/>
      <c r="G26" s="19"/>
      <c r="H26" s="19"/>
      <c r="I26" s="23">
        <f>SUM(I4:I25)</f>
        <v>315900</v>
      </c>
      <c r="J26" s="23">
        <f>SUM(J4:J25)</f>
        <v>315900</v>
      </c>
      <c r="K26" s="22"/>
      <c r="L26" s="22"/>
    </row>
    <row r="27" spans="1:18" ht="14.4" thickTop="1" thickBot="1" x14ac:dyDescent="0.3">
      <c r="A27" s="20"/>
      <c r="B27" s="21"/>
      <c r="C27" s="21"/>
      <c r="D27" s="21"/>
      <c r="E27" s="21"/>
      <c r="F27" s="21"/>
      <c r="G27" s="21"/>
      <c r="H27" s="21"/>
      <c r="I27" s="7"/>
      <c r="J27" s="7"/>
      <c r="K27" s="24"/>
      <c r="L27" s="24"/>
    </row>
    <row r="28" spans="1:18" x14ac:dyDescent="0.25">
      <c r="K28" s="22"/>
      <c r="L28" s="22"/>
      <c r="M28" s="22"/>
      <c r="N28" s="22"/>
      <c r="O28" s="22"/>
      <c r="P28" s="22"/>
      <c r="Q28" s="22"/>
      <c r="R28" s="22"/>
    </row>
    <row r="29" spans="1:18" x14ac:dyDescent="0.25">
      <c r="K29" s="22"/>
      <c r="L29" s="22"/>
      <c r="M29" s="22"/>
      <c r="N29" s="22"/>
      <c r="O29" s="22"/>
      <c r="P29" s="22"/>
      <c r="Q29" s="22"/>
      <c r="R29" s="22"/>
    </row>
    <row r="30" spans="1:18" x14ac:dyDescent="0.25">
      <c r="K30" s="22"/>
      <c r="L30" s="22"/>
      <c r="M30" s="22"/>
      <c r="N30" s="22"/>
      <c r="O30" s="22"/>
      <c r="P30" s="22"/>
      <c r="Q30" s="22"/>
      <c r="R30" s="22"/>
    </row>
    <row r="31" spans="1:18" x14ac:dyDescent="0.25">
      <c r="K31" s="22"/>
      <c r="L31" s="22"/>
      <c r="M31" s="22"/>
      <c r="N31" s="22"/>
      <c r="O31" s="22"/>
      <c r="P31" s="22"/>
      <c r="Q31" s="22"/>
      <c r="R31" s="22"/>
    </row>
    <row r="32" spans="1:18" x14ac:dyDescent="0.25">
      <c r="K32" s="22"/>
      <c r="L32" s="22"/>
      <c r="M32" s="22"/>
      <c r="N32" s="22"/>
      <c r="O32" s="22"/>
      <c r="P32" s="22"/>
      <c r="Q32" s="22"/>
      <c r="R32" s="22"/>
    </row>
    <row r="33" spans="11:18" x14ac:dyDescent="0.25">
      <c r="K33" s="22"/>
      <c r="L33" s="22"/>
      <c r="M33" s="22"/>
      <c r="N33" s="22"/>
      <c r="O33" s="22"/>
      <c r="P33" s="22"/>
      <c r="Q33" s="22"/>
      <c r="R33" s="22"/>
    </row>
    <row r="34" spans="11:18" x14ac:dyDescent="0.25">
      <c r="K34" s="22"/>
      <c r="L34" s="22"/>
      <c r="M34" s="22"/>
      <c r="N34" s="22"/>
      <c r="O34" s="22"/>
      <c r="P34" s="22"/>
      <c r="Q34" s="22"/>
      <c r="R34" s="22"/>
    </row>
    <row r="35" spans="11:18" x14ac:dyDescent="0.25">
      <c r="K35" s="22"/>
      <c r="L35" s="22"/>
      <c r="M35" s="22"/>
      <c r="N35" s="22"/>
      <c r="O35" s="22"/>
      <c r="P35" s="22"/>
      <c r="Q35" s="22"/>
      <c r="R35" s="22"/>
    </row>
    <row r="36" spans="11:18" x14ac:dyDescent="0.25">
      <c r="K36" s="22"/>
      <c r="L36" s="22"/>
      <c r="M36" s="22"/>
      <c r="N36" s="22"/>
      <c r="O36" s="22"/>
      <c r="P36" s="22"/>
      <c r="Q36" s="22"/>
      <c r="R36" s="22"/>
    </row>
    <row r="37" spans="11:18" x14ac:dyDescent="0.25">
      <c r="K37" s="22"/>
      <c r="L37" s="22"/>
      <c r="M37" s="22"/>
      <c r="N37" s="22"/>
      <c r="O37" s="22"/>
      <c r="P37" s="22"/>
      <c r="Q37" s="22"/>
      <c r="R37" s="22"/>
    </row>
    <row r="38" spans="11:18" x14ac:dyDescent="0.25">
      <c r="K38" s="22"/>
      <c r="L38" s="22"/>
      <c r="M38" s="22"/>
      <c r="N38" s="22"/>
      <c r="O38" s="22"/>
      <c r="P38" s="22"/>
      <c r="Q38" s="22"/>
      <c r="R38" s="22"/>
    </row>
    <row r="39" spans="11:18" x14ac:dyDescent="0.25">
      <c r="K39" s="22"/>
      <c r="L39" s="22"/>
      <c r="M39" s="22"/>
      <c r="N39" s="22"/>
      <c r="O39" s="22"/>
      <c r="P39" s="22"/>
      <c r="Q39" s="22"/>
      <c r="R39" s="22"/>
    </row>
    <row r="40" spans="11:18" x14ac:dyDescent="0.25">
      <c r="K40" s="22"/>
      <c r="L40" s="22"/>
      <c r="M40" s="22"/>
      <c r="N40" s="22"/>
      <c r="O40" s="22"/>
      <c r="P40" s="22"/>
      <c r="Q40" s="22"/>
      <c r="R40" s="22"/>
    </row>
    <row r="41" spans="11:18" x14ac:dyDescent="0.25">
      <c r="K41" s="22"/>
      <c r="L41" s="22"/>
      <c r="M41" s="22"/>
      <c r="N41" s="22"/>
      <c r="O41" s="22"/>
      <c r="P41" s="22"/>
      <c r="Q41" s="22"/>
      <c r="R41" s="22"/>
    </row>
    <row r="42" spans="11:18" x14ac:dyDescent="0.25">
      <c r="K42" s="22"/>
      <c r="L42" s="22"/>
      <c r="M42" s="22"/>
      <c r="N42" s="22"/>
      <c r="O42" s="22"/>
      <c r="P42" s="22"/>
      <c r="Q42" s="22"/>
      <c r="R42" s="22"/>
    </row>
    <row r="43" spans="11:18" x14ac:dyDescent="0.25">
      <c r="K43" s="22"/>
      <c r="L43" s="22"/>
      <c r="M43" s="22"/>
      <c r="N43" s="22"/>
      <c r="O43" s="22"/>
      <c r="P43" s="22"/>
      <c r="Q43" s="22"/>
      <c r="R43" s="22"/>
    </row>
    <row r="44" spans="11:18" x14ac:dyDescent="0.25">
      <c r="K44" s="22"/>
      <c r="L44" s="22"/>
      <c r="M44" s="22"/>
      <c r="N44" s="22"/>
      <c r="O44" s="22"/>
      <c r="P44" s="22"/>
      <c r="Q44" s="22"/>
      <c r="R44" s="22"/>
    </row>
    <row r="45" spans="11:18" x14ac:dyDescent="0.25">
      <c r="K45" s="22"/>
      <c r="L45" s="22"/>
      <c r="M45" s="22"/>
      <c r="N45" s="22"/>
      <c r="O45" s="22"/>
      <c r="P45" s="22"/>
      <c r="Q45" s="22"/>
      <c r="R45" s="22"/>
    </row>
  </sheetData>
  <mergeCells count="4">
    <mergeCell ref="A2:H2"/>
    <mergeCell ref="I2:J2"/>
    <mergeCell ref="A1:J1"/>
    <mergeCell ref="K2:L2"/>
  </mergeCells>
  <phoneticPr fontId="0" type="noConversion"/>
  <pageMargins left="0.74803149606299213" right="0.74803149606299213" top="0.98425196850393704" bottom="0.98425196850393704" header="0.51181102362204722" footer="0.51181102362204722"/>
  <pageSetup paperSize="8" scale="47" orientation="landscape" r:id="rId1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enhedspriser!$C$3:$C$19</xm:f>
          </x14:formula1>
          <xm:sqref>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C5" sqref="C5"/>
    </sheetView>
  </sheetViews>
  <sheetFormatPr defaultRowHeight="13.2" x14ac:dyDescent="0.25"/>
  <cols>
    <col min="2" max="2" width="81" bestFit="1" customWidth="1"/>
    <col min="3" max="3" width="8.21875" bestFit="1" customWidth="1"/>
    <col min="4" max="4" width="6.88671875" bestFit="1" customWidth="1"/>
    <col min="5" max="5" width="2.6640625" bestFit="1" customWidth="1"/>
    <col min="6" max="6" width="6.88671875" bestFit="1" customWidth="1"/>
    <col min="7" max="7" width="4" bestFit="1" customWidth="1"/>
    <col min="8" max="8" width="6.88671875" bestFit="1" customWidth="1"/>
    <col min="9" max="10" width="7.5546875" bestFit="1" customWidth="1"/>
  </cols>
  <sheetData>
    <row r="1" spans="1:10" ht="18" thickBot="1" x14ac:dyDescent="0.35">
      <c r="A1" s="29" t="s">
        <v>48</v>
      </c>
      <c r="B1" s="30"/>
      <c r="C1" s="30"/>
      <c r="D1" s="30"/>
      <c r="E1" s="30"/>
      <c r="F1" s="30"/>
      <c r="G1" s="30"/>
      <c r="H1" s="30"/>
      <c r="I1" s="30"/>
      <c r="J1" s="30"/>
    </row>
    <row r="2" spans="1:10" ht="14.4" thickBot="1" x14ac:dyDescent="0.3">
      <c r="A2" s="27" t="s">
        <v>9</v>
      </c>
      <c r="B2" s="28"/>
      <c r="C2" s="28"/>
      <c r="D2" s="28"/>
      <c r="E2" s="28"/>
      <c r="F2" s="28"/>
      <c r="G2" s="28"/>
      <c r="H2" s="28"/>
      <c r="I2" s="31" t="s">
        <v>52</v>
      </c>
      <c r="J2" s="31"/>
    </row>
    <row r="3" spans="1:10" ht="13.8" thickBot="1" x14ac:dyDescent="0.3">
      <c r="A3" s="25"/>
      <c r="B3" s="4" t="s">
        <v>11</v>
      </c>
      <c r="C3" s="5" t="s">
        <v>18</v>
      </c>
      <c r="D3" s="8" t="s">
        <v>1</v>
      </c>
      <c r="E3" s="4" t="s">
        <v>31</v>
      </c>
      <c r="F3" s="8" t="s">
        <v>1</v>
      </c>
      <c r="G3" s="4" t="s">
        <v>31</v>
      </c>
      <c r="H3" s="8" t="s">
        <v>1</v>
      </c>
      <c r="I3" s="6" t="s">
        <v>10</v>
      </c>
      <c r="J3" s="6" t="s">
        <v>51</v>
      </c>
    </row>
    <row r="4" spans="1:10" x14ac:dyDescent="0.25">
      <c r="A4" s="17"/>
      <c r="B4" s="3" t="s">
        <v>20</v>
      </c>
      <c r="C4" s="3"/>
      <c r="D4" s="3"/>
      <c r="E4" s="3"/>
      <c r="F4" s="3"/>
      <c r="G4" s="3"/>
      <c r="H4" s="3"/>
      <c r="I4" s="18" t="str">
        <f>IF(E4="","",IF(G4="",C4*E4,IF(#REF!="",C4*E4*G4,C4*E4*G4*#REF!)))</f>
        <v/>
      </c>
      <c r="J4" s="18"/>
    </row>
    <row r="5" spans="1:10" x14ac:dyDescent="0.25">
      <c r="A5" s="17"/>
      <c r="B5" s="2" t="str">
        <f>enhedspriser!A$7</f>
        <v>arbejdstimer tele medarbejdere</v>
      </c>
      <c r="C5" s="2">
        <f>enhedspriser!C7</f>
        <v>300</v>
      </c>
      <c r="D5" s="2" t="str">
        <f>enhedspriser!D7</f>
        <v>kr/time</v>
      </c>
      <c r="E5" s="2">
        <v>1</v>
      </c>
      <c r="F5" s="2" t="s">
        <v>24</v>
      </c>
      <c r="G5" s="2">
        <v>40</v>
      </c>
      <c r="H5" s="2" t="s">
        <v>22</v>
      </c>
      <c r="I5" s="10">
        <f>C5*E5*G5</f>
        <v>12000</v>
      </c>
      <c r="J5" s="10">
        <f>SUM(I4:I5)</f>
        <v>12000</v>
      </c>
    </row>
    <row r="6" spans="1:10" x14ac:dyDescent="0.25">
      <c r="A6" s="17"/>
      <c r="B6" s="3" t="s">
        <v>46</v>
      </c>
      <c r="C6" s="1"/>
      <c r="D6" s="1"/>
      <c r="E6" s="1"/>
      <c r="F6" s="1"/>
      <c r="G6" s="1"/>
      <c r="H6" s="1"/>
      <c r="I6" s="18" t="str">
        <f>IF(E6="","",IF(G6="",C6*E6,IF(#REF!="",C6*E6*G6,C6*E6*G6*#REF!)))</f>
        <v/>
      </c>
      <c r="J6" s="18"/>
    </row>
    <row r="7" spans="1:10" x14ac:dyDescent="0.25">
      <c r="A7" s="17"/>
      <c r="B7" s="2" t="str">
        <f>enhedspriser!A$7</f>
        <v>arbejdstimer tele medarbejdere</v>
      </c>
      <c r="C7" s="2">
        <f>enhedspriser!C$7</f>
        <v>300</v>
      </c>
      <c r="D7" s="2" t="str">
        <f>enhedspriser!D$7</f>
        <v>kr/time</v>
      </c>
      <c r="E7" s="2">
        <v>3</v>
      </c>
      <c r="F7" s="2" t="s">
        <v>24</v>
      </c>
      <c r="G7" s="2">
        <v>40</v>
      </c>
      <c r="H7" s="2" t="s">
        <v>22</v>
      </c>
      <c r="I7" s="10">
        <f t="shared" ref="I7" si="0">C7*E7*G7</f>
        <v>36000</v>
      </c>
      <c r="J7" s="10">
        <f>SUM(I7:I7)</f>
        <v>36000</v>
      </c>
    </row>
    <row r="8" spans="1:10" x14ac:dyDescent="0.25">
      <c r="A8" s="17"/>
      <c r="B8" s="3" t="s">
        <v>45</v>
      </c>
      <c r="C8" s="3"/>
      <c r="D8" s="3"/>
      <c r="E8" s="3"/>
      <c r="F8" s="3"/>
      <c r="G8" s="3"/>
      <c r="H8" s="3"/>
      <c r="I8" s="18" t="str">
        <f>IF(E8="","",IF(G8="",C8*E8,IF(#REF!="",C8*E8*G8,C8*E8*G8*#REF!)))</f>
        <v/>
      </c>
      <c r="J8" s="18"/>
    </row>
    <row r="9" spans="1:10" x14ac:dyDescent="0.25">
      <c r="A9" s="17"/>
      <c r="B9" s="2" t="str">
        <f>enhedspriser!A$7</f>
        <v>arbejdstimer tele medarbejdere</v>
      </c>
      <c r="C9" s="2">
        <f>enhedspriser!C$7</f>
        <v>300</v>
      </c>
      <c r="D9" s="2" t="str">
        <f>enhedspriser!D$7</f>
        <v>kr/time</v>
      </c>
      <c r="E9" s="2">
        <v>1</v>
      </c>
      <c r="F9" s="2" t="s">
        <v>24</v>
      </c>
      <c r="G9" s="2">
        <v>40</v>
      </c>
      <c r="H9" s="2" t="s">
        <v>22</v>
      </c>
      <c r="I9" s="10">
        <f t="shared" ref="I9" si="1">C9*E9*G9</f>
        <v>12000</v>
      </c>
      <c r="J9" s="10">
        <f>SUM(I9:I9)</f>
        <v>12000</v>
      </c>
    </row>
    <row r="10" spans="1:10" x14ac:dyDescent="0.25">
      <c r="A10" s="17"/>
      <c r="B10" s="3" t="s">
        <v>47</v>
      </c>
      <c r="C10" s="1"/>
      <c r="D10" s="1"/>
      <c r="E10" s="1"/>
      <c r="F10" s="1"/>
      <c r="G10" s="1"/>
      <c r="H10" s="1"/>
      <c r="I10" s="18" t="str">
        <f>IF(E10="","",IF(G10="",C10*E10,IF(#REF!="",C10*E10*G10,C10*E10*G10*#REF!)))</f>
        <v/>
      </c>
      <c r="J10" s="18"/>
    </row>
    <row r="11" spans="1:10" x14ac:dyDescent="0.25">
      <c r="A11" s="17"/>
      <c r="B11" s="1" t="str">
        <f>enhedspriser!A$7</f>
        <v>arbejdstimer tele medarbejdere</v>
      </c>
      <c r="C11" s="1">
        <f>enhedspriser!C$7</f>
        <v>300</v>
      </c>
      <c r="D11" s="1" t="str">
        <f>enhedspriser!D$7</f>
        <v>kr/time</v>
      </c>
      <c r="E11" s="1">
        <v>3</v>
      </c>
      <c r="F11" s="1" t="s">
        <v>24</v>
      </c>
      <c r="G11" s="1">
        <v>40</v>
      </c>
      <c r="H11" s="1" t="s">
        <v>22</v>
      </c>
      <c r="I11" s="18">
        <f>C11*E11*G11</f>
        <v>36000</v>
      </c>
      <c r="J11" s="18"/>
    </row>
    <row r="12" spans="1:10" x14ac:dyDescent="0.25">
      <c r="A12" s="17"/>
      <c r="B12" s="1" t="str">
        <f>enhedspriser!A$3</f>
        <v>flybilletter udenrigs</v>
      </c>
      <c r="C12" s="1">
        <f>enhedspriser!C$3</f>
        <v>15000</v>
      </c>
      <c r="D12" s="1" t="str">
        <f>enhedspriser!D$3</f>
        <v>kr/billet</v>
      </c>
      <c r="E12" s="1">
        <v>1</v>
      </c>
      <c r="F12" s="1" t="s">
        <v>35</v>
      </c>
      <c r="G12" s="1">
        <v>3</v>
      </c>
      <c r="H12" s="1" t="s">
        <v>24</v>
      </c>
      <c r="I12" s="18">
        <f t="shared" ref="I12:I20" si="2">C12*E12*G12</f>
        <v>45000</v>
      </c>
      <c r="J12" s="18"/>
    </row>
    <row r="13" spans="1:10" x14ac:dyDescent="0.25">
      <c r="A13" s="17"/>
      <c r="B13" s="1" t="str">
        <f>enhedspriser!A$12</f>
        <v>indkvartering</v>
      </c>
      <c r="C13" s="1">
        <f>enhedspriser!C$12</f>
        <v>1000</v>
      </c>
      <c r="D13" s="1" t="str">
        <f>enhedspriser!D$12</f>
        <v>kr/nat</v>
      </c>
      <c r="E13" s="1">
        <v>7</v>
      </c>
      <c r="F13" s="1" t="s">
        <v>36</v>
      </c>
      <c r="G13" s="1">
        <v>3</v>
      </c>
      <c r="H13" s="1" t="s">
        <v>24</v>
      </c>
      <c r="I13" s="18">
        <f t="shared" si="2"/>
        <v>21000</v>
      </c>
      <c r="J13" s="18"/>
    </row>
    <row r="14" spans="1:10" x14ac:dyDescent="0.25">
      <c r="A14" s="17"/>
      <c r="B14" s="1" t="s">
        <v>23</v>
      </c>
      <c r="C14" s="1">
        <f>enhedspriser!C$8</f>
        <v>400</v>
      </c>
      <c r="D14" s="1" t="str">
        <f>enhedspriser!D$8</f>
        <v>kr/dag</v>
      </c>
      <c r="E14" s="1">
        <v>7</v>
      </c>
      <c r="F14" s="1" t="s">
        <v>37</v>
      </c>
      <c r="G14" s="1">
        <v>3</v>
      </c>
      <c r="H14" s="1" t="s">
        <v>24</v>
      </c>
      <c r="I14" s="18">
        <f t="shared" si="2"/>
        <v>8400</v>
      </c>
      <c r="J14" s="18"/>
    </row>
    <row r="15" spans="1:10" x14ac:dyDescent="0.25">
      <c r="A15" s="17"/>
      <c r="B15" s="1" t="str">
        <f>enhedspriser!A$11</f>
        <v>konsulentbistand</v>
      </c>
      <c r="C15" s="1">
        <f>enhedspriser!C$11</f>
        <v>10400</v>
      </c>
      <c r="D15" s="1" t="str">
        <f>enhedspriser!D$11</f>
        <v>kr/dag</v>
      </c>
      <c r="E15" s="1">
        <v>5</v>
      </c>
      <c r="F15" s="1" t="s">
        <v>37</v>
      </c>
      <c r="G15" s="1">
        <v>1</v>
      </c>
      <c r="H15" s="1" t="s">
        <v>24</v>
      </c>
      <c r="I15" s="18">
        <f t="shared" si="2"/>
        <v>52000</v>
      </c>
      <c r="J15" s="18"/>
    </row>
    <row r="16" spans="1:10" x14ac:dyDescent="0.25">
      <c r="A16" s="17"/>
      <c r="B16" s="2" t="str">
        <f>enhedspriser!A$6</f>
        <v>øvrig persontransport (bus, taxa etc)</v>
      </c>
      <c r="C16" s="2">
        <f>enhedspriser!C$6</f>
        <v>100</v>
      </c>
      <c r="D16" s="2" t="str">
        <f>enhedspriser!D$6</f>
        <v>kr/dag</v>
      </c>
      <c r="E16" s="2">
        <v>7</v>
      </c>
      <c r="F16" s="2" t="s">
        <v>37</v>
      </c>
      <c r="G16" s="2">
        <v>3</v>
      </c>
      <c r="H16" s="2" t="s">
        <v>24</v>
      </c>
      <c r="I16" s="10">
        <f t="shared" si="2"/>
        <v>2100</v>
      </c>
      <c r="J16" s="10">
        <f>SUM(I11:I16)</f>
        <v>164500</v>
      </c>
    </row>
    <row r="17" spans="1:10" x14ac:dyDescent="0.25">
      <c r="A17" s="17"/>
      <c r="B17" s="3" t="s">
        <v>49</v>
      </c>
      <c r="C17" s="1"/>
      <c r="D17" s="1"/>
      <c r="E17" s="1"/>
      <c r="F17" s="1"/>
      <c r="G17" s="1"/>
      <c r="H17" s="1"/>
      <c r="I17" s="18" t="str">
        <f>IF(E17="","",IF(G17="",C17*E17,IF(#REF!="",C17*E17*G17,C17*E17*G17*#REF!)))</f>
        <v/>
      </c>
      <c r="J17" s="18"/>
    </row>
    <row r="18" spans="1:10" x14ac:dyDescent="0.25">
      <c r="A18" s="17"/>
      <c r="B18" s="1" t="str">
        <f>enhedspriser!A$7</f>
        <v>arbejdstimer tele medarbejdere</v>
      </c>
      <c r="C18" s="1">
        <f>enhedspriser!C$7</f>
        <v>300</v>
      </c>
      <c r="D18" s="1" t="str">
        <f>enhedspriser!D$7</f>
        <v>kr/time</v>
      </c>
      <c r="E18" s="1">
        <v>3</v>
      </c>
      <c r="F18" s="1" t="s">
        <v>24</v>
      </c>
      <c r="G18" s="1">
        <v>40</v>
      </c>
      <c r="H18" s="1" t="s">
        <v>22</v>
      </c>
      <c r="I18" s="18">
        <f>C18*E18*G18</f>
        <v>36000</v>
      </c>
      <c r="J18" s="18"/>
    </row>
    <row r="19" spans="1:10" x14ac:dyDescent="0.25">
      <c r="A19" s="17"/>
      <c r="B19" s="1" t="s">
        <v>15</v>
      </c>
      <c r="C19" s="1">
        <f>enhedspriser!C$12</f>
        <v>1000</v>
      </c>
      <c r="D19" s="1" t="str">
        <f>enhedspriser!D$12</f>
        <v>kr/nat</v>
      </c>
      <c r="E19" s="1">
        <v>5</v>
      </c>
      <c r="F19" s="1" t="s">
        <v>36</v>
      </c>
      <c r="G19" s="1">
        <v>1</v>
      </c>
      <c r="H19" s="1" t="s">
        <v>24</v>
      </c>
      <c r="I19" s="18">
        <f t="shared" si="2"/>
        <v>5000</v>
      </c>
      <c r="J19" s="18"/>
    </row>
    <row r="20" spans="1:10" x14ac:dyDescent="0.25">
      <c r="A20" s="17"/>
      <c r="B20" s="2" t="s">
        <v>12</v>
      </c>
      <c r="C20" s="2">
        <f>enhedspriser!C$7</f>
        <v>300</v>
      </c>
      <c r="D20" s="2" t="str">
        <f>enhedspriser!D$7</f>
        <v>kr/time</v>
      </c>
      <c r="E20" s="2">
        <v>1</v>
      </c>
      <c r="F20" s="2" t="s">
        <v>24</v>
      </c>
      <c r="G20" s="2">
        <v>40</v>
      </c>
      <c r="H20" s="2" t="s">
        <v>22</v>
      </c>
      <c r="I20" s="10">
        <f t="shared" si="2"/>
        <v>12000</v>
      </c>
      <c r="J20" s="10">
        <f>SUM(I18:I20)</f>
        <v>53000</v>
      </c>
    </row>
    <row r="21" spans="1:10" x14ac:dyDescent="0.25">
      <c r="A21" s="17"/>
      <c r="B21" s="3" t="s">
        <v>50</v>
      </c>
      <c r="C21" s="1"/>
      <c r="D21" s="1"/>
      <c r="E21" s="1"/>
      <c r="F21" s="1"/>
      <c r="G21" s="1"/>
      <c r="H21" s="1"/>
      <c r="I21" s="18" t="str">
        <f>IF(E21="","",IF(G21="",C21*E21,IF(#REF!="",C21*E21*G21,C21*E21*G21*#REF!)))</f>
        <v/>
      </c>
      <c r="J21" s="18"/>
    </row>
    <row r="22" spans="1:10" x14ac:dyDescent="0.25">
      <c r="A22" s="17"/>
      <c r="B22" s="2" t="str">
        <f>enhedspriser!A$7</f>
        <v>arbejdstimer tele medarbejdere</v>
      </c>
      <c r="C22" s="2">
        <f>enhedspriser!C$7</f>
        <v>300</v>
      </c>
      <c r="D22" s="2" t="str">
        <f>enhedspriser!D$7</f>
        <v>kr/time</v>
      </c>
      <c r="E22" s="2">
        <v>1</v>
      </c>
      <c r="F22" s="2" t="s">
        <v>24</v>
      </c>
      <c r="G22" s="2">
        <v>120</v>
      </c>
      <c r="H22" s="2" t="s">
        <v>22</v>
      </c>
      <c r="I22" s="10">
        <f t="shared" ref="I22" si="3">C22*E22*G22</f>
        <v>36000</v>
      </c>
      <c r="J22" s="10">
        <f>SUM(I22:I22)</f>
        <v>36000</v>
      </c>
    </row>
    <row r="23" spans="1:10" x14ac:dyDescent="0.25">
      <c r="A23" s="17"/>
      <c r="B23" s="3" t="s">
        <v>16</v>
      </c>
      <c r="C23" s="1"/>
      <c r="D23" s="1"/>
      <c r="E23" s="1"/>
      <c r="F23" s="1"/>
      <c r="G23" s="1"/>
      <c r="H23" s="1"/>
      <c r="I23" s="18" t="str">
        <f>IF(E23="","",IF(G23="",C23*E23,IF(#REF!="",C23*E23*G23,C23*E23*G23*#REF!)))</f>
        <v/>
      </c>
      <c r="J23" s="18"/>
    </row>
    <row r="24" spans="1:10" x14ac:dyDescent="0.25">
      <c r="A24" s="17"/>
      <c r="B24" s="2" t="str">
        <f>enhedspriser!A$7</f>
        <v>arbejdstimer tele medarbejdere</v>
      </c>
      <c r="C24" s="2">
        <f>enhedspriser!C$7</f>
        <v>300</v>
      </c>
      <c r="D24" s="2" t="str">
        <f>enhedspriser!D$7</f>
        <v>kr/time</v>
      </c>
      <c r="E24" s="2">
        <v>1</v>
      </c>
      <c r="F24" s="2" t="s">
        <v>24</v>
      </c>
      <c r="G24" s="2">
        <v>8</v>
      </c>
      <c r="H24" s="2" t="s">
        <v>22</v>
      </c>
      <c r="I24" s="10">
        <f t="shared" ref="I24" si="4">C24*E24*G24</f>
        <v>2400</v>
      </c>
      <c r="J24" s="10">
        <f>SUM(I24:I24)</f>
        <v>2400</v>
      </c>
    </row>
    <row r="25" spans="1:10" x14ac:dyDescent="0.25">
      <c r="A25" s="17"/>
      <c r="B25" s="1"/>
      <c r="C25" s="1"/>
      <c r="D25" s="1"/>
      <c r="E25" s="1"/>
      <c r="F25" s="1"/>
      <c r="G25" s="1"/>
      <c r="H25" s="1"/>
      <c r="I25" s="18"/>
      <c r="J25" s="18"/>
    </row>
    <row r="26" spans="1:10" ht="13.8" thickBot="1" x14ac:dyDescent="0.3">
      <c r="A26" s="17"/>
      <c r="B26" s="9" t="s">
        <v>21</v>
      </c>
      <c r="C26" s="19"/>
      <c r="D26" s="19"/>
      <c r="E26" s="19"/>
      <c r="F26" s="19"/>
      <c r="G26" s="19"/>
      <c r="H26" s="19"/>
      <c r="I26" s="23">
        <f>SUM(I4:I25)</f>
        <v>315900</v>
      </c>
      <c r="J26" s="23">
        <f>SUM(J4:J25)</f>
        <v>315900</v>
      </c>
    </row>
    <row r="27" spans="1:10" ht="14.4" thickTop="1" thickBot="1" x14ac:dyDescent="0.3">
      <c r="A27" s="20"/>
      <c r="B27" s="21"/>
      <c r="C27" s="21"/>
      <c r="D27" s="21"/>
      <c r="E27" s="21"/>
      <c r="F27" s="21"/>
      <c r="G27" s="21"/>
      <c r="H27" s="21"/>
      <c r="I27" s="7"/>
      <c r="J27" s="7"/>
    </row>
  </sheetData>
  <mergeCells count="3">
    <mergeCell ref="A1:J1"/>
    <mergeCell ref="A2:H2"/>
    <mergeCell ref="I2:J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enhedspriser!$C$3:$C$19</xm:f>
          </x14:formula1>
          <xm:sqref>C5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3</vt:i4>
      </vt:variant>
      <vt:variant>
        <vt:lpstr>Navngivne områder</vt:lpstr>
      </vt:variant>
      <vt:variant>
        <vt:i4>1</vt:i4>
      </vt:variant>
    </vt:vector>
  </HeadingPairs>
  <TitlesOfParts>
    <vt:vector size="4" baseType="lpstr">
      <vt:lpstr>enhedspriser</vt:lpstr>
      <vt:lpstr>budget r1</vt:lpstr>
      <vt:lpstr>Ark1</vt:lpstr>
      <vt:lpstr>'budget r1'!Udskriftsområde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Klaus Wogelius (KW)</cp:lastModifiedBy>
  <cp:lastPrinted>2014-04-15T14:25:17Z</cp:lastPrinted>
  <dcterms:created xsi:type="dcterms:W3CDTF">1996-11-12T13:28:11Z</dcterms:created>
  <dcterms:modified xsi:type="dcterms:W3CDTF">2015-08-27T16:45:39Z</dcterms:modified>
</cp:coreProperties>
</file>