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enhedspriser" sheetId="1" state="visible" r:id="rId2"/>
    <sheet name="budget r1" sheetId="2" state="visible" r:id="rId3"/>
  </sheets>
  <definedNames>
    <definedName function="false" hidden="false" localSheetId="1" name="_xlnm.Print_Area" vbProcedure="false">'budget r1'!$A$1:$J$27</definedName>
    <definedName function="false" hidden="false" localSheetId="1" name="_xlnm.Print_Area" vbProcedure="false">'budget r1'!$B$1:$J$27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b val="true"/>
            <sz val="8"/>
            <color rgb="FF000000"/>
            <rFont val="Tahoma"/>
            <family val="2"/>
            <charset val="1"/>
          </rPr>
          <t>Klaus Wogelius :
</t>
        </r>
        <r>
          <rPr>
            <sz val="8"/>
            <color rgb="FF000000"/>
            <rFont val="Tahoma"/>
            <family val="2"/>
            <charset val="1"/>
          </rPr>
          <t>Timepris for AS350 B3 er kr. 13.900 </t>
        </r>
      </text>
    </comment>
    <comment ref="A17" authorId="0">
      <text>
        <r>
          <rPr>
            <b val="true"/>
            <sz val="8"/>
            <color rgb="FF000000"/>
            <rFont val="Tahoma"/>
            <family val="2"/>
            <charset val="1"/>
          </rPr>
          <t>Klaus Wogelius (KW):
</t>
        </r>
        <r>
          <rPr>
            <sz val="8"/>
            <color rgb="FF000000"/>
            <rFont val="Tahoma"/>
            <family val="2"/>
            <charset val="1"/>
          </rPr>
          <t>indkøb af 48v PSUer, WG til coax adaptere, dæmpeled og sucoflexkabler</t>
        </r>
      </text>
    </comment>
  </commentList>
</comments>
</file>

<file path=xl/sharedStrings.xml><?xml version="1.0" encoding="utf-8"?>
<sst xmlns="http://schemas.openxmlformats.org/spreadsheetml/2006/main" count="92" uniqueCount="54">
  <si>
    <t>beskrivelse</t>
  </si>
  <si>
    <t>pris euro</t>
  </si>
  <si>
    <t>pris dkk</t>
  </si>
  <si>
    <t>enhed</t>
  </si>
  <si>
    <t>flybilletter udenrigs</t>
  </si>
  <si>
    <t>kr/billet</t>
  </si>
  <si>
    <t>flybilletter indenrigs</t>
  </si>
  <si>
    <t>helikopter (as350)</t>
  </si>
  <si>
    <t>kr/time</t>
  </si>
  <si>
    <t>øvrig persontransport (bus, taxa etc)</t>
  </si>
  <si>
    <t>kr/dag</t>
  </si>
  <si>
    <t>arbejdstimer tele medarbejdere</t>
  </si>
  <si>
    <t>dagpenge</t>
  </si>
  <si>
    <t>site-tillæg</t>
  </si>
  <si>
    <t>kr/nat</t>
  </si>
  <si>
    <t>lokal arbejdskraft</t>
  </si>
  <si>
    <t>konsulentbistand</t>
  </si>
  <si>
    <t>indkvartering</t>
  </si>
  <si>
    <t>undervisning </t>
  </si>
  <si>
    <t>kr/(kursus*mand)</t>
  </si>
  <si>
    <t>leje af testudstyr</t>
  </si>
  <si>
    <t>SW Implementation (Incl. 2 days of workshop)</t>
  </si>
  <si>
    <t>kr/system</t>
  </si>
  <si>
    <t>logistik (skib)</t>
  </si>
  <si>
    <t>kr/colli</t>
  </si>
  <si>
    <t>materialer</t>
  </si>
  <si>
    <t>kr/site</t>
  </si>
  <si>
    <t>værktøj</t>
  </si>
  <si>
    <t>kr/sæt</t>
  </si>
  <si>
    <t>supervisor</t>
  </si>
  <si>
    <t>kr/(dag*mand)</t>
  </si>
  <si>
    <t>Overslag over forundersøgelse før udvidelse af backbone routernettet</t>
  </si>
  <si>
    <t>enhedspriser</t>
  </si>
  <si>
    <t>(teletimer på projektet)</t>
  </si>
  <si>
    <t>(teletimer på afdelingen)</t>
  </si>
  <si>
    <t>x</t>
  </si>
  <si>
    <t>i alt</t>
  </si>
  <si>
    <t>alt i alt</t>
  </si>
  <si>
    <t>Projektledelse:</t>
  </si>
  <si>
    <t>mand</t>
  </si>
  <si>
    <t>timer</t>
  </si>
  <si>
    <t>Systemdesign fase 1 - De 3 Scenarier</t>
  </si>
  <si>
    <t>Udarbejdelse af mellemrapport:</t>
  </si>
  <si>
    <t>Systemdesign fase 2 - detaljeret design</t>
  </si>
  <si>
    <t>billet</t>
  </si>
  <si>
    <t>nætter</t>
  </si>
  <si>
    <t>dagpenge (3 mand)</t>
  </si>
  <si>
    <t>dage</t>
  </si>
  <si>
    <t>Aftaler ang. forbindelser i transportnettet samt koordination af FAT og installation</t>
  </si>
  <si>
    <t>indkvartering (1 mand)</t>
  </si>
  <si>
    <t>arbejdstimer (1 mand)</t>
  </si>
  <si>
    <t>Udarbejdelse af projektplan for udvidelse af backbone routernettets transmissionskapacitet</t>
  </si>
  <si>
    <t>Aflevering</t>
  </si>
  <si>
    <t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</si>
</sst>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8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66"/>
      </patternFill>
    </fill>
    <fill>
      <patternFill patternType="solid">
        <fgColor rgb="FFCCFFFF"/>
        <bgColor rgb="FFCC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double"/>
      <diagonal/>
    </border>
    <border diagonalUp="false" diagonalDown="false">
      <left style="hair"/>
      <right/>
      <top/>
      <bottom style="double"/>
      <diagonal/>
    </border>
    <border diagonalUp="false" diagonalDown="false">
      <left/>
      <right style="hair"/>
      <top/>
      <bottom style="double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VerdiColumnHeader" xfId="21" builtinId="53" customBuiltin="true"/>
    <cellStyle name="VerdiProductNo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2"/>
  <cols>
    <col collapsed="false" hidden="false" max="1" min="1" style="0" width="62.2244897959184"/>
    <col collapsed="false" hidden="false" max="3" min="3" style="0" width="10.4489795918367"/>
    <col collapsed="false" hidden="false" max="4" min="4" style="0" width="15.1122448979592"/>
    <col collapsed="false" hidden="false" max="1025" min="5" style="0" width="8.72959183673469"/>
  </cols>
  <sheetData>
    <row r="2" s="4" customFormat="true" ht="13.2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3.2" hidden="false" customHeight="false" outlineLevel="0" collapsed="false">
      <c r="A3" s="5" t="s">
        <v>4</v>
      </c>
      <c r="B3" s="5"/>
      <c r="C3" s="5" t="n">
        <v>15000</v>
      </c>
      <c r="D3" s="5" t="s">
        <v>5</v>
      </c>
    </row>
    <row r="4" customFormat="false" ht="13.2" hidden="false" customHeight="false" outlineLevel="0" collapsed="false">
      <c r="A4" s="5" t="s">
        <v>6</v>
      </c>
      <c r="B4" s="5"/>
      <c r="C4" s="5" t="n">
        <v>6000</v>
      </c>
      <c r="D4" s="5" t="s">
        <v>5</v>
      </c>
    </row>
    <row r="5" customFormat="false" ht="13.2" hidden="false" customHeight="false" outlineLevel="0" collapsed="false">
      <c r="A5" s="5" t="s">
        <v>7</v>
      </c>
      <c r="B5" s="5"/>
      <c r="C5" s="5" t="n">
        <v>13900</v>
      </c>
      <c r="D5" s="5" t="s">
        <v>8</v>
      </c>
    </row>
    <row r="6" customFormat="false" ht="13.2" hidden="false" customHeight="false" outlineLevel="0" collapsed="false">
      <c r="A6" s="5" t="s">
        <v>9</v>
      </c>
      <c r="B6" s="5"/>
      <c r="C6" s="5" t="n">
        <v>100</v>
      </c>
      <c r="D6" s="5" t="s">
        <v>10</v>
      </c>
    </row>
    <row r="7" customFormat="false" ht="13.2" hidden="false" customHeight="false" outlineLevel="0" collapsed="false">
      <c r="A7" s="5" t="s">
        <v>11</v>
      </c>
      <c r="B7" s="5"/>
      <c r="C7" s="5" t="n">
        <v>300</v>
      </c>
      <c r="D7" s="5" t="s">
        <v>8</v>
      </c>
      <c r="E7" s="0" t="n">
        <v>0</v>
      </c>
    </row>
    <row r="8" customFormat="false" ht="13.2" hidden="false" customHeight="false" outlineLevel="0" collapsed="false">
      <c r="A8" s="5" t="s">
        <v>12</v>
      </c>
      <c r="B8" s="5"/>
      <c r="C8" s="5" t="n">
        <v>400</v>
      </c>
      <c r="D8" s="5" t="s">
        <v>10</v>
      </c>
    </row>
    <row r="9" customFormat="false" ht="13.2" hidden="false" customHeight="false" outlineLevel="0" collapsed="false">
      <c r="A9" s="5" t="s">
        <v>13</v>
      </c>
      <c r="B9" s="5"/>
      <c r="C9" s="5" t="n">
        <v>600</v>
      </c>
      <c r="D9" s="5" t="s">
        <v>14</v>
      </c>
    </row>
    <row r="10" customFormat="false" ht="13.2" hidden="false" customHeight="false" outlineLevel="0" collapsed="false">
      <c r="A10" s="5" t="s">
        <v>15</v>
      </c>
      <c r="B10" s="5"/>
      <c r="C10" s="5" t="n">
        <v>1000</v>
      </c>
      <c r="D10" s="5" t="s">
        <v>8</v>
      </c>
    </row>
    <row r="11" customFormat="false" ht="13.2" hidden="false" customHeight="false" outlineLevel="0" collapsed="false">
      <c r="A11" s="5" t="s">
        <v>16</v>
      </c>
      <c r="B11" s="5"/>
      <c r="C11" s="5" t="n">
        <f aca="false">1300*8</f>
        <v>10400</v>
      </c>
      <c r="D11" s="5" t="s">
        <v>10</v>
      </c>
    </row>
    <row r="12" customFormat="false" ht="13.2" hidden="false" customHeight="false" outlineLevel="0" collapsed="false">
      <c r="A12" s="5" t="s">
        <v>17</v>
      </c>
      <c r="B12" s="5"/>
      <c r="C12" s="5" t="n">
        <v>1000</v>
      </c>
      <c r="D12" s="5" t="s">
        <v>14</v>
      </c>
    </row>
    <row r="13" customFormat="false" ht="13.2" hidden="false" customHeight="false" outlineLevel="0" collapsed="false">
      <c r="A13" s="5" t="s">
        <v>18</v>
      </c>
      <c r="B13" s="5" t="n">
        <v>1500</v>
      </c>
      <c r="C13" s="5" t="n">
        <f aca="false">B13*7.5</f>
        <v>11250</v>
      </c>
      <c r="D13" s="5" t="s">
        <v>19</v>
      </c>
    </row>
    <row r="14" customFormat="false" ht="13.2" hidden="false" customHeight="false" outlineLevel="0" collapsed="false">
      <c r="A14" s="5" t="s">
        <v>20</v>
      </c>
      <c r="B14" s="5"/>
      <c r="C14" s="5" t="n">
        <v>1000</v>
      </c>
      <c r="D14" s="5" t="s">
        <v>10</v>
      </c>
    </row>
    <row r="15" customFormat="false" ht="13.2" hidden="false" customHeight="false" outlineLevel="0" collapsed="false">
      <c r="A15" s="5" t="s">
        <v>21</v>
      </c>
      <c r="B15" s="5" t="n">
        <v>18816</v>
      </c>
      <c r="C15" s="5" t="n">
        <f aca="false">7.5*B15</f>
        <v>141120</v>
      </c>
      <c r="D15" s="5" t="s">
        <v>22</v>
      </c>
    </row>
    <row r="16" customFormat="false" ht="13.2" hidden="false" customHeight="false" outlineLevel="0" collapsed="false">
      <c r="A16" s="5" t="s">
        <v>23</v>
      </c>
      <c r="B16" s="5"/>
      <c r="C16" s="5" t="n">
        <v>4000</v>
      </c>
      <c r="D16" s="5" t="s">
        <v>24</v>
      </c>
    </row>
    <row r="17" customFormat="false" ht="13.2" hidden="false" customHeight="false" outlineLevel="0" collapsed="false">
      <c r="A17" s="5" t="s">
        <v>25</v>
      </c>
      <c r="B17" s="5"/>
      <c r="C17" s="5" t="n">
        <v>5000</v>
      </c>
      <c r="D17" s="5" t="s">
        <v>26</v>
      </c>
    </row>
    <row r="18" customFormat="false" ht="13.2" hidden="false" customHeight="false" outlineLevel="0" collapsed="false">
      <c r="A18" s="5" t="s">
        <v>27</v>
      </c>
      <c r="B18" s="5"/>
      <c r="C18" s="5" t="n">
        <v>10000</v>
      </c>
      <c r="D18" s="5" t="s">
        <v>28</v>
      </c>
    </row>
    <row r="19" customFormat="false" ht="13.2" hidden="false" customHeight="false" outlineLevel="0" collapsed="false">
      <c r="A19" s="5" t="s">
        <v>29</v>
      </c>
      <c r="B19" s="5"/>
      <c r="C19" s="5" t="n">
        <v>12000</v>
      </c>
      <c r="D19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/>
  <cols>
    <col collapsed="false" hidden="false" max="1" min="1" style="6" width="1.6734693877551"/>
    <col collapsed="false" hidden="false" max="2" min="2" style="6" width="37.8622448979592"/>
    <col collapsed="false" hidden="false" max="3" min="3" style="6" width="8.04591836734694"/>
    <col collapsed="false" hidden="false" max="4" min="4" style="6" width="7.1530612244898"/>
    <col collapsed="false" hidden="false" max="5" min="5" style="6" width="2.46428571428571"/>
    <col collapsed="false" hidden="false" max="6" min="6" style="6" width="6.70408163265306"/>
    <col collapsed="false" hidden="false" max="7" min="7" style="6" width="4.47448979591837"/>
    <col collapsed="false" hidden="false" max="8" min="8" style="6" width="6.70408163265306"/>
    <col collapsed="false" hidden="false" max="9" min="9" style="6" width="8.04591836734694"/>
    <col collapsed="false" hidden="false" max="10" min="10" style="6" width="8.71938775510204"/>
    <col collapsed="false" hidden="false" max="11" min="11" style="6" width="8.04591836734694"/>
    <col collapsed="false" hidden="false" max="12" min="12" style="6" width="9.70918367346939"/>
    <col collapsed="false" hidden="false" max="1025" min="13" style="6" width="11.5204081632653"/>
  </cols>
  <sheetData>
    <row r="1" customFormat="false" ht="17.35" hidden="false" customHeight="false" outlineLevel="0" collapsed="false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32</v>
      </c>
      <c r="B2" s="8"/>
      <c r="C2" s="8"/>
      <c r="D2" s="8"/>
      <c r="E2" s="8"/>
      <c r="F2" s="8"/>
      <c r="G2" s="8"/>
      <c r="H2" s="8"/>
      <c r="I2" s="9" t="s">
        <v>33</v>
      </c>
      <c r="J2" s="9"/>
      <c r="K2" s="10" t="s">
        <v>34</v>
      </c>
      <c r="L2" s="1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12.8" hidden="false" customHeight="false" outlineLevel="0" collapsed="false">
      <c r="A3" s="11"/>
      <c r="B3" s="12" t="s">
        <v>0</v>
      </c>
      <c r="C3" s="13" t="s">
        <v>2</v>
      </c>
      <c r="D3" s="14" t="s">
        <v>3</v>
      </c>
      <c r="E3" s="12" t="s">
        <v>35</v>
      </c>
      <c r="F3" s="14" t="s">
        <v>3</v>
      </c>
      <c r="G3" s="12" t="s">
        <v>35</v>
      </c>
      <c r="H3" s="14" t="s">
        <v>3</v>
      </c>
      <c r="I3" s="15" t="s">
        <v>36</v>
      </c>
      <c r="J3" s="16" t="s">
        <v>37</v>
      </c>
      <c r="K3" s="15" t="s">
        <v>36</v>
      </c>
      <c r="L3" s="17" t="s">
        <v>37</v>
      </c>
    </row>
    <row r="4" customFormat="false" ht="12.8" hidden="false" customHeight="false" outlineLevel="0" collapsed="false">
      <c r="A4" s="19"/>
      <c r="B4" s="20" t="s">
        <v>38</v>
      </c>
      <c r="C4" s="20"/>
      <c r="D4" s="20"/>
      <c r="E4" s="20"/>
      <c r="F4" s="20"/>
      <c r="G4" s="20"/>
      <c r="H4" s="20"/>
      <c r="I4" s="21" t="str">
        <f aca="false">IF(E4="","",IF(G4="",C4*E4,IF(#REF!="",C4*E4*G4,C4*E4*G4*#REF!)))</f>
        <v/>
      </c>
      <c r="J4" s="22"/>
      <c r="K4" s="21" t="str">
        <f aca="false">IF(G4="","",IF(I4="",E4*G4,IF(#REF!="",E4*G4*I4,E4*G4*I4*#REF!)))</f>
        <v/>
      </c>
      <c r="L4" s="23"/>
      <c r="M4" s="0"/>
      <c r="N4" s="0"/>
      <c r="O4" s="0"/>
      <c r="P4" s="0"/>
      <c r="Q4" s="0"/>
      <c r="R4" s="0"/>
    </row>
    <row r="5" customFormat="false" ht="12.8" hidden="false" customHeight="false" outlineLevel="0" collapsed="false">
      <c r="A5" s="19"/>
      <c r="B5" s="24" t="str">
        <f aca="false">enhedspriser!A$7</f>
        <v>arbejdstimer tele medarbejdere</v>
      </c>
      <c r="C5" s="24" t="n">
        <f aca="false">enhedspriser!C7</f>
        <v>300</v>
      </c>
      <c r="D5" s="24" t="str">
        <f aca="false">enhedspriser!D7</f>
        <v>kr/time</v>
      </c>
      <c r="E5" s="24" t="n">
        <v>1</v>
      </c>
      <c r="F5" s="24" t="s">
        <v>39</v>
      </c>
      <c r="G5" s="24" t="n">
        <v>40</v>
      </c>
      <c r="H5" s="24" t="s">
        <v>40</v>
      </c>
      <c r="I5" s="25" t="n">
        <f aca="false">C5*E5*G5</f>
        <v>12000</v>
      </c>
      <c r="J5" s="26" t="n">
        <f aca="false">SUM(I4:I5)</f>
        <v>12000</v>
      </c>
      <c r="K5" s="25" t="n">
        <v>0</v>
      </c>
      <c r="L5" s="27" t="n">
        <f aca="false">SUM(K4:K5)</f>
        <v>0</v>
      </c>
      <c r="M5" s="0"/>
      <c r="N5" s="0"/>
      <c r="O5" s="0"/>
      <c r="P5" s="0"/>
      <c r="Q5" s="0"/>
      <c r="R5" s="0"/>
    </row>
    <row r="6" customFormat="false" ht="12.8" hidden="false" customHeight="false" outlineLevel="0" collapsed="false">
      <c r="A6" s="19"/>
      <c r="B6" s="20" t="s">
        <v>41</v>
      </c>
      <c r="C6" s="28"/>
      <c r="D6" s="28"/>
      <c r="E6" s="28"/>
      <c r="F6" s="28"/>
      <c r="G6" s="28"/>
      <c r="H6" s="28"/>
      <c r="I6" s="21" t="str">
        <f aca="false">IF(E6="","",IF(G6="",C6*E6,IF(#REF!="",C6*E6*G6,C6*E6*G6*#REF!)))</f>
        <v/>
      </c>
      <c r="J6" s="22"/>
      <c r="K6" s="21" t="str">
        <f aca="false">IF(G6="","",IF(I6="",E6*G6,IF(#REF!="",E6*G6*I6,E6*G6*I6*#REF!)))</f>
        <v/>
      </c>
      <c r="L6" s="23"/>
      <c r="M6" s="0"/>
      <c r="N6" s="0"/>
      <c r="O6" s="0"/>
      <c r="P6" s="0"/>
      <c r="Q6" s="0"/>
      <c r="R6" s="0"/>
    </row>
    <row r="7" customFormat="false" ht="12.8" hidden="false" customHeight="false" outlineLevel="0" collapsed="false">
      <c r="A7" s="19"/>
      <c r="B7" s="24" t="str">
        <f aca="false">enhedspriser!A$7</f>
        <v>arbejdstimer tele medarbejdere</v>
      </c>
      <c r="C7" s="24" t="n">
        <f aca="false">enhedspriser!C$7</f>
        <v>300</v>
      </c>
      <c r="D7" s="24" t="str">
        <f aca="false">enhedspriser!D$7</f>
        <v>kr/time</v>
      </c>
      <c r="E7" s="24" t="n">
        <v>3</v>
      </c>
      <c r="F7" s="24" t="s">
        <v>39</v>
      </c>
      <c r="G7" s="24" t="n">
        <v>40</v>
      </c>
      <c r="H7" s="24" t="s">
        <v>40</v>
      </c>
      <c r="I7" s="25" t="n">
        <f aca="false">C7*E7*G7</f>
        <v>36000</v>
      </c>
      <c r="J7" s="26" t="n">
        <f aca="false">SUM(I7:I7)</f>
        <v>36000</v>
      </c>
      <c r="K7" s="25" t="n">
        <v>0</v>
      </c>
      <c r="L7" s="27" t="n">
        <f aca="false">SUM(K7:K7)</f>
        <v>0</v>
      </c>
      <c r="M7" s="0"/>
      <c r="N7" s="0"/>
      <c r="O7" s="0"/>
      <c r="P7" s="0"/>
      <c r="Q7" s="0"/>
      <c r="R7" s="0"/>
    </row>
    <row r="8" customFormat="false" ht="12.8" hidden="false" customHeight="false" outlineLevel="0" collapsed="false">
      <c r="A8" s="19"/>
      <c r="B8" s="20" t="s">
        <v>42</v>
      </c>
      <c r="C8" s="20"/>
      <c r="D8" s="20"/>
      <c r="E8" s="20"/>
      <c r="F8" s="20"/>
      <c r="G8" s="20"/>
      <c r="H8" s="20"/>
      <c r="I8" s="21" t="str">
        <f aca="false">IF(E8="","",IF(G8="",C8*E8,IF(#REF!="",C8*E8*G8,C8*E8*G8*#REF!)))</f>
        <v/>
      </c>
      <c r="J8" s="22"/>
      <c r="K8" s="21" t="str">
        <f aca="false">IF(G8="","",IF(I8="",E8*G8,IF(#REF!="",E8*G8*I8,E8*G8*I8*#REF!)))</f>
        <v/>
      </c>
      <c r="L8" s="23"/>
      <c r="M8" s="0"/>
      <c r="N8" s="0"/>
      <c r="O8" s="0"/>
      <c r="P8" s="0"/>
      <c r="Q8" s="0"/>
      <c r="R8" s="0"/>
    </row>
    <row r="9" customFormat="false" ht="12.8" hidden="false" customHeight="false" outlineLevel="0" collapsed="false">
      <c r="A9" s="19"/>
      <c r="B9" s="24" t="str">
        <f aca="false">enhedspriser!A$7</f>
        <v>arbejdstimer tele medarbejdere</v>
      </c>
      <c r="C9" s="24" t="n">
        <f aca="false">enhedspriser!C$7</f>
        <v>300</v>
      </c>
      <c r="D9" s="24" t="str">
        <f aca="false">enhedspriser!D$7</f>
        <v>kr/time</v>
      </c>
      <c r="E9" s="24" t="n">
        <v>1</v>
      </c>
      <c r="F9" s="24" t="s">
        <v>39</v>
      </c>
      <c r="G9" s="24" t="n">
        <v>40</v>
      </c>
      <c r="H9" s="24" t="s">
        <v>40</v>
      </c>
      <c r="I9" s="25" t="n">
        <f aca="false">C9*E9*G9</f>
        <v>12000</v>
      </c>
      <c r="J9" s="26" t="n">
        <f aca="false">SUM(I9:I9)</f>
        <v>12000</v>
      </c>
      <c r="K9" s="25" t="n">
        <v>0</v>
      </c>
      <c r="L9" s="27" t="n">
        <f aca="false">SUM(K9:K9)</f>
        <v>0</v>
      </c>
      <c r="M9" s="0"/>
      <c r="N9" s="0"/>
      <c r="O9" s="0"/>
      <c r="P9" s="0"/>
      <c r="Q9" s="0"/>
      <c r="R9" s="0"/>
    </row>
    <row r="10" customFormat="false" ht="12.8" hidden="false" customHeight="false" outlineLevel="0" collapsed="false">
      <c r="A10" s="19"/>
      <c r="B10" s="20" t="s">
        <v>43</v>
      </c>
      <c r="C10" s="28"/>
      <c r="D10" s="28"/>
      <c r="E10" s="28"/>
      <c r="F10" s="28"/>
      <c r="G10" s="28"/>
      <c r="H10" s="28"/>
      <c r="I10" s="21" t="str">
        <f aca="false">IF(E10="","",IF(G10="",C10*E10,IF(#REF!="",C10*E10*G10,C10*E10*G10*#REF!)))</f>
        <v/>
      </c>
      <c r="J10" s="22"/>
      <c r="K10" s="21" t="str">
        <f aca="false">IF(G10="","",IF(I10="",E10*G10,IF(#REF!="",E10*G10*I10,E10*G10*I10*#REF!)))</f>
        <v/>
      </c>
      <c r="L10" s="23"/>
      <c r="M10" s="0"/>
      <c r="N10" s="0"/>
      <c r="O10" s="0"/>
      <c r="P10" s="0"/>
      <c r="Q10" s="0"/>
      <c r="R10" s="0"/>
    </row>
    <row r="11" customFormat="false" ht="12.8" hidden="false" customHeight="false" outlineLevel="0" collapsed="false">
      <c r="A11" s="19"/>
      <c r="B11" s="28" t="str">
        <f aca="false">enhedspriser!A$7</f>
        <v>arbejdstimer tele medarbejdere</v>
      </c>
      <c r="C11" s="28" t="n">
        <f aca="false">enhedspriser!C$7</f>
        <v>300</v>
      </c>
      <c r="D11" s="28" t="str">
        <f aca="false">enhedspriser!D$7</f>
        <v>kr/time</v>
      </c>
      <c r="E11" s="28" t="n">
        <v>3</v>
      </c>
      <c r="F11" s="28" t="s">
        <v>39</v>
      </c>
      <c r="G11" s="28" t="n">
        <v>40</v>
      </c>
      <c r="H11" s="28" t="s">
        <v>40</v>
      </c>
      <c r="I11" s="21" t="n">
        <f aca="false">C11*E11*G11</f>
        <v>36000</v>
      </c>
      <c r="J11" s="22"/>
      <c r="K11" s="21" t="n">
        <v>0</v>
      </c>
      <c r="L11" s="23"/>
      <c r="M11" s="0"/>
      <c r="N11" s="0"/>
      <c r="O11" s="0"/>
      <c r="P11" s="0"/>
      <c r="Q11" s="0"/>
      <c r="R11" s="0"/>
    </row>
    <row r="12" customFormat="false" ht="12.8" hidden="false" customHeight="false" outlineLevel="0" collapsed="false">
      <c r="A12" s="19"/>
      <c r="B12" s="28" t="str">
        <f aca="false">enhedspriser!A$3</f>
        <v>flybilletter udenrigs</v>
      </c>
      <c r="C12" s="28" t="n">
        <f aca="false">enhedspriser!C$3</f>
        <v>15000</v>
      </c>
      <c r="D12" s="28" t="str">
        <f aca="false">enhedspriser!D$3</f>
        <v>kr/billet</v>
      </c>
      <c r="E12" s="28" t="n">
        <v>1</v>
      </c>
      <c r="F12" s="28" t="s">
        <v>44</v>
      </c>
      <c r="G12" s="28" t="n">
        <v>3</v>
      </c>
      <c r="H12" s="28" t="s">
        <v>39</v>
      </c>
      <c r="I12" s="21" t="n">
        <f aca="false">C12*E12*G12</f>
        <v>45000</v>
      </c>
      <c r="J12" s="22"/>
      <c r="K12" s="21" t="n">
        <f aca="false">I12</f>
        <v>45000</v>
      </c>
      <c r="L12" s="23"/>
      <c r="M12" s="0"/>
      <c r="N12" s="0"/>
      <c r="O12" s="0"/>
      <c r="P12" s="0"/>
      <c r="Q12" s="0"/>
      <c r="R12" s="0"/>
    </row>
    <row r="13" customFormat="false" ht="12.8" hidden="false" customHeight="false" outlineLevel="0" collapsed="false">
      <c r="A13" s="19"/>
      <c r="B13" s="28" t="str">
        <f aca="false">enhedspriser!A$12</f>
        <v>indkvartering</v>
      </c>
      <c r="C13" s="28" t="n">
        <f aca="false">enhedspriser!C$12</f>
        <v>1000</v>
      </c>
      <c r="D13" s="28" t="str">
        <f aca="false">enhedspriser!D$12</f>
        <v>kr/nat</v>
      </c>
      <c r="E13" s="28" t="n">
        <v>7</v>
      </c>
      <c r="F13" s="28" t="s">
        <v>45</v>
      </c>
      <c r="G13" s="28" t="n">
        <v>3</v>
      </c>
      <c r="H13" s="28" t="s">
        <v>39</v>
      </c>
      <c r="I13" s="21" t="n">
        <f aca="false">C13*E13*G13</f>
        <v>21000</v>
      </c>
      <c r="J13" s="22"/>
      <c r="K13" s="21" t="n">
        <f aca="false">I13</f>
        <v>21000</v>
      </c>
      <c r="L13" s="23"/>
      <c r="M13" s="0"/>
      <c r="N13" s="0"/>
      <c r="O13" s="0"/>
      <c r="P13" s="0"/>
      <c r="Q13" s="0"/>
      <c r="R13" s="0"/>
    </row>
    <row r="14" customFormat="false" ht="12.8" hidden="false" customHeight="false" outlineLevel="0" collapsed="false">
      <c r="A14" s="19"/>
      <c r="B14" s="28" t="s">
        <v>46</v>
      </c>
      <c r="C14" s="28" t="n">
        <f aca="false">enhedspriser!C$8</f>
        <v>400</v>
      </c>
      <c r="D14" s="28" t="str">
        <f aca="false">enhedspriser!D$8</f>
        <v>kr/dag</v>
      </c>
      <c r="E14" s="28" t="n">
        <v>7</v>
      </c>
      <c r="F14" s="28" t="s">
        <v>47</v>
      </c>
      <c r="G14" s="28" t="n">
        <v>3</v>
      </c>
      <c r="H14" s="28" t="s">
        <v>39</v>
      </c>
      <c r="I14" s="21" t="n">
        <f aca="false">C14*E14*G14</f>
        <v>8400</v>
      </c>
      <c r="J14" s="22"/>
      <c r="K14" s="21" t="n">
        <f aca="false">I14</f>
        <v>8400</v>
      </c>
      <c r="L14" s="23"/>
      <c r="M14" s="0"/>
      <c r="N14" s="0"/>
      <c r="O14" s="0"/>
      <c r="P14" s="0"/>
      <c r="Q14" s="0"/>
      <c r="R14" s="0"/>
    </row>
    <row r="15" customFormat="false" ht="12.8" hidden="false" customHeight="false" outlineLevel="0" collapsed="false">
      <c r="A15" s="19"/>
      <c r="B15" s="28" t="str">
        <f aca="false">enhedspriser!A$11</f>
        <v>konsulentbistand</v>
      </c>
      <c r="C15" s="28" t="n">
        <f aca="false">enhedspriser!C$11</f>
        <v>10400</v>
      </c>
      <c r="D15" s="28" t="str">
        <f aca="false">enhedspriser!D$11</f>
        <v>kr/dag</v>
      </c>
      <c r="E15" s="28" t="n">
        <v>5</v>
      </c>
      <c r="F15" s="28" t="s">
        <v>47</v>
      </c>
      <c r="G15" s="28" t="n">
        <v>1</v>
      </c>
      <c r="H15" s="28" t="s">
        <v>39</v>
      </c>
      <c r="I15" s="21" t="n">
        <f aca="false">C15*E15*G15</f>
        <v>52000</v>
      </c>
      <c r="J15" s="22"/>
      <c r="K15" s="21" t="n">
        <f aca="false">I15</f>
        <v>52000</v>
      </c>
      <c r="L15" s="23"/>
      <c r="M15" s="0"/>
      <c r="N15" s="0"/>
      <c r="O15" s="0"/>
      <c r="P15" s="0"/>
      <c r="Q15" s="0"/>
      <c r="R15" s="0"/>
    </row>
    <row r="16" customFormat="false" ht="12.8" hidden="false" customHeight="false" outlineLevel="0" collapsed="false">
      <c r="A16" s="19"/>
      <c r="B16" s="24" t="str">
        <f aca="false">enhedspriser!A$6</f>
        <v>øvrig persontransport (bus, taxa etc)</v>
      </c>
      <c r="C16" s="24" t="n">
        <f aca="false">enhedspriser!C$6</f>
        <v>100</v>
      </c>
      <c r="D16" s="24" t="str">
        <f aca="false">enhedspriser!D$6</f>
        <v>kr/dag</v>
      </c>
      <c r="E16" s="24" t="n">
        <v>7</v>
      </c>
      <c r="F16" s="24" t="s">
        <v>47</v>
      </c>
      <c r="G16" s="24" t="n">
        <v>3</v>
      </c>
      <c r="H16" s="24" t="s">
        <v>39</v>
      </c>
      <c r="I16" s="25" t="n">
        <f aca="false">C16*E16*G16</f>
        <v>2100</v>
      </c>
      <c r="J16" s="26" t="n">
        <f aca="false">SUM(I11:I16)</f>
        <v>164500</v>
      </c>
      <c r="K16" s="29" t="n">
        <f aca="false">I16</f>
        <v>2100</v>
      </c>
      <c r="L16" s="30" t="n">
        <f aca="false">SUM(K11:K16)</f>
        <v>128500</v>
      </c>
      <c r="M16" s="0"/>
      <c r="N16" s="0"/>
      <c r="O16" s="0"/>
      <c r="P16" s="0"/>
      <c r="Q16" s="0"/>
      <c r="R16" s="0"/>
    </row>
    <row r="17" customFormat="false" ht="12.8" hidden="false" customHeight="false" outlineLevel="0" collapsed="false">
      <c r="A17" s="19"/>
      <c r="B17" s="20" t="s">
        <v>48</v>
      </c>
      <c r="C17" s="28"/>
      <c r="D17" s="28"/>
      <c r="E17" s="28"/>
      <c r="F17" s="28"/>
      <c r="G17" s="28"/>
      <c r="H17" s="28"/>
      <c r="I17" s="21" t="str">
        <f aca="false">IF(E17="","",IF(G17="",C17*E17,IF(#REF!="",C17*E17*G17,C17*E17*G17*#REF!)))</f>
        <v/>
      </c>
      <c r="J17" s="22"/>
      <c r="K17" s="21" t="str">
        <f aca="false">IF(G17="","",IF(I17="",E17*G17,IF(#REF!="",E17*G17*I17,E17*G17*I17*#REF!)))</f>
        <v/>
      </c>
      <c r="L17" s="23"/>
      <c r="M17" s="0"/>
      <c r="N17" s="0"/>
      <c r="O17" s="0"/>
      <c r="P17" s="0"/>
      <c r="Q17" s="0"/>
      <c r="R17" s="0"/>
    </row>
    <row r="18" customFormat="false" ht="12.8" hidden="false" customHeight="false" outlineLevel="0" collapsed="false">
      <c r="A18" s="19"/>
      <c r="B18" s="28" t="str">
        <f aca="false">enhedspriser!A$7</f>
        <v>arbejdstimer tele medarbejdere</v>
      </c>
      <c r="C18" s="28" t="n">
        <f aca="false">enhedspriser!C$7</f>
        <v>300</v>
      </c>
      <c r="D18" s="28" t="str">
        <f aca="false">enhedspriser!D$7</f>
        <v>kr/time</v>
      </c>
      <c r="E18" s="28" t="n">
        <v>3</v>
      </c>
      <c r="F18" s="28" t="s">
        <v>39</v>
      </c>
      <c r="G18" s="28" t="n">
        <v>40</v>
      </c>
      <c r="H18" s="28" t="s">
        <v>40</v>
      </c>
      <c r="I18" s="21" t="n">
        <f aca="false">C18*E18*G18</f>
        <v>36000</v>
      </c>
      <c r="J18" s="22"/>
      <c r="K18" s="21" t="n">
        <v>0</v>
      </c>
      <c r="L18" s="23"/>
      <c r="M18" s="0"/>
      <c r="N18" s="0"/>
      <c r="O18" s="0"/>
      <c r="P18" s="0"/>
      <c r="Q18" s="0"/>
      <c r="R18" s="0"/>
    </row>
    <row r="19" customFormat="false" ht="12.8" hidden="false" customHeight="false" outlineLevel="0" collapsed="false">
      <c r="A19" s="19"/>
      <c r="B19" s="28" t="s">
        <v>49</v>
      </c>
      <c r="C19" s="28" t="n">
        <f aca="false">enhedspriser!C$12</f>
        <v>1000</v>
      </c>
      <c r="D19" s="28" t="str">
        <f aca="false">enhedspriser!D$12</f>
        <v>kr/nat</v>
      </c>
      <c r="E19" s="28" t="n">
        <v>5</v>
      </c>
      <c r="F19" s="28" t="s">
        <v>45</v>
      </c>
      <c r="G19" s="28" t="n">
        <v>1</v>
      </c>
      <c r="H19" s="28" t="s">
        <v>39</v>
      </c>
      <c r="I19" s="21" t="n">
        <f aca="false">C19*E19*G19</f>
        <v>5000</v>
      </c>
      <c r="J19" s="22"/>
      <c r="K19" s="21" t="n">
        <f aca="false">I19</f>
        <v>5000</v>
      </c>
      <c r="L19" s="23"/>
      <c r="M19" s="0"/>
      <c r="N19" s="0"/>
      <c r="O19" s="0"/>
      <c r="P19" s="0"/>
      <c r="Q19" s="0"/>
      <c r="R19" s="0"/>
    </row>
    <row r="20" customFormat="false" ht="12.8" hidden="false" customHeight="false" outlineLevel="0" collapsed="false">
      <c r="A20" s="19"/>
      <c r="B20" s="24" t="s">
        <v>50</v>
      </c>
      <c r="C20" s="24" t="n">
        <f aca="false">enhedspriser!C$7</f>
        <v>300</v>
      </c>
      <c r="D20" s="24" t="str">
        <f aca="false">enhedspriser!D$7</f>
        <v>kr/time</v>
      </c>
      <c r="E20" s="24" t="n">
        <v>1</v>
      </c>
      <c r="F20" s="24" t="s">
        <v>39</v>
      </c>
      <c r="G20" s="24" t="n">
        <v>40</v>
      </c>
      <c r="H20" s="24" t="s">
        <v>40</v>
      </c>
      <c r="I20" s="25" t="n">
        <f aca="false">C20*E20*G20</f>
        <v>12000</v>
      </c>
      <c r="J20" s="26" t="n">
        <f aca="false">SUM(I18:I20)</f>
        <v>53000</v>
      </c>
      <c r="K20" s="29" t="n">
        <f aca="false">I20</f>
        <v>12000</v>
      </c>
      <c r="L20" s="30" t="n">
        <f aca="false">SUM(K18:K20)</f>
        <v>17000</v>
      </c>
      <c r="M20" s="0"/>
      <c r="N20" s="0"/>
      <c r="O20" s="0"/>
      <c r="P20" s="0"/>
      <c r="Q20" s="0"/>
      <c r="R20" s="0"/>
    </row>
    <row r="21" customFormat="false" ht="12.8" hidden="false" customHeight="false" outlineLevel="0" collapsed="false">
      <c r="A21" s="19"/>
      <c r="B21" s="20" t="s">
        <v>51</v>
      </c>
      <c r="C21" s="28"/>
      <c r="D21" s="28"/>
      <c r="E21" s="28"/>
      <c r="F21" s="28"/>
      <c r="G21" s="28"/>
      <c r="H21" s="28"/>
      <c r="I21" s="21" t="str">
        <f aca="false">IF(E21="","",IF(G21="",C21*E21,IF(#REF!="",C21*E21*G21,C21*E21*G21*#REF!)))</f>
        <v/>
      </c>
      <c r="J21" s="22"/>
      <c r="K21" s="21" t="str">
        <f aca="false">IF(G21="","",IF(I21="",E21*G21,IF(#REF!="",E21*G21*I21,E21*G21*I21*#REF!)))</f>
        <v/>
      </c>
      <c r="L21" s="23"/>
      <c r="M21" s="0"/>
      <c r="N21" s="0"/>
      <c r="O21" s="0"/>
      <c r="P21" s="0"/>
      <c r="Q21" s="0"/>
      <c r="R21" s="0"/>
    </row>
    <row r="22" customFormat="false" ht="12.8" hidden="false" customHeight="false" outlineLevel="0" collapsed="false">
      <c r="A22" s="19"/>
      <c r="B22" s="24" t="str">
        <f aca="false">enhedspriser!A$7</f>
        <v>arbejdstimer tele medarbejdere</v>
      </c>
      <c r="C22" s="24" t="n">
        <f aca="false">enhedspriser!C$7</f>
        <v>300</v>
      </c>
      <c r="D22" s="24" t="str">
        <f aca="false">enhedspriser!D$7</f>
        <v>kr/time</v>
      </c>
      <c r="E22" s="24" t="n">
        <v>1</v>
      </c>
      <c r="F22" s="24" t="s">
        <v>39</v>
      </c>
      <c r="G22" s="24" t="n">
        <v>120</v>
      </c>
      <c r="H22" s="24" t="s">
        <v>40</v>
      </c>
      <c r="I22" s="25" t="n">
        <f aca="false">C22*E22*G22</f>
        <v>36000</v>
      </c>
      <c r="J22" s="26" t="n">
        <f aca="false">SUM(I22:I22)</f>
        <v>36000</v>
      </c>
      <c r="K22" s="25" t="n">
        <v>0</v>
      </c>
      <c r="L22" s="27" t="n">
        <f aca="false">SUM(K22:K22)</f>
        <v>0</v>
      </c>
      <c r="M22" s="0"/>
      <c r="N22" s="0"/>
      <c r="O22" s="0"/>
      <c r="P22" s="0"/>
      <c r="Q22" s="0"/>
      <c r="R22" s="0"/>
    </row>
    <row r="23" customFormat="false" ht="12.8" hidden="false" customHeight="false" outlineLevel="0" collapsed="false">
      <c r="A23" s="19"/>
      <c r="B23" s="20" t="s">
        <v>52</v>
      </c>
      <c r="C23" s="28"/>
      <c r="D23" s="28"/>
      <c r="E23" s="28"/>
      <c r="F23" s="28"/>
      <c r="G23" s="28"/>
      <c r="H23" s="28"/>
      <c r="I23" s="21" t="str">
        <f aca="false">IF(E23="","",IF(G23="",C23*E23,IF(#REF!="",C23*E23*G23,C23*E23*G23*#REF!)))</f>
        <v/>
      </c>
      <c r="J23" s="22"/>
      <c r="K23" s="21" t="str">
        <f aca="false">IF(G23="","",IF(I23="",E23*G23,IF(#REF!="",E23*G23*I23,E23*G23*I23*#REF!)))</f>
        <v/>
      </c>
      <c r="L23" s="23"/>
      <c r="M23" s="0"/>
      <c r="N23" s="0"/>
      <c r="O23" s="0"/>
      <c r="P23" s="0"/>
      <c r="Q23" s="0"/>
      <c r="R23" s="0"/>
    </row>
    <row r="24" customFormat="false" ht="12.8" hidden="false" customHeight="false" outlineLevel="0" collapsed="false">
      <c r="A24" s="19"/>
      <c r="B24" s="24" t="str">
        <f aca="false">enhedspriser!A$7</f>
        <v>arbejdstimer tele medarbejdere</v>
      </c>
      <c r="C24" s="24" t="n">
        <f aca="false">enhedspriser!C$7</f>
        <v>300</v>
      </c>
      <c r="D24" s="24" t="str">
        <f aca="false">enhedspriser!D$7</f>
        <v>kr/time</v>
      </c>
      <c r="E24" s="24" t="n">
        <v>1</v>
      </c>
      <c r="F24" s="24" t="s">
        <v>39</v>
      </c>
      <c r="G24" s="24" t="n">
        <v>8</v>
      </c>
      <c r="H24" s="24" t="s">
        <v>40</v>
      </c>
      <c r="I24" s="25" t="n">
        <f aca="false">C24*E24*G24</f>
        <v>2400</v>
      </c>
      <c r="J24" s="26" t="n">
        <f aca="false">SUM(I24:I24)</f>
        <v>2400</v>
      </c>
      <c r="K24" s="25" t="n">
        <v>0</v>
      </c>
      <c r="L24" s="27" t="n">
        <f aca="false">SUM(K24:K24)</f>
        <v>0</v>
      </c>
      <c r="M24" s="0"/>
      <c r="N24" s="0"/>
      <c r="O24" s="0"/>
      <c r="P24" s="0"/>
      <c r="Q24" s="0"/>
      <c r="R24" s="0"/>
    </row>
    <row r="25" customFormat="false" ht="12.8" hidden="false" customHeight="false" outlineLevel="0" collapsed="false">
      <c r="A25" s="19"/>
      <c r="B25" s="28"/>
      <c r="C25" s="28"/>
      <c r="D25" s="28"/>
      <c r="E25" s="28"/>
      <c r="F25" s="28"/>
      <c r="G25" s="28"/>
      <c r="H25" s="28"/>
      <c r="I25" s="21"/>
      <c r="J25" s="22"/>
      <c r="K25" s="21"/>
      <c r="L25" s="23"/>
      <c r="M25" s="0"/>
      <c r="N25" s="0"/>
      <c r="O25" s="0"/>
      <c r="P25" s="0"/>
      <c r="Q25" s="0"/>
      <c r="R25" s="0"/>
    </row>
    <row r="26" customFormat="false" ht="13.8" hidden="false" customHeight="false" outlineLevel="0" collapsed="false">
      <c r="A26" s="19"/>
      <c r="B26" s="31" t="s">
        <v>53</v>
      </c>
      <c r="C26" s="32"/>
      <c r="D26" s="32"/>
      <c r="E26" s="32"/>
      <c r="F26" s="32"/>
      <c r="G26" s="32"/>
      <c r="H26" s="32"/>
      <c r="I26" s="33" t="n">
        <f aca="false">SUM(I4:I25)</f>
        <v>315900</v>
      </c>
      <c r="J26" s="34" t="n">
        <f aca="false">SUM(J4:J25)</f>
        <v>315900</v>
      </c>
      <c r="K26" s="33" t="n">
        <f aca="false">SUM(K4:K25)</f>
        <v>145500</v>
      </c>
      <c r="L26" s="35" t="n">
        <f aca="false">SUM(L4:L25)</f>
        <v>145500</v>
      </c>
      <c r="M26" s="0"/>
      <c r="N26" s="0"/>
      <c r="O26" s="0"/>
      <c r="P26" s="0"/>
      <c r="Q26" s="0"/>
      <c r="R26" s="0"/>
    </row>
    <row r="27" customFormat="false" ht="12.8" hidden="false" customHeight="false" outlineLevel="0" collapsed="false">
      <c r="A27" s="36"/>
      <c r="B27" s="37"/>
      <c r="C27" s="37"/>
      <c r="D27" s="37"/>
      <c r="E27" s="37"/>
      <c r="F27" s="37"/>
      <c r="G27" s="37"/>
      <c r="H27" s="37"/>
      <c r="I27" s="38"/>
      <c r="J27" s="39"/>
      <c r="K27" s="38"/>
      <c r="L27" s="40"/>
      <c r="M27" s="0"/>
      <c r="N27" s="0"/>
      <c r="O27" s="0"/>
      <c r="P27" s="0"/>
      <c r="Q27" s="0"/>
      <c r="R27" s="0"/>
    </row>
  </sheetData>
  <mergeCells count="4">
    <mergeCell ref="A1:L1"/>
    <mergeCell ref="A2:H2"/>
    <mergeCell ref="I2:J2"/>
    <mergeCell ref="K2:L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1996-11-12T13:28:11Z</dcterms:created>
  <dc:creator>Microsoft Corporation</dc:creator>
  <dc:language>da-DK</dc:language>
  <cp:lastPrinted>2014-04-15T14:25:17Z</cp:lastPrinted>
  <dcterms:modified xsi:type="dcterms:W3CDTF">2015-08-27T15:01:59Z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