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os\AppEntrega\Artefatos\Docs\Requisitos Cris\"/>
    </mc:Choice>
  </mc:AlternateContent>
  <bookViews>
    <workbookView xWindow="0" yWindow="0" windowWidth="28800" windowHeight="12330"/>
  </bookViews>
  <sheets>
    <sheet name="Planilha1" sheetId="1" r:id="rId1"/>
    <sheet name="Solicitan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1" i="1" l="1"/>
  <c r="R29" i="1"/>
  <c r="R28" i="1"/>
  <c r="R27" i="1"/>
  <c r="R25" i="1"/>
  <c r="R23" i="1" l="1"/>
  <c r="C6" i="1"/>
  <c r="G14" i="1"/>
  <c r="G15" i="1"/>
  <c r="G16" i="1"/>
  <c r="G17" i="1"/>
  <c r="G18" i="1"/>
  <c r="G13" i="1"/>
  <c r="G8" i="1" l="1"/>
  <c r="G5" i="1"/>
  <c r="E4" i="1"/>
  <c r="E5" i="1"/>
  <c r="E6" i="1"/>
  <c r="E7" i="1"/>
  <c r="E8" i="1"/>
  <c r="E3" i="1"/>
  <c r="C4" i="1"/>
  <c r="C7" i="1"/>
  <c r="C3" i="1"/>
</calcChain>
</file>

<file path=xl/sharedStrings.xml><?xml version="1.0" encoding="utf-8"?>
<sst xmlns="http://schemas.openxmlformats.org/spreadsheetml/2006/main" count="150" uniqueCount="81">
  <si>
    <t>Solicitante</t>
  </si>
  <si>
    <t>Nome Solicitante</t>
  </si>
  <si>
    <t>SOLICITANTE 01</t>
  </si>
  <si>
    <t>SOLICITANTE 02</t>
  </si>
  <si>
    <t>SOLICITANTE 03</t>
  </si>
  <si>
    <t>SOLICITANTE 04</t>
  </si>
  <si>
    <t>SOLICITANTE 05</t>
  </si>
  <si>
    <t>PARCEIRO</t>
  </si>
  <si>
    <t>NOME DO PARCEIRO</t>
  </si>
  <si>
    <t>PARCEIRO 01</t>
  </si>
  <si>
    <t>PARCEIRO 02</t>
  </si>
  <si>
    <t>PARCEIRO 03</t>
  </si>
  <si>
    <t>PARCEIRO 04</t>
  </si>
  <si>
    <t>PARCEIRO 05</t>
  </si>
  <si>
    <t>ENTREGADOR</t>
  </si>
  <si>
    <t>NOME ENTREGADOR</t>
  </si>
  <si>
    <t>ENTREGADOR 01</t>
  </si>
  <si>
    <t>ENTREGADOR 02</t>
  </si>
  <si>
    <t>ENTREGADOR 03</t>
  </si>
  <si>
    <t>ENTREGADOR 04</t>
  </si>
  <si>
    <t>ENTREGADOR 05</t>
  </si>
  <si>
    <t>Valor Básico</t>
  </si>
  <si>
    <t>Até 3 km</t>
  </si>
  <si>
    <t>Tabela de preços</t>
  </si>
  <si>
    <t>Taxa Cartão</t>
  </si>
  <si>
    <t>Débito</t>
  </si>
  <si>
    <t>Crédito AV</t>
  </si>
  <si>
    <t>Crédito Parc</t>
  </si>
  <si>
    <t>Entregador</t>
  </si>
  <si>
    <t>Parceiro</t>
  </si>
  <si>
    <t>null</t>
  </si>
  <si>
    <t>Data</t>
  </si>
  <si>
    <t>Distancia</t>
  </si>
  <si>
    <t>Valor Produto</t>
  </si>
  <si>
    <t>ID</t>
  </si>
  <si>
    <t>Solicitação de Entrega</t>
  </si>
  <si>
    <t>Conta a Pagar</t>
  </si>
  <si>
    <t>Conta a Receber</t>
  </si>
  <si>
    <t>Movimento de Pessoa</t>
  </si>
  <si>
    <t>Valor Percurso</t>
  </si>
  <si>
    <t>Valor Desconto</t>
  </si>
  <si>
    <t>Valor Total</t>
  </si>
  <si>
    <t>Entrega</t>
  </si>
  <si>
    <t>Pagamentos</t>
  </si>
  <si>
    <t>Tipo Pgto</t>
  </si>
  <si>
    <t>Deslocamento</t>
  </si>
  <si>
    <t>OD</t>
  </si>
  <si>
    <t>Hora Saída</t>
  </si>
  <si>
    <t>Hora Chegada</t>
  </si>
  <si>
    <t>D</t>
  </si>
  <si>
    <t>CC</t>
  </si>
  <si>
    <t>Pessoa</t>
  </si>
  <si>
    <t xml:space="preserve">Origem </t>
  </si>
  <si>
    <t>Documento</t>
  </si>
  <si>
    <t>Parcela</t>
  </si>
  <si>
    <t>Emissao</t>
  </si>
  <si>
    <t>Vencimento</t>
  </si>
  <si>
    <t>Valor</t>
  </si>
  <si>
    <t>Percentuais</t>
  </si>
  <si>
    <t>App</t>
  </si>
  <si>
    <t>Origem</t>
  </si>
  <si>
    <t>Operação</t>
  </si>
  <si>
    <t>Hora</t>
  </si>
  <si>
    <t>Quitado</t>
  </si>
  <si>
    <t>F</t>
  </si>
  <si>
    <t>C</t>
  </si>
  <si>
    <t>Comissão aplicativo 30% R$ 12,00</t>
  </si>
  <si>
    <t>Abater comissão do aplicativo</t>
  </si>
  <si>
    <t>Lançar conta a receber do cliente e comissão do entregador</t>
  </si>
  <si>
    <t>Comissão entregador 70% R$ 15,00</t>
  </si>
  <si>
    <t>Abater comissão do aplicativo, lançar operação de crédito do produto</t>
  </si>
  <si>
    <t>Comissão aplicativo 30% R$ 13,00</t>
  </si>
  <si>
    <t>Valor do produto</t>
  </si>
  <si>
    <t>Comissão entregador 70% R$ 12,00</t>
  </si>
  <si>
    <t>Comissão entregador 70% R$ 25,00</t>
  </si>
  <si>
    <t>Comissão entregador 70% R$ 20,75</t>
  </si>
  <si>
    <t>Lançar conta a receber do cliente, comissão do entregador, valor produto e taxa administrativa</t>
  </si>
  <si>
    <t>Taxa administrativa</t>
  </si>
  <si>
    <t>MP</t>
  </si>
  <si>
    <t>8;9</t>
  </si>
  <si>
    <t>5;7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</si>
</sst>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7FED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1D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10" fontId="0" fillId="0" borderId="0" xfId="0" applyNumberFormat="1"/>
    <xf numFmtId="44" fontId="0" fillId="0" borderId="0" xfId="0" applyNumberFormat="1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44" fontId="0" fillId="0" borderId="1" xfId="0" applyNumberForma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20" fontId="0" fillId="4" borderId="1" xfId="0" applyNumberFormat="1" applyFill="1" applyBorder="1"/>
    <xf numFmtId="0" fontId="0" fillId="5" borderId="1" xfId="0" applyFill="1" applyBorder="1"/>
    <xf numFmtId="44" fontId="0" fillId="5" borderId="1" xfId="1" applyFont="1" applyFill="1" applyBorder="1"/>
    <xf numFmtId="44" fontId="0" fillId="5" borderId="1" xfId="0" applyNumberFormat="1" applyFill="1" applyBorder="1"/>
    <xf numFmtId="0" fontId="0" fillId="6" borderId="1" xfId="0" applyFill="1" applyBorder="1"/>
    <xf numFmtId="44" fontId="0" fillId="6" borderId="1" xfId="1" applyFont="1" applyFill="1" applyBorder="1"/>
    <xf numFmtId="44" fontId="0" fillId="6" borderId="1" xfId="0" applyNumberFormat="1" applyFill="1" applyBorder="1"/>
    <xf numFmtId="44" fontId="0" fillId="4" borderId="1" xfId="1" applyFont="1" applyFill="1" applyBorder="1"/>
    <xf numFmtId="44" fontId="0" fillId="4" borderId="1" xfId="0" applyNumberFormat="1" applyFill="1" applyBorder="1"/>
    <xf numFmtId="0" fontId="0" fillId="7" borderId="1" xfId="0" applyFill="1" applyBorder="1"/>
    <xf numFmtId="44" fontId="0" fillId="7" borderId="1" xfId="1" applyFont="1" applyFill="1" applyBorder="1"/>
    <xf numFmtId="44" fontId="0" fillId="7" borderId="1" xfId="0" applyNumberFormat="1" applyFill="1" applyBorder="1"/>
    <xf numFmtId="0" fontId="0" fillId="6" borderId="1" xfId="0" applyNumberFormat="1" applyFill="1" applyBorder="1"/>
    <xf numFmtId="49" fontId="0" fillId="6" borderId="1" xfId="0" applyNumberFormat="1" applyFill="1" applyBorder="1"/>
    <xf numFmtId="14" fontId="0" fillId="6" borderId="1" xfId="0" applyNumberFormat="1" applyFill="1" applyBorder="1"/>
    <xf numFmtId="20" fontId="0" fillId="6" borderId="1" xfId="0" applyNumberFormat="1" applyFill="1" applyBorder="1"/>
    <xf numFmtId="0" fontId="0" fillId="4" borderId="1" xfId="0" applyNumberFormat="1" applyFill="1" applyBorder="1"/>
    <xf numFmtId="49" fontId="0" fillId="4" borderId="1" xfId="0" applyNumberFormat="1" applyFill="1" applyBorder="1"/>
    <xf numFmtId="0" fontId="0" fillId="5" borderId="1" xfId="0" applyNumberFormat="1" applyFill="1" applyBorder="1"/>
    <xf numFmtId="14" fontId="0" fillId="5" borderId="1" xfId="0" applyNumberFormat="1" applyFill="1" applyBorder="1"/>
    <xf numFmtId="20" fontId="0" fillId="5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20" fontId="0" fillId="8" borderId="1" xfId="0" applyNumberFormat="1" applyFill="1" applyBorder="1"/>
    <xf numFmtId="0" fontId="0" fillId="9" borderId="1" xfId="0" applyFill="1" applyBorder="1"/>
    <xf numFmtId="44" fontId="0" fillId="9" borderId="1" xfId="1" applyFont="1" applyFill="1" applyBorder="1"/>
    <xf numFmtId="44" fontId="0" fillId="9" borderId="1" xfId="0" applyNumberFormat="1" applyFill="1" applyBorder="1"/>
    <xf numFmtId="14" fontId="0" fillId="9" borderId="1" xfId="0" applyNumberFormat="1" applyFill="1" applyBorder="1"/>
    <xf numFmtId="20" fontId="0" fillId="9" borderId="1" xfId="0" applyNumberFormat="1" applyFill="1" applyBorder="1"/>
    <xf numFmtId="14" fontId="0" fillId="7" borderId="1" xfId="0" applyNumberFormat="1" applyFill="1" applyBorder="1"/>
    <xf numFmtId="20" fontId="0" fillId="7" borderId="1" xfId="0" applyNumberFormat="1" applyFill="1" applyBorder="1"/>
    <xf numFmtId="0" fontId="0" fillId="10" borderId="1" xfId="0" applyFill="1" applyBorder="1"/>
    <xf numFmtId="44" fontId="0" fillId="10" borderId="1" xfId="1" applyFont="1" applyFill="1" applyBorder="1"/>
    <xf numFmtId="44" fontId="0" fillId="10" borderId="1" xfId="0" applyNumberFormat="1" applyFill="1" applyBorder="1"/>
    <xf numFmtId="14" fontId="0" fillId="10" borderId="1" xfId="0" applyNumberFormat="1" applyFill="1" applyBorder="1"/>
    <xf numFmtId="20" fontId="0" fillId="10" borderId="1" xfId="0" applyNumberForma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44" fontId="0" fillId="0" borderId="1" xfId="1" applyFont="1" applyBorder="1"/>
    <xf numFmtId="16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D1D1"/>
      <color rgb="FFF7F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A10" workbookViewId="0">
      <selection activeCell="I25" sqref="I25"/>
    </sheetView>
  </sheetViews>
  <sheetFormatPr defaultRowHeight="15" x14ac:dyDescent="0.25"/>
  <cols>
    <col min="2" max="2" width="10.42578125" bestFit="1" customWidth="1"/>
    <col min="3" max="3" width="16.7109375" customWidth="1"/>
    <col min="4" max="4" width="15.42578125" bestFit="1" customWidth="1"/>
    <col min="5" max="5" width="15.5703125" bestFit="1" customWidth="1"/>
    <col min="6" max="7" width="15.5703125" customWidth="1"/>
    <col min="8" max="8" width="10.7109375" bestFit="1" customWidth="1"/>
    <col min="9" max="9" width="15.85546875" customWidth="1"/>
    <col min="10" max="10" width="15" customWidth="1"/>
    <col min="11" max="12" width="15.140625" customWidth="1"/>
    <col min="13" max="13" width="13.5703125" customWidth="1"/>
    <col min="14" max="14" width="12" customWidth="1"/>
    <col min="15" max="15" width="11.28515625" customWidth="1"/>
    <col min="16" max="16" width="12.140625" customWidth="1"/>
    <col min="17" max="17" width="9.5703125" bestFit="1" customWidth="1"/>
    <col min="18" max="18" width="11.42578125" customWidth="1"/>
  </cols>
  <sheetData>
    <row r="1" spans="1:17" ht="15.75" x14ac:dyDescent="0.25">
      <c r="A1" s="53" t="s">
        <v>35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7" ht="15.75" x14ac:dyDescent="0.25">
      <c r="A2" s="13" t="s">
        <v>34</v>
      </c>
      <c r="B2" s="14" t="s">
        <v>0</v>
      </c>
      <c r="C2" s="14"/>
      <c r="D2" s="14" t="s">
        <v>28</v>
      </c>
      <c r="E2" s="14"/>
      <c r="F2" s="14" t="s">
        <v>29</v>
      </c>
      <c r="G2" s="14"/>
      <c r="H2" s="14" t="s">
        <v>31</v>
      </c>
      <c r="I2" s="14" t="s">
        <v>45</v>
      </c>
      <c r="J2" s="14" t="s">
        <v>32</v>
      </c>
      <c r="K2" s="14" t="s">
        <v>47</v>
      </c>
      <c r="L2" s="14" t="s">
        <v>48</v>
      </c>
      <c r="P2" s="1" t="s">
        <v>58</v>
      </c>
    </row>
    <row r="3" spans="1:17" x14ac:dyDescent="0.25">
      <c r="A3" s="38">
        <v>1</v>
      </c>
      <c r="B3" s="38">
        <v>1</v>
      </c>
      <c r="C3" s="38" t="str">
        <f>VLOOKUP(B3,Solicitantes!$A$2:$B$7,2)</f>
        <v>SOLICITANTE 01</v>
      </c>
      <c r="D3" s="38">
        <v>12</v>
      </c>
      <c r="E3" s="38" t="str">
        <f>VLOOKUP(D3,Solicitantes!$A$16:$B$21,2)</f>
        <v>ENTREGADOR 02</v>
      </c>
      <c r="F3" s="38" t="s">
        <v>30</v>
      </c>
      <c r="G3" s="38"/>
      <c r="H3" s="39">
        <v>44263</v>
      </c>
      <c r="I3" s="38" t="s">
        <v>46</v>
      </c>
      <c r="J3" s="38">
        <v>1033</v>
      </c>
      <c r="K3" s="40">
        <v>0.63680555555555551</v>
      </c>
      <c r="L3" s="38"/>
      <c r="P3" t="s">
        <v>59</v>
      </c>
      <c r="Q3">
        <v>30</v>
      </c>
    </row>
    <row r="4" spans="1:17" x14ac:dyDescent="0.25">
      <c r="A4" s="38">
        <v>2</v>
      </c>
      <c r="B4" s="38">
        <v>2</v>
      </c>
      <c r="C4" s="38" t="str">
        <f>VLOOKUP(B4,Solicitantes!$A$2:$B$7,2)</f>
        <v>SOLICITANTE 02</v>
      </c>
      <c r="D4" s="38">
        <v>11</v>
      </c>
      <c r="E4" s="38" t="str">
        <f>VLOOKUP(D4,Solicitantes!$A$16:$B$21,2)</f>
        <v>ENTREGADOR 01</v>
      </c>
      <c r="F4" s="38" t="s">
        <v>30</v>
      </c>
      <c r="G4" s="38"/>
      <c r="H4" s="39">
        <v>44263</v>
      </c>
      <c r="I4" s="38" t="s">
        <v>46</v>
      </c>
      <c r="J4" s="38">
        <v>2300</v>
      </c>
      <c r="K4" s="40">
        <v>0.84305555555555556</v>
      </c>
      <c r="L4" s="38"/>
      <c r="P4" t="s">
        <v>28</v>
      </c>
      <c r="Q4">
        <v>70</v>
      </c>
    </row>
    <row r="5" spans="1:17" x14ac:dyDescent="0.25">
      <c r="A5" s="38">
        <v>3</v>
      </c>
      <c r="B5" s="38" t="s">
        <v>30</v>
      </c>
      <c r="C5" s="38" t="s">
        <v>30</v>
      </c>
      <c r="D5" s="38">
        <v>13</v>
      </c>
      <c r="E5" s="38" t="str">
        <f>VLOOKUP(D5,Solicitantes!$A$16:$B$21,2)</f>
        <v>ENTREGADOR 03</v>
      </c>
      <c r="F5" s="38">
        <v>6</v>
      </c>
      <c r="G5" s="38" t="str">
        <f>VLOOKUP(F5,Solicitantes!$A$9:$B$14,2)</f>
        <v>PARCEIRO 01</v>
      </c>
      <c r="H5" s="39">
        <v>44263</v>
      </c>
      <c r="I5" s="38" t="s">
        <v>46</v>
      </c>
      <c r="J5" s="38">
        <v>5700</v>
      </c>
      <c r="K5" s="40">
        <v>0.40625</v>
      </c>
      <c r="L5" s="38"/>
    </row>
    <row r="6" spans="1:17" x14ac:dyDescent="0.25">
      <c r="A6" s="38">
        <v>4</v>
      </c>
      <c r="B6" s="38">
        <v>4</v>
      </c>
      <c r="C6" s="38" t="str">
        <f>VLOOKUP(B6,Solicitantes!$A$2:$B$7,2)</f>
        <v>SOLICITANTE 04</v>
      </c>
      <c r="D6" s="38">
        <v>15</v>
      </c>
      <c r="E6" s="38" t="str">
        <f>VLOOKUP(D6,Solicitantes!$A$16:$B$21,2)</f>
        <v>ENTREGADOR 05</v>
      </c>
      <c r="F6" s="38" t="s">
        <v>30</v>
      </c>
      <c r="G6" s="38"/>
      <c r="H6" s="39">
        <v>44263</v>
      </c>
      <c r="I6" s="38" t="s">
        <v>46</v>
      </c>
      <c r="J6" s="38">
        <v>3000</v>
      </c>
      <c r="K6" s="40">
        <v>0.28125</v>
      </c>
      <c r="L6" s="38"/>
    </row>
    <row r="7" spans="1:17" x14ac:dyDescent="0.25">
      <c r="A7" s="38">
        <v>5</v>
      </c>
      <c r="B7" s="38">
        <v>5</v>
      </c>
      <c r="C7" s="38" t="str">
        <f>VLOOKUP(B7,Solicitantes!$A$2:$B$7,2)</f>
        <v>SOLICITANTE 05</v>
      </c>
      <c r="D7" s="38">
        <v>14</v>
      </c>
      <c r="E7" s="38" t="str">
        <f>VLOOKUP(D7,Solicitantes!$A$16:$B$21,2)</f>
        <v>ENTREGADOR 04</v>
      </c>
      <c r="F7" s="38" t="s">
        <v>30</v>
      </c>
      <c r="G7" s="38"/>
      <c r="H7" s="39">
        <v>44263</v>
      </c>
      <c r="I7" s="38" t="s">
        <v>46</v>
      </c>
      <c r="J7" s="38">
        <v>4</v>
      </c>
      <c r="K7" s="40">
        <v>0.39930555555555558</v>
      </c>
      <c r="L7" s="38"/>
    </row>
    <row r="8" spans="1:17" x14ac:dyDescent="0.25">
      <c r="A8" s="38">
        <v>6</v>
      </c>
      <c r="B8" s="38" t="s">
        <v>30</v>
      </c>
      <c r="C8" s="38" t="s">
        <v>30</v>
      </c>
      <c r="D8" s="38">
        <v>15</v>
      </c>
      <c r="E8" s="38" t="str">
        <f>VLOOKUP(D8,Solicitantes!$A$16:$B$21,2)</f>
        <v>ENTREGADOR 05</v>
      </c>
      <c r="F8" s="38">
        <v>10</v>
      </c>
      <c r="G8" s="38" t="str">
        <f>VLOOKUP(F8,Solicitantes!$A$9:$B$14,2)</f>
        <v>PARCEIRO 05</v>
      </c>
      <c r="H8" s="39">
        <v>44263</v>
      </c>
      <c r="I8" s="38" t="s">
        <v>46</v>
      </c>
      <c r="J8" s="38">
        <v>1</v>
      </c>
      <c r="K8" s="40">
        <v>0.60069444444444442</v>
      </c>
      <c r="L8" s="38"/>
    </row>
    <row r="11" spans="1:17" ht="15.75" x14ac:dyDescent="0.25">
      <c r="A11" s="53" t="s">
        <v>43</v>
      </c>
      <c r="B11" s="53"/>
      <c r="C11" s="53"/>
      <c r="D11" s="53"/>
      <c r="E11" s="53"/>
      <c r="F11" s="53"/>
      <c r="G11" s="53"/>
    </row>
    <row r="12" spans="1:17" ht="15.75" x14ac:dyDescent="0.25">
      <c r="A12" s="14" t="s">
        <v>34</v>
      </c>
      <c r="B12" s="14" t="s">
        <v>42</v>
      </c>
      <c r="C12" s="14" t="s">
        <v>44</v>
      </c>
      <c r="D12" s="14" t="s">
        <v>39</v>
      </c>
      <c r="E12" s="14" t="s">
        <v>40</v>
      </c>
      <c r="F12" s="14" t="s">
        <v>33</v>
      </c>
      <c r="G12" s="14" t="s">
        <v>41</v>
      </c>
    </row>
    <row r="13" spans="1:17" x14ac:dyDescent="0.25">
      <c r="A13" s="21">
        <v>1</v>
      </c>
      <c r="B13" s="21">
        <v>1</v>
      </c>
      <c r="C13" s="21" t="s">
        <v>49</v>
      </c>
      <c r="D13" s="22">
        <v>12</v>
      </c>
      <c r="E13" s="22">
        <v>0</v>
      </c>
      <c r="F13" s="22">
        <v>0</v>
      </c>
      <c r="G13" s="23">
        <f>D13-E13+F13</f>
        <v>12</v>
      </c>
      <c r="I13" t="s">
        <v>67</v>
      </c>
    </row>
    <row r="14" spans="1:17" x14ac:dyDescent="0.25">
      <c r="A14" s="15">
        <v>2</v>
      </c>
      <c r="B14" s="15">
        <v>2</v>
      </c>
      <c r="C14" s="15" t="s">
        <v>50</v>
      </c>
      <c r="D14" s="24">
        <v>15</v>
      </c>
      <c r="E14" s="24">
        <v>0</v>
      </c>
      <c r="F14" s="24">
        <v>0</v>
      </c>
      <c r="G14" s="25">
        <f t="shared" ref="G14:G18" si="0">D14-E14+F14</f>
        <v>15</v>
      </c>
      <c r="I14" t="s">
        <v>68</v>
      </c>
    </row>
    <row r="15" spans="1:17" x14ac:dyDescent="0.25">
      <c r="A15" s="18">
        <v>3</v>
      </c>
      <c r="B15" s="18">
        <v>1</v>
      </c>
      <c r="C15" s="18" t="s">
        <v>49</v>
      </c>
      <c r="D15" s="19">
        <v>13</v>
      </c>
      <c r="E15" s="19">
        <v>0</v>
      </c>
      <c r="F15" s="19">
        <v>20</v>
      </c>
      <c r="G15" s="20">
        <f t="shared" si="0"/>
        <v>33</v>
      </c>
      <c r="I15" t="s">
        <v>70</v>
      </c>
    </row>
    <row r="16" spans="1:17" x14ac:dyDescent="0.25">
      <c r="A16" s="41">
        <v>4</v>
      </c>
      <c r="B16" s="41">
        <v>4</v>
      </c>
      <c r="C16" s="41" t="s">
        <v>50</v>
      </c>
      <c r="D16" s="42">
        <v>12</v>
      </c>
      <c r="E16" s="42">
        <v>0</v>
      </c>
      <c r="F16" s="42">
        <v>0</v>
      </c>
      <c r="G16" s="43">
        <f t="shared" si="0"/>
        <v>12</v>
      </c>
      <c r="I16" t="s">
        <v>68</v>
      </c>
    </row>
    <row r="17" spans="1:19" x14ac:dyDescent="0.25">
      <c r="A17" s="26">
        <v>5</v>
      </c>
      <c r="B17" s="26">
        <v>5</v>
      </c>
      <c r="C17" s="26" t="s">
        <v>50</v>
      </c>
      <c r="D17" s="27">
        <v>25</v>
      </c>
      <c r="E17" s="27">
        <v>0</v>
      </c>
      <c r="F17" s="27">
        <v>0</v>
      </c>
      <c r="G17" s="28">
        <f t="shared" si="0"/>
        <v>25</v>
      </c>
      <c r="I17" t="s">
        <v>68</v>
      </c>
      <c r="J17" s="7"/>
    </row>
    <row r="18" spans="1:19" x14ac:dyDescent="0.25">
      <c r="A18" s="48">
        <v>6</v>
      </c>
      <c r="B18" s="48">
        <v>3</v>
      </c>
      <c r="C18" s="48" t="s">
        <v>50</v>
      </c>
      <c r="D18" s="49">
        <v>26</v>
      </c>
      <c r="E18" s="49">
        <v>5.25</v>
      </c>
      <c r="F18" s="49">
        <v>45.25</v>
      </c>
      <c r="G18" s="50">
        <f t="shared" si="0"/>
        <v>66</v>
      </c>
      <c r="I18" t="s">
        <v>76</v>
      </c>
    </row>
    <row r="21" spans="1:19" ht="15.75" x14ac:dyDescent="0.25">
      <c r="A21" s="54" t="s">
        <v>36</v>
      </c>
      <c r="B21" s="55"/>
      <c r="C21" s="55"/>
      <c r="D21" s="55"/>
      <c r="E21" s="55"/>
      <c r="F21" s="55"/>
      <c r="G21" s="55"/>
      <c r="H21" s="56"/>
      <c r="J21" s="57" t="s">
        <v>38</v>
      </c>
      <c r="K21" s="57"/>
      <c r="L21" s="57"/>
      <c r="M21" s="57"/>
      <c r="N21" s="57"/>
      <c r="O21" s="57"/>
      <c r="P21" s="57"/>
      <c r="Q21" s="57"/>
      <c r="R21" s="57"/>
    </row>
    <row r="22" spans="1:19" x14ac:dyDescent="0.25">
      <c r="A22" s="13" t="s">
        <v>34</v>
      </c>
      <c r="B22" s="13" t="s">
        <v>51</v>
      </c>
      <c r="C22" s="13" t="s">
        <v>52</v>
      </c>
      <c r="D22" s="13" t="s">
        <v>53</v>
      </c>
      <c r="E22" s="13" t="s">
        <v>54</v>
      </c>
      <c r="F22" s="13" t="s">
        <v>55</v>
      </c>
      <c r="G22" s="13" t="s">
        <v>56</v>
      </c>
      <c r="H22" s="13" t="s">
        <v>57</v>
      </c>
      <c r="J22" s="13" t="s">
        <v>34</v>
      </c>
      <c r="K22" s="13" t="s">
        <v>51</v>
      </c>
      <c r="L22" s="13" t="s">
        <v>60</v>
      </c>
      <c r="M22" s="13" t="s">
        <v>53</v>
      </c>
      <c r="N22" s="13" t="s">
        <v>61</v>
      </c>
      <c r="O22" s="13" t="s">
        <v>31</v>
      </c>
      <c r="P22" s="13" t="s">
        <v>62</v>
      </c>
      <c r="Q22" s="13" t="s">
        <v>63</v>
      </c>
      <c r="R22" s="13" t="s">
        <v>57</v>
      </c>
    </row>
    <row r="23" spans="1:19" x14ac:dyDescent="0.25">
      <c r="A23" s="9">
        <v>1</v>
      </c>
      <c r="B23" s="9">
        <v>6</v>
      </c>
      <c r="C23" s="9" t="s">
        <v>78</v>
      </c>
      <c r="D23" s="9">
        <v>4</v>
      </c>
      <c r="E23" s="9">
        <v>1</v>
      </c>
      <c r="F23" s="10">
        <v>44292</v>
      </c>
      <c r="G23" s="10">
        <v>44294</v>
      </c>
      <c r="H23" s="11">
        <v>20</v>
      </c>
      <c r="J23" s="29">
        <v>1</v>
      </c>
      <c r="K23" s="29">
        <v>12</v>
      </c>
      <c r="L23" s="30" t="s">
        <v>42</v>
      </c>
      <c r="M23" s="21">
        <v>1</v>
      </c>
      <c r="N23" s="21" t="s">
        <v>49</v>
      </c>
      <c r="O23" s="31">
        <v>44263</v>
      </c>
      <c r="P23" s="32">
        <v>0.67499999999999993</v>
      </c>
      <c r="Q23" s="21" t="s">
        <v>64</v>
      </c>
      <c r="R23" s="23">
        <f>D13*Q3/100</f>
        <v>3.6</v>
      </c>
      <c r="S23" t="s">
        <v>66</v>
      </c>
    </row>
    <row r="24" spans="1:19" x14ac:dyDescent="0.25">
      <c r="A24" s="9">
        <v>2</v>
      </c>
      <c r="B24" s="9">
        <v>10</v>
      </c>
      <c r="C24" s="9" t="s">
        <v>78</v>
      </c>
      <c r="D24" s="61" t="s">
        <v>79</v>
      </c>
      <c r="E24" s="9">
        <v>1</v>
      </c>
      <c r="F24" s="10">
        <v>44292</v>
      </c>
      <c r="G24" s="10">
        <v>44294</v>
      </c>
      <c r="H24" s="60">
        <v>42.99</v>
      </c>
      <c r="J24" s="33">
        <v>2</v>
      </c>
      <c r="K24" s="33">
        <v>11</v>
      </c>
      <c r="L24" s="34" t="s">
        <v>42</v>
      </c>
      <c r="M24" s="15">
        <v>2</v>
      </c>
      <c r="N24" s="15" t="s">
        <v>65</v>
      </c>
      <c r="O24" s="16">
        <v>44263</v>
      </c>
      <c r="P24" s="17">
        <v>0.6791666666666667</v>
      </c>
      <c r="Q24" s="15" t="s">
        <v>64</v>
      </c>
      <c r="R24" s="25">
        <v>10.5</v>
      </c>
      <c r="S24" t="s">
        <v>69</v>
      </c>
    </row>
    <row r="25" spans="1:19" x14ac:dyDescent="0.25">
      <c r="A25" s="9">
        <v>3</v>
      </c>
      <c r="B25" s="9">
        <v>11</v>
      </c>
      <c r="C25" s="9" t="s">
        <v>78</v>
      </c>
      <c r="D25" s="9">
        <v>2</v>
      </c>
      <c r="E25" s="9">
        <v>1</v>
      </c>
      <c r="F25" s="10">
        <v>44292</v>
      </c>
      <c r="G25" s="10">
        <v>44294</v>
      </c>
      <c r="H25" s="60">
        <v>10.5</v>
      </c>
      <c r="J25" s="35">
        <v>3</v>
      </c>
      <c r="K25" s="35">
        <v>13</v>
      </c>
      <c r="L25" s="18" t="s">
        <v>42</v>
      </c>
      <c r="M25" s="18">
        <v>3</v>
      </c>
      <c r="N25" s="18" t="s">
        <v>49</v>
      </c>
      <c r="O25" s="36">
        <v>44263</v>
      </c>
      <c r="P25" s="37">
        <v>0.68194444444444446</v>
      </c>
      <c r="Q25" s="18" t="s">
        <v>64</v>
      </c>
      <c r="R25" s="20">
        <f>D15*Q3/100</f>
        <v>3.9</v>
      </c>
      <c r="S25" t="s">
        <v>71</v>
      </c>
    </row>
    <row r="26" spans="1:19" x14ac:dyDescent="0.25">
      <c r="A26" s="9">
        <v>4</v>
      </c>
      <c r="B26" s="9">
        <v>14</v>
      </c>
      <c r="C26" s="9" t="s">
        <v>78</v>
      </c>
      <c r="D26" s="9">
        <v>6</v>
      </c>
      <c r="E26" s="9">
        <v>1</v>
      </c>
      <c r="F26" s="10">
        <v>44292</v>
      </c>
      <c r="G26" s="10">
        <v>44294</v>
      </c>
      <c r="H26" s="60">
        <v>17.5</v>
      </c>
      <c r="J26" s="35">
        <v>4</v>
      </c>
      <c r="K26" s="35">
        <v>6</v>
      </c>
      <c r="L26" s="18" t="s">
        <v>42</v>
      </c>
      <c r="M26" s="18">
        <v>3</v>
      </c>
      <c r="N26" s="18" t="s">
        <v>65</v>
      </c>
      <c r="O26" s="36">
        <v>44263</v>
      </c>
      <c r="P26" s="37">
        <v>0.68611111111111101</v>
      </c>
      <c r="Q26" s="18" t="s">
        <v>64</v>
      </c>
      <c r="R26" s="19">
        <v>20</v>
      </c>
      <c r="S26" t="s">
        <v>72</v>
      </c>
    </row>
    <row r="27" spans="1:19" x14ac:dyDescent="0.25">
      <c r="A27" s="9">
        <v>5</v>
      </c>
      <c r="B27" s="9">
        <v>15</v>
      </c>
      <c r="C27" s="9" t="s">
        <v>78</v>
      </c>
      <c r="D27" s="62" t="s">
        <v>80</v>
      </c>
      <c r="E27" s="9">
        <v>1</v>
      </c>
      <c r="F27" s="10">
        <v>44292</v>
      </c>
      <c r="G27" s="10">
        <v>44294</v>
      </c>
      <c r="H27" s="60">
        <v>22.93</v>
      </c>
      <c r="J27" s="41">
        <v>5</v>
      </c>
      <c r="K27" s="41">
        <v>15</v>
      </c>
      <c r="L27" s="41" t="s">
        <v>42</v>
      </c>
      <c r="M27" s="41">
        <v>4</v>
      </c>
      <c r="N27" s="41" t="s">
        <v>65</v>
      </c>
      <c r="O27" s="44">
        <v>44263</v>
      </c>
      <c r="P27" s="45">
        <v>0.6875</v>
      </c>
      <c r="Q27" s="41" t="s">
        <v>64</v>
      </c>
      <c r="R27" s="43">
        <f>G16*Q4/100</f>
        <v>8.4</v>
      </c>
      <c r="S27" t="s">
        <v>73</v>
      </c>
    </row>
    <row r="28" spans="1:19" x14ac:dyDescent="0.25">
      <c r="J28" s="26">
        <v>6</v>
      </c>
      <c r="K28" s="26">
        <v>14</v>
      </c>
      <c r="L28" s="26" t="s">
        <v>42</v>
      </c>
      <c r="M28" s="26">
        <v>5</v>
      </c>
      <c r="N28" s="26" t="s">
        <v>65</v>
      </c>
      <c r="O28" s="46">
        <v>44263</v>
      </c>
      <c r="P28" s="47">
        <v>0.68888888888888899</v>
      </c>
      <c r="Q28" s="26" t="s">
        <v>64</v>
      </c>
      <c r="R28" s="28">
        <f>G17*Q4/100</f>
        <v>17.5</v>
      </c>
      <c r="S28" t="s">
        <v>74</v>
      </c>
    </row>
    <row r="29" spans="1:19" x14ac:dyDescent="0.25">
      <c r="A29" s="12" t="s">
        <v>37</v>
      </c>
      <c r="B29" s="12"/>
      <c r="C29" s="12"/>
      <c r="D29" s="12"/>
      <c r="E29" s="12"/>
      <c r="F29" s="12"/>
      <c r="G29" s="12"/>
      <c r="H29" s="12"/>
      <c r="J29" s="48">
        <v>7</v>
      </c>
      <c r="K29" s="48">
        <v>15</v>
      </c>
      <c r="L29" s="48" t="s">
        <v>42</v>
      </c>
      <c r="M29" s="48">
        <v>6</v>
      </c>
      <c r="N29" s="48" t="s">
        <v>65</v>
      </c>
      <c r="O29" s="51">
        <v>44263</v>
      </c>
      <c r="P29" s="52">
        <v>0.68958333333333333</v>
      </c>
      <c r="Q29" s="48" t="s">
        <v>64</v>
      </c>
      <c r="R29" s="49">
        <f>(D18-E18)*Q4/100</f>
        <v>14.525</v>
      </c>
      <c r="S29" t="s">
        <v>75</v>
      </c>
    </row>
    <row r="30" spans="1:19" x14ac:dyDescent="0.25">
      <c r="A30" s="8" t="s">
        <v>34</v>
      </c>
      <c r="B30" s="8" t="s">
        <v>51</v>
      </c>
      <c r="C30" s="8" t="s">
        <v>52</v>
      </c>
      <c r="D30" s="8" t="s">
        <v>53</v>
      </c>
      <c r="E30" s="8" t="s">
        <v>54</v>
      </c>
      <c r="F30" s="8" t="s">
        <v>55</v>
      </c>
      <c r="G30" s="8" t="s">
        <v>56</v>
      </c>
      <c r="H30" s="8" t="s">
        <v>57</v>
      </c>
      <c r="J30" s="48">
        <v>8</v>
      </c>
      <c r="K30" s="48">
        <v>10</v>
      </c>
      <c r="L30" s="48" t="s">
        <v>42</v>
      </c>
      <c r="M30" s="48">
        <v>6</v>
      </c>
      <c r="N30" s="48" t="s">
        <v>65</v>
      </c>
      <c r="O30" s="51">
        <v>44263</v>
      </c>
      <c r="P30" s="52">
        <v>0.69027777777777777</v>
      </c>
      <c r="Q30" s="48" t="s">
        <v>64</v>
      </c>
      <c r="R30" s="49">
        <v>45.25</v>
      </c>
      <c r="S30" t="s">
        <v>72</v>
      </c>
    </row>
    <row r="31" spans="1:19" x14ac:dyDescent="0.25">
      <c r="A31" s="15">
        <v>1</v>
      </c>
      <c r="B31" s="15">
        <v>2</v>
      </c>
      <c r="C31" s="15" t="s">
        <v>42</v>
      </c>
      <c r="D31" s="15">
        <v>2</v>
      </c>
      <c r="E31" s="15">
        <v>1</v>
      </c>
      <c r="F31" s="16">
        <v>44263</v>
      </c>
      <c r="G31" s="16">
        <v>44294</v>
      </c>
      <c r="H31" s="24">
        <v>15</v>
      </c>
      <c r="J31" s="48">
        <v>9</v>
      </c>
      <c r="K31" s="48">
        <v>10</v>
      </c>
      <c r="L31" s="48" t="s">
        <v>42</v>
      </c>
      <c r="M31" s="48">
        <v>6</v>
      </c>
      <c r="N31" s="48" t="s">
        <v>49</v>
      </c>
      <c r="O31" s="51">
        <v>44263</v>
      </c>
      <c r="P31" s="52">
        <v>0.69027777777777777</v>
      </c>
      <c r="Q31" s="48" t="s">
        <v>64</v>
      </c>
      <c r="R31" s="50">
        <f>F18*5/100</f>
        <v>2.2625000000000002</v>
      </c>
      <c r="S31" t="s">
        <v>77</v>
      </c>
    </row>
    <row r="32" spans="1:19" x14ac:dyDescent="0.25">
      <c r="A32" s="41">
        <v>2</v>
      </c>
      <c r="B32" s="41">
        <v>4</v>
      </c>
      <c r="C32" s="41" t="s">
        <v>42</v>
      </c>
      <c r="D32" s="41">
        <v>4</v>
      </c>
      <c r="E32" s="41">
        <v>1</v>
      </c>
      <c r="F32" s="44">
        <v>44263</v>
      </c>
      <c r="G32" s="44">
        <v>44294</v>
      </c>
      <c r="H32" s="42">
        <v>12</v>
      </c>
    </row>
    <row r="33" spans="1:8" x14ac:dyDescent="0.25">
      <c r="A33" s="26">
        <v>3</v>
      </c>
      <c r="B33" s="26">
        <v>5</v>
      </c>
      <c r="C33" s="26" t="s">
        <v>42</v>
      </c>
      <c r="D33" s="26">
        <v>5</v>
      </c>
      <c r="E33" s="26">
        <v>1</v>
      </c>
      <c r="F33" s="46">
        <v>44263</v>
      </c>
      <c r="G33" s="46">
        <v>44294</v>
      </c>
      <c r="H33" s="27">
        <v>25</v>
      </c>
    </row>
    <row r="34" spans="1:8" x14ac:dyDescent="0.25">
      <c r="A34" s="48">
        <v>4</v>
      </c>
      <c r="B34" s="48">
        <v>10</v>
      </c>
      <c r="C34" s="48" t="s">
        <v>42</v>
      </c>
      <c r="D34" s="48">
        <v>6</v>
      </c>
      <c r="E34" s="48">
        <v>1</v>
      </c>
      <c r="F34" s="51">
        <v>44263</v>
      </c>
      <c r="G34" s="51">
        <v>44294</v>
      </c>
      <c r="H34" s="49">
        <v>66</v>
      </c>
    </row>
    <row r="35" spans="1:8" x14ac:dyDescent="0.25">
      <c r="A35" s="9">
        <v>5</v>
      </c>
      <c r="B35" s="9"/>
      <c r="C35" s="9"/>
      <c r="D35" s="9"/>
      <c r="E35" s="9"/>
      <c r="F35" s="9"/>
      <c r="G35" s="9"/>
      <c r="H35" s="9"/>
    </row>
  </sheetData>
  <mergeCells count="4">
    <mergeCell ref="A1:N1"/>
    <mergeCell ref="A11:G11"/>
    <mergeCell ref="A21:H21"/>
    <mergeCell ref="J21:R21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22" sqref="A22"/>
    </sheetView>
  </sheetViews>
  <sheetFormatPr defaultRowHeight="15" x14ac:dyDescent="0.25"/>
  <cols>
    <col min="1" max="1" width="14" customWidth="1"/>
    <col min="2" max="2" width="18.85546875" customWidth="1"/>
    <col min="9" max="9" width="13.140625" customWidth="1"/>
    <col min="10" max="10" width="12" customWidth="1"/>
    <col min="11" max="11" width="14.28515625" customWidth="1"/>
    <col min="13" max="13" width="12.42578125" customWidth="1"/>
  </cols>
  <sheetData>
    <row r="1" spans="1:14" ht="15.75" x14ac:dyDescent="0.25">
      <c r="A1" s="2"/>
      <c r="B1" s="2"/>
    </row>
    <row r="2" spans="1:14" ht="15.75" x14ac:dyDescent="0.25">
      <c r="A2" s="2" t="s">
        <v>0</v>
      </c>
      <c r="B2" s="2" t="s">
        <v>1</v>
      </c>
      <c r="F2" s="58" t="s">
        <v>21</v>
      </c>
      <c r="G2" s="58"/>
      <c r="I2" s="58" t="s">
        <v>23</v>
      </c>
      <c r="J2" s="58"/>
      <c r="K2" s="58"/>
      <c r="M2" s="1" t="s">
        <v>24</v>
      </c>
    </row>
    <row r="3" spans="1:14" ht="15.75" x14ac:dyDescent="0.25">
      <c r="A3">
        <v>1</v>
      </c>
      <c r="B3" t="s">
        <v>2</v>
      </c>
      <c r="F3" s="58" t="s">
        <v>22</v>
      </c>
      <c r="G3" s="58"/>
      <c r="I3" s="3">
        <v>0.25</v>
      </c>
      <c r="J3" s="4">
        <v>0.33263888888888887</v>
      </c>
      <c r="K3" s="5">
        <v>1.28</v>
      </c>
      <c r="M3" t="s">
        <v>25</v>
      </c>
      <c r="N3" s="6">
        <v>2.3900000000000001E-2</v>
      </c>
    </row>
    <row r="4" spans="1:14" x14ac:dyDescent="0.25">
      <c r="A4">
        <v>2</v>
      </c>
      <c r="B4" t="s">
        <v>3</v>
      </c>
      <c r="F4" s="59">
        <v>7</v>
      </c>
      <c r="G4" s="59"/>
      <c r="I4" s="3">
        <v>0.33333333333333331</v>
      </c>
      <c r="J4" s="4">
        <v>0.45763888888888887</v>
      </c>
      <c r="K4" s="5">
        <v>1.18</v>
      </c>
      <c r="M4" t="s">
        <v>26</v>
      </c>
      <c r="N4" s="6">
        <v>3.1899999999999998E-2</v>
      </c>
    </row>
    <row r="5" spans="1:14" x14ac:dyDescent="0.25">
      <c r="A5">
        <v>3</v>
      </c>
      <c r="B5" t="s">
        <v>4</v>
      </c>
      <c r="I5" s="3">
        <v>0.45833333333333331</v>
      </c>
      <c r="J5" s="4">
        <v>0.52013888888888882</v>
      </c>
      <c r="K5" s="5">
        <v>1.22</v>
      </c>
      <c r="M5" t="s">
        <v>27</v>
      </c>
      <c r="N5" s="6">
        <v>3.7900000000000003E-2</v>
      </c>
    </row>
    <row r="6" spans="1:14" x14ac:dyDescent="0.25">
      <c r="A6">
        <v>4</v>
      </c>
      <c r="B6" t="s">
        <v>5</v>
      </c>
      <c r="I6" s="3">
        <v>0.5625</v>
      </c>
      <c r="J6" s="4">
        <v>0.74930555555555556</v>
      </c>
      <c r="K6" s="5">
        <v>1.18</v>
      </c>
    </row>
    <row r="7" spans="1:14" x14ac:dyDescent="0.25">
      <c r="A7">
        <v>5</v>
      </c>
      <c r="B7" t="s">
        <v>6</v>
      </c>
      <c r="I7" s="3">
        <v>0.75</v>
      </c>
      <c r="J7" s="4">
        <v>0.9159722222222223</v>
      </c>
      <c r="K7" s="5">
        <v>1.22</v>
      </c>
    </row>
    <row r="8" spans="1:14" x14ac:dyDescent="0.25">
      <c r="I8" s="3">
        <v>0.91666666666666663</v>
      </c>
      <c r="J8" s="4">
        <v>0.99930555555555556</v>
      </c>
      <c r="K8" s="5">
        <v>1.25</v>
      </c>
    </row>
    <row r="9" spans="1:14" ht="15.75" x14ac:dyDescent="0.25">
      <c r="A9" s="2" t="s">
        <v>7</v>
      </c>
      <c r="B9" s="2" t="s">
        <v>8</v>
      </c>
      <c r="I9" s="3">
        <v>0</v>
      </c>
      <c r="J9" s="4">
        <v>0.24930555555555556</v>
      </c>
      <c r="K9" s="5">
        <v>1.75</v>
      </c>
    </row>
    <row r="10" spans="1:14" x14ac:dyDescent="0.25">
      <c r="A10">
        <v>6</v>
      </c>
      <c r="B10" t="s">
        <v>9</v>
      </c>
    </row>
    <row r="11" spans="1:14" x14ac:dyDescent="0.25">
      <c r="A11">
        <v>7</v>
      </c>
      <c r="B11" t="s">
        <v>10</v>
      </c>
    </row>
    <row r="12" spans="1:14" x14ac:dyDescent="0.25">
      <c r="A12">
        <v>8</v>
      </c>
      <c r="B12" t="s">
        <v>11</v>
      </c>
    </row>
    <row r="13" spans="1:14" x14ac:dyDescent="0.25">
      <c r="A13">
        <v>9</v>
      </c>
      <c r="B13" t="s">
        <v>12</v>
      </c>
    </row>
    <row r="14" spans="1:14" x14ac:dyDescent="0.25">
      <c r="A14">
        <v>10</v>
      </c>
      <c r="B14" t="s">
        <v>13</v>
      </c>
    </row>
    <row r="16" spans="1:14" x14ac:dyDescent="0.25">
      <c r="A16" s="1" t="s">
        <v>14</v>
      </c>
      <c r="B16" s="1" t="s">
        <v>15</v>
      </c>
    </row>
    <row r="17" spans="1:2" x14ac:dyDescent="0.25">
      <c r="A17">
        <v>11</v>
      </c>
      <c r="B17" t="s">
        <v>16</v>
      </c>
    </row>
    <row r="18" spans="1:2" x14ac:dyDescent="0.25">
      <c r="A18">
        <v>12</v>
      </c>
      <c r="B18" t="s">
        <v>17</v>
      </c>
    </row>
    <row r="19" spans="1:2" x14ac:dyDescent="0.25">
      <c r="A19">
        <v>13</v>
      </c>
      <c r="B19" t="s">
        <v>18</v>
      </c>
    </row>
    <row r="20" spans="1:2" x14ac:dyDescent="0.25">
      <c r="A20">
        <v>14</v>
      </c>
      <c r="B20" t="s">
        <v>19</v>
      </c>
    </row>
    <row r="21" spans="1:2" x14ac:dyDescent="0.25">
      <c r="A21">
        <v>15</v>
      </c>
      <c r="B21" t="s">
        <v>20</v>
      </c>
    </row>
  </sheetData>
  <mergeCells count="4">
    <mergeCell ref="F2:G2"/>
    <mergeCell ref="F3:G3"/>
    <mergeCell ref="F4:G4"/>
    <mergeCell ref="I2:K2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Solicitantes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Kleiser Nairobi</dc:creator>
  <cp:lastModifiedBy>Kleiser Nairobi</cp:lastModifiedBy>
  <dcterms:created xsi:type="dcterms:W3CDTF">2021-03-08T17:17:57Z</dcterms:created>
  <dcterms:modified xsi:type="dcterms:W3CDTF">2021-03-24T17:50:43Z</dcterms:modified>
</cp:coreProperties>
</file>