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rolinabarata/Documents/Tubulin_Dynamics/"/>
    </mc:Choice>
  </mc:AlternateContent>
  <xr:revisionPtr revIDLastSave="0" documentId="13_ncr:1_{BCA6CA0C-BA91-2745-8A11-036A0B06A9C8}" xr6:coauthVersionLast="47" xr6:coauthVersionMax="47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PROTOCOL" sheetId="6" r:id="rId1"/>
    <sheet name="Count" sheetId="5" r:id="rId2"/>
    <sheet name="Count_31hAPF" sheetId="11" r:id="rId3"/>
    <sheet name="Graphs" sheetId="10" r:id="rId4"/>
  </sheets>
  <definedNames>
    <definedName name="_20190724_Live_2P_tubGFP_CD4_tom_Filament_Label07_Detailed" localSheetId="1">Count!$A$1:$M$1103</definedName>
    <definedName name="_20190724_Live_2P_tubGFP_CD4_tom_Filament_Label07_Detailed" localSheetId="3">Graphs!$A$1:$O$341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3" i="5" l="1"/>
  <c r="P113" i="5"/>
  <c r="Q112" i="5"/>
  <c r="P112" i="5"/>
  <c r="Q111" i="5"/>
  <c r="P111" i="5"/>
  <c r="Q110" i="5"/>
  <c r="P110" i="5"/>
  <c r="Q109" i="5"/>
  <c r="P109" i="5"/>
  <c r="Q108" i="5"/>
  <c r="P108" i="5"/>
  <c r="Q107" i="5"/>
  <c r="P107" i="5"/>
  <c r="Q106" i="5"/>
  <c r="P106" i="5"/>
  <c r="Q105" i="5"/>
  <c r="P105" i="5"/>
  <c r="Q104" i="5"/>
  <c r="P104" i="5"/>
  <c r="Q103" i="5"/>
  <c r="P103" i="5"/>
  <c r="Q102" i="5"/>
  <c r="P102" i="5"/>
  <c r="Q101" i="5"/>
  <c r="P101" i="5"/>
  <c r="Q100" i="5"/>
  <c r="P100" i="5"/>
  <c r="Q99" i="5"/>
  <c r="P99" i="5"/>
  <c r="Q98" i="5"/>
  <c r="P98" i="5"/>
  <c r="Q97" i="5"/>
  <c r="P97" i="5"/>
  <c r="Q96" i="5"/>
  <c r="P96" i="5"/>
  <c r="Q95" i="5"/>
  <c r="P95" i="5"/>
  <c r="Q94" i="5"/>
  <c r="P94" i="5"/>
  <c r="Q93" i="5"/>
  <c r="P93" i="5"/>
  <c r="Q92" i="5"/>
  <c r="P92" i="5"/>
  <c r="Q91" i="5"/>
  <c r="P91" i="5"/>
  <c r="Q90" i="5"/>
  <c r="P90" i="5"/>
  <c r="Q89" i="5"/>
  <c r="P89" i="5"/>
  <c r="Q88" i="5"/>
  <c r="P88" i="5"/>
  <c r="Q87" i="5"/>
  <c r="P87" i="5"/>
  <c r="Q86" i="5"/>
  <c r="P86" i="5"/>
  <c r="Q85" i="5"/>
  <c r="P85" i="5"/>
  <c r="Q84" i="5"/>
  <c r="P84" i="5"/>
  <c r="Q83" i="5"/>
  <c r="P83" i="5"/>
  <c r="Q82" i="5"/>
  <c r="P82" i="5"/>
  <c r="Q81" i="5"/>
  <c r="P81" i="5"/>
  <c r="Q80" i="5"/>
  <c r="P80" i="5"/>
  <c r="Q79" i="5"/>
  <c r="P79" i="5"/>
  <c r="Q78" i="5"/>
  <c r="P78" i="5"/>
  <c r="Q77" i="5"/>
  <c r="P77" i="5"/>
  <c r="Q76" i="5"/>
  <c r="P76" i="5"/>
  <c r="Q75" i="5"/>
  <c r="P75" i="5"/>
  <c r="Q74" i="5"/>
  <c r="P74" i="5"/>
  <c r="Q73" i="5"/>
  <c r="P73" i="5"/>
  <c r="Q72" i="5"/>
  <c r="P72" i="5"/>
  <c r="Q71" i="5"/>
  <c r="P71" i="5"/>
  <c r="Q70" i="5"/>
  <c r="P70" i="5"/>
  <c r="AX4" i="10"/>
  <c r="AW4" i="10"/>
  <c r="AY4" i="10" s="1"/>
  <c r="T343" i="10"/>
  <c r="U343" i="10"/>
  <c r="T344" i="10"/>
  <c r="U344" i="10"/>
  <c r="T345" i="10"/>
  <c r="U345" i="10"/>
  <c r="T346" i="10"/>
  <c r="U346" i="10"/>
  <c r="T347" i="10"/>
  <c r="U347" i="10"/>
  <c r="T348" i="10"/>
  <c r="U348" i="10"/>
  <c r="T349" i="10"/>
  <c r="U349" i="10"/>
  <c r="T350" i="10"/>
  <c r="U350" i="10"/>
  <c r="T351" i="10"/>
  <c r="U351" i="10"/>
  <c r="T352" i="10"/>
  <c r="U352" i="10"/>
  <c r="T353" i="10"/>
  <c r="U353" i="10"/>
  <c r="T354" i="10"/>
  <c r="U354" i="10"/>
  <c r="T355" i="10"/>
  <c r="U355" i="10"/>
  <c r="T356" i="10"/>
  <c r="U356" i="10"/>
  <c r="T357" i="10"/>
  <c r="U357" i="10"/>
  <c r="T358" i="10"/>
  <c r="U358" i="10"/>
  <c r="T359" i="10"/>
  <c r="U359" i="10"/>
  <c r="T360" i="10"/>
  <c r="U360" i="10"/>
  <c r="T361" i="10"/>
  <c r="U361" i="10"/>
  <c r="T362" i="10"/>
  <c r="U362" i="10"/>
  <c r="T363" i="10"/>
  <c r="U363" i="10"/>
  <c r="T364" i="10"/>
  <c r="U364" i="10"/>
  <c r="T365" i="10"/>
  <c r="U365" i="10"/>
  <c r="T366" i="10"/>
  <c r="U366" i="10"/>
  <c r="T367" i="10"/>
  <c r="U367" i="10"/>
  <c r="T368" i="10"/>
  <c r="U368" i="10"/>
  <c r="T369" i="10"/>
  <c r="U369" i="10"/>
  <c r="T370" i="10"/>
  <c r="U370" i="10"/>
  <c r="T371" i="10"/>
  <c r="U371" i="10"/>
  <c r="T372" i="10"/>
  <c r="U372" i="10"/>
  <c r="T373" i="10"/>
  <c r="U373" i="10"/>
  <c r="T374" i="10"/>
  <c r="U374" i="10"/>
  <c r="T375" i="10"/>
  <c r="U375" i="10"/>
  <c r="T376" i="10"/>
  <c r="U376" i="10"/>
  <c r="T377" i="10"/>
  <c r="U377" i="10"/>
  <c r="T378" i="10"/>
  <c r="U378" i="10"/>
  <c r="T379" i="10"/>
  <c r="U379" i="10"/>
  <c r="T380" i="10"/>
  <c r="U380" i="10"/>
  <c r="T381" i="10"/>
  <c r="U381" i="10"/>
  <c r="T382" i="10"/>
  <c r="U382" i="10"/>
  <c r="T383" i="10"/>
  <c r="U383" i="10"/>
  <c r="T384" i="10"/>
  <c r="U384" i="10"/>
  <c r="T385" i="10"/>
  <c r="U385" i="10"/>
  <c r="U342" i="10"/>
  <c r="T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42" i="10"/>
  <c r="Q24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2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Q341" i="10"/>
  <c r="J341" i="10"/>
  <c r="D341" i="10"/>
  <c r="F341" i="10" s="1"/>
  <c r="Q340" i="10"/>
  <c r="J340" i="10"/>
  <c r="D340" i="10"/>
  <c r="F340" i="10" s="1"/>
  <c r="Q339" i="10"/>
  <c r="J339" i="10"/>
  <c r="D339" i="10"/>
  <c r="E339" i="10" s="1"/>
  <c r="P339" i="10" s="1"/>
  <c r="Q338" i="10"/>
  <c r="J338" i="10"/>
  <c r="D338" i="10"/>
  <c r="E338" i="10" s="1"/>
  <c r="Q337" i="10"/>
  <c r="J337" i="10"/>
  <c r="D337" i="10"/>
  <c r="E337" i="10" s="1"/>
  <c r="Q336" i="10"/>
  <c r="J336" i="10"/>
  <c r="D336" i="10"/>
  <c r="E336" i="10" s="1"/>
  <c r="Q335" i="10"/>
  <c r="J335" i="10"/>
  <c r="D335" i="10"/>
  <c r="E335" i="10" s="1"/>
  <c r="P335" i="10" s="1"/>
  <c r="Q334" i="10"/>
  <c r="J334" i="10"/>
  <c r="D334" i="10"/>
  <c r="E334" i="10" s="1"/>
  <c r="R334" i="10" s="1"/>
  <c r="Q333" i="10"/>
  <c r="J333" i="10"/>
  <c r="D333" i="10"/>
  <c r="F333" i="10" s="1"/>
  <c r="Q332" i="10"/>
  <c r="J332" i="10"/>
  <c r="D332" i="10"/>
  <c r="E332" i="10" s="1"/>
  <c r="U332" i="10" s="1"/>
  <c r="Q331" i="10"/>
  <c r="J331" i="10"/>
  <c r="D331" i="10"/>
  <c r="E331" i="10" s="1"/>
  <c r="P331" i="10" s="1"/>
  <c r="Q330" i="10"/>
  <c r="J330" i="10"/>
  <c r="D330" i="10"/>
  <c r="E330" i="10" s="1"/>
  <c r="R330" i="10" s="1"/>
  <c r="Q329" i="10"/>
  <c r="J329" i="10"/>
  <c r="D329" i="10"/>
  <c r="F329" i="10" s="1"/>
  <c r="Q328" i="10"/>
  <c r="J328" i="10"/>
  <c r="D328" i="10"/>
  <c r="E328" i="10" s="1"/>
  <c r="Q327" i="10"/>
  <c r="J327" i="10"/>
  <c r="D327" i="10"/>
  <c r="E327" i="10" s="1"/>
  <c r="P327" i="10" s="1"/>
  <c r="Q326" i="10"/>
  <c r="J326" i="10"/>
  <c r="D326" i="10"/>
  <c r="E326" i="10" s="1"/>
  <c r="R326" i="10" s="1"/>
  <c r="Q325" i="10"/>
  <c r="J325" i="10"/>
  <c r="D325" i="10"/>
  <c r="F325" i="10" s="1"/>
  <c r="Q324" i="10"/>
  <c r="J324" i="10"/>
  <c r="D324" i="10"/>
  <c r="E324" i="10" s="1"/>
  <c r="Q323" i="10"/>
  <c r="J323" i="10"/>
  <c r="D323" i="10"/>
  <c r="E323" i="10" s="1"/>
  <c r="P323" i="10" s="1"/>
  <c r="Q322" i="10"/>
  <c r="J322" i="10"/>
  <c r="D322" i="10"/>
  <c r="E322" i="10" s="1"/>
  <c r="R322" i="10" s="1"/>
  <c r="Q321" i="10"/>
  <c r="J321" i="10"/>
  <c r="D321" i="10"/>
  <c r="F321" i="10" s="1"/>
  <c r="Q320" i="10"/>
  <c r="J320" i="10"/>
  <c r="F320" i="10"/>
  <c r="D320" i="10"/>
  <c r="E320" i="10" s="1"/>
  <c r="U320" i="10" s="1"/>
  <c r="Q319" i="10"/>
  <c r="J319" i="10"/>
  <c r="D319" i="10"/>
  <c r="E319" i="10" s="1"/>
  <c r="P319" i="10" s="1"/>
  <c r="Q318" i="10"/>
  <c r="J318" i="10"/>
  <c r="D318" i="10"/>
  <c r="E318" i="10" s="1"/>
  <c r="R318" i="10" s="1"/>
  <c r="Q317" i="10"/>
  <c r="J317" i="10"/>
  <c r="D317" i="10"/>
  <c r="F317" i="10" s="1"/>
  <c r="Q316" i="10"/>
  <c r="J316" i="10"/>
  <c r="D316" i="10"/>
  <c r="F316" i="10" s="1"/>
  <c r="Q315" i="10"/>
  <c r="J315" i="10"/>
  <c r="D315" i="10"/>
  <c r="E315" i="10" s="1"/>
  <c r="P315" i="10" s="1"/>
  <c r="Q314" i="10"/>
  <c r="J314" i="10"/>
  <c r="D314" i="10"/>
  <c r="E314" i="10" s="1"/>
  <c r="R314" i="10" s="1"/>
  <c r="Q313" i="10"/>
  <c r="J313" i="10"/>
  <c r="D313" i="10"/>
  <c r="E313" i="10" s="1"/>
  <c r="Q312" i="10"/>
  <c r="J312" i="10"/>
  <c r="D312" i="10"/>
  <c r="F312" i="10" s="1"/>
  <c r="Q311" i="10"/>
  <c r="J311" i="10"/>
  <c r="D311" i="10"/>
  <c r="E311" i="10" s="1"/>
  <c r="P311" i="10" s="1"/>
  <c r="Q310" i="10"/>
  <c r="J310" i="10"/>
  <c r="D310" i="10"/>
  <c r="E310" i="10" s="1"/>
  <c r="R310" i="10" s="1"/>
  <c r="Q309" i="10"/>
  <c r="J309" i="10"/>
  <c r="D309" i="10"/>
  <c r="F309" i="10" s="1"/>
  <c r="Q308" i="10"/>
  <c r="J308" i="10"/>
  <c r="D308" i="10"/>
  <c r="F308" i="10" s="1"/>
  <c r="Q307" i="10"/>
  <c r="J307" i="10"/>
  <c r="D307" i="10"/>
  <c r="E307" i="10" s="1"/>
  <c r="P307" i="10" s="1"/>
  <c r="Q306" i="10"/>
  <c r="J306" i="10"/>
  <c r="D306" i="10"/>
  <c r="E306" i="10" s="1"/>
  <c r="R306" i="10" s="1"/>
  <c r="Q305" i="10"/>
  <c r="J305" i="10"/>
  <c r="D305" i="10"/>
  <c r="E305" i="10" s="1"/>
  <c r="Q304" i="10"/>
  <c r="J304" i="10"/>
  <c r="D304" i="10"/>
  <c r="E304" i="10" s="1"/>
  <c r="U304" i="10" s="1"/>
  <c r="Q303" i="10"/>
  <c r="J303" i="10"/>
  <c r="D303" i="10"/>
  <c r="E303" i="10" s="1"/>
  <c r="P303" i="10" s="1"/>
  <c r="Q302" i="10"/>
  <c r="J302" i="10"/>
  <c r="AZ12" i="10" s="1"/>
  <c r="D302" i="10"/>
  <c r="E302" i="10" s="1"/>
  <c r="R302" i="10" s="1"/>
  <c r="Q301" i="10"/>
  <c r="J301" i="10"/>
  <c r="D301" i="10"/>
  <c r="E301" i="10" s="1"/>
  <c r="Q300" i="10"/>
  <c r="J300" i="10"/>
  <c r="D300" i="10"/>
  <c r="F300" i="10" s="1"/>
  <c r="Q299" i="10"/>
  <c r="J299" i="10"/>
  <c r="D299" i="10"/>
  <c r="E299" i="10" s="1"/>
  <c r="P299" i="10" s="1"/>
  <c r="Q298" i="10"/>
  <c r="J298" i="10"/>
  <c r="D298" i="10"/>
  <c r="E298" i="10" s="1"/>
  <c r="R298" i="10" s="1"/>
  <c r="Q297" i="10"/>
  <c r="J297" i="10"/>
  <c r="D297" i="10"/>
  <c r="Q296" i="10"/>
  <c r="J296" i="10"/>
  <c r="D296" i="10"/>
  <c r="F296" i="10" s="1"/>
  <c r="Q295" i="10"/>
  <c r="J295" i="10"/>
  <c r="D295" i="10"/>
  <c r="E295" i="10" s="1"/>
  <c r="P295" i="10" s="1"/>
  <c r="Q294" i="10"/>
  <c r="J294" i="10"/>
  <c r="D294" i="10"/>
  <c r="E294" i="10" s="1"/>
  <c r="R294" i="10" s="1"/>
  <c r="Q293" i="10"/>
  <c r="J293" i="10"/>
  <c r="D293" i="10"/>
  <c r="F293" i="10" s="1"/>
  <c r="Q292" i="10"/>
  <c r="J292" i="10"/>
  <c r="D292" i="10"/>
  <c r="E292" i="10" s="1"/>
  <c r="Q291" i="10"/>
  <c r="J291" i="10"/>
  <c r="D291" i="10"/>
  <c r="E291" i="10" s="1"/>
  <c r="P291" i="10" s="1"/>
  <c r="Q290" i="10"/>
  <c r="J290" i="10"/>
  <c r="D290" i="10"/>
  <c r="E290" i="10" s="1"/>
  <c r="R290" i="10" s="1"/>
  <c r="Q289" i="10"/>
  <c r="J289" i="10"/>
  <c r="D289" i="10"/>
  <c r="F289" i="10" s="1"/>
  <c r="Q288" i="10"/>
  <c r="J288" i="10"/>
  <c r="D288" i="10"/>
  <c r="E288" i="10" s="1"/>
  <c r="R288" i="10" s="1"/>
  <c r="Q287" i="10"/>
  <c r="J287" i="10"/>
  <c r="D287" i="10"/>
  <c r="Q286" i="10"/>
  <c r="J286" i="10"/>
  <c r="D286" i="10"/>
  <c r="E286" i="10" s="1"/>
  <c r="R286" i="10" s="1"/>
  <c r="Q285" i="10"/>
  <c r="J285" i="10"/>
  <c r="D285" i="10"/>
  <c r="F285" i="10" s="1"/>
  <c r="Q284" i="10"/>
  <c r="J284" i="10"/>
  <c r="D284" i="10"/>
  <c r="F284" i="10" s="1"/>
  <c r="Q283" i="10"/>
  <c r="J283" i="10"/>
  <c r="D283" i="10"/>
  <c r="E283" i="10" s="1"/>
  <c r="P283" i="10" s="1"/>
  <c r="Q282" i="10"/>
  <c r="J282" i="10"/>
  <c r="D282" i="10"/>
  <c r="Q281" i="10"/>
  <c r="J281" i="10"/>
  <c r="D281" i="10"/>
  <c r="F281" i="10" s="1"/>
  <c r="Q280" i="10"/>
  <c r="J280" i="10"/>
  <c r="D280" i="10"/>
  <c r="E280" i="10" s="1"/>
  <c r="Q279" i="10"/>
  <c r="J279" i="10"/>
  <c r="D279" i="10"/>
  <c r="E279" i="10" s="1"/>
  <c r="P279" i="10" s="1"/>
  <c r="Q278" i="10"/>
  <c r="J278" i="10"/>
  <c r="D278" i="10"/>
  <c r="E278" i="10" s="1"/>
  <c r="R278" i="10" s="1"/>
  <c r="Q277" i="10"/>
  <c r="J277" i="10"/>
  <c r="D277" i="10"/>
  <c r="F277" i="10" s="1"/>
  <c r="Q276" i="10"/>
  <c r="J276" i="10"/>
  <c r="D276" i="10"/>
  <c r="F276" i="10" s="1"/>
  <c r="Q275" i="10"/>
  <c r="J275" i="10"/>
  <c r="D275" i="10"/>
  <c r="E275" i="10" s="1"/>
  <c r="P275" i="10" s="1"/>
  <c r="Q274" i="10"/>
  <c r="J274" i="10"/>
  <c r="D274" i="10"/>
  <c r="E274" i="10" s="1"/>
  <c r="R274" i="10" s="1"/>
  <c r="Q273" i="10"/>
  <c r="J273" i="10"/>
  <c r="D273" i="10"/>
  <c r="E273" i="10" s="1"/>
  <c r="Q272" i="10"/>
  <c r="J272" i="10"/>
  <c r="D272" i="10"/>
  <c r="F272" i="10" s="1"/>
  <c r="Q271" i="10"/>
  <c r="J271" i="10"/>
  <c r="D271" i="10"/>
  <c r="E271" i="10" s="1"/>
  <c r="P271" i="10" s="1"/>
  <c r="Q270" i="10"/>
  <c r="J270" i="10"/>
  <c r="D270" i="10"/>
  <c r="E270" i="10" s="1"/>
  <c r="R270" i="10" s="1"/>
  <c r="Q269" i="10"/>
  <c r="J269" i="10"/>
  <c r="D269" i="10"/>
  <c r="F269" i="10" s="1"/>
  <c r="Q268" i="10"/>
  <c r="J268" i="10"/>
  <c r="D268" i="10"/>
  <c r="F268" i="10" s="1"/>
  <c r="Q267" i="10"/>
  <c r="J267" i="10"/>
  <c r="D267" i="10"/>
  <c r="E267" i="10" s="1"/>
  <c r="P267" i="10" s="1"/>
  <c r="Q266" i="10"/>
  <c r="J266" i="10"/>
  <c r="D266" i="10"/>
  <c r="E266" i="10" s="1"/>
  <c r="Q265" i="10"/>
  <c r="J265" i="10"/>
  <c r="D265" i="10"/>
  <c r="E265" i="10" s="1"/>
  <c r="Q264" i="10"/>
  <c r="J264" i="10"/>
  <c r="D264" i="10"/>
  <c r="E264" i="10" s="1"/>
  <c r="Q263" i="10"/>
  <c r="J263" i="10"/>
  <c r="D263" i="10"/>
  <c r="E263" i="10" s="1"/>
  <c r="P263" i="10" s="1"/>
  <c r="Q262" i="10"/>
  <c r="J262" i="10"/>
  <c r="D262" i="10"/>
  <c r="E262" i="10" s="1"/>
  <c r="R262" i="10" s="1"/>
  <c r="Q261" i="10"/>
  <c r="J261" i="10"/>
  <c r="D261" i="10"/>
  <c r="F261" i="10" s="1"/>
  <c r="Q260" i="10"/>
  <c r="J260" i="10"/>
  <c r="D260" i="10"/>
  <c r="F260" i="10" s="1"/>
  <c r="Q259" i="10"/>
  <c r="J259" i="10"/>
  <c r="D259" i="10"/>
  <c r="E259" i="10" s="1"/>
  <c r="P259" i="10" s="1"/>
  <c r="Q258" i="10"/>
  <c r="J258" i="10"/>
  <c r="D258" i="10"/>
  <c r="E258" i="10" s="1"/>
  <c r="R258" i="10" s="1"/>
  <c r="Q257" i="10"/>
  <c r="J257" i="10"/>
  <c r="D257" i="10"/>
  <c r="E257" i="10" s="1"/>
  <c r="Q256" i="10"/>
  <c r="J256" i="10"/>
  <c r="D256" i="10"/>
  <c r="E256" i="10" s="1"/>
  <c r="R256" i="10" s="1"/>
  <c r="Q255" i="10"/>
  <c r="J255" i="10"/>
  <c r="D255" i="10"/>
  <c r="Q254" i="10"/>
  <c r="J254" i="10"/>
  <c r="D254" i="10"/>
  <c r="F254" i="10" s="1"/>
  <c r="Q253" i="10"/>
  <c r="J253" i="10"/>
  <c r="D253" i="10"/>
  <c r="F253" i="10" s="1"/>
  <c r="Q252" i="10"/>
  <c r="J252" i="10"/>
  <c r="D252" i="10"/>
  <c r="F252" i="10" s="1"/>
  <c r="Q251" i="10"/>
  <c r="J251" i="10"/>
  <c r="D251" i="10"/>
  <c r="E251" i="10" s="1"/>
  <c r="U251" i="10" s="1"/>
  <c r="Q250" i="10"/>
  <c r="J250" i="10"/>
  <c r="D250" i="10"/>
  <c r="E250" i="10" s="1"/>
  <c r="Q249" i="10"/>
  <c r="J249" i="10"/>
  <c r="D249" i="10"/>
  <c r="F249" i="10" s="1"/>
  <c r="Q248" i="10"/>
  <c r="J248" i="10"/>
  <c r="D248" i="10"/>
  <c r="F248" i="10" s="1"/>
  <c r="Q247" i="10"/>
  <c r="J247" i="10"/>
  <c r="D247" i="10"/>
  <c r="E247" i="10" s="1"/>
  <c r="U247" i="10" s="1"/>
  <c r="J246" i="10"/>
  <c r="D246" i="10"/>
  <c r="E246" i="10" s="1"/>
  <c r="T246" i="10" s="1"/>
  <c r="Q245" i="10"/>
  <c r="J245" i="10"/>
  <c r="D245" i="10"/>
  <c r="F245" i="10" s="1"/>
  <c r="Q244" i="10"/>
  <c r="J244" i="10"/>
  <c r="D244" i="10"/>
  <c r="F244" i="10" s="1"/>
  <c r="Q243" i="10"/>
  <c r="J243" i="10"/>
  <c r="D243" i="10"/>
  <c r="Q242" i="10"/>
  <c r="J242" i="10"/>
  <c r="D242" i="10"/>
  <c r="E242" i="10" s="1"/>
  <c r="U242" i="10" s="1"/>
  <c r="Q241" i="10"/>
  <c r="J241" i="10"/>
  <c r="D241" i="10"/>
  <c r="Q240" i="10"/>
  <c r="J240" i="10"/>
  <c r="D240" i="10"/>
  <c r="F240" i="10" s="1"/>
  <c r="Q239" i="10"/>
  <c r="J239" i="10"/>
  <c r="D239" i="10"/>
  <c r="Q238" i="10"/>
  <c r="J238" i="10"/>
  <c r="D238" i="10"/>
  <c r="F238" i="10" s="1"/>
  <c r="Q237" i="10"/>
  <c r="J237" i="10"/>
  <c r="D237" i="10"/>
  <c r="F237" i="10" s="1"/>
  <c r="Q236" i="10"/>
  <c r="J236" i="10"/>
  <c r="D236" i="10"/>
  <c r="F236" i="10" s="1"/>
  <c r="Q235" i="10"/>
  <c r="J235" i="10"/>
  <c r="D235" i="10"/>
  <c r="E235" i="10" s="1"/>
  <c r="P235" i="10" s="1"/>
  <c r="Q234" i="10"/>
  <c r="J234" i="10"/>
  <c r="D234" i="10"/>
  <c r="E234" i="10" s="1"/>
  <c r="T234" i="10" s="1"/>
  <c r="Q233" i="10"/>
  <c r="J233" i="10"/>
  <c r="D233" i="10"/>
  <c r="F233" i="10" s="1"/>
  <c r="Q232" i="10"/>
  <c r="J232" i="10"/>
  <c r="D232" i="10"/>
  <c r="F232" i="10" s="1"/>
  <c r="Q231" i="10"/>
  <c r="J231" i="10"/>
  <c r="D231" i="10"/>
  <c r="E231" i="10" s="1"/>
  <c r="U231" i="10" s="1"/>
  <c r="Q230" i="10"/>
  <c r="J230" i="10"/>
  <c r="D230" i="10"/>
  <c r="F230" i="10" s="1"/>
  <c r="Q229" i="10"/>
  <c r="J229" i="10"/>
  <c r="D229" i="10"/>
  <c r="F229" i="10" s="1"/>
  <c r="Q228" i="10"/>
  <c r="J228" i="10"/>
  <c r="D228" i="10"/>
  <c r="Q227" i="10"/>
  <c r="J227" i="10"/>
  <c r="D227" i="10"/>
  <c r="E227" i="10" s="1"/>
  <c r="Q226" i="10"/>
  <c r="J226" i="10"/>
  <c r="D226" i="10"/>
  <c r="F226" i="10" s="1"/>
  <c r="Q225" i="10"/>
  <c r="J225" i="10"/>
  <c r="D225" i="10"/>
  <c r="F225" i="10" s="1"/>
  <c r="Q224" i="10"/>
  <c r="J224" i="10"/>
  <c r="D224" i="10"/>
  <c r="Q223" i="10"/>
  <c r="J223" i="10"/>
  <c r="D223" i="10"/>
  <c r="F223" i="10" s="1"/>
  <c r="Q222" i="10"/>
  <c r="J222" i="10"/>
  <c r="D222" i="10"/>
  <c r="F222" i="10" s="1"/>
  <c r="Q221" i="10"/>
  <c r="J221" i="10"/>
  <c r="D221" i="10"/>
  <c r="F221" i="10" s="1"/>
  <c r="Q220" i="10"/>
  <c r="J220" i="10"/>
  <c r="D220" i="10"/>
  <c r="Q219" i="10"/>
  <c r="J219" i="10"/>
  <c r="D219" i="10"/>
  <c r="F219" i="10" s="1"/>
  <c r="Q218" i="10"/>
  <c r="J218" i="10"/>
  <c r="D218" i="10"/>
  <c r="E218" i="10" s="1"/>
  <c r="Q217" i="10"/>
  <c r="J217" i="10"/>
  <c r="D217" i="10"/>
  <c r="F217" i="10" s="1"/>
  <c r="Q216" i="10"/>
  <c r="J216" i="10"/>
  <c r="D216" i="10"/>
  <c r="Q215" i="10"/>
  <c r="J215" i="10"/>
  <c r="D215" i="10"/>
  <c r="E215" i="10" s="1"/>
  <c r="U215" i="10" s="1"/>
  <c r="Q214" i="10"/>
  <c r="J214" i="10"/>
  <c r="D214" i="10"/>
  <c r="F214" i="10" s="1"/>
  <c r="Q213" i="10"/>
  <c r="J213" i="10"/>
  <c r="D213" i="10"/>
  <c r="F213" i="10" s="1"/>
  <c r="Q212" i="10"/>
  <c r="J212" i="10"/>
  <c r="D212" i="10"/>
  <c r="Q211" i="10"/>
  <c r="J211" i="10"/>
  <c r="D211" i="10"/>
  <c r="F211" i="10" s="1"/>
  <c r="Q210" i="10"/>
  <c r="J210" i="10"/>
  <c r="D210" i="10"/>
  <c r="F210" i="10" s="1"/>
  <c r="Q209" i="10"/>
  <c r="J209" i="10"/>
  <c r="D209" i="10"/>
  <c r="F209" i="10" s="1"/>
  <c r="Q208" i="10"/>
  <c r="J208" i="10"/>
  <c r="D208" i="10"/>
  <c r="Q207" i="10"/>
  <c r="J207" i="10"/>
  <c r="D207" i="10"/>
  <c r="F207" i="10" s="1"/>
  <c r="Q206" i="10"/>
  <c r="J206" i="10"/>
  <c r="D206" i="10"/>
  <c r="F206" i="10" s="1"/>
  <c r="Q205" i="10"/>
  <c r="J205" i="10"/>
  <c r="D205" i="10"/>
  <c r="E205" i="10" s="1"/>
  <c r="U205" i="10" s="1"/>
  <c r="Q204" i="10"/>
  <c r="J204" i="10"/>
  <c r="D204" i="10"/>
  <c r="Q203" i="10"/>
  <c r="J203" i="10"/>
  <c r="D203" i="10"/>
  <c r="F203" i="10" s="1"/>
  <c r="Q202" i="10"/>
  <c r="J202" i="10"/>
  <c r="D202" i="10"/>
  <c r="F202" i="10" s="1"/>
  <c r="Q201" i="10"/>
  <c r="J201" i="10"/>
  <c r="D201" i="10"/>
  <c r="F201" i="10" s="1"/>
  <c r="Q200" i="10"/>
  <c r="J200" i="10"/>
  <c r="D200" i="10"/>
  <c r="Q199" i="10"/>
  <c r="J199" i="10"/>
  <c r="D199" i="10"/>
  <c r="F199" i="10" s="1"/>
  <c r="Q198" i="10"/>
  <c r="J198" i="10"/>
  <c r="D198" i="10"/>
  <c r="F198" i="10" s="1"/>
  <c r="Q197" i="10"/>
  <c r="J197" i="10"/>
  <c r="D197" i="10"/>
  <c r="F197" i="10" s="1"/>
  <c r="Q196" i="10"/>
  <c r="J196" i="10"/>
  <c r="D196" i="10"/>
  <c r="Q195" i="10"/>
  <c r="J195" i="10"/>
  <c r="D195" i="10"/>
  <c r="F195" i="10" s="1"/>
  <c r="Q194" i="10"/>
  <c r="J194" i="10"/>
  <c r="D194" i="10"/>
  <c r="F194" i="10" s="1"/>
  <c r="Q193" i="10"/>
  <c r="J193" i="10"/>
  <c r="D193" i="10"/>
  <c r="F193" i="10" s="1"/>
  <c r="Q192" i="10"/>
  <c r="J192" i="10"/>
  <c r="D192" i="10"/>
  <c r="Q191" i="10"/>
  <c r="J191" i="10"/>
  <c r="D191" i="10"/>
  <c r="F191" i="10" s="1"/>
  <c r="Q190" i="10"/>
  <c r="J190" i="10"/>
  <c r="D190" i="10"/>
  <c r="F190" i="10" s="1"/>
  <c r="Q189" i="10"/>
  <c r="J189" i="10"/>
  <c r="D189" i="10"/>
  <c r="F189" i="10" s="1"/>
  <c r="Q188" i="10"/>
  <c r="J188" i="10"/>
  <c r="D188" i="10"/>
  <c r="Q187" i="10"/>
  <c r="J187" i="10"/>
  <c r="D187" i="10"/>
  <c r="E187" i="10" s="1"/>
  <c r="Q186" i="10"/>
  <c r="J186" i="10"/>
  <c r="D186" i="10"/>
  <c r="F186" i="10" s="1"/>
  <c r="Q185" i="10"/>
  <c r="J185" i="10"/>
  <c r="D185" i="10"/>
  <c r="Q184" i="10"/>
  <c r="J184" i="10"/>
  <c r="D184" i="10"/>
  <c r="E184" i="10" s="1"/>
  <c r="P184" i="10" s="1"/>
  <c r="Q183" i="10"/>
  <c r="J183" i="10"/>
  <c r="D183" i="10"/>
  <c r="F183" i="10" s="1"/>
  <c r="Q182" i="10"/>
  <c r="J182" i="10"/>
  <c r="D182" i="10"/>
  <c r="F182" i="10" s="1"/>
  <c r="Q181" i="10"/>
  <c r="J181" i="10"/>
  <c r="D181" i="10"/>
  <c r="F181" i="10" s="1"/>
  <c r="Q180" i="10"/>
  <c r="J180" i="10"/>
  <c r="D180" i="10"/>
  <c r="Q179" i="10"/>
  <c r="J179" i="10"/>
  <c r="D179" i="10"/>
  <c r="F179" i="10" s="1"/>
  <c r="Q178" i="10"/>
  <c r="J178" i="10"/>
  <c r="D178" i="10"/>
  <c r="F178" i="10" s="1"/>
  <c r="Q177" i="10"/>
  <c r="J177" i="10"/>
  <c r="D177" i="10"/>
  <c r="Q176" i="10"/>
  <c r="J176" i="10"/>
  <c r="D176" i="10"/>
  <c r="Q175" i="10"/>
  <c r="J175" i="10"/>
  <c r="D175" i="10"/>
  <c r="F175" i="10" s="1"/>
  <c r="Q174" i="10"/>
  <c r="J174" i="10"/>
  <c r="D174" i="10"/>
  <c r="F174" i="10" s="1"/>
  <c r="Q173" i="10"/>
  <c r="J173" i="10"/>
  <c r="D173" i="10"/>
  <c r="Q172" i="10"/>
  <c r="J172" i="10"/>
  <c r="D172" i="10"/>
  <c r="E172" i="10" s="1"/>
  <c r="P172" i="10" s="1"/>
  <c r="Q171" i="10"/>
  <c r="J171" i="10"/>
  <c r="D171" i="10"/>
  <c r="E171" i="10" s="1"/>
  <c r="P171" i="10" s="1"/>
  <c r="Q170" i="10"/>
  <c r="J170" i="10"/>
  <c r="D170" i="10"/>
  <c r="F170" i="10" s="1"/>
  <c r="Q169" i="10"/>
  <c r="J169" i="10"/>
  <c r="D169" i="10"/>
  <c r="F169" i="10" s="1"/>
  <c r="Q168" i="10"/>
  <c r="J168" i="10"/>
  <c r="D168" i="10"/>
  <c r="E168" i="10" s="1"/>
  <c r="Q167" i="10"/>
  <c r="J167" i="10"/>
  <c r="D167" i="10"/>
  <c r="F167" i="10" s="1"/>
  <c r="Q166" i="10"/>
  <c r="J166" i="10"/>
  <c r="D166" i="10"/>
  <c r="F166" i="10" s="1"/>
  <c r="Q165" i="10"/>
  <c r="J165" i="10"/>
  <c r="D165" i="10"/>
  <c r="F165" i="10" s="1"/>
  <c r="Q164" i="10"/>
  <c r="J164" i="10"/>
  <c r="D164" i="10"/>
  <c r="F164" i="10" s="1"/>
  <c r="Q163" i="10"/>
  <c r="J163" i="10"/>
  <c r="D163" i="10"/>
  <c r="F163" i="10" s="1"/>
  <c r="Q162" i="10"/>
  <c r="J162" i="10"/>
  <c r="D162" i="10"/>
  <c r="F162" i="10" s="1"/>
  <c r="Q161" i="10"/>
  <c r="J161" i="10"/>
  <c r="D161" i="10"/>
  <c r="F161" i="10" s="1"/>
  <c r="Q160" i="10"/>
  <c r="J160" i="10"/>
  <c r="D160" i="10"/>
  <c r="F160" i="10" s="1"/>
  <c r="Q159" i="10"/>
  <c r="J159" i="10"/>
  <c r="D159" i="10"/>
  <c r="F159" i="10" s="1"/>
  <c r="Q158" i="10"/>
  <c r="J158" i="10"/>
  <c r="D158" i="10"/>
  <c r="F158" i="10" s="1"/>
  <c r="Q157" i="10"/>
  <c r="J157" i="10"/>
  <c r="D157" i="10"/>
  <c r="F157" i="10" s="1"/>
  <c r="Q156" i="10"/>
  <c r="J156" i="10"/>
  <c r="D156" i="10"/>
  <c r="F156" i="10" s="1"/>
  <c r="Q155" i="10"/>
  <c r="J155" i="10"/>
  <c r="D155" i="10"/>
  <c r="F155" i="10" s="1"/>
  <c r="Q154" i="10"/>
  <c r="J154" i="10"/>
  <c r="D154" i="10"/>
  <c r="F154" i="10" s="1"/>
  <c r="Q153" i="10"/>
  <c r="J153" i="10"/>
  <c r="D153" i="10"/>
  <c r="F153" i="10" s="1"/>
  <c r="Q152" i="10"/>
  <c r="J152" i="10"/>
  <c r="D152" i="10"/>
  <c r="F152" i="10" s="1"/>
  <c r="Q151" i="10"/>
  <c r="J151" i="10"/>
  <c r="D151" i="10"/>
  <c r="F151" i="10" s="1"/>
  <c r="Q150" i="10"/>
  <c r="J150" i="10"/>
  <c r="D150" i="10"/>
  <c r="F150" i="10" s="1"/>
  <c r="Q149" i="10"/>
  <c r="J149" i="10"/>
  <c r="D149" i="10"/>
  <c r="F149" i="10" s="1"/>
  <c r="Q148" i="10"/>
  <c r="J148" i="10"/>
  <c r="D148" i="10"/>
  <c r="E148" i="10" s="1"/>
  <c r="Q147" i="10"/>
  <c r="J147" i="10"/>
  <c r="D147" i="10"/>
  <c r="F147" i="10" s="1"/>
  <c r="Q146" i="10"/>
  <c r="J146" i="10"/>
  <c r="D146" i="10"/>
  <c r="F146" i="10" s="1"/>
  <c r="Q145" i="10"/>
  <c r="J145" i="10"/>
  <c r="D145" i="10"/>
  <c r="F145" i="10" s="1"/>
  <c r="Q144" i="10"/>
  <c r="J144" i="10"/>
  <c r="D144" i="10"/>
  <c r="F144" i="10" s="1"/>
  <c r="Q143" i="10"/>
  <c r="J143" i="10"/>
  <c r="D143" i="10"/>
  <c r="F143" i="10" s="1"/>
  <c r="Q142" i="10"/>
  <c r="J142" i="10"/>
  <c r="D142" i="10"/>
  <c r="F142" i="10" s="1"/>
  <c r="Q141" i="10"/>
  <c r="J141" i="10"/>
  <c r="D141" i="10"/>
  <c r="F141" i="10" s="1"/>
  <c r="Q140" i="10"/>
  <c r="J140" i="10"/>
  <c r="D140" i="10"/>
  <c r="F140" i="10" s="1"/>
  <c r="Q139" i="10"/>
  <c r="J139" i="10"/>
  <c r="D139" i="10"/>
  <c r="F139" i="10" s="1"/>
  <c r="Q138" i="10"/>
  <c r="J138" i="10"/>
  <c r="D138" i="10"/>
  <c r="F138" i="10" s="1"/>
  <c r="Q137" i="10"/>
  <c r="J137" i="10"/>
  <c r="D137" i="10"/>
  <c r="F137" i="10" s="1"/>
  <c r="Q136" i="10"/>
  <c r="J136" i="10"/>
  <c r="D136" i="10"/>
  <c r="F136" i="10" s="1"/>
  <c r="Q135" i="10"/>
  <c r="J135" i="10"/>
  <c r="D135" i="10"/>
  <c r="F135" i="10" s="1"/>
  <c r="Q134" i="10"/>
  <c r="J134" i="10"/>
  <c r="D134" i="10"/>
  <c r="F134" i="10" s="1"/>
  <c r="Q133" i="10"/>
  <c r="J133" i="10"/>
  <c r="D133" i="10"/>
  <c r="F133" i="10" s="1"/>
  <c r="Q132" i="10"/>
  <c r="J132" i="10"/>
  <c r="D132" i="10"/>
  <c r="E132" i="10" s="1"/>
  <c r="Q131" i="10"/>
  <c r="J131" i="10"/>
  <c r="D131" i="10"/>
  <c r="F131" i="10" s="1"/>
  <c r="Q130" i="10"/>
  <c r="J130" i="10"/>
  <c r="D130" i="10"/>
  <c r="F130" i="10" s="1"/>
  <c r="Q129" i="10"/>
  <c r="J129" i="10"/>
  <c r="D129" i="10"/>
  <c r="F129" i="10" s="1"/>
  <c r="Q128" i="10"/>
  <c r="J128" i="10"/>
  <c r="D128" i="10"/>
  <c r="F128" i="10" s="1"/>
  <c r="Q127" i="10"/>
  <c r="J127" i="10"/>
  <c r="D127" i="10"/>
  <c r="F127" i="10" s="1"/>
  <c r="Q126" i="10"/>
  <c r="J126" i="10"/>
  <c r="D126" i="10"/>
  <c r="F126" i="10" s="1"/>
  <c r="Q125" i="10"/>
  <c r="J125" i="10"/>
  <c r="D125" i="10"/>
  <c r="F125" i="10" s="1"/>
  <c r="Q124" i="10"/>
  <c r="J124" i="10"/>
  <c r="D124" i="10"/>
  <c r="F124" i="10" s="1"/>
  <c r="Q123" i="10"/>
  <c r="J123" i="10"/>
  <c r="D123" i="10"/>
  <c r="F123" i="10" s="1"/>
  <c r="Q122" i="10"/>
  <c r="J122" i="10"/>
  <c r="D122" i="10"/>
  <c r="F122" i="10" s="1"/>
  <c r="Q121" i="10"/>
  <c r="J121" i="10"/>
  <c r="D121" i="10"/>
  <c r="F121" i="10" s="1"/>
  <c r="Q120" i="10"/>
  <c r="J120" i="10"/>
  <c r="D120" i="10"/>
  <c r="F120" i="10" s="1"/>
  <c r="Q119" i="10"/>
  <c r="J119" i="10"/>
  <c r="D119" i="10"/>
  <c r="F119" i="10" s="1"/>
  <c r="Q118" i="10"/>
  <c r="J118" i="10"/>
  <c r="D118" i="10"/>
  <c r="F118" i="10" s="1"/>
  <c r="Q117" i="10"/>
  <c r="J117" i="10"/>
  <c r="D117" i="10"/>
  <c r="F117" i="10" s="1"/>
  <c r="Q116" i="10"/>
  <c r="J116" i="10"/>
  <c r="D116" i="10"/>
  <c r="F116" i="10" s="1"/>
  <c r="Q115" i="10"/>
  <c r="J115" i="10"/>
  <c r="D115" i="10"/>
  <c r="F115" i="10" s="1"/>
  <c r="Q114" i="10"/>
  <c r="J114" i="10"/>
  <c r="D114" i="10"/>
  <c r="F114" i="10" s="1"/>
  <c r="Q113" i="10"/>
  <c r="J113" i="10"/>
  <c r="D113" i="10"/>
  <c r="F113" i="10" s="1"/>
  <c r="Q112" i="10"/>
  <c r="J112" i="10"/>
  <c r="D112" i="10"/>
  <c r="F112" i="10" s="1"/>
  <c r="Q111" i="10"/>
  <c r="J111" i="10"/>
  <c r="D111" i="10"/>
  <c r="F111" i="10" s="1"/>
  <c r="Q110" i="10"/>
  <c r="J110" i="10"/>
  <c r="D110" i="10"/>
  <c r="F110" i="10" s="1"/>
  <c r="Q109" i="10"/>
  <c r="J109" i="10"/>
  <c r="D109" i="10"/>
  <c r="F109" i="10" s="1"/>
  <c r="Q108" i="10"/>
  <c r="J108" i="10"/>
  <c r="D108" i="10"/>
  <c r="F108" i="10" s="1"/>
  <c r="Q107" i="10"/>
  <c r="J107" i="10"/>
  <c r="D107" i="10"/>
  <c r="F107" i="10" s="1"/>
  <c r="Q106" i="10"/>
  <c r="J106" i="10"/>
  <c r="D106" i="10"/>
  <c r="F106" i="10" s="1"/>
  <c r="Q105" i="10"/>
  <c r="J105" i="10"/>
  <c r="D105" i="10"/>
  <c r="F105" i="10" s="1"/>
  <c r="Q104" i="10"/>
  <c r="J104" i="10"/>
  <c r="D104" i="10"/>
  <c r="F104" i="10" s="1"/>
  <c r="Q103" i="10"/>
  <c r="J103" i="10"/>
  <c r="D103" i="10"/>
  <c r="F103" i="10" s="1"/>
  <c r="Q102" i="10"/>
  <c r="J102" i="10"/>
  <c r="D102" i="10"/>
  <c r="F102" i="10" s="1"/>
  <c r="Q101" i="10"/>
  <c r="J101" i="10"/>
  <c r="D101" i="10"/>
  <c r="F101" i="10" s="1"/>
  <c r="Q100" i="10"/>
  <c r="J100" i="10"/>
  <c r="D100" i="10"/>
  <c r="F100" i="10" s="1"/>
  <c r="Q99" i="10"/>
  <c r="J99" i="10"/>
  <c r="D99" i="10"/>
  <c r="F99" i="10" s="1"/>
  <c r="Q98" i="10"/>
  <c r="J98" i="10"/>
  <c r="D98" i="10"/>
  <c r="F98" i="10" s="1"/>
  <c r="Q97" i="10"/>
  <c r="J97" i="10"/>
  <c r="D97" i="10"/>
  <c r="F97" i="10" s="1"/>
  <c r="Q96" i="10"/>
  <c r="J96" i="10"/>
  <c r="D96" i="10"/>
  <c r="F96" i="10" s="1"/>
  <c r="Q95" i="10"/>
  <c r="J95" i="10"/>
  <c r="D95" i="10"/>
  <c r="F95" i="10" s="1"/>
  <c r="Q94" i="10"/>
  <c r="J94" i="10"/>
  <c r="D94" i="10"/>
  <c r="F94" i="10" s="1"/>
  <c r="Q93" i="10"/>
  <c r="J93" i="10"/>
  <c r="D93" i="10"/>
  <c r="F93" i="10" s="1"/>
  <c r="Q92" i="10"/>
  <c r="J92" i="10"/>
  <c r="D92" i="10"/>
  <c r="F92" i="10" s="1"/>
  <c r="Q91" i="10"/>
  <c r="J91" i="10"/>
  <c r="D91" i="10"/>
  <c r="F91" i="10" s="1"/>
  <c r="Q90" i="10"/>
  <c r="J90" i="10"/>
  <c r="D90" i="10"/>
  <c r="E90" i="10" s="1"/>
  <c r="P90" i="10" s="1"/>
  <c r="Q89" i="10"/>
  <c r="J89" i="10"/>
  <c r="D89" i="10"/>
  <c r="F89" i="10" s="1"/>
  <c r="Q88" i="10"/>
  <c r="J88" i="10"/>
  <c r="D88" i="10"/>
  <c r="F88" i="10" s="1"/>
  <c r="Q87" i="10"/>
  <c r="J87" i="10"/>
  <c r="D87" i="10"/>
  <c r="F87" i="10" s="1"/>
  <c r="Q86" i="10"/>
  <c r="J86" i="10"/>
  <c r="D86" i="10"/>
  <c r="F86" i="10" s="1"/>
  <c r="Q85" i="10"/>
  <c r="J85" i="10"/>
  <c r="D85" i="10"/>
  <c r="F85" i="10" s="1"/>
  <c r="Q84" i="10"/>
  <c r="J84" i="10"/>
  <c r="D84" i="10"/>
  <c r="F84" i="10" s="1"/>
  <c r="Q83" i="10"/>
  <c r="J83" i="10"/>
  <c r="D83" i="10"/>
  <c r="E83" i="10" s="1"/>
  <c r="Q82" i="10"/>
  <c r="J82" i="10"/>
  <c r="D82" i="10"/>
  <c r="E82" i="10" s="1"/>
  <c r="Q81" i="10"/>
  <c r="J81" i="10"/>
  <c r="D81" i="10"/>
  <c r="F81" i="10" s="1"/>
  <c r="Q80" i="10"/>
  <c r="J80" i="10"/>
  <c r="D80" i="10"/>
  <c r="E80" i="10" s="1"/>
  <c r="Q79" i="10"/>
  <c r="J79" i="10"/>
  <c r="D79" i="10"/>
  <c r="F79" i="10" s="1"/>
  <c r="Q78" i="10"/>
  <c r="J78" i="10"/>
  <c r="D78" i="10"/>
  <c r="F78" i="10" s="1"/>
  <c r="Q77" i="10"/>
  <c r="J77" i="10"/>
  <c r="D77" i="10"/>
  <c r="F77" i="10" s="1"/>
  <c r="Q76" i="10"/>
  <c r="J76" i="10"/>
  <c r="D76" i="10"/>
  <c r="F76" i="10" s="1"/>
  <c r="Q75" i="10"/>
  <c r="J75" i="10"/>
  <c r="D75" i="10"/>
  <c r="F75" i="10" s="1"/>
  <c r="Q74" i="10"/>
  <c r="J74" i="10"/>
  <c r="D74" i="10"/>
  <c r="E74" i="10" s="1"/>
  <c r="Q73" i="10"/>
  <c r="J73" i="10"/>
  <c r="D73" i="10"/>
  <c r="F73" i="10" s="1"/>
  <c r="Q72" i="10"/>
  <c r="J72" i="10"/>
  <c r="D72" i="10"/>
  <c r="F72" i="10" s="1"/>
  <c r="Q71" i="10"/>
  <c r="J71" i="10"/>
  <c r="D71" i="10"/>
  <c r="F71" i="10" s="1"/>
  <c r="Q70" i="10"/>
  <c r="J70" i="10"/>
  <c r="D70" i="10"/>
  <c r="E70" i="10" s="1"/>
  <c r="Q69" i="10"/>
  <c r="J69" i="10"/>
  <c r="D69" i="10"/>
  <c r="F69" i="10" s="1"/>
  <c r="Q68" i="10"/>
  <c r="J68" i="10"/>
  <c r="D68" i="10"/>
  <c r="F68" i="10" s="1"/>
  <c r="Q67" i="10"/>
  <c r="J67" i="10"/>
  <c r="D67" i="10"/>
  <c r="F67" i="10" s="1"/>
  <c r="Q66" i="10"/>
  <c r="J66" i="10"/>
  <c r="D66" i="10"/>
  <c r="E66" i="10" s="1"/>
  <c r="Q65" i="10"/>
  <c r="J65" i="10"/>
  <c r="D65" i="10"/>
  <c r="F65" i="10" s="1"/>
  <c r="Q64" i="10"/>
  <c r="J64" i="10"/>
  <c r="D64" i="10"/>
  <c r="F64" i="10" s="1"/>
  <c r="Q63" i="10"/>
  <c r="J63" i="10"/>
  <c r="D63" i="10"/>
  <c r="F63" i="10" s="1"/>
  <c r="Q62" i="10"/>
  <c r="J62" i="10"/>
  <c r="D62" i="10"/>
  <c r="E62" i="10" s="1"/>
  <c r="Q61" i="10"/>
  <c r="J61" i="10"/>
  <c r="D61" i="10"/>
  <c r="F61" i="10" s="1"/>
  <c r="Q60" i="10"/>
  <c r="J60" i="10"/>
  <c r="D60" i="10"/>
  <c r="F60" i="10" s="1"/>
  <c r="Q59" i="10"/>
  <c r="J59" i="10"/>
  <c r="D59" i="10"/>
  <c r="F59" i="10" s="1"/>
  <c r="Q58" i="10"/>
  <c r="J58" i="10"/>
  <c r="D58" i="10"/>
  <c r="E58" i="10" s="1"/>
  <c r="Q57" i="10"/>
  <c r="J57" i="10"/>
  <c r="D57" i="10"/>
  <c r="F57" i="10" s="1"/>
  <c r="Q56" i="10"/>
  <c r="J56" i="10"/>
  <c r="D56" i="10"/>
  <c r="F56" i="10" s="1"/>
  <c r="Q55" i="10"/>
  <c r="J55" i="10"/>
  <c r="D55" i="10"/>
  <c r="F55" i="10" s="1"/>
  <c r="Q54" i="10"/>
  <c r="J54" i="10"/>
  <c r="D54" i="10"/>
  <c r="E54" i="10" s="1"/>
  <c r="Q53" i="10"/>
  <c r="J53" i="10"/>
  <c r="D53" i="10"/>
  <c r="F53" i="10" s="1"/>
  <c r="Q52" i="10"/>
  <c r="J52" i="10"/>
  <c r="D52" i="10"/>
  <c r="F52" i="10" s="1"/>
  <c r="Q51" i="10"/>
  <c r="J51" i="10"/>
  <c r="D51" i="10"/>
  <c r="F51" i="10" s="1"/>
  <c r="Q50" i="10"/>
  <c r="J50" i="10"/>
  <c r="D50" i="10"/>
  <c r="E50" i="10" s="1"/>
  <c r="Q49" i="10"/>
  <c r="J49" i="10"/>
  <c r="D49" i="10"/>
  <c r="F49" i="10" s="1"/>
  <c r="Q48" i="10"/>
  <c r="J48" i="10"/>
  <c r="D48" i="10"/>
  <c r="F48" i="10" s="1"/>
  <c r="Q47" i="10"/>
  <c r="J47" i="10"/>
  <c r="D47" i="10"/>
  <c r="F47" i="10" s="1"/>
  <c r="Q46" i="10"/>
  <c r="J46" i="10"/>
  <c r="D46" i="10"/>
  <c r="E46" i="10" s="1"/>
  <c r="Q45" i="10"/>
  <c r="J45" i="10"/>
  <c r="D45" i="10"/>
  <c r="F45" i="10" s="1"/>
  <c r="Q44" i="10"/>
  <c r="J44" i="10"/>
  <c r="D44" i="10"/>
  <c r="F44" i="10" s="1"/>
  <c r="Q43" i="10"/>
  <c r="J43" i="10"/>
  <c r="D43" i="10"/>
  <c r="F43" i="10" s="1"/>
  <c r="Q42" i="10"/>
  <c r="J42" i="10"/>
  <c r="D42" i="10"/>
  <c r="E42" i="10" s="1"/>
  <c r="Q41" i="10"/>
  <c r="J41" i="10"/>
  <c r="D41" i="10"/>
  <c r="F41" i="10" s="1"/>
  <c r="Q40" i="10"/>
  <c r="J40" i="10"/>
  <c r="D40" i="10"/>
  <c r="F40" i="10" s="1"/>
  <c r="Q39" i="10"/>
  <c r="J39" i="10"/>
  <c r="D39" i="10"/>
  <c r="F39" i="10" s="1"/>
  <c r="Q38" i="10"/>
  <c r="J38" i="10"/>
  <c r="D38" i="10"/>
  <c r="E38" i="10" s="1"/>
  <c r="Q37" i="10"/>
  <c r="J37" i="10"/>
  <c r="D37" i="10"/>
  <c r="F37" i="10" s="1"/>
  <c r="Q36" i="10"/>
  <c r="J36" i="10"/>
  <c r="D36" i="10"/>
  <c r="F36" i="10" s="1"/>
  <c r="Q35" i="10"/>
  <c r="J35" i="10"/>
  <c r="D35" i="10"/>
  <c r="F35" i="10" s="1"/>
  <c r="Q34" i="10"/>
  <c r="J34" i="10"/>
  <c r="D34" i="10"/>
  <c r="E34" i="10" s="1"/>
  <c r="Q33" i="10"/>
  <c r="J33" i="10"/>
  <c r="D33" i="10"/>
  <c r="F33" i="10" s="1"/>
  <c r="Q32" i="10"/>
  <c r="J32" i="10"/>
  <c r="D32" i="10"/>
  <c r="F32" i="10" s="1"/>
  <c r="Q31" i="10"/>
  <c r="J31" i="10"/>
  <c r="D31" i="10"/>
  <c r="F31" i="10" s="1"/>
  <c r="Q30" i="10"/>
  <c r="J30" i="10"/>
  <c r="D30" i="10"/>
  <c r="E30" i="10" s="1"/>
  <c r="Q29" i="10"/>
  <c r="J29" i="10"/>
  <c r="D29" i="10"/>
  <c r="F29" i="10" s="1"/>
  <c r="Q28" i="10"/>
  <c r="J28" i="10"/>
  <c r="D28" i="10"/>
  <c r="F28" i="10" s="1"/>
  <c r="Q27" i="10"/>
  <c r="J27" i="10"/>
  <c r="D27" i="10"/>
  <c r="F27" i="10" s="1"/>
  <c r="Q26" i="10"/>
  <c r="J26" i="10"/>
  <c r="D26" i="10"/>
  <c r="E26" i="10" s="1"/>
  <c r="Q25" i="10"/>
  <c r="J25" i="10"/>
  <c r="D25" i="10"/>
  <c r="F25" i="10" s="1"/>
  <c r="Q24" i="10"/>
  <c r="J24" i="10"/>
  <c r="D24" i="10"/>
  <c r="F24" i="10" s="1"/>
  <c r="Q23" i="10"/>
  <c r="J23" i="10"/>
  <c r="D23" i="10"/>
  <c r="F23" i="10" s="1"/>
  <c r="Q22" i="10"/>
  <c r="J22" i="10"/>
  <c r="D22" i="10"/>
  <c r="E22" i="10" s="1"/>
  <c r="Q21" i="10"/>
  <c r="J21" i="10"/>
  <c r="D21" i="10"/>
  <c r="F21" i="10" s="1"/>
  <c r="Q20" i="10"/>
  <c r="J20" i="10"/>
  <c r="D20" i="10"/>
  <c r="F20" i="10" s="1"/>
  <c r="Q19" i="10"/>
  <c r="J19" i="10"/>
  <c r="D19" i="10"/>
  <c r="F19" i="10" s="1"/>
  <c r="Q18" i="10"/>
  <c r="J18" i="10"/>
  <c r="D18" i="10"/>
  <c r="E18" i="10" s="1"/>
  <c r="Q17" i="10"/>
  <c r="J17" i="10"/>
  <c r="D17" i="10"/>
  <c r="F17" i="10" s="1"/>
  <c r="Q16" i="10"/>
  <c r="J16" i="10"/>
  <c r="D16" i="10"/>
  <c r="F16" i="10" s="1"/>
  <c r="Q15" i="10"/>
  <c r="J15" i="10"/>
  <c r="D15" i="10"/>
  <c r="F15" i="10" s="1"/>
  <c r="Q14" i="10"/>
  <c r="J14" i="10"/>
  <c r="D14" i="10"/>
  <c r="E14" i="10" s="1"/>
  <c r="AX13" i="10"/>
  <c r="AW13" i="10"/>
  <c r="Q13" i="10"/>
  <c r="J13" i="10"/>
  <c r="D13" i="10"/>
  <c r="F13" i="10" s="1"/>
  <c r="AX12" i="10"/>
  <c r="AW12" i="10"/>
  <c r="Q12" i="10"/>
  <c r="J12" i="10"/>
  <c r="D12" i="10"/>
  <c r="F12" i="10" s="1"/>
  <c r="AX11" i="10"/>
  <c r="AW11" i="10"/>
  <c r="Q11" i="10"/>
  <c r="J11" i="10"/>
  <c r="D11" i="10"/>
  <c r="F11" i="10" s="1"/>
  <c r="AX10" i="10"/>
  <c r="AW10" i="10"/>
  <c r="Q10" i="10"/>
  <c r="J10" i="10"/>
  <c r="D10" i="10"/>
  <c r="E10" i="10" s="1"/>
  <c r="U10" i="10" s="1"/>
  <c r="AX9" i="10"/>
  <c r="AW9" i="10"/>
  <c r="Q9" i="10"/>
  <c r="J9" i="10"/>
  <c r="D9" i="10"/>
  <c r="F9" i="10" s="1"/>
  <c r="AX8" i="10"/>
  <c r="AW8" i="10"/>
  <c r="Q8" i="10"/>
  <c r="J8" i="10"/>
  <c r="D8" i="10"/>
  <c r="F8" i="10" s="1"/>
  <c r="AX7" i="10"/>
  <c r="AW7" i="10"/>
  <c r="Q7" i="10"/>
  <c r="J7" i="10"/>
  <c r="D7" i="10"/>
  <c r="F7" i="10" s="1"/>
  <c r="AX6" i="10"/>
  <c r="AW6" i="10"/>
  <c r="Q6" i="10"/>
  <c r="J6" i="10"/>
  <c r="D6" i="10"/>
  <c r="F6" i="10" s="1"/>
  <c r="AX5" i="10"/>
  <c r="AW5" i="10"/>
  <c r="Q5" i="10"/>
  <c r="J5" i="10"/>
  <c r="D5" i="10"/>
  <c r="F5" i="10" s="1"/>
  <c r="Q4" i="10"/>
  <c r="J4" i="10"/>
  <c r="D4" i="10"/>
  <c r="E4" i="10" s="1"/>
  <c r="AX3" i="10"/>
  <c r="AW3" i="10"/>
  <c r="Q3" i="10"/>
  <c r="J3" i="10"/>
  <c r="AZ4" i="10" s="1"/>
  <c r="D3" i="10"/>
  <c r="E3" i="10" s="1"/>
  <c r="Q2" i="10"/>
  <c r="J2" i="10"/>
  <c r="D2" i="10"/>
  <c r="F2" i="10" s="1"/>
  <c r="U1" i="10"/>
  <c r="T1" i="10"/>
  <c r="R1" i="10"/>
  <c r="P1" i="10"/>
  <c r="E112" i="10" l="1"/>
  <c r="P112" i="10" s="1"/>
  <c r="E199" i="10"/>
  <c r="U199" i="10" s="1"/>
  <c r="E162" i="10"/>
  <c r="P162" i="10" s="1"/>
  <c r="E151" i="10"/>
  <c r="F218" i="10"/>
  <c r="E11" i="10"/>
  <c r="U11" i="10" s="1"/>
  <c r="F310" i="10"/>
  <c r="F74" i="10"/>
  <c r="E236" i="10"/>
  <c r="U236" i="10" s="1"/>
  <c r="E248" i="10"/>
  <c r="T248" i="10" s="1"/>
  <c r="E210" i="10"/>
  <c r="E253" i="10"/>
  <c r="U253" i="10" s="1"/>
  <c r="AY12" i="10"/>
  <c r="E174" i="10"/>
  <c r="P174" i="10" s="1"/>
  <c r="F132" i="10"/>
  <c r="E268" i="10"/>
  <c r="R271" i="10"/>
  <c r="U271" i="10"/>
  <c r="F215" i="10"/>
  <c r="E238" i="10"/>
  <c r="F304" i="10"/>
  <c r="AY6" i="10"/>
  <c r="E92" i="10"/>
  <c r="P92" i="10" s="1"/>
  <c r="E116" i="10"/>
  <c r="P116" i="10" s="1"/>
  <c r="T162" i="10"/>
  <c r="E182" i="10"/>
  <c r="T182" i="10" s="1"/>
  <c r="F280" i="10"/>
  <c r="T283" i="10"/>
  <c r="F42" i="10"/>
  <c r="E202" i="10"/>
  <c r="U202" i="10" s="1"/>
  <c r="AY7" i="10"/>
  <c r="T258" i="10"/>
  <c r="E237" i="10"/>
  <c r="R237" i="10" s="1"/>
  <c r="E285" i="10"/>
  <c r="R285" i="10" s="1"/>
  <c r="E316" i="10"/>
  <c r="F256" i="10"/>
  <c r="P278" i="10"/>
  <c r="F148" i="10"/>
  <c r="AY8" i="10"/>
  <c r="AZ9" i="10"/>
  <c r="E156" i="10"/>
  <c r="P156" i="10" s="1"/>
  <c r="F171" i="10"/>
  <c r="E186" i="10"/>
  <c r="P186" i="10" s="1"/>
  <c r="E245" i="10"/>
  <c r="AZ7" i="10"/>
  <c r="F205" i="10"/>
  <c r="F227" i="10"/>
  <c r="U258" i="10"/>
  <c r="U319" i="10"/>
  <c r="T262" i="10"/>
  <c r="AY9" i="10"/>
  <c r="U262" i="10"/>
  <c r="AZ11" i="10"/>
  <c r="E12" i="10"/>
  <c r="U12" i="10" s="1"/>
  <c r="E143" i="10"/>
  <c r="P143" i="10" s="1"/>
  <c r="E154" i="10"/>
  <c r="P154" i="10" s="1"/>
  <c r="AZ8" i="10"/>
  <c r="E284" i="10"/>
  <c r="U284" i="10" s="1"/>
  <c r="T306" i="10"/>
  <c r="F332" i="10"/>
  <c r="R335" i="10"/>
  <c r="R246" i="10"/>
  <c r="AZ10" i="10"/>
  <c r="R303" i="10"/>
  <c r="F70" i="10"/>
  <c r="AZ6" i="10"/>
  <c r="T267" i="10"/>
  <c r="F278" i="10"/>
  <c r="T310" i="10"/>
  <c r="F3" i="10"/>
  <c r="AY10" i="10"/>
  <c r="E207" i="10"/>
  <c r="U207" i="10" s="1"/>
  <c r="E233" i="10"/>
  <c r="U233" i="10" s="1"/>
  <c r="E254" i="10"/>
  <c r="R254" i="10" s="1"/>
  <c r="U267" i="10"/>
  <c r="U310" i="10"/>
  <c r="AZ13" i="10"/>
  <c r="E19" i="10"/>
  <c r="U19" i="10" s="1"/>
  <c r="F22" i="10"/>
  <c r="E124" i="10"/>
  <c r="P124" i="10" s="1"/>
  <c r="F187" i="10"/>
  <c r="E197" i="10"/>
  <c r="E203" i="10"/>
  <c r="P203" i="10" s="1"/>
  <c r="E296" i="10"/>
  <c r="F302" i="10"/>
  <c r="P234" i="10"/>
  <c r="F323" i="10"/>
  <c r="P326" i="10"/>
  <c r="E175" i="10"/>
  <c r="T184" i="10"/>
  <c r="F251" i="10"/>
  <c r="E260" i="10"/>
  <c r="P260" i="10" s="1"/>
  <c r="F288" i="10"/>
  <c r="F294" i="10"/>
  <c r="R299" i="10"/>
  <c r="P302" i="10"/>
  <c r="U314" i="10"/>
  <c r="F336" i="10"/>
  <c r="R339" i="10"/>
  <c r="U184" i="10"/>
  <c r="R234" i="10"/>
  <c r="T299" i="10"/>
  <c r="T339" i="10"/>
  <c r="E27" i="10"/>
  <c r="E158" i="10"/>
  <c r="P158" i="10" s="1"/>
  <c r="E195" i="10"/>
  <c r="P195" i="10" s="1"/>
  <c r="U234" i="10"/>
  <c r="E276" i="10"/>
  <c r="R276" i="10" s="1"/>
  <c r="P294" i="10"/>
  <c r="U299" i="10"/>
  <c r="U302" i="10"/>
  <c r="E321" i="10"/>
  <c r="U339" i="10"/>
  <c r="F267" i="10"/>
  <c r="F324" i="10"/>
  <c r="F331" i="10"/>
  <c r="F58" i="10"/>
  <c r="E100" i="10"/>
  <c r="P100" i="10" s="1"/>
  <c r="E179" i="10"/>
  <c r="U179" i="10" s="1"/>
  <c r="E221" i="10"/>
  <c r="U221" i="10" s="1"/>
  <c r="F270" i="10"/>
  <c r="F273" i="10"/>
  <c r="F283" i="10"/>
  <c r="E289" i="10"/>
  <c r="P289" i="10" s="1"/>
  <c r="F292" i="10"/>
  <c r="T294" i="10"/>
  <c r="T315" i="10"/>
  <c r="F66" i="10"/>
  <c r="E108" i="10"/>
  <c r="P108" i="10" s="1"/>
  <c r="E189" i="10"/>
  <c r="F264" i="10"/>
  <c r="U294" i="10"/>
  <c r="P306" i="10"/>
  <c r="U315" i="10"/>
  <c r="F328" i="10"/>
  <c r="P334" i="10"/>
  <c r="R162" i="10"/>
  <c r="R331" i="10"/>
  <c r="E6" i="10"/>
  <c r="U6" i="10" s="1"/>
  <c r="AZ5" i="10"/>
  <c r="F90" i="10"/>
  <c r="F262" i="10"/>
  <c r="E293" i="10"/>
  <c r="T293" i="10" s="1"/>
  <c r="U306" i="10"/>
  <c r="P187" i="10"/>
  <c r="U187" i="10"/>
  <c r="T187" i="10"/>
  <c r="R187" i="10"/>
  <c r="P227" i="10"/>
  <c r="U227" i="10"/>
  <c r="T227" i="10"/>
  <c r="R227" i="10"/>
  <c r="R324" i="10"/>
  <c r="U324" i="10"/>
  <c r="T273" i="10"/>
  <c r="P273" i="10"/>
  <c r="R273" i="10"/>
  <c r="U292" i="10"/>
  <c r="R292" i="10"/>
  <c r="U264" i="10"/>
  <c r="R264" i="10"/>
  <c r="P3" i="10"/>
  <c r="U3" i="10"/>
  <c r="T3" i="10"/>
  <c r="R3" i="10"/>
  <c r="E5" i="10"/>
  <c r="E31" i="10"/>
  <c r="F82" i="10"/>
  <c r="E96" i="10"/>
  <c r="P96" i="10" s="1"/>
  <c r="E120" i="10"/>
  <c r="P120" i="10" s="1"/>
  <c r="E160" i="10"/>
  <c r="U160" i="10" s="1"/>
  <c r="E166" i="10"/>
  <c r="E183" i="10"/>
  <c r="U183" i="10" s="1"/>
  <c r="E213" i="10"/>
  <c r="E223" i="10"/>
  <c r="T223" i="10" s="1"/>
  <c r="E226" i="10"/>
  <c r="U226" i="10" s="1"/>
  <c r="F263" i="10"/>
  <c r="E272" i="10"/>
  <c r="P272" i="10" s="1"/>
  <c r="F274" i="10"/>
  <c r="E300" i="10"/>
  <c r="U300" i="10" s="1"/>
  <c r="F307" i="10"/>
  <c r="E309" i="10"/>
  <c r="P309" i="10" s="1"/>
  <c r="F311" i="10"/>
  <c r="E23" i="10"/>
  <c r="F38" i="10"/>
  <c r="U162" i="10"/>
  <c r="E211" i="10"/>
  <c r="P215" i="10"/>
  <c r="E249" i="10"/>
  <c r="R249" i="10" s="1"/>
  <c r="F259" i="10"/>
  <c r="E261" i="10"/>
  <c r="P261" i="10" s="1"/>
  <c r="T278" i="10"/>
  <c r="T302" i="10"/>
  <c r="F305" i="10"/>
  <c r="F313" i="10"/>
  <c r="P322" i="10"/>
  <c r="T334" i="10"/>
  <c r="F337" i="10"/>
  <c r="E2" i="10"/>
  <c r="F26" i="10"/>
  <c r="T205" i="10"/>
  <c r="P231" i="10"/>
  <c r="P247" i="10"/>
  <c r="R251" i="10"/>
  <c r="P274" i="10"/>
  <c r="T327" i="10"/>
  <c r="R332" i="10"/>
  <c r="U334" i="10"/>
  <c r="E340" i="10"/>
  <c r="P340" i="10" s="1"/>
  <c r="AZ3" i="10"/>
  <c r="AY3" i="10"/>
  <c r="AY11" i="10"/>
  <c r="E15" i="10"/>
  <c r="F46" i="10"/>
  <c r="E150" i="10"/>
  <c r="R172" i="10"/>
  <c r="E219" i="10"/>
  <c r="T251" i="10"/>
  <c r="R263" i="10"/>
  <c r="F279" i="10"/>
  <c r="P286" i="10"/>
  <c r="R307" i="10"/>
  <c r="R311" i="10"/>
  <c r="F318" i="10"/>
  <c r="R320" i="10"/>
  <c r="T322" i="10"/>
  <c r="U327" i="10"/>
  <c r="T330" i="10"/>
  <c r="E13" i="10"/>
  <c r="R13" i="10" s="1"/>
  <c r="F18" i="10"/>
  <c r="F50" i="10"/>
  <c r="F83" i="10"/>
  <c r="E104" i="10"/>
  <c r="P104" i="10" s="1"/>
  <c r="E128" i="10"/>
  <c r="P128" i="10" s="1"/>
  <c r="T172" i="10"/>
  <c r="E191" i="10"/>
  <c r="R191" i="10" s="1"/>
  <c r="E194" i="10"/>
  <c r="R194" i="10" s="1"/>
  <c r="E229" i="10"/>
  <c r="U229" i="10" s="1"/>
  <c r="R231" i="10"/>
  <c r="F234" i="10"/>
  <c r="R247" i="10"/>
  <c r="R259" i="10"/>
  <c r="T263" i="10"/>
  <c r="P270" i="10"/>
  <c r="T274" i="10"/>
  <c r="T307" i="10"/>
  <c r="T311" i="10"/>
  <c r="U322" i="10"/>
  <c r="F14" i="10"/>
  <c r="F34" i="10"/>
  <c r="F4" i="10"/>
  <c r="AY5" i="10"/>
  <c r="F54" i="10"/>
  <c r="F80" i="10"/>
  <c r="R90" i="10"/>
  <c r="U172" i="10"/>
  <c r="T231" i="10"/>
  <c r="T247" i="10"/>
  <c r="T259" i="10"/>
  <c r="U263" i="10"/>
  <c r="U274" i="10"/>
  <c r="E277" i="10"/>
  <c r="T277" i="10" s="1"/>
  <c r="T286" i="10"/>
  <c r="T291" i="10"/>
  <c r="F299" i="10"/>
  <c r="F306" i="10"/>
  <c r="U307" i="10"/>
  <c r="U311" i="10"/>
  <c r="E333" i="10"/>
  <c r="U259" i="10"/>
  <c r="R279" i="10"/>
  <c r="AY13" i="10"/>
  <c r="F30" i="10"/>
  <c r="F62" i="10"/>
  <c r="R184" i="10"/>
  <c r="E244" i="10"/>
  <c r="F246" i="10"/>
  <c r="F250" i="10"/>
  <c r="F258" i="10"/>
  <c r="E269" i="10"/>
  <c r="F275" i="10"/>
  <c r="T279" i="10"/>
  <c r="E308" i="10"/>
  <c r="E312" i="10"/>
  <c r="U312" i="10" s="1"/>
  <c r="E317" i="10"/>
  <c r="F326" i="10"/>
  <c r="U279" i="10"/>
  <c r="U4" i="10"/>
  <c r="T4" i="10"/>
  <c r="R4" i="10"/>
  <c r="P4" i="10"/>
  <c r="E7" i="10"/>
  <c r="U14" i="10"/>
  <c r="T14" i="10"/>
  <c r="R14" i="10"/>
  <c r="P14" i="10"/>
  <c r="U34" i="10"/>
  <c r="T34" i="10"/>
  <c r="R34" i="10"/>
  <c r="P34" i="10"/>
  <c r="P82" i="10"/>
  <c r="U82" i="10"/>
  <c r="T82" i="10"/>
  <c r="R82" i="10"/>
  <c r="F10" i="10"/>
  <c r="U38" i="10"/>
  <c r="T38" i="10"/>
  <c r="R38" i="10"/>
  <c r="P38" i="10"/>
  <c r="E8" i="10"/>
  <c r="U26" i="10"/>
  <c r="T26" i="10"/>
  <c r="R26" i="10"/>
  <c r="P26" i="10"/>
  <c r="U42" i="10"/>
  <c r="T42" i="10"/>
  <c r="R42" i="10"/>
  <c r="P42" i="10"/>
  <c r="E9" i="10"/>
  <c r="P10" i="10"/>
  <c r="U46" i="10"/>
  <c r="T46" i="10"/>
  <c r="R46" i="10"/>
  <c r="P46" i="10"/>
  <c r="U18" i="10"/>
  <c r="T18" i="10"/>
  <c r="R18" i="10"/>
  <c r="P18" i="10"/>
  <c r="U50" i="10"/>
  <c r="T50" i="10"/>
  <c r="R50" i="10"/>
  <c r="P50" i="10"/>
  <c r="U83" i="10"/>
  <c r="T83" i="10"/>
  <c r="R83" i="10"/>
  <c r="P83" i="10"/>
  <c r="R10" i="10"/>
  <c r="U54" i="10"/>
  <c r="T54" i="10"/>
  <c r="R54" i="10"/>
  <c r="P54" i="10"/>
  <c r="U80" i="10"/>
  <c r="T80" i="10"/>
  <c r="R80" i="10"/>
  <c r="P80" i="10"/>
  <c r="T10" i="10"/>
  <c r="U58" i="10"/>
  <c r="T58" i="10"/>
  <c r="R58" i="10"/>
  <c r="P58" i="10"/>
  <c r="U132" i="10"/>
  <c r="T132" i="10"/>
  <c r="R132" i="10"/>
  <c r="P132" i="10"/>
  <c r="U30" i="10"/>
  <c r="T30" i="10"/>
  <c r="R30" i="10"/>
  <c r="P30" i="10"/>
  <c r="U62" i="10"/>
  <c r="T62" i="10"/>
  <c r="R62" i="10"/>
  <c r="P62" i="10"/>
  <c r="U74" i="10"/>
  <c r="T74" i="10"/>
  <c r="R74" i="10"/>
  <c r="P74" i="10"/>
  <c r="P11" i="10"/>
  <c r="U66" i="10"/>
  <c r="T66" i="10"/>
  <c r="R66" i="10"/>
  <c r="P66" i="10"/>
  <c r="U148" i="10"/>
  <c r="T148" i="10"/>
  <c r="R148" i="10"/>
  <c r="P148" i="10"/>
  <c r="U22" i="10"/>
  <c r="T22" i="10"/>
  <c r="R22" i="10"/>
  <c r="P22" i="10"/>
  <c r="U70" i="10"/>
  <c r="T70" i="10"/>
  <c r="R70" i="10"/>
  <c r="P70" i="10"/>
  <c r="U100" i="10"/>
  <c r="U112" i="10"/>
  <c r="T112" i="10"/>
  <c r="R112" i="10"/>
  <c r="U116" i="10"/>
  <c r="T116" i="10"/>
  <c r="U120" i="10"/>
  <c r="T120" i="10"/>
  <c r="R120" i="10"/>
  <c r="R124" i="10"/>
  <c r="U143" i="10"/>
  <c r="T143" i="10"/>
  <c r="R143" i="10"/>
  <c r="T156" i="10"/>
  <c r="R156" i="10"/>
  <c r="T174" i="10"/>
  <c r="U174" i="10"/>
  <c r="R174" i="10"/>
  <c r="F185" i="10"/>
  <c r="E185" i="10"/>
  <c r="E17" i="10"/>
  <c r="E21" i="10"/>
  <c r="E25" i="10"/>
  <c r="E29" i="10"/>
  <c r="E33" i="10"/>
  <c r="E37" i="10"/>
  <c r="E41" i="10"/>
  <c r="E45" i="10"/>
  <c r="E49" i="10"/>
  <c r="E53" i="10"/>
  <c r="E57" i="10"/>
  <c r="E61" i="10"/>
  <c r="E65" i="10"/>
  <c r="E69" i="10"/>
  <c r="E73" i="10"/>
  <c r="E152" i="10"/>
  <c r="E176" i="10"/>
  <c r="F176" i="10"/>
  <c r="E139" i="10"/>
  <c r="E180" i="10"/>
  <c r="F180" i="10"/>
  <c r="E16" i="10"/>
  <c r="E20" i="10"/>
  <c r="E24" i="10"/>
  <c r="E28" i="10"/>
  <c r="E32" i="10"/>
  <c r="E36" i="10"/>
  <c r="E40" i="10"/>
  <c r="E44" i="10"/>
  <c r="E48" i="10"/>
  <c r="E52" i="10"/>
  <c r="E56" i="10"/>
  <c r="E60" i="10"/>
  <c r="E64" i="10"/>
  <c r="E68" i="10"/>
  <c r="E72" i="10"/>
  <c r="E76" i="10"/>
  <c r="E79" i="10"/>
  <c r="E84" i="10"/>
  <c r="E87" i="10"/>
  <c r="T90" i="10"/>
  <c r="E135" i="10"/>
  <c r="E144" i="10"/>
  <c r="E167" i="10"/>
  <c r="F177" i="10"/>
  <c r="E177" i="10"/>
  <c r="U90" i="10"/>
  <c r="E170" i="10"/>
  <c r="E131" i="10"/>
  <c r="E140" i="10"/>
  <c r="E163" i="10"/>
  <c r="E35" i="10"/>
  <c r="E39" i="10"/>
  <c r="E43" i="10"/>
  <c r="E47" i="10"/>
  <c r="E51" i="10"/>
  <c r="E55" i="10"/>
  <c r="E59" i="10"/>
  <c r="E63" i="10"/>
  <c r="E67" i="10"/>
  <c r="E71" i="10"/>
  <c r="E75" i="10"/>
  <c r="E91" i="10"/>
  <c r="E95" i="10"/>
  <c r="E99" i="10"/>
  <c r="E103" i="10"/>
  <c r="E107" i="10"/>
  <c r="E111" i="10"/>
  <c r="E115" i="10"/>
  <c r="E119" i="10"/>
  <c r="E123" i="10"/>
  <c r="E127" i="10"/>
  <c r="E159" i="10"/>
  <c r="U168" i="10"/>
  <c r="T168" i="10"/>
  <c r="R168" i="10"/>
  <c r="E78" i="10"/>
  <c r="E86" i="10"/>
  <c r="E136" i="10"/>
  <c r="E155" i="10"/>
  <c r="F168" i="10"/>
  <c r="F173" i="10"/>
  <c r="E173" i="10"/>
  <c r="E88" i="10"/>
  <c r="U151" i="10"/>
  <c r="T151" i="10"/>
  <c r="R151" i="10"/>
  <c r="P151" i="10"/>
  <c r="U171" i="10"/>
  <c r="T171" i="10"/>
  <c r="R171" i="10"/>
  <c r="E147" i="10"/>
  <c r="E164" i="10"/>
  <c r="P168" i="10"/>
  <c r="R182" i="10"/>
  <c r="U186" i="10"/>
  <c r="T186" i="10"/>
  <c r="U194" i="10"/>
  <c r="U210" i="10"/>
  <c r="T210" i="10"/>
  <c r="U218" i="10"/>
  <c r="T218" i="10"/>
  <c r="P236" i="10"/>
  <c r="T238" i="10"/>
  <c r="P238" i="10"/>
  <c r="R248" i="10"/>
  <c r="P256" i="10"/>
  <c r="T256" i="10"/>
  <c r="U256" i="10"/>
  <c r="F297" i="10"/>
  <c r="E297" i="10"/>
  <c r="P250" i="10"/>
  <c r="T250" i="10"/>
  <c r="R266" i="10"/>
  <c r="T266" i="10"/>
  <c r="R272" i="10"/>
  <c r="E243" i="10"/>
  <c r="F243" i="10"/>
  <c r="E252" i="10"/>
  <c r="T254" i="10"/>
  <c r="P254" i="10"/>
  <c r="F266" i="10"/>
  <c r="P268" i="10"/>
  <c r="T268" i="10"/>
  <c r="R268" i="10"/>
  <c r="F188" i="10"/>
  <c r="E188" i="10"/>
  <c r="F196" i="10"/>
  <c r="E196" i="10"/>
  <c r="F204" i="10"/>
  <c r="E204" i="10"/>
  <c r="P210" i="10"/>
  <c r="F212" i="10"/>
  <c r="E212" i="10"/>
  <c r="P218" i="10"/>
  <c r="F220" i="10"/>
  <c r="E220" i="10"/>
  <c r="F228" i="10"/>
  <c r="E228" i="10"/>
  <c r="T233" i="10"/>
  <c r="R236" i="10"/>
  <c r="R238" i="10"/>
  <c r="F241" i="10"/>
  <c r="E241" i="10"/>
  <c r="T305" i="10"/>
  <c r="U305" i="10"/>
  <c r="R305" i="10"/>
  <c r="P305" i="10"/>
  <c r="T313" i="10"/>
  <c r="U313" i="10"/>
  <c r="R313" i="10"/>
  <c r="P313" i="10"/>
  <c r="T337" i="10"/>
  <c r="P337" i="10"/>
  <c r="U337" i="10"/>
  <c r="R337" i="10"/>
  <c r="U238" i="10"/>
  <c r="P266" i="10"/>
  <c r="R186" i="10"/>
  <c r="E193" i="10"/>
  <c r="E201" i="10"/>
  <c r="E209" i="10"/>
  <c r="R210" i="10"/>
  <c r="E217" i="10"/>
  <c r="R218" i="10"/>
  <c r="E225" i="10"/>
  <c r="E230" i="10"/>
  <c r="F235" i="10"/>
  <c r="T237" i="10"/>
  <c r="E239" i="10"/>
  <c r="F239" i="10"/>
  <c r="T245" i="10"/>
  <c r="R245" i="10"/>
  <c r="P245" i="10"/>
  <c r="R250" i="10"/>
  <c r="T257" i="10"/>
  <c r="P257" i="10"/>
  <c r="T183" i="10"/>
  <c r="E190" i="10"/>
  <c r="E198" i="10"/>
  <c r="E206" i="10"/>
  <c r="R207" i="10"/>
  <c r="E214" i="10"/>
  <c r="R215" i="10"/>
  <c r="E222" i="10"/>
  <c r="U250" i="10"/>
  <c r="U254" i="10"/>
  <c r="F257" i="10"/>
  <c r="T261" i="10"/>
  <c r="U266" i="10"/>
  <c r="U268" i="10"/>
  <c r="E94" i="10"/>
  <c r="E98" i="10"/>
  <c r="E102" i="10"/>
  <c r="E106" i="10"/>
  <c r="E110" i="10"/>
  <c r="E114" i="10"/>
  <c r="E118" i="10"/>
  <c r="E122" i="10"/>
  <c r="E126" i="10"/>
  <c r="E130" i="10"/>
  <c r="E134" i="10"/>
  <c r="E138" i="10"/>
  <c r="E142" i="10"/>
  <c r="E146" i="10"/>
  <c r="T191" i="10"/>
  <c r="T207" i="10"/>
  <c r="T215" i="10"/>
  <c r="T249" i="10"/>
  <c r="U249" i="10"/>
  <c r="T253" i="10"/>
  <c r="R253" i="10"/>
  <c r="E255" i="10"/>
  <c r="F255" i="10"/>
  <c r="E282" i="10"/>
  <c r="F282" i="10"/>
  <c r="T301" i="10"/>
  <c r="R301" i="10"/>
  <c r="P301" i="10"/>
  <c r="E178" i="10"/>
  <c r="E232" i="10"/>
  <c r="R235" i="10"/>
  <c r="P237" i="10"/>
  <c r="T242" i="10"/>
  <c r="R242" i="10"/>
  <c r="T265" i="10"/>
  <c r="U265" i="10"/>
  <c r="R265" i="10"/>
  <c r="E287" i="10"/>
  <c r="F287" i="10"/>
  <c r="E169" i="10"/>
  <c r="F172" i="10"/>
  <c r="E181" i="10"/>
  <c r="F184" i="10"/>
  <c r="F192" i="10"/>
  <c r="E192" i="10"/>
  <c r="F200" i="10"/>
  <c r="E200" i="10"/>
  <c r="F208" i="10"/>
  <c r="E208" i="10"/>
  <c r="F216" i="10"/>
  <c r="E216" i="10"/>
  <c r="F224" i="10"/>
  <c r="E224" i="10"/>
  <c r="T235" i="10"/>
  <c r="F242" i="10"/>
  <c r="U245" i="10"/>
  <c r="R257" i="10"/>
  <c r="F265" i="10"/>
  <c r="E77" i="10"/>
  <c r="E81" i="10"/>
  <c r="E85" i="10"/>
  <c r="E89" i="10"/>
  <c r="E93" i="10"/>
  <c r="E97" i="10"/>
  <c r="E101" i="10"/>
  <c r="E105" i="10"/>
  <c r="E109" i="10"/>
  <c r="E113" i="10"/>
  <c r="E117" i="10"/>
  <c r="E121" i="10"/>
  <c r="E125" i="10"/>
  <c r="E129" i="10"/>
  <c r="E133" i="10"/>
  <c r="E137" i="10"/>
  <c r="E141" i="10"/>
  <c r="E145" i="10"/>
  <c r="E149" i="10"/>
  <c r="E153" i="10"/>
  <c r="E157" i="10"/>
  <c r="E161" i="10"/>
  <c r="E165" i="10"/>
  <c r="U235" i="10"/>
  <c r="U237" i="10"/>
  <c r="E240" i="10"/>
  <c r="U246" i="10"/>
  <c r="P246" i="10"/>
  <c r="P253" i="10"/>
  <c r="U257" i="10"/>
  <c r="U301" i="10"/>
  <c r="R189" i="10"/>
  <c r="P189" i="10"/>
  <c r="R197" i="10"/>
  <c r="P197" i="10"/>
  <c r="R205" i="10"/>
  <c r="P205" i="10"/>
  <c r="R213" i="10"/>
  <c r="P213" i="10"/>
  <c r="P242" i="10"/>
  <c r="P265" i="10"/>
  <c r="P280" i="10"/>
  <c r="T280" i="10"/>
  <c r="U280" i="10"/>
  <c r="R280" i="10"/>
  <c r="T285" i="10"/>
  <c r="U285" i="10"/>
  <c r="P285" i="10"/>
  <c r="F301" i="10"/>
  <c r="P314" i="10"/>
  <c r="P316" i="10"/>
  <c r="T316" i="10"/>
  <c r="P288" i="10"/>
  <c r="T288" i="10"/>
  <c r="R304" i="10"/>
  <c r="R319" i="10"/>
  <c r="P336" i="10"/>
  <c r="T336" i="10"/>
  <c r="P258" i="10"/>
  <c r="T260" i="10"/>
  <c r="T271" i="10"/>
  <c r="R291" i="10"/>
  <c r="F298" i="10"/>
  <c r="F303" i="10"/>
  <c r="P308" i="10"/>
  <c r="T308" i="10"/>
  <c r="R309" i="10"/>
  <c r="T314" i="10"/>
  <c r="T319" i="10"/>
  <c r="P328" i="10"/>
  <c r="T328" i="10"/>
  <c r="U338" i="10"/>
  <c r="R338" i="10"/>
  <c r="R283" i="10"/>
  <c r="U286" i="10"/>
  <c r="F290" i="10"/>
  <c r="U291" i="10"/>
  <c r="P293" i="10"/>
  <c r="F295" i="10"/>
  <c r="P298" i="10"/>
  <c r="P300" i="10"/>
  <c r="R316" i="10"/>
  <c r="F338" i="10"/>
  <c r="F315" i="10"/>
  <c r="U316" i="10"/>
  <c r="P318" i="10"/>
  <c r="P320" i="10"/>
  <c r="T320" i="10"/>
  <c r="R321" i="10"/>
  <c r="E325" i="10"/>
  <c r="T326" i="10"/>
  <c r="T331" i="10"/>
  <c r="R336" i="10"/>
  <c r="T340" i="10"/>
  <c r="R260" i="10"/>
  <c r="U273" i="10"/>
  <c r="R275" i="10"/>
  <c r="U278" i="10"/>
  <c r="U283" i="10"/>
  <c r="U288" i="10"/>
  <c r="P290" i="10"/>
  <c r="P292" i="10"/>
  <c r="T292" i="10"/>
  <c r="T298" i="10"/>
  <c r="T303" i="10"/>
  <c r="R308" i="10"/>
  <c r="U321" i="10"/>
  <c r="R323" i="10"/>
  <c r="U326" i="10"/>
  <c r="F330" i="10"/>
  <c r="U331" i="10"/>
  <c r="P333" i="10"/>
  <c r="F335" i="10"/>
  <c r="U336" i="10"/>
  <c r="P338" i="10"/>
  <c r="P251" i="10"/>
  <c r="U260" i="10"/>
  <c r="P262" i="10"/>
  <c r="P264" i="10"/>
  <c r="T264" i="10"/>
  <c r="T270" i="10"/>
  <c r="T275" i="10"/>
  <c r="U293" i="10"/>
  <c r="R295" i="10"/>
  <c r="U298" i="10"/>
  <c r="U303" i="10"/>
  <c r="U308" i="10"/>
  <c r="P310" i="10"/>
  <c r="P312" i="10"/>
  <c r="T312" i="10"/>
  <c r="T318" i="10"/>
  <c r="T323" i="10"/>
  <c r="R328" i="10"/>
  <c r="F231" i="10"/>
  <c r="F247" i="10"/>
  <c r="R267" i="10"/>
  <c r="U270" i="10"/>
  <c r="U275" i="10"/>
  <c r="T284" i="10"/>
  <c r="T290" i="10"/>
  <c r="T295" i="10"/>
  <c r="R300" i="10"/>
  <c r="R315" i="10"/>
  <c r="U318" i="10"/>
  <c r="F322" i="10"/>
  <c r="U323" i="10"/>
  <c r="F327" i="10"/>
  <c r="U328" i="10"/>
  <c r="P330" i="10"/>
  <c r="P332" i="10"/>
  <c r="T332" i="10"/>
  <c r="R333" i="10"/>
  <c r="T338" i="10"/>
  <c r="U290" i="10"/>
  <c r="U295" i="10"/>
  <c r="P304" i="10"/>
  <c r="T304" i="10"/>
  <c r="F271" i="10"/>
  <c r="P276" i="10"/>
  <c r="T276" i="10"/>
  <c r="E281" i="10"/>
  <c r="F314" i="10"/>
  <c r="F319" i="10"/>
  <c r="P324" i="10"/>
  <c r="T324" i="10"/>
  <c r="E329" i="10"/>
  <c r="T335" i="10"/>
  <c r="F339" i="10"/>
  <c r="F286" i="10"/>
  <c r="F291" i="10"/>
  <c r="P296" i="10"/>
  <c r="T296" i="10"/>
  <c r="R327" i="10"/>
  <c r="U330" i="10"/>
  <c r="F334" i="10"/>
  <c r="U335" i="10"/>
  <c r="E341" i="10"/>
  <c r="P284" i="10" l="1"/>
  <c r="U340" i="10"/>
  <c r="U261" i="10"/>
  <c r="R261" i="10"/>
  <c r="U182" i="10"/>
  <c r="P199" i="10"/>
  <c r="R293" i="10"/>
  <c r="R199" i="10"/>
  <c r="P194" i="10"/>
  <c r="R108" i="10"/>
  <c r="U248" i="10"/>
  <c r="P248" i="10"/>
  <c r="R233" i="10"/>
  <c r="T199" i="10"/>
  <c r="U277" i="10"/>
  <c r="P233" i="10"/>
  <c r="T104" i="10"/>
  <c r="R340" i="10"/>
  <c r="R223" i="10"/>
  <c r="P182" i="10"/>
  <c r="R116" i="10"/>
  <c r="U104" i="10"/>
  <c r="R11" i="10"/>
  <c r="T11" i="10"/>
  <c r="R312" i="10"/>
  <c r="P221" i="10"/>
  <c r="R183" i="10"/>
  <c r="T236" i="10"/>
  <c r="U92" i="10"/>
  <c r="T300" i="10"/>
  <c r="R221" i="10"/>
  <c r="P249" i="10"/>
  <c r="T221" i="10"/>
  <c r="R96" i="10"/>
  <c r="P277" i="10"/>
  <c r="T96" i="10"/>
  <c r="R277" i="10"/>
  <c r="U96" i="10"/>
  <c r="T194" i="10"/>
  <c r="R202" i="10"/>
  <c r="P202" i="10"/>
  <c r="T202" i="10"/>
  <c r="P160" i="10"/>
  <c r="R160" i="10"/>
  <c r="U156" i="10"/>
  <c r="T160" i="10"/>
  <c r="U13" i="10"/>
  <c r="P12" i="10"/>
  <c r="R128" i="10"/>
  <c r="T128" i="10"/>
  <c r="R92" i="10"/>
  <c r="P226" i="10"/>
  <c r="U128" i="10"/>
  <c r="T92" i="10"/>
  <c r="R284" i="10"/>
  <c r="U195" i="10"/>
  <c r="R226" i="10"/>
  <c r="U272" i="10"/>
  <c r="T124" i="10"/>
  <c r="T108" i="10"/>
  <c r="P179" i="10"/>
  <c r="T203" i="10"/>
  <c r="T272" i="10"/>
  <c r="U124" i="10"/>
  <c r="U108" i="10"/>
  <c r="R104" i="10"/>
  <c r="T158" i="10"/>
  <c r="T13" i="10"/>
  <c r="P13" i="10"/>
  <c r="U154" i="10"/>
  <c r="P6" i="10"/>
  <c r="U203" i="10"/>
  <c r="U158" i="10"/>
  <c r="T154" i="10"/>
  <c r="R154" i="10"/>
  <c r="T12" i="10"/>
  <c r="R12" i="10"/>
  <c r="R6" i="10"/>
  <c r="P229" i="10"/>
  <c r="R195" i="10"/>
  <c r="R229" i="10"/>
  <c r="P183" i="10"/>
  <c r="P207" i="10"/>
  <c r="T229" i="10"/>
  <c r="R203" i="10"/>
  <c r="T189" i="10"/>
  <c r="U189" i="10"/>
  <c r="U296" i="10"/>
  <c r="R296" i="10"/>
  <c r="P27" i="10"/>
  <c r="U27" i="10"/>
  <c r="T27" i="10"/>
  <c r="R27" i="10"/>
  <c r="U197" i="10"/>
  <c r="T197" i="10"/>
  <c r="R179" i="10"/>
  <c r="R158" i="10"/>
  <c r="T179" i="10"/>
  <c r="T226" i="10"/>
  <c r="R100" i="10"/>
  <c r="T289" i="10"/>
  <c r="U289" i="10"/>
  <c r="R289" i="10"/>
  <c r="T100" i="10"/>
  <c r="U276" i="10"/>
  <c r="T6" i="10"/>
  <c r="T195" i="10"/>
  <c r="T321" i="10"/>
  <c r="P321" i="10"/>
  <c r="P175" i="10"/>
  <c r="U175" i="10"/>
  <c r="T175" i="10"/>
  <c r="R175" i="10"/>
  <c r="P19" i="10"/>
  <c r="R19" i="10"/>
  <c r="T19" i="10"/>
  <c r="T269" i="10"/>
  <c r="U269" i="10"/>
  <c r="R269" i="10"/>
  <c r="P269" i="10"/>
  <c r="U2" i="10"/>
  <c r="T2" i="10"/>
  <c r="R2" i="10"/>
  <c r="P2" i="10"/>
  <c r="P211" i="10"/>
  <c r="U211" i="10"/>
  <c r="T211" i="10"/>
  <c r="R211" i="10"/>
  <c r="P31" i="10"/>
  <c r="U31" i="10"/>
  <c r="T31" i="10"/>
  <c r="R31" i="10"/>
  <c r="P219" i="10"/>
  <c r="T219" i="10"/>
  <c r="R219" i="10"/>
  <c r="U219" i="10"/>
  <c r="P5" i="10"/>
  <c r="T5" i="10"/>
  <c r="U5" i="10"/>
  <c r="R5" i="10"/>
  <c r="P244" i="10"/>
  <c r="U244" i="10"/>
  <c r="T244" i="10"/>
  <c r="R244" i="10"/>
  <c r="T333" i="10"/>
  <c r="U333" i="10"/>
  <c r="U223" i="10"/>
  <c r="P223" i="10"/>
  <c r="U191" i="10"/>
  <c r="P191" i="10"/>
  <c r="P150" i="10"/>
  <c r="U150" i="10"/>
  <c r="T150" i="10"/>
  <c r="R150" i="10"/>
  <c r="P23" i="10"/>
  <c r="U23" i="10"/>
  <c r="T23" i="10"/>
  <c r="R23" i="10"/>
  <c r="U213" i="10"/>
  <c r="T213" i="10"/>
  <c r="T317" i="10"/>
  <c r="U317" i="10"/>
  <c r="R317" i="10"/>
  <c r="P317" i="10"/>
  <c r="P15" i="10"/>
  <c r="U15" i="10"/>
  <c r="T15" i="10"/>
  <c r="R15" i="10"/>
  <c r="P166" i="10"/>
  <c r="U166" i="10"/>
  <c r="T166" i="10"/>
  <c r="R166" i="10"/>
  <c r="T309" i="10"/>
  <c r="U309" i="10"/>
  <c r="U161" i="10"/>
  <c r="T161" i="10"/>
  <c r="R161" i="10"/>
  <c r="P161" i="10"/>
  <c r="T113" i="10"/>
  <c r="R113" i="10"/>
  <c r="P113" i="10"/>
  <c r="U113" i="10"/>
  <c r="P192" i="10"/>
  <c r="U192" i="10"/>
  <c r="T192" i="10"/>
  <c r="R192" i="10"/>
  <c r="P255" i="10"/>
  <c r="U255" i="10"/>
  <c r="T255" i="10"/>
  <c r="R255" i="10"/>
  <c r="P138" i="10"/>
  <c r="R138" i="10"/>
  <c r="U138" i="10"/>
  <c r="T138" i="10"/>
  <c r="U220" i="10"/>
  <c r="T220" i="10"/>
  <c r="R220" i="10"/>
  <c r="P220" i="10"/>
  <c r="U188" i="10"/>
  <c r="T188" i="10"/>
  <c r="R188" i="10"/>
  <c r="P188" i="10"/>
  <c r="U243" i="10"/>
  <c r="T243" i="10"/>
  <c r="R243" i="10"/>
  <c r="P243" i="10"/>
  <c r="R173" i="10"/>
  <c r="P173" i="10"/>
  <c r="U173" i="10"/>
  <c r="T173" i="10"/>
  <c r="U123" i="10"/>
  <c r="T123" i="10"/>
  <c r="R123" i="10"/>
  <c r="P123" i="10"/>
  <c r="P63" i="10"/>
  <c r="U63" i="10"/>
  <c r="T63" i="10"/>
  <c r="R63" i="10"/>
  <c r="T68" i="10"/>
  <c r="R68" i="10"/>
  <c r="P68" i="10"/>
  <c r="U68" i="10"/>
  <c r="T20" i="10"/>
  <c r="R20" i="10"/>
  <c r="P20" i="10"/>
  <c r="U20" i="10"/>
  <c r="U61" i="10"/>
  <c r="T61" i="10"/>
  <c r="R61" i="10"/>
  <c r="P61" i="10"/>
  <c r="R185" i="10"/>
  <c r="P185" i="10"/>
  <c r="U185" i="10"/>
  <c r="T185" i="10"/>
  <c r="T281" i="10"/>
  <c r="U281" i="10"/>
  <c r="P281" i="10"/>
  <c r="R281" i="10"/>
  <c r="U157" i="10"/>
  <c r="T157" i="10"/>
  <c r="R157" i="10"/>
  <c r="P157" i="10"/>
  <c r="T109" i="10"/>
  <c r="R109" i="10"/>
  <c r="P109" i="10"/>
  <c r="U109" i="10"/>
  <c r="P134" i="10"/>
  <c r="U134" i="10"/>
  <c r="T134" i="10"/>
  <c r="R134" i="10"/>
  <c r="U222" i="10"/>
  <c r="T222" i="10"/>
  <c r="R222" i="10"/>
  <c r="P222" i="10"/>
  <c r="R225" i="10"/>
  <c r="P225" i="10"/>
  <c r="U225" i="10"/>
  <c r="T225" i="10"/>
  <c r="U119" i="10"/>
  <c r="T119" i="10"/>
  <c r="R119" i="10"/>
  <c r="P119" i="10"/>
  <c r="P59" i="10"/>
  <c r="U59" i="10"/>
  <c r="T59" i="10"/>
  <c r="R59" i="10"/>
  <c r="R177" i="10"/>
  <c r="P177" i="10"/>
  <c r="U177" i="10"/>
  <c r="T177" i="10"/>
  <c r="T64" i="10"/>
  <c r="R64" i="10"/>
  <c r="P64" i="10"/>
  <c r="U64" i="10"/>
  <c r="T16" i="10"/>
  <c r="R16" i="10"/>
  <c r="P16" i="10"/>
  <c r="U16" i="10"/>
  <c r="U57" i="10"/>
  <c r="T57" i="10"/>
  <c r="R57" i="10"/>
  <c r="P57" i="10"/>
  <c r="U153" i="10"/>
  <c r="R153" i="10"/>
  <c r="P153" i="10"/>
  <c r="T153" i="10"/>
  <c r="T105" i="10"/>
  <c r="R105" i="10"/>
  <c r="P105" i="10"/>
  <c r="U105" i="10"/>
  <c r="P130" i="10"/>
  <c r="U130" i="10"/>
  <c r="T130" i="10"/>
  <c r="R130" i="10"/>
  <c r="U164" i="10"/>
  <c r="T164" i="10"/>
  <c r="R164" i="10"/>
  <c r="P164" i="10"/>
  <c r="U115" i="10"/>
  <c r="T115" i="10"/>
  <c r="R115" i="10"/>
  <c r="P115" i="10"/>
  <c r="P55" i="10"/>
  <c r="U55" i="10"/>
  <c r="T55" i="10"/>
  <c r="R55" i="10"/>
  <c r="T60" i="10"/>
  <c r="R60" i="10"/>
  <c r="P60" i="10"/>
  <c r="U60" i="10"/>
  <c r="U53" i="10"/>
  <c r="T53" i="10"/>
  <c r="R53" i="10"/>
  <c r="P53" i="10"/>
  <c r="T9" i="10"/>
  <c r="R9" i="10"/>
  <c r="P9" i="10"/>
  <c r="U9" i="10"/>
  <c r="U8" i="10"/>
  <c r="T8" i="10"/>
  <c r="R8" i="10"/>
  <c r="P8" i="10"/>
  <c r="U149" i="10"/>
  <c r="P149" i="10"/>
  <c r="T149" i="10"/>
  <c r="R149" i="10"/>
  <c r="T101" i="10"/>
  <c r="R101" i="10"/>
  <c r="P101" i="10"/>
  <c r="U101" i="10"/>
  <c r="R181" i="10"/>
  <c r="P181" i="10"/>
  <c r="U181" i="10"/>
  <c r="T181" i="10"/>
  <c r="P126" i="10"/>
  <c r="U126" i="10"/>
  <c r="T126" i="10"/>
  <c r="R126" i="10"/>
  <c r="U214" i="10"/>
  <c r="T214" i="10"/>
  <c r="R214" i="10"/>
  <c r="P214" i="10"/>
  <c r="R217" i="10"/>
  <c r="P217" i="10"/>
  <c r="U217" i="10"/>
  <c r="T217" i="10"/>
  <c r="T241" i="10"/>
  <c r="R241" i="10"/>
  <c r="U241" i="10"/>
  <c r="P241" i="10"/>
  <c r="U212" i="10"/>
  <c r="T212" i="10"/>
  <c r="R212" i="10"/>
  <c r="P212" i="10"/>
  <c r="U147" i="10"/>
  <c r="T147" i="10"/>
  <c r="R147" i="10"/>
  <c r="P147" i="10"/>
  <c r="U155" i="10"/>
  <c r="T155" i="10"/>
  <c r="R155" i="10"/>
  <c r="P155" i="10"/>
  <c r="U111" i="10"/>
  <c r="T111" i="10"/>
  <c r="R111" i="10"/>
  <c r="P111" i="10"/>
  <c r="P51" i="10"/>
  <c r="U51" i="10"/>
  <c r="T51" i="10"/>
  <c r="R51" i="10"/>
  <c r="U167" i="10"/>
  <c r="T167" i="10"/>
  <c r="R167" i="10"/>
  <c r="P167" i="10"/>
  <c r="T56" i="10"/>
  <c r="R56" i="10"/>
  <c r="P56" i="10"/>
  <c r="U56" i="10"/>
  <c r="U180" i="10"/>
  <c r="T180" i="10"/>
  <c r="R180" i="10"/>
  <c r="P180" i="10"/>
  <c r="U49" i="10"/>
  <c r="T49" i="10"/>
  <c r="R49" i="10"/>
  <c r="P49" i="10"/>
  <c r="U145" i="10"/>
  <c r="T145" i="10"/>
  <c r="R145" i="10"/>
  <c r="P145" i="10"/>
  <c r="T97" i="10"/>
  <c r="R97" i="10"/>
  <c r="P97" i="10"/>
  <c r="U97" i="10"/>
  <c r="P224" i="10"/>
  <c r="U224" i="10"/>
  <c r="T224" i="10"/>
  <c r="R224" i="10"/>
  <c r="P232" i="10"/>
  <c r="R232" i="10"/>
  <c r="U232" i="10"/>
  <c r="T232" i="10"/>
  <c r="P122" i="10"/>
  <c r="U122" i="10"/>
  <c r="T122" i="10"/>
  <c r="R122" i="10"/>
  <c r="U136" i="10"/>
  <c r="T136" i="10"/>
  <c r="R136" i="10"/>
  <c r="P136" i="10"/>
  <c r="U107" i="10"/>
  <c r="T107" i="10"/>
  <c r="R107" i="10"/>
  <c r="P107" i="10"/>
  <c r="P47" i="10"/>
  <c r="U47" i="10"/>
  <c r="T47" i="10"/>
  <c r="R47" i="10"/>
  <c r="U144" i="10"/>
  <c r="T144" i="10"/>
  <c r="R144" i="10"/>
  <c r="P144" i="10"/>
  <c r="T52" i="10"/>
  <c r="R52" i="10"/>
  <c r="P52" i="10"/>
  <c r="U52" i="10"/>
  <c r="U45" i="10"/>
  <c r="T45" i="10"/>
  <c r="R45" i="10"/>
  <c r="P45" i="10"/>
  <c r="T325" i="10"/>
  <c r="U325" i="10"/>
  <c r="R325" i="10"/>
  <c r="P325" i="10"/>
  <c r="U141" i="10"/>
  <c r="T141" i="10"/>
  <c r="R141" i="10"/>
  <c r="P141" i="10"/>
  <c r="T93" i="10"/>
  <c r="R93" i="10"/>
  <c r="P93" i="10"/>
  <c r="U93" i="10"/>
  <c r="R169" i="10"/>
  <c r="P169" i="10"/>
  <c r="U169" i="10"/>
  <c r="T169" i="10"/>
  <c r="T178" i="10"/>
  <c r="P178" i="10"/>
  <c r="U178" i="10"/>
  <c r="R178" i="10"/>
  <c r="P118" i="10"/>
  <c r="U118" i="10"/>
  <c r="T118" i="10"/>
  <c r="R118" i="10"/>
  <c r="U206" i="10"/>
  <c r="T206" i="10"/>
  <c r="R206" i="10"/>
  <c r="P206" i="10"/>
  <c r="R209" i="10"/>
  <c r="P209" i="10"/>
  <c r="U209" i="10"/>
  <c r="T209" i="10"/>
  <c r="P86" i="10"/>
  <c r="U86" i="10"/>
  <c r="T86" i="10"/>
  <c r="R86" i="10"/>
  <c r="U103" i="10"/>
  <c r="T103" i="10"/>
  <c r="R103" i="10"/>
  <c r="P103" i="10"/>
  <c r="P43" i="10"/>
  <c r="U43" i="10"/>
  <c r="T43" i="10"/>
  <c r="R43" i="10"/>
  <c r="U135" i="10"/>
  <c r="T135" i="10"/>
  <c r="R135" i="10"/>
  <c r="P135" i="10"/>
  <c r="T48" i="10"/>
  <c r="R48" i="10"/>
  <c r="P48" i="10"/>
  <c r="U48" i="10"/>
  <c r="U139" i="10"/>
  <c r="T139" i="10"/>
  <c r="R139" i="10"/>
  <c r="P139" i="10"/>
  <c r="U41" i="10"/>
  <c r="T41" i="10"/>
  <c r="R41" i="10"/>
  <c r="P41" i="10"/>
  <c r="U137" i="10"/>
  <c r="T137" i="10"/>
  <c r="R137" i="10"/>
  <c r="P137" i="10"/>
  <c r="U89" i="10"/>
  <c r="T89" i="10"/>
  <c r="R89" i="10"/>
  <c r="P89" i="10"/>
  <c r="P216" i="10"/>
  <c r="U216" i="10"/>
  <c r="T216" i="10"/>
  <c r="R216" i="10"/>
  <c r="P114" i="10"/>
  <c r="U114" i="10"/>
  <c r="T114" i="10"/>
  <c r="R114" i="10"/>
  <c r="U204" i="10"/>
  <c r="T204" i="10"/>
  <c r="R204" i="10"/>
  <c r="P204" i="10"/>
  <c r="P78" i="10"/>
  <c r="U78" i="10"/>
  <c r="T78" i="10"/>
  <c r="R78" i="10"/>
  <c r="U99" i="10"/>
  <c r="T99" i="10"/>
  <c r="R99" i="10"/>
  <c r="P99" i="10"/>
  <c r="P39" i="10"/>
  <c r="U39" i="10"/>
  <c r="T39" i="10"/>
  <c r="R39" i="10"/>
  <c r="T44" i="10"/>
  <c r="R44" i="10"/>
  <c r="P44" i="10"/>
  <c r="U44" i="10"/>
  <c r="U37" i="10"/>
  <c r="T37" i="10"/>
  <c r="R37" i="10"/>
  <c r="P37" i="10"/>
  <c r="U133" i="10"/>
  <c r="T133" i="10"/>
  <c r="R133" i="10"/>
  <c r="P133" i="10"/>
  <c r="U85" i="10"/>
  <c r="T85" i="10"/>
  <c r="R85" i="10"/>
  <c r="P85" i="10"/>
  <c r="P287" i="10"/>
  <c r="U287" i="10"/>
  <c r="T287" i="10"/>
  <c r="R287" i="10"/>
  <c r="P110" i="10"/>
  <c r="U110" i="10"/>
  <c r="T110" i="10"/>
  <c r="R110" i="10"/>
  <c r="U198" i="10"/>
  <c r="T198" i="10"/>
  <c r="R198" i="10"/>
  <c r="P198" i="10"/>
  <c r="U239" i="10"/>
  <c r="T239" i="10"/>
  <c r="R239" i="10"/>
  <c r="P239" i="10"/>
  <c r="R201" i="10"/>
  <c r="P201" i="10"/>
  <c r="U201" i="10"/>
  <c r="T201" i="10"/>
  <c r="U95" i="10"/>
  <c r="T95" i="10"/>
  <c r="R95" i="10"/>
  <c r="P95" i="10"/>
  <c r="P35" i="10"/>
  <c r="U35" i="10"/>
  <c r="T35" i="10"/>
  <c r="R35" i="10"/>
  <c r="U87" i="10"/>
  <c r="T87" i="10"/>
  <c r="R87" i="10"/>
  <c r="P87" i="10"/>
  <c r="T40" i="10"/>
  <c r="R40" i="10"/>
  <c r="P40" i="10"/>
  <c r="U40" i="10"/>
  <c r="U176" i="10"/>
  <c r="T176" i="10"/>
  <c r="R176" i="10"/>
  <c r="P176" i="10"/>
  <c r="U33" i="10"/>
  <c r="T33" i="10"/>
  <c r="R33" i="10"/>
  <c r="P33" i="10"/>
  <c r="U341" i="10"/>
  <c r="T341" i="10"/>
  <c r="R341" i="10"/>
  <c r="P341" i="10"/>
  <c r="T329" i="10"/>
  <c r="U329" i="10"/>
  <c r="R329" i="10"/>
  <c r="P329" i="10"/>
  <c r="P240" i="10"/>
  <c r="R240" i="10"/>
  <c r="U240" i="10"/>
  <c r="T240" i="10"/>
  <c r="U129" i="10"/>
  <c r="T129" i="10"/>
  <c r="R129" i="10"/>
  <c r="P129" i="10"/>
  <c r="R81" i="10"/>
  <c r="P81" i="10"/>
  <c r="U81" i="10"/>
  <c r="T81" i="10"/>
  <c r="P208" i="10"/>
  <c r="U208" i="10"/>
  <c r="T208" i="10"/>
  <c r="R208" i="10"/>
  <c r="P106" i="10"/>
  <c r="U106" i="10"/>
  <c r="T106" i="10"/>
  <c r="R106" i="10"/>
  <c r="U91" i="10"/>
  <c r="T91" i="10"/>
  <c r="R91" i="10"/>
  <c r="P91" i="10"/>
  <c r="U163" i="10"/>
  <c r="T163" i="10"/>
  <c r="R163" i="10"/>
  <c r="P163" i="10"/>
  <c r="T84" i="10"/>
  <c r="R84" i="10"/>
  <c r="P84" i="10"/>
  <c r="U84" i="10"/>
  <c r="T36" i="10"/>
  <c r="R36" i="10"/>
  <c r="P36" i="10"/>
  <c r="U36" i="10"/>
  <c r="U152" i="10"/>
  <c r="T152" i="10"/>
  <c r="R152" i="10"/>
  <c r="P152" i="10"/>
  <c r="U29" i="10"/>
  <c r="T29" i="10"/>
  <c r="R29" i="10"/>
  <c r="P29" i="10"/>
  <c r="T125" i="10"/>
  <c r="R125" i="10"/>
  <c r="P125" i="10"/>
  <c r="U125" i="10"/>
  <c r="U77" i="10"/>
  <c r="T77" i="10"/>
  <c r="R77" i="10"/>
  <c r="P77" i="10"/>
  <c r="P102" i="10"/>
  <c r="U102" i="10"/>
  <c r="T102" i="10"/>
  <c r="R102" i="10"/>
  <c r="U190" i="10"/>
  <c r="T190" i="10"/>
  <c r="R190" i="10"/>
  <c r="P190" i="10"/>
  <c r="R193" i="10"/>
  <c r="P193" i="10"/>
  <c r="U193" i="10"/>
  <c r="T193" i="10"/>
  <c r="U228" i="10"/>
  <c r="T228" i="10"/>
  <c r="R228" i="10"/>
  <c r="P228" i="10"/>
  <c r="U196" i="10"/>
  <c r="T196" i="10"/>
  <c r="R196" i="10"/>
  <c r="P196" i="10"/>
  <c r="T297" i="10"/>
  <c r="R297" i="10"/>
  <c r="P297" i="10"/>
  <c r="U297" i="10"/>
  <c r="P75" i="10"/>
  <c r="U75" i="10"/>
  <c r="T75" i="10"/>
  <c r="R75" i="10"/>
  <c r="U140" i="10"/>
  <c r="T140" i="10"/>
  <c r="R140" i="10"/>
  <c r="P140" i="10"/>
  <c r="U79" i="10"/>
  <c r="T79" i="10"/>
  <c r="R79" i="10"/>
  <c r="P79" i="10"/>
  <c r="T32" i="10"/>
  <c r="R32" i="10"/>
  <c r="P32" i="10"/>
  <c r="U32" i="10"/>
  <c r="U73" i="10"/>
  <c r="T73" i="10"/>
  <c r="R73" i="10"/>
  <c r="P73" i="10"/>
  <c r="U25" i="10"/>
  <c r="T25" i="10"/>
  <c r="R25" i="10"/>
  <c r="P25" i="10"/>
  <c r="U7" i="10"/>
  <c r="T7" i="10"/>
  <c r="R7" i="10"/>
  <c r="P7" i="10"/>
  <c r="T121" i="10"/>
  <c r="R121" i="10"/>
  <c r="P121" i="10"/>
  <c r="U121" i="10"/>
  <c r="P200" i="10"/>
  <c r="U200" i="10"/>
  <c r="T200" i="10"/>
  <c r="R200" i="10"/>
  <c r="R282" i="10"/>
  <c r="U282" i="10"/>
  <c r="T282" i="10"/>
  <c r="P282" i="10"/>
  <c r="P146" i="10"/>
  <c r="U146" i="10"/>
  <c r="T146" i="10"/>
  <c r="R146" i="10"/>
  <c r="P98" i="10"/>
  <c r="U98" i="10"/>
  <c r="T98" i="10"/>
  <c r="R98" i="10"/>
  <c r="P252" i="10"/>
  <c r="U252" i="10"/>
  <c r="T252" i="10"/>
  <c r="R252" i="10"/>
  <c r="U159" i="10"/>
  <c r="T159" i="10"/>
  <c r="R159" i="10"/>
  <c r="P159" i="10"/>
  <c r="P71" i="10"/>
  <c r="U71" i="10"/>
  <c r="T71" i="10"/>
  <c r="R71" i="10"/>
  <c r="U131" i="10"/>
  <c r="T131" i="10"/>
  <c r="R131" i="10"/>
  <c r="P131" i="10"/>
  <c r="T76" i="10"/>
  <c r="R76" i="10"/>
  <c r="P76" i="10"/>
  <c r="U76" i="10"/>
  <c r="T28" i="10"/>
  <c r="R28" i="10"/>
  <c r="P28" i="10"/>
  <c r="U28" i="10"/>
  <c r="U69" i="10"/>
  <c r="T69" i="10"/>
  <c r="R69" i="10"/>
  <c r="P69" i="10"/>
  <c r="U21" i="10"/>
  <c r="T21" i="10"/>
  <c r="R21" i="10"/>
  <c r="P21" i="10"/>
  <c r="U165" i="10"/>
  <c r="T165" i="10"/>
  <c r="R165" i="10"/>
  <c r="P165" i="10"/>
  <c r="T117" i="10"/>
  <c r="R117" i="10"/>
  <c r="P117" i="10"/>
  <c r="U117" i="10"/>
  <c r="P142" i="10"/>
  <c r="U142" i="10"/>
  <c r="T142" i="10"/>
  <c r="R142" i="10"/>
  <c r="P94" i="10"/>
  <c r="U94" i="10"/>
  <c r="T94" i="10"/>
  <c r="R94" i="10"/>
  <c r="U230" i="10"/>
  <c r="T230" i="10"/>
  <c r="R230" i="10"/>
  <c r="P230" i="10"/>
  <c r="T88" i="10"/>
  <c r="U88" i="10"/>
  <c r="R88" i="10"/>
  <c r="P88" i="10"/>
  <c r="U127" i="10"/>
  <c r="T127" i="10"/>
  <c r="R127" i="10"/>
  <c r="P127" i="10"/>
  <c r="P67" i="10"/>
  <c r="U67" i="10"/>
  <c r="T67" i="10"/>
  <c r="R67" i="10"/>
  <c r="T170" i="10"/>
  <c r="U170" i="10"/>
  <c r="R170" i="10"/>
  <c r="P170" i="10"/>
  <c r="T72" i="10"/>
  <c r="R72" i="10"/>
  <c r="P72" i="10"/>
  <c r="U72" i="10"/>
  <c r="T24" i="10"/>
  <c r="R24" i="10"/>
  <c r="P24" i="10"/>
  <c r="U24" i="10"/>
  <c r="U65" i="10"/>
  <c r="T65" i="10"/>
  <c r="R65" i="10"/>
  <c r="P65" i="10"/>
  <c r="U17" i="10"/>
  <c r="T17" i="10"/>
  <c r="R17" i="10"/>
  <c r="P17" i="10"/>
  <c r="AT9" i="10" l="1"/>
  <c r="AT3" i="10"/>
  <c r="AT4" i="10"/>
  <c r="AU4" i="10"/>
  <c r="BI4" i="10"/>
  <c r="BB4" i="10"/>
  <c r="BE4" i="10"/>
  <c r="BJ4" i="10"/>
  <c r="BD4" i="10"/>
  <c r="BF4" i="10"/>
  <c r="BA4" i="10"/>
  <c r="BC4" i="10" s="1"/>
  <c r="BG4" i="10"/>
  <c r="BL4" i="10"/>
  <c r="BK4" i="10"/>
  <c r="BO4" i="10"/>
  <c r="BS4" i="10"/>
  <c r="BU4" i="10" s="1"/>
  <c r="BW4" i="10"/>
  <c r="BT4" i="10"/>
  <c r="BN4" i="10"/>
  <c r="BQ4" i="10"/>
  <c r="BR4" i="10"/>
  <c r="BV4" i="10"/>
  <c r="BB5" i="10"/>
  <c r="BO9" i="10"/>
  <c r="BD5" i="10"/>
  <c r="BL6" i="10"/>
  <c r="BS8" i="10"/>
  <c r="BA6" i="10"/>
  <c r="AT5" i="10"/>
  <c r="AT13" i="10"/>
  <c r="AU12" i="10"/>
  <c r="AT12" i="10"/>
  <c r="AT10" i="10"/>
  <c r="AT11" i="10"/>
  <c r="AU8" i="10"/>
  <c r="AT6" i="10"/>
  <c r="AU10" i="10"/>
  <c r="AU3" i="10"/>
  <c r="AT8" i="10"/>
  <c r="AU9" i="10"/>
  <c r="AU11" i="10"/>
  <c r="AU7" i="10"/>
  <c r="AU5" i="10"/>
  <c r="AU13" i="10"/>
  <c r="AU6" i="10"/>
  <c r="AT7" i="10"/>
  <c r="BB10" i="10"/>
  <c r="BI13" i="10"/>
  <c r="BI11" i="10"/>
  <c r="BG6" i="10"/>
  <c r="BF7" i="10"/>
  <c r="BE9" i="10"/>
  <c r="BF5" i="10"/>
  <c r="BB11" i="10"/>
  <c r="BB13" i="10"/>
  <c r="BD8" i="10"/>
  <c r="BA12" i="10"/>
  <c r="BE10" i="10"/>
  <c r="BE12" i="10"/>
  <c r="BD7" i="10"/>
  <c r="BJ11" i="10"/>
  <c r="BJ7" i="10"/>
  <c r="BF9" i="10"/>
  <c r="BG13" i="10"/>
  <c r="BI3" i="10"/>
  <c r="BA8" i="10"/>
  <c r="BD9" i="10"/>
  <c r="BE3" i="10"/>
  <c r="BG3" i="10"/>
  <c r="BJ12" i="10"/>
  <c r="BI5" i="10"/>
  <c r="BE7" i="10"/>
  <c r="BI10" i="10"/>
  <c r="BB3" i="10"/>
  <c r="BE5" i="10"/>
  <c r="BI8" i="10"/>
  <c r="BG5" i="10"/>
  <c r="BE6" i="10"/>
  <c r="BA13" i="10"/>
  <c r="BC13" i="10" s="1"/>
  <c r="BA11" i="10"/>
  <c r="BC11" i="10" s="1"/>
  <c r="BA9" i="10"/>
  <c r="BF11" i="10"/>
  <c r="BB7" i="10"/>
  <c r="BG8" i="10"/>
  <c r="BB6" i="10"/>
  <c r="BD12" i="10"/>
  <c r="BF13" i="10"/>
  <c r="BF6" i="10"/>
  <c r="BH6" i="10" s="1"/>
  <c r="BB8" i="10"/>
  <c r="BA3" i="10"/>
  <c r="BC3" i="10" s="1"/>
  <c r="BJ9" i="10"/>
  <c r="BD6" i="10"/>
  <c r="BG11" i="10"/>
  <c r="BI12" i="10"/>
  <c r="BJ3" i="10"/>
  <c r="BF10" i="10"/>
  <c r="BA5" i="10"/>
  <c r="BA7" i="10"/>
  <c r="BC7" i="10" s="1"/>
  <c r="BJ10" i="10"/>
  <c r="BE13" i="10"/>
  <c r="BB9" i="10"/>
  <c r="BJ6" i="10"/>
  <c r="BG9" i="10"/>
  <c r="BA10" i="10"/>
  <c r="BC10" i="10" s="1"/>
  <c r="BF8" i="10"/>
  <c r="BB12" i="10"/>
  <c r="BD13" i="10"/>
  <c r="BJ5" i="10"/>
  <c r="BI7" i="10"/>
  <c r="BJ8" i="10"/>
  <c r="BE11" i="10"/>
  <c r="BG12" i="10"/>
  <c r="BD10" i="10"/>
  <c r="BG10" i="10"/>
  <c r="BI6" i="10"/>
  <c r="BE8" i="10"/>
  <c r="BD3" i="10"/>
  <c r="BI9" i="10"/>
  <c r="BF3" i="10"/>
  <c r="BH3" i="10" s="1"/>
  <c r="BJ13" i="10"/>
  <c r="BF12" i="10"/>
  <c r="BD11" i="10"/>
  <c r="BG7" i="10"/>
  <c r="BK13" i="10"/>
  <c r="BL12" i="10"/>
  <c r="BK5" i="10"/>
  <c r="BK12" i="10"/>
  <c r="BK8" i="10"/>
  <c r="BL7" i="10"/>
  <c r="BL11" i="10"/>
  <c r="BK11" i="10"/>
  <c r="BL10" i="10"/>
  <c r="BK10" i="10"/>
  <c r="BK6" i="10"/>
  <c r="BM6" i="10" s="1"/>
  <c r="BK7" i="10"/>
  <c r="BL8" i="10"/>
  <c r="BL3" i="10"/>
  <c r="BL5" i="10"/>
  <c r="BL9" i="10"/>
  <c r="BK9" i="10"/>
  <c r="BL13" i="10"/>
  <c r="BK3" i="10"/>
  <c r="BR10" i="10"/>
  <c r="BO12" i="10"/>
  <c r="BQ11" i="10"/>
  <c r="BR13" i="10"/>
  <c r="BW3" i="10"/>
  <c r="BS7" i="10"/>
  <c r="BR11" i="10"/>
  <c r="BS6" i="10"/>
  <c r="BT10" i="10"/>
  <c r="BQ13" i="10"/>
  <c r="BR7" i="10"/>
  <c r="BS9" i="10"/>
  <c r="BS3" i="10"/>
  <c r="BR5" i="10"/>
  <c r="BW9" i="10"/>
  <c r="BT12" i="10"/>
  <c r="BW5" i="10"/>
  <c r="BQ9" i="10"/>
  <c r="BQ8" i="10"/>
  <c r="BR3" i="10"/>
  <c r="BO6" i="10"/>
  <c r="BT3" i="10"/>
  <c r="BV13" i="10"/>
  <c r="BW11" i="10"/>
  <c r="BT6" i="10"/>
  <c r="BO3" i="10"/>
  <c r="BV7" i="10"/>
  <c r="BT5" i="10"/>
  <c r="BN8" i="10"/>
  <c r="BT13" i="10"/>
  <c r="BN10" i="10"/>
  <c r="BR9" i="10"/>
  <c r="BQ5" i="10"/>
  <c r="BW12" i="10"/>
  <c r="BS12" i="10"/>
  <c r="BQ7" i="10"/>
  <c r="BN3" i="10"/>
  <c r="BQ3" i="10"/>
  <c r="BV8" i="10"/>
  <c r="BS5" i="10"/>
  <c r="BU5" i="10" s="1"/>
  <c r="BQ6" i="10"/>
  <c r="BN11" i="10"/>
  <c r="BV11" i="10"/>
  <c r="BN5" i="10"/>
  <c r="BO5" i="10"/>
  <c r="BT8" i="10"/>
  <c r="BU8" i="10" s="1"/>
  <c r="BN6" i="10"/>
  <c r="BP6" i="10" s="1"/>
  <c r="BN7" i="10"/>
  <c r="BR6" i="10"/>
  <c r="BQ10" i="10"/>
  <c r="BO13" i="10"/>
  <c r="BO8" i="10"/>
  <c r="BO10" i="10"/>
  <c r="BO7" i="10"/>
  <c r="BV3" i="10"/>
  <c r="BS11" i="10"/>
  <c r="BT9" i="10"/>
  <c r="BR12" i="10"/>
  <c r="BW6" i="10"/>
  <c r="BO11" i="10"/>
  <c r="BW7" i="10"/>
  <c r="BN9" i="10"/>
  <c r="BV10" i="10"/>
  <c r="BW8" i="10"/>
  <c r="BN13" i="10"/>
  <c r="BV6" i="10"/>
  <c r="BT7" i="10"/>
  <c r="BV9" i="10"/>
  <c r="BS10" i="10"/>
  <c r="BV5" i="10"/>
  <c r="BW13" i="10"/>
  <c r="BS13" i="10"/>
  <c r="BQ12" i="10"/>
  <c r="BT11" i="10"/>
  <c r="BW10" i="10"/>
  <c r="BN12" i="10"/>
  <c r="BV12" i="10"/>
  <c r="BR8" i="10"/>
  <c r="BH13" i="10" l="1"/>
  <c r="BM4" i="10"/>
  <c r="BP9" i="10"/>
  <c r="BU10" i="10"/>
  <c r="BP4" i="10"/>
  <c r="AV4" i="10"/>
  <c r="BP12" i="10"/>
  <c r="BH4" i="10"/>
  <c r="BC5" i="10"/>
  <c r="BH8" i="10"/>
  <c r="BP3" i="10"/>
  <c r="BU13" i="10"/>
  <c r="AV7" i="10"/>
  <c r="BU12" i="10"/>
  <c r="AV8" i="10"/>
  <c r="BM7" i="10"/>
  <c r="BM3" i="10"/>
  <c r="AV12" i="10"/>
  <c r="BM9" i="10"/>
  <c r="BP5" i="10"/>
  <c r="BP13" i="10"/>
  <c r="BH10" i="10"/>
  <c r="BU3" i="10"/>
  <c r="BM11" i="10"/>
  <c r="BP7" i="10"/>
  <c r="BU9" i="10"/>
  <c r="BH11" i="10"/>
  <c r="AV6" i="10"/>
  <c r="BC9" i="10"/>
  <c r="BC12" i="10"/>
  <c r="BM8" i="10"/>
  <c r="AV11" i="10"/>
  <c r="BM12" i="10"/>
  <c r="AV10" i="10"/>
  <c r="BU11" i="10"/>
  <c r="BU6" i="10"/>
  <c r="BM5" i="10"/>
  <c r="BC8" i="10"/>
  <c r="BP10" i="10"/>
  <c r="BH5" i="10"/>
  <c r="BP11" i="10"/>
  <c r="BU7" i="10"/>
  <c r="BM13" i="10"/>
  <c r="AV13" i="10"/>
  <c r="BP8" i="10"/>
  <c r="BH9" i="10"/>
  <c r="BH7" i="10"/>
  <c r="AV5" i="10"/>
  <c r="AV9" i="10"/>
  <c r="BC6" i="10"/>
  <c r="BM10" i="10"/>
  <c r="BH12" i="10"/>
  <c r="AV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90724_Live_2P_tubGFP-CD4-tom_Filament_Label07_Detailed.csv" type="6" refreshedVersion="0" background="1" saveData="1">
    <textPr fileType="mac" sourceFile="Macintosh HD:Users:maheva:Desktop:FIGURE:Fig3:DATA:20190724_Live_2P_tubGFP-CD4-tom_Filament_Label07_Detailed.csv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90724_Live_2P_tubGFP-CD4-tom_Filament_Label07_Detailed.csv1" type="6" refreshedVersion="0" background="1" saveData="1">
    <textPr fileType="mac" sourceFile="Macintosh HD:Users:maheva:Desktop:FIGURE:Fig3:DATA:20190724_Live_2P_tubGFP-CD4-tom_Filament_Label07_Detailed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<sst xmlns="http://schemas.openxmlformats.org/spreadsheetml/2006/main" count="5203" uniqueCount="374">
  <si>
    <t>Time</t>
  </si>
  <si>
    <t>#Fibers</t>
  </si>
  <si>
    <t>Length</t>
  </si>
  <si>
    <t>Position_type</t>
  </si>
  <si>
    <t>TrackID</t>
  </si>
  <si>
    <t>ID</t>
  </si>
  <si>
    <t>Short</t>
  </si>
  <si>
    <t>Single</t>
  </si>
  <si>
    <t>Bundle</t>
  </si>
  <si>
    <t>LP-Contact</t>
  </si>
  <si>
    <t>Middle</t>
  </si>
  <si>
    <t>LP-innervation</t>
  </si>
  <si>
    <t>Pupal-start</t>
  </si>
  <si>
    <t>Int-time (min)</t>
  </si>
  <si>
    <t>Int-time (h)</t>
  </si>
  <si>
    <t>Stage</t>
  </si>
  <si>
    <t>Time (h)</t>
  </si>
  <si>
    <t>Table form:</t>
  </si>
  <si>
    <t>[A]</t>
  </si>
  <si>
    <t>[B]</t>
  </si>
  <si>
    <t>[C]</t>
  </si>
  <si>
    <t>[D]</t>
  </si>
  <si>
    <t>[E]</t>
  </si>
  <si>
    <t>[F]</t>
  </si>
  <si>
    <t>[G]</t>
  </si>
  <si>
    <t>[H]</t>
  </si>
  <si>
    <t>[I]</t>
  </si>
  <si>
    <t>[J]</t>
  </si>
  <si>
    <t>[K]</t>
  </si>
  <si>
    <t>[L]</t>
  </si>
  <si>
    <t>[M]</t>
  </si>
  <si>
    <t>[N]</t>
  </si>
  <si>
    <t>[O]</t>
  </si>
  <si>
    <t>Position.tub.pos</t>
  </si>
  <si>
    <t>#Fiber.TubGFP.pos</t>
  </si>
  <si>
    <t>#Fiber.TubGFP_low</t>
  </si>
  <si>
    <t>#Fiber.TubGFP.neg</t>
  </si>
  <si>
    <t>[P]</t>
  </si>
  <si>
    <t>[Q]</t>
  </si>
  <si>
    <t>30_Tub.pos</t>
  </si>
  <si>
    <t>30_Tub.neg</t>
  </si>
  <si>
    <t>32_Tub.pos</t>
  </si>
  <si>
    <t>32_Tub.neg</t>
  </si>
  <si>
    <t>33_Tub.pos</t>
  </si>
  <si>
    <t>33_Tub.neg</t>
  </si>
  <si>
    <t>34_Tub.pos</t>
  </si>
  <si>
    <t>34_Tub.neg</t>
  </si>
  <si>
    <t>35_Tub.pos</t>
  </si>
  <si>
    <t>35_Tub.neg</t>
  </si>
  <si>
    <t>36_Tub.pos</t>
  </si>
  <si>
    <t>36_Tub.neg</t>
  </si>
  <si>
    <t>37_Tub.pos</t>
  </si>
  <si>
    <t>37_Tub.neg</t>
  </si>
  <si>
    <t>38_Tub.pos</t>
  </si>
  <si>
    <t>38_Tub.neg</t>
  </si>
  <si>
    <t>39_Tub.pos</t>
  </si>
  <si>
    <t>39_Tub.neg</t>
  </si>
  <si>
    <t>40_Tub.pos</t>
  </si>
  <si>
    <t>40_Tub.neg</t>
  </si>
  <si>
    <t>position.tub</t>
  </si>
  <si>
    <t>tub.neg</t>
  </si>
  <si>
    <t>tub.pos</t>
  </si>
  <si>
    <t>#Position.Tub.neg</t>
  </si>
  <si>
    <t>#Position.Tub.pos</t>
  </si>
  <si>
    <t>Total</t>
  </si>
  <si>
    <t>#Fiber.tub.pos</t>
  </si>
  <si>
    <t>#Fibre</t>
  </si>
  <si>
    <t>#Fiber.tub.neg</t>
  </si>
  <si>
    <t>%Fibre.tub.pos.per.structure</t>
  </si>
  <si>
    <t>Mean.Fiber.tub.pos</t>
  </si>
  <si>
    <t>30_Short_Tub.pos</t>
  </si>
  <si>
    <t>32_Short_Tub.pos</t>
  </si>
  <si>
    <t>33_Short_Tub.pos</t>
  </si>
  <si>
    <t>34_Short_Tub.pos</t>
  </si>
  <si>
    <t>35_Short_Tub.pos</t>
  </si>
  <si>
    <t>36_Short_Tub.pos</t>
  </si>
  <si>
    <t>37_Short_Tub.pos</t>
  </si>
  <si>
    <t>38_Short_Tub.pos</t>
  </si>
  <si>
    <t>39_Short_Tub.pos</t>
  </si>
  <si>
    <t>40_Short_Tub.pos</t>
  </si>
  <si>
    <t>30_Middle_Tub.pos</t>
  </si>
  <si>
    <t>32_Middle_Tub.pos</t>
  </si>
  <si>
    <t>33_Middle_Tub.pos</t>
  </si>
  <si>
    <t>34_Middle_Tub.pos</t>
  </si>
  <si>
    <t>35_Middle_Tub.pos</t>
  </si>
  <si>
    <t>36_Middle_Tub.pos</t>
  </si>
  <si>
    <t>37_Middle_Tub.pos</t>
  </si>
  <si>
    <t>38_Middle_Tub.pos</t>
  </si>
  <si>
    <t>39_Middle_Tub.pos</t>
  </si>
  <si>
    <t>40_Middle_Tub.pos</t>
  </si>
  <si>
    <t>30_LP-Contact_Tub.pos</t>
  </si>
  <si>
    <t>32_LP-Contact_Tub.pos</t>
  </si>
  <si>
    <t>33_LP-Contact_Tub.pos</t>
  </si>
  <si>
    <t>34_LP-Contact_Tub.pos</t>
  </si>
  <si>
    <t>35_LP-Contact_Tub.pos</t>
  </si>
  <si>
    <t>36_LP-Contact_Tub.pos</t>
  </si>
  <si>
    <t>37_LP-Contact_Tub.pos</t>
  </si>
  <si>
    <t>38_LP-Contact_Tub.pos</t>
  </si>
  <si>
    <t>39_LP-Contact_Tub.pos</t>
  </si>
  <si>
    <t>40_LP-Contact_Tub.pos</t>
  </si>
  <si>
    <t>30_LP-innervation_Tub.pos</t>
  </si>
  <si>
    <t>32_LP-innervation_Tub.pos</t>
  </si>
  <si>
    <t>33_LP-innervation_Tub.pos</t>
  </si>
  <si>
    <t>34_LP-innervation_Tub.pos</t>
  </si>
  <si>
    <t>35_LP-innervation_Tub.pos</t>
  </si>
  <si>
    <t>36_LP-innervation_Tub.pos</t>
  </si>
  <si>
    <t>37_LP-innervation_Tub.pos</t>
  </si>
  <si>
    <t>38_LP-innervation_Tub.pos</t>
  </si>
  <si>
    <t>39_LP-innervation_Tub.pos</t>
  </si>
  <si>
    <t>40_LP-innervation_Tub.pos</t>
  </si>
  <si>
    <t>30_Short_Tub.neg</t>
  </si>
  <si>
    <t>30_Middle_Tub.neg</t>
  </si>
  <si>
    <t>30_LP-Contact_Tub.neg</t>
  </si>
  <si>
    <t>30_LP-innervation_Tub.neg</t>
  </si>
  <si>
    <t>32_Short_Tub.neg</t>
  </si>
  <si>
    <t>32_Middle_Tub.neg</t>
  </si>
  <si>
    <t>32_LP-Contact_Tub.neg</t>
  </si>
  <si>
    <t>32_LP-innervation_Tub.neg</t>
  </si>
  <si>
    <t>33_Short_Tub.neg</t>
  </si>
  <si>
    <t>33_Middle_Tub.neg</t>
  </si>
  <si>
    <t>33_LP-Contact_Tub.neg</t>
  </si>
  <si>
    <t>33_LP-innervation_Tub.neg</t>
  </si>
  <si>
    <t>34_Short_Tub.neg</t>
  </si>
  <si>
    <t>34_Middle_Tub.neg</t>
  </si>
  <si>
    <t>34_LP-Contact_Tub.neg</t>
  </si>
  <si>
    <t>34_LP-innervation_Tub.neg</t>
  </si>
  <si>
    <t>35_Short_Tub.neg</t>
  </si>
  <si>
    <t>35_Middle_Tub.neg</t>
  </si>
  <si>
    <t>35_LP-Contact_Tub.neg</t>
  </si>
  <si>
    <t>35_LP-innervation_Tub.neg</t>
  </si>
  <si>
    <t>36_Short_Tub.neg</t>
  </si>
  <si>
    <t>36_Middle_Tub.neg</t>
  </si>
  <si>
    <t>36_LP-Contact_Tub.neg</t>
  </si>
  <si>
    <t>36_LP-innervation_Tub.neg</t>
  </si>
  <si>
    <t>37_Short_Tub.neg</t>
  </si>
  <si>
    <t>37_Middle_Tub.neg</t>
  </si>
  <si>
    <t>37_LP-Contact_Tub.neg</t>
  </si>
  <si>
    <t>37_LP-innervation_Tub.neg</t>
  </si>
  <si>
    <t>38_Short_Tub.neg</t>
  </si>
  <si>
    <t>38_Middle_Tub.neg</t>
  </si>
  <si>
    <t>38_LP-Contact_Tub.neg</t>
  </si>
  <si>
    <t>38_LP-innervation_Tub.neg</t>
  </si>
  <si>
    <t>39_Short_Tub.neg</t>
  </si>
  <si>
    <t>39_Middle_Tub.neg</t>
  </si>
  <si>
    <t>39_LP-Contact_Tub.neg</t>
  </si>
  <si>
    <t>39_LP-innervation_Tub.neg</t>
  </si>
  <si>
    <t>40_Short_Tub.neg</t>
  </si>
  <si>
    <t>40_Middle_Tub.neg</t>
  </si>
  <si>
    <t>40_LP-Contact_Tub.neg</t>
  </si>
  <si>
    <t>40_LP-innervation_Tub.neg</t>
  </si>
  <si>
    <t>Short-Middle</t>
  </si>
  <si>
    <t>LP-Comtact</t>
  </si>
  <si>
    <t>LP-Innervation</t>
  </si>
  <si>
    <t>Structure_Tub.GFP.pos</t>
  </si>
  <si>
    <t>Structure_Tub.GFP.neg</t>
  </si>
  <si>
    <t>31_Tub.pos</t>
  </si>
  <si>
    <t>31_Tub.neg</t>
  </si>
  <si>
    <t>31_Short_Tub.pos</t>
  </si>
  <si>
    <t>31_Middle_Tub.pos</t>
  </si>
  <si>
    <t>31_LP-Contact_Tub.pos</t>
  </si>
  <si>
    <t>31_LP-innervation_Tub.pos</t>
  </si>
  <si>
    <t>31_Short_Tub.neg</t>
  </si>
  <si>
    <t>31_Middle_Tub.neg</t>
  </si>
  <si>
    <t>31_LP-Contact_Tub.neg</t>
  </si>
  <si>
    <t>31_LP-innervation_Tub.neg</t>
  </si>
  <si>
    <t>SELECTED</t>
  </si>
  <si>
    <t>TRANSIENT</t>
  </si>
  <si>
    <t>Fate_Posteriori</t>
  </si>
  <si>
    <t>30_SELECTED</t>
  </si>
  <si>
    <t>31_SELECTED</t>
  </si>
  <si>
    <t>32_SELECTED</t>
  </si>
  <si>
    <t>33_SELECTED</t>
  </si>
  <si>
    <t>34_SELECTED</t>
  </si>
  <si>
    <t>35_SELECTED</t>
  </si>
  <si>
    <t>36_SELECTED</t>
  </si>
  <si>
    <t>37_SELECTED</t>
  </si>
  <si>
    <t>38_SELECTED</t>
  </si>
  <si>
    <t>39_SELECTED</t>
  </si>
  <si>
    <t>40_SELECTED</t>
  </si>
  <si>
    <t>30_TRANSIENT</t>
  </si>
  <si>
    <t>31_TRANSIENT</t>
  </si>
  <si>
    <t>32_TRANSIENT</t>
  </si>
  <si>
    <t>33_TRANSIENT</t>
  </si>
  <si>
    <t>34_TRANSIENT</t>
  </si>
  <si>
    <t>35_TRANSIENT</t>
  </si>
  <si>
    <t>36_TRANSIENT</t>
  </si>
  <si>
    <t>37_TRANSIENT</t>
  </si>
  <si>
    <t>38_TRANSIENT</t>
  </si>
  <si>
    <t>39_TRANSIENT</t>
  </si>
  <si>
    <t>40_TRANSIENT</t>
  </si>
  <si>
    <t>30_Short_SELECTED</t>
  </si>
  <si>
    <t>30_Middle_SELECTED</t>
  </si>
  <si>
    <t>30_LP-Contact_SELECTED</t>
  </si>
  <si>
    <t>30_LP-innervation_SELECTED</t>
  </si>
  <si>
    <t>31_Short_SELECTED</t>
  </si>
  <si>
    <t>31_Middle_SELECTED</t>
  </si>
  <si>
    <t>31_LP-Contact_SELECTED</t>
  </si>
  <si>
    <t>31_LP-innervation_SELECTED</t>
  </si>
  <si>
    <t>32_Short_SELECTED</t>
  </si>
  <si>
    <t>32_Middle_SELECTED</t>
  </si>
  <si>
    <t>32_LP-Contact_SELECTED</t>
  </si>
  <si>
    <t>32_LP-innervation_SELECTED</t>
  </si>
  <si>
    <t>33_Short_SELECTED</t>
  </si>
  <si>
    <t>33_Middle_SELECTED</t>
  </si>
  <si>
    <t>33_LP-Contact_SELECTED</t>
  </si>
  <si>
    <t>33_LP-innervation_SELECTED</t>
  </si>
  <si>
    <t>34_Short_SELECTED</t>
  </si>
  <si>
    <t>34_Middle_SELECTED</t>
  </si>
  <si>
    <t>34_LP-Contact_SELECTED</t>
  </si>
  <si>
    <t>34_LP-innervation_SELECTED</t>
  </si>
  <si>
    <t>35_Short_SELECTED</t>
  </si>
  <si>
    <t>35_Middle_SELECTED</t>
  </si>
  <si>
    <t>35_LP-Contact_SELECTED</t>
  </si>
  <si>
    <t>35_LP-innervation_SELECTED</t>
  </si>
  <si>
    <t>36_Short_SELECTED</t>
  </si>
  <si>
    <t>36_Middle_SELECTED</t>
  </si>
  <si>
    <t>36_LP-Contact_SELECTED</t>
  </si>
  <si>
    <t>36_LP-innervation_SELECTED</t>
  </si>
  <si>
    <t>37_Short_SELECTED</t>
  </si>
  <si>
    <t>37_Middle_SELECTED</t>
  </si>
  <si>
    <t>37_LP-Contact_SELECTED</t>
  </si>
  <si>
    <t>37_LP-innervation_SELECTED</t>
  </si>
  <si>
    <t>38_Short_SELECTED</t>
  </si>
  <si>
    <t>38_Middle_SELECTED</t>
  </si>
  <si>
    <t>38_LP-Contact_SELECTED</t>
  </si>
  <si>
    <t>38_LP-innervation_SELECTED</t>
  </si>
  <si>
    <t>39_Short_SELECTED</t>
  </si>
  <si>
    <t>39_Middle_SELECTED</t>
  </si>
  <si>
    <t>39_LP-Contact_SELECTED</t>
  </si>
  <si>
    <t>39_LP-innervation_SELECTED</t>
  </si>
  <si>
    <t>40_Short_SELECTED</t>
  </si>
  <si>
    <t>40_Middle_SELECTED</t>
  </si>
  <si>
    <t>40_LP-Contact_SELECTED</t>
  </si>
  <si>
    <t>40_LP-innervation_SELECTED</t>
  </si>
  <si>
    <t>30_Short_TRANSIENT</t>
  </si>
  <si>
    <t>30_Middle_TRANSIENT</t>
  </si>
  <si>
    <t>30_LP-Contact_TRANSIENT</t>
  </si>
  <si>
    <t>30_LP-innervation_TRANSIENT</t>
  </si>
  <si>
    <t>31_Short_TRANSIENT</t>
  </si>
  <si>
    <t>31_Middle_TRANSIENT</t>
  </si>
  <si>
    <t>31_LP-Contact_TRANSIENT</t>
  </si>
  <si>
    <t>31_LP-innervation_TRANSIENT</t>
  </si>
  <si>
    <t>32_Short_TRANSIENT</t>
  </si>
  <si>
    <t>32_Middle_TRANSIENT</t>
  </si>
  <si>
    <t>32_LP-Contact_TRANSIENT</t>
  </si>
  <si>
    <t>32_LP-innervation_TRANSIENT</t>
  </si>
  <si>
    <t>33_Short_TRANSIENT</t>
  </si>
  <si>
    <t>33_Middle_TRANSIENT</t>
  </si>
  <si>
    <t>33_LP-Contact_TRANSIENT</t>
  </si>
  <si>
    <t>33_LP-innervation_TRANSIENT</t>
  </si>
  <si>
    <t>34_Short_TRANSIENT</t>
  </si>
  <si>
    <t>34_Middle_TRANSIENT</t>
  </si>
  <si>
    <t>34_LP-Contact_TRANSIENT</t>
  </si>
  <si>
    <t>34_LP-innervation_TRANSIENT</t>
  </si>
  <si>
    <t>35_Short_TRANSIENT</t>
  </si>
  <si>
    <t>35_Middle_TRANSIENT</t>
  </si>
  <si>
    <t>35_LP-Contact_TRANSIENT</t>
  </si>
  <si>
    <t>35_LP-innervation_TRANSIENT</t>
  </si>
  <si>
    <t>36_Short_TRANSIENT</t>
  </si>
  <si>
    <t>36_Middle_TRANSIENT</t>
  </si>
  <si>
    <t>36_LP-Contact_TRANSIENT</t>
  </si>
  <si>
    <t>36_LP-innervation_TRANSIENT</t>
  </si>
  <si>
    <t>37_Short_TRANSIENT</t>
  </si>
  <si>
    <t>37_Middle_TRANSIENT</t>
  </si>
  <si>
    <t>37_LP-Contact_TRANSIENT</t>
  </si>
  <si>
    <t>37_LP-innervation_TRANSIENT</t>
  </si>
  <si>
    <t>38_Short_TRANSIENT</t>
  </si>
  <si>
    <t>38_Middle_TRANSIENT</t>
  </si>
  <si>
    <t>38_LP-Contact_TRANSIENT</t>
  </si>
  <si>
    <t>38_LP-innervation_TRANSIENT</t>
  </si>
  <si>
    <t>39_Short_TRANSIENT</t>
  </si>
  <si>
    <t>39_Middle_TRANSIENT</t>
  </si>
  <si>
    <t>39_LP-Contact_TRANSIENT</t>
  </si>
  <si>
    <t>39_LP-innervation_TRANSIENT</t>
  </si>
  <si>
    <t>40_Short_TRANSIENT</t>
  </si>
  <si>
    <t>40_Middle_TRANSIENT</t>
  </si>
  <si>
    <t>40_LP-Contact_TRANSIENT</t>
  </si>
  <si>
    <t>40_LP-innervation_TRANSIENT</t>
  </si>
  <si>
    <t>20190724_Live_2P_tubGFP-CD4-tom_Filament_Label07_Detailed</t>
  </si>
  <si>
    <t>LIST OF THE "Medula targetting" TRACK</t>
  </si>
  <si>
    <t>Lo targeting</t>
  </si>
  <si>
    <t>Me targeting</t>
  </si>
  <si>
    <t>Stage_position.tub</t>
  </si>
  <si>
    <t>Stage_Length_position.tub</t>
  </si>
  <si>
    <t>Stage_Fate_Posteriori</t>
  </si>
  <si>
    <t>Stage_Length_Fate_Posteriori</t>
  </si>
  <si>
    <t>30_tub.neg</t>
  </si>
  <si>
    <t>30_Short_tub.neg</t>
  </si>
  <si>
    <t>32_tub.neg</t>
  </si>
  <si>
    <t>32_Short_tub.neg</t>
  </si>
  <si>
    <t>32_Middle_tub.neg</t>
  </si>
  <si>
    <t>32_tub.pos</t>
  </si>
  <si>
    <t>32_LP-Contact_tub.pos</t>
  </si>
  <si>
    <t>32_LP-Contact_tub.neg</t>
  </si>
  <si>
    <t>33_tub.neg</t>
  </si>
  <si>
    <t>33_Short_tub.neg</t>
  </si>
  <si>
    <t>33_LP-Contact_tub.neg</t>
  </si>
  <si>
    <t>33_Middle_tub.neg</t>
  </si>
  <si>
    <t>33_tub.pos</t>
  </si>
  <si>
    <t>33_LP-innervation_tub.pos</t>
  </si>
  <si>
    <t>33_LP-Contact_tub.pos</t>
  </si>
  <si>
    <t>34_tub.neg</t>
  </si>
  <si>
    <t>34_Short_tub.neg</t>
  </si>
  <si>
    <t>34_tub.pos</t>
  </si>
  <si>
    <t>34_LP-Contact_tub.pos</t>
  </si>
  <si>
    <t>34_LP-Contact_tub.neg</t>
  </si>
  <si>
    <t>34_LP-innervation_tub.pos</t>
  </si>
  <si>
    <t>35_tub.neg</t>
  </si>
  <si>
    <t>35_Short_tub.neg</t>
  </si>
  <si>
    <t>35_tub.pos</t>
  </si>
  <si>
    <t>35_LP-innervation_tub.pos</t>
  </si>
  <si>
    <t>35_LP-Contact_tub.neg</t>
  </si>
  <si>
    <t>36_tub.neg</t>
  </si>
  <si>
    <t>36_Short_tub.neg</t>
  </si>
  <si>
    <t>36_tub.pos</t>
  </si>
  <si>
    <t>36_LP-innervation_tub.pos</t>
  </si>
  <si>
    <t>36_LP-Contact_tub.neg</t>
  </si>
  <si>
    <t>36_LP-Contact_tub.pos</t>
  </si>
  <si>
    <t>36_LP-innervation_tub.neg</t>
  </si>
  <si>
    <t>37_tub.neg</t>
  </si>
  <si>
    <t>37_Middle_tub.neg</t>
  </si>
  <si>
    <t>37_Short_tub.neg</t>
  </si>
  <si>
    <t>37_tub.pos</t>
  </si>
  <si>
    <t>37_LP-innervation_tub.pos</t>
  </si>
  <si>
    <t>37_LP-Contact_tub.pos</t>
  </si>
  <si>
    <t>38_tub.neg</t>
  </si>
  <si>
    <t>38_Middle_tub.neg</t>
  </si>
  <si>
    <t>38_Short_tub.neg</t>
  </si>
  <si>
    <t>38_tub.pos</t>
  </si>
  <si>
    <t>38_LP-Contact_tub.pos</t>
  </si>
  <si>
    <t>38_LP-innervation_tub.pos</t>
  </si>
  <si>
    <t>38_Middle_tub.pos</t>
  </si>
  <si>
    <t>39_tub.neg</t>
  </si>
  <si>
    <t>39_Short_tub.neg</t>
  </si>
  <si>
    <t>39_Middle_tub.neg</t>
  </si>
  <si>
    <t>39_tub.pos</t>
  </si>
  <si>
    <t>39_LP-innervation_tub.pos</t>
  </si>
  <si>
    <t>39_LP-Contact_tub.pos</t>
  </si>
  <si>
    <t>39_LP-Contact_tub.neg</t>
  </si>
  <si>
    <t>40_tub.neg</t>
  </si>
  <si>
    <t>40_Short_tub.neg</t>
  </si>
  <si>
    <t>40__tub.neg</t>
  </si>
  <si>
    <t>40_tub.pos</t>
  </si>
  <si>
    <t>40_LP-innervation_tub.pos</t>
  </si>
  <si>
    <t>40_LP-Contact_tub.neg</t>
  </si>
  <si>
    <t>40_LP-innervation_tub.neg</t>
  </si>
  <si>
    <t>Start of imaging:</t>
  </si>
  <si>
    <t>20 min</t>
  </si>
  <si>
    <t>Imaging Δt=</t>
  </si>
  <si>
    <t>Stage (hAPF)</t>
  </si>
  <si>
    <t>T0=30hAPF</t>
  </si>
  <si>
    <t>Time-Hrs</t>
  </si>
  <si>
    <t>Time-point</t>
  </si>
  <si>
    <t>Time-point (T0=30hAPF)</t>
  </si>
  <si>
    <t>Refers to the same axonal structure (single or multi-fiber) through time</t>
  </si>
  <si>
    <t>Refers to a same axonal structure (single or multi-fiber) within one frame (Time point)</t>
  </si>
  <si>
    <t>Number of Fiber within the axonal stucture</t>
  </si>
  <si>
    <t>Number of Tubulin+ Fiber within the axonal stucture</t>
  </si>
  <si>
    <t>Number of Fibers with Low amount of Tubulin within the axonal stucture (for now, considered as Tubulin negatif)</t>
  </si>
  <si>
    <r>
      <rPr>
        <i/>
        <sz val="12"/>
        <color rgb="FF00B050"/>
        <rFont val="Calibri (Body)"/>
      </rPr>
      <t xml:space="preserve">Formula: =F-G </t>
    </r>
    <r>
      <rPr>
        <sz val="12"/>
        <color theme="1"/>
        <rFont val="Calibri"/>
        <family val="2"/>
        <scheme val="minor"/>
      </rPr>
      <t>| Number of  Fiber with No or Low amout of tubulin within the axonal stucture</t>
    </r>
  </si>
  <si>
    <t>#Fiber.TubGFP.low</t>
  </si>
  <si>
    <r>
      <t xml:space="preserve">Referes to where the longhest fiber within the axonal sructure ends. </t>
    </r>
    <r>
      <rPr>
        <i/>
        <sz val="12"/>
        <color rgb="FF00B050"/>
        <rFont val="Calibri (Body)"/>
      </rPr>
      <t>[ Short+Middle= Stop in the Chiasma ; Short&lt;10µm; Middle&lt;=30µm]</t>
    </r>
  </si>
  <si>
    <t>Whether the axonal structure is SINGLE or MULTI fibers</t>
  </si>
  <si>
    <r>
      <rPr>
        <sz val="12"/>
        <color rgb="FF00B050"/>
        <rFont val="Calibri (Body)"/>
      </rPr>
      <t>Formula: =NB.SI(G,"=0")</t>
    </r>
    <r>
      <rPr>
        <sz val="12"/>
        <color theme="1"/>
        <rFont val="Calibri"/>
        <family val="2"/>
        <scheme val="minor"/>
      </rPr>
      <t xml:space="preserve"> | Label the axonal structure that have at least a Tubulin fiber</t>
    </r>
    <r>
      <rPr>
        <i/>
        <sz val="12"/>
        <color rgb="FF00B050"/>
        <rFont val="Calibri (Body)"/>
      </rPr>
      <t xml:space="preserve"> (tub.pos)</t>
    </r>
    <r>
      <rPr>
        <sz val="12"/>
        <color theme="1"/>
        <rFont val="Calibri"/>
        <family val="2"/>
        <scheme val="minor"/>
      </rPr>
      <t xml:space="preserve"> or not </t>
    </r>
    <r>
      <rPr>
        <i/>
        <sz val="12"/>
        <color rgb="FF00B050"/>
        <rFont val="Calibri (Body)"/>
      </rPr>
      <t>(tub.neg)</t>
    </r>
  </si>
  <si>
    <t>CONCATENATION</t>
  </si>
  <si>
    <r>
      <t xml:space="preserve">Whether the axonal structure is targeting the Medulla or the Lobula (based on the final imaging timepoint) | </t>
    </r>
    <r>
      <rPr>
        <i/>
        <sz val="12"/>
        <color rgb="FF00B050"/>
        <rFont val="Calibri (Body)"/>
      </rPr>
      <t>[SELECTED=Medula targeting ; TRANSIENT=Lobula targeting]</t>
    </r>
  </si>
  <si>
    <t xml:space="preserve">(on the data set, the quantifications are made every hours) </t>
  </si>
  <si>
    <t>31_tub.neg</t>
  </si>
  <si>
    <t>31_Short_tub.neg</t>
  </si>
  <si>
    <t>31_LP-Contact_tub.neg</t>
  </si>
  <si>
    <t>31_Middle_tub.neg</t>
  </si>
  <si>
    <t>31_tub.pos</t>
  </si>
  <si>
    <t>31_Middle_tub.pos</t>
  </si>
  <si>
    <t>31_LP-Contact_tub.pos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</si>
</sst>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30"/>
      <color rgb="FF1A1C1A"/>
      <name val="Helvetica"/>
      <family val="2"/>
    </font>
    <font>
      <i/>
      <sz val="12"/>
      <color rgb="FF00B050"/>
      <name val="Calibri (Body)"/>
    </font>
    <font>
      <sz val="12"/>
      <color rgb="FF00B050"/>
      <name val="Calibri (Body)"/>
    </font>
    <font>
      <i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/>
    <xf numFmtId="0" fontId="12" fillId="0" borderId="0" xfId="0" applyFont="1"/>
    <xf numFmtId="0" fontId="15" fillId="2" borderId="0" xfId="0" applyFont="1" applyFill="1"/>
    <xf numFmtId="0" fontId="7" fillId="5" borderId="0" xfId="0" applyFont="1" applyFill="1"/>
    <xf numFmtId="0" fontId="0" fillId="5" borderId="0" xfId="0" applyFill="1"/>
    <xf numFmtId="0" fontId="1" fillId="5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41891757201201"/>
          <c:y val="0.18985803041834701"/>
          <c:w val="0.80710610236220504"/>
          <c:h val="0.688294327792359"/>
        </c:manualLayout>
      </c:layout>
      <c:lineChart>
        <c:grouping val="standard"/>
        <c:varyColors val="0"/>
        <c:ser>
          <c:idx val="5"/>
          <c:order val="1"/>
          <c:tx>
            <c:strRef>
              <c:f>Graphs!$AX$2</c:f>
              <c:strCache>
                <c:ptCount val="1"/>
                <c:pt idx="0">
                  <c:v>#Fiber.tub.pos</c:v>
                </c:pt>
              </c:strCache>
            </c:strRef>
          </c:tx>
          <c:spPr>
            <a:ln w="28575" cmpd="sng">
              <a:solidFill>
                <a:schemeClr val="accent3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Graphs!$Y$3:$Y$13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Graphs!$AX$3:$AX$13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A-F64A-92A0-48C57F069E26}"/>
            </c:ext>
          </c:extLst>
        </c:ser>
        <c:ser>
          <c:idx val="6"/>
          <c:order val="2"/>
          <c:tx>
            <c:strRef>
              <c:f>Graphs!$AY$2</c:f>
              <c:strCache>
                <c:ptCount val="1"/>
                <c:pt idx="0">
                  <c:v>#Fiber.tub.neg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cat>
            <c:numRef>
              <c:f>Graphs!$Y$3:$Y$13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Graphs!$AY$3:$AY$13</c:f>
              <c:numCache>
                <c:formatCode>General</c:formatCode>
                <c:ptCount val="11"/>
                <c:pt idx="0">
                  <c:v>108</c:v>
                </c:pt>
                <c:pt idx="1">
                  <c:v>107</c:v>
                </c:pt>
                <c:pt idx="2">
                  <c:v>99</c:v>
                </c:pt>
                <c:pt idx="3">
                  <c:v>77</c:v>
                </c:pt>
                <c:pt idx="4">
                  <c:v>74</c:v>
                </c:pt>
                <c:pt idx="5">
                  <c:v>84</c:v>
                </c:pt>
                <c:pt idx="6">
                  <c:v>49</c:v>
                </c:pt>
                <c:pt idx="7">
                  <c:v>55</c:v>
                </c:pt>
                <c:pt idx="8">
                  <c:v>50</c:v>
                </c:pt>
                <c:pt idx="9">
                  <c:v>42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A-F64A-92A0-48C57F069E26}"/>
            </c:ext>
          </c:extLst>
        </c:ser>
        <c:ser>
          <c:idx val="3"/>
          <c:order val="0"/>
          <c:tx>
            <c:strRef>
              <c:f>Graphs!$AW$2</c:f>
              <c:strCache>
                <c:ptCount val="1"/>
                <c:pt idx="0">
                  <c:v>#Fibre</c:v>
                </c:pt>
              </c:strCache>
            </c:strRef>
          </c:tx>
          <c:spPr>
            <a:ln w="28575" cmpd="sng">
              <a:solidFill>
                <a:srgbClr val="A6A6A6"/>
              </a:solidFill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28575" cmpd="sng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Graphs!$Y$3:$Y$13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Graphs!$AW$3:$AW$13</c:f>
              <c:numCache>
                <c:formatCode>General</c:formatCode>
                <c:ptCount val="11"/>
                <c:pt idx="0">
                  <c:v>108</c:v>
                </c:pt>
                <c:pt idx="1">
                  <c:v>107</c:v>
                </c:pt>
                <c:pt idx="2">
                  <c:v>103</c:v>
                </c:pt>
                <c:pt idx="3">
                  <c:v>86</c:v>
                </c:pt>
                <c:pt idx="4">
                  <c:v>84</c:v>
                </c:pt>
                <c:pt idx="5">
                  <c:v>96</c:v>
                </c:pt>
                <c:pt idx="6">
                  <c:v>60</c:v>
                </c:pt>
                <c:pt idx="7">
                  <c:v>68</c:v>
                </c:pt>
                <c:pt idx="8">
                  <c:v>69</c:v>
                </c:pt>
                <c:pt idx="9">
                  <c:v>61</c:v>
                </c:pt>
                <c:pt idx="1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A-F64A-92A0-48C57F069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98040"/>
        <c:axId val="2095403112"/>
      </c:lineChart>
      <c:catAx>
        <c:axId val="209539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</a:defRPr>
            </a:pPr>
            <a:endParaRPr lang="en-DE"/>
          </a:p>
        </c:txPr>
        <c:crossAx val="2095403112"/>
        <c:crosses val="autoZero"/>
        <c:auto val="1"/>
        <c:lblAlgn val="ctr"/>
        <c:lblOffset val="100"/>
        <c:noMultiLvlLbl val="0"/>
      </c:catAx>
      <c:valAx>
        <c:axId val="2095403112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fr-FR" sz="1400" b="0"/>
                  <a:t>#Fibres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 b="1"/>
            </a:pPr>
            <a:endParaRPr lang="en-DE"/>
          </a:p>
        </c:txPr>
        <c:crossAx val="2095398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83877952755894"/>
          <c:y val="2.1559432639413199E-2"/>
          <c:w val="0.36173228346456698"/>
          <c:h val="0.27510840254557201"/>
        </c:manualLayout>
      </c:layout>
      <c:overlay val="0"/>
      <c:txPr>
        <a:bodyPr/>
        <a:lstStyle/>
        <a:p>
          <a:pPr>
            <a:defRPr sz="1400"/>
          </a:pPr>
          <a:endParaRPr lang="en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0442770740601"/>
          <c:y val="0.18985803041834701"/>
          <c:w val="0.80710610236220504"/>
          <c:h val="0.688294327792359"/>
        </c:manualLayout>
      </c:layout>
      <c:lineChart>
        <c:grouping val="standard"/>
        <c:varyColors val="0"/>
        <c:ser>
          <c:idx val="5"/>
          <c:order val="1"/>
          <c:tx>
            <c:strRef>
              <c:f>Graphs!$AX$2</c:f>
              <c:strCache>
                <c:ptCount val="1"/>
                <c:pt idx="0">
                  <c:v>#Fiber.tub.pos</c:v>
                </c:pt>
              </c:strCache>
            </c:strRef>
          </c:tx>
          <c:spPr>
            <a:ln w="28575" cmpd="sng">
              <a:solidFill>
                <a:schemeClr val="accent3">
                  <a:lumMod val="75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Graphs!$Y$3:$Y$13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Graphs!$AX$3:$AX$13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E945-9FCF-E3EB05BF07DF}"/>
            </c:ext>
          </c:extLst>
        </c:ser>
        <c:ser>
          <c:idx val="3"/>
          <c:order val="0"/>
          <c:tx>
            <c:strRef>
              <c:f>Graphs!$AW$2</c:f>
              <c:strCache>
                <c:ptCount val="1"/>
                <c:pt idx="0">
                  <c:v>#Fibre</c:v>
                </c:pt>
              </c:strCache>
            </c:strRef>
          </c:tx>
          <c:spPr>
            <a:ln w="28575" cmpd="sng">
              <a:solidFill>
                <a:srgbClr val="A6A6A6"/>
              </a:solidFill>
              <a:prstDash val="sysDash"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 w="28575" cmpd="sng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Graphs!$Y$3:$Y$13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Graphs!$AW$3:$AW$13</c:f>
              <c:numCache>
                <c:formatCode>General</c:formatCode>
                <c:ptCount val="11"/>
                <c:pt idx="0">
                  <c:v>108</c:v>
                </c:pt>
                <c:pt idx="1">
                  <c:v>107</c:v>
                </c:pt>
                <c:pt idx="2">
                  <c:v>103</c:v>
                </c:pt>
                <c:pt idx="3">
                  <c:v>86</c:v>
                </c:pt>
                <c:pt idx="4">
                  <c:v>84</c:v>
                </c:pt>
                <c:pt idx="5">
                  <c:v>96</c:v>
                </c:pt>
                <c:pt idx="6">
                  <c:v>60</c:v>
                </c:pt>
                <c:pt idx="7">
                  <c:v>68</c:v>
                </c:pt>
                <c:pt idx="8">
                  <c:v>69</c:v>
                </c:pt>
                <c:pt idx="9">
                  <c:v>61</c:v>
                </c:pt>
                <c:pt idx="1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6-E945-9FCF-E3EB05BF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45176"/>
        <c:axId val="2124930024"/>
      </c:lineChart>
      <c:catAx>
        <c:axId val="212544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 cmpd="sng">
            <a:solidFill>
              <a:srgbClr val="000000"/>
            </a:solidFill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</a:defRPr>
            </a:pPr>
            <a:endParaRPr lang="en-DE"/>
          </a:p>
        </c:txPr>
        <c:crossAx val="2124930024"/>
        <c:crosses val="autoZero"/>
        <c:auto val="1"/>
        <c:lblAlgn val="ctr"/>
        <c:lblOffset val="100"/>
        <c:noMultiLvlLbl val="0"/>
      </c:catAx>
      <c:valAx>
        <c:axId val="2124930024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fr-FR" sz="1400" b="0"/>
                  <a:t>#Fibres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 cmpd="sng">
            <a:solidFill>
              <a:srgbClr val="000000"/>
            </a:solidFill>
          </a:ln>
        </c:spPr>
        <c:txPr>
          <a:bodyPr/>
          <a:lstStyle/>
          <a:p>
            <a:pPr>
              <a:defRPr sz="1400" b="1"/>
            </a:pPr>
            <a:endParaRPr lang="en-DE"/>
          </a:p>
        </c:txPr>
        <c:crossAx val="2125445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83877952755894"/>
          <c:y val="2.1559432639413199E-2"/>
          <c:w val="0.36173228346456698"/>
          <c:h val="0.14543561972263999"/>
        </c:manualLayout>
      </c:layout>
      <c:overlay val="0"/>
      <c:txPr>
        <a:bodyPr/>
        <a:lstStyle/>
        <a:p>
          <a:pPr>
            <a:defRPr sz="1400"/>
          </a:pPr>
          <a:endParaRPr lang="en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1246548726865"/>
          <c:y val="0.23257440943598426"/>
          <c:w val="0.80710610236220504"/>
          <c:h val="0.688294327792359"/>
        </c:manualLayout>
      </c:layout>
      <c:lineChart>
        <c:grouping val="standard"/>
        <c:varyColors val="0"/>
        <c:ser>
          <c:idx val="5"/>
          <c:order val="1"/>
          <c:tx>
            <c:strRef>
              <c:f>Graphs!$AT$2</c:f>
              <c:strCache>
                <c:ptCount val="1"/>
                <c:pt idx="0">
                  <c:v>#Position.Tub.pos</c:v>
                </c:pt>
              </c:strCache>
            </c:strRef>
          </c:tx>
          <c:spPr>
            <a:ln w="28575" cmpd="sng">
              <a:solidFill>
                <a:schemeClr val="accent3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Graphs!$Y$3:$Y$13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Graphs!$AT$3:$AT$13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4-404F-AAA3-EB5EC63E133B}"/>
            </c:ext>
          </c:extLst>
        </c:ser>
        <c:ser>
          <c:idx val="6"/>
          <c:order val="2"/>
          <c:tx>
            <c:strRef>
              <c:f>Graphs!$AU$2</c:f>
              <c:strCache>
                <c:ptCount val="1"/>
                <c:pt idx="0">
                  <c:v>#Position.Tub.neg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cat>
            <c:numRef>
              <c:f>Graphs!$Y$3:$Y$13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Graphs!$AU$3:$AU$13</c:f>
              <c:numCache>
                <c:formatCode>General</c:formatCode>
                <c:ptCount val="11"/>
                <c:pt idx="0">
                  <c:v>68</c:v>
                </c:pt>
                <c:pt idx="1">
                  <c:v>40</c:v>
                </c:pt>
                <c:pt idx="2">
                  <c:v>36</c:v>
                </c:pt>
                <c:pt idx="3">
                  <c:v>31</c:v>
                </c:pt>
                <c:pt idx="4">
                  <c:v>23</c:v>
                </c:pt>
                <c:pt idx="5">
                  <c:v>31</c:v>
                </c:pt>
                <c:pt idx="6">
                  <c:v>20</c:v>
                </c:pt>
                <c:pt idx="7">
                  <c:v>17</c:v>
                </c:pt>
                <c:pt idx="8">
                  <c:v>15</c:v>
                </c:pt>
                <c:pt idx="9">
                  <c:v>12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4-404F-AAA3-EB5EC63E133B}"/>
            </c:ext>
          </c:extLst>
        </c:ser>
        <c:ser>
          <c:idx val="3"/>
          <c:order val="0"/>
          <c:tx>
            <c:strRef>
              <c:f>Graphs!$AV$2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mpd="sng">
              <a:solidFill>
                <a:srgbClr val="A6A6A6"/>
              </a:solidFill>
              <a:prstDash val="sysDash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28575" cmpd="sng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Graphs!$Y$3:$Y$13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Graphs!$AV$3:$AV$13</c:f>
              <c:numCache>
                <c:formatCode>General</c:formatCode>
                <c:ptCount val="11"/>
                <c:pt idx="0">
                  <c:v>68</c:v>
                </c:pt>
                <c:pt idx="1">
                  <c:v>44</c:v>
                </c:pt>
                <c:pt idx="2">
                  <c:v>38</c:v>
                </c:pt>
                <c:pt idx="3">
                  <c:v>37</c:v>
                </c:pt>
                <c:pt idx="4">
                  <c:v>31</c:v>
                </c:pt>
                <c:pt idx="5">
                  <c:v>40</c:v>
                </c:pt>
                <c:pt idx="6">
                  <c:v>30</c:v>
                </c:pt>
                <c:pt idx="7">
                  <c:v>27</c:v>
                </c:pt>
                <c:pt idx="8">
                  <c:v>27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4-404F-AAA3-EB5EC63E1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90248"/>
        <c:axId val="2124884872"/>
      </c:lineChart>
      <c:catAx>
        <c:axId val="212489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</a:defRPr>
            </a:pPr>
            <a:endParaRPr lang="en-DE"/>
          </a:p>
        </c:txPr>
        <c:crossAx val="2124884872"/>
        <c:crosses val="autoZero"/>
        <c:auto val="1"/>
        <c:lblAlgn val="ctr"/>
        <c:lblOffset val="100"/>
        <c:noMultiLvlLbl val="0"/>
      </c:catAx>
      <c:valAx>
        <c:axId val="212488487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fr-FR" sz="1400" b="0"/>
                  <a:t>#Structures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 b="1"/>
            </a:pPr>
            <a:endParaRPr lang="en-DE"/>
          </a:p>
        </c:txPr>
        <c:crossAx val="2124890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255317517128542"/>
          <c:y val="2.1559432639413199E-2"/>
          <c:w val="0.57601799775028117"/>
          <c:h val="0.27510840254557201"/>
        </c:manualLayout>
      </c:layout>
      <c:overlay val="0"/>
      <c:txPr>
        <a:bodyPr/>
        <a:lstStyle/>
        <a:p>
          <a:pPr>
            <a:defRPr sz="1400"/>
          </a:pPr>
          <a:endParaRPr lang="en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9213478203491"/>
          <c:y val="0.14714178452246471"/>
          <c:w val="0.80710610236220504"/>
          <c:h val="0.688294327792359"/>
        </c:manualLayout>
      </c:layout>
      <c:lineChart>
        <c:grouping val="standard"/>
        <c:varyColors val="0"/>
        <c:ser>
          <c:idx val="5"/>
          <c:order val="0"/>
          <c:tx>
            <c:strRef>
              <c:f>Graphs!$BL$2</c:f>
              <c:strCache>
                <c:ptCount val="1"/>
                <c:pt idx="0">
                  <c:v>Me targeting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Graphs!$Y$3:$Y$13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Graphs!$BL$3:$BL$13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B-2649-9401-56F457688468}"/>
            </c:ext>
          </c:extLst>
        </c:ser>
        <c:ser>
          <c:idx val="6"/>
          <c:order val="1"/>
          <c:tx>
            <c:strRef>
              <c:f>Graphs!$BK$2</c:f>
              <c:strCache>
                <c:ptCount val="1"/>
                <c:pt idx="0">
                  <c:v>Lo targeting</c:v>
                </c:pt>
              </c:strCache>
            </c:strRef>
          </c:tx>
          <c:spPr>
            <a:ln w="28575" cmpd="sng"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Graphs!$Y$3:$Y$13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Graphs!$BK$3:$BK$13</c:f>
              <c:numCache>
                <c:formatCode>General</c:formatCode>
                <c:ptCount val="11"/>
                <c:pt idx="0">
                  <c:v>57</c:v>
                </c:pt>
                <c:pt idx="1">
                  <c:v>32</c:v>
                </c:pt>
                <c:pt idx="2">
                  <c:v>23</c:v>
                </c:pt>
                <c:pt idx="3">
                  <c:v>24</c:v>
                </c:pt>
                <c:pt idx="4">
                  <c:v>18</c:v>
                </c:pt>
                <c:pt idx="5">
                  <c:v>27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B-2649-9401-56F45768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12648"/>
        <c:axId val="2095517944"/>
      </c:lineChart>
      <c:catAx>
        <c:axId val="209551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</a:defRPr>
            </a:pPr>
            <a:endParaRPr lang="en-DE"/>
          </a:p>
        </c:txPr>
        <c:crossAx val="2095517944"/>
        <c:crosses val="autoZero"/>
        <c:auto val="1"/>
        <c:lblAlgn val="ctr"/>
        <c:lblOffset val="100"/>
        <c:noMultiLvlLbl val="0"/>
      </c:catAx>
      <c:valAx>
        <c:axId val="2095517944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fr-FR" sz="1400" b="0"/>
                  <a:t>#Structures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 b="1"/>
            </a:pPr>
            <a:endParaRPr lang="en-DE"/>
          </a:p>
        </c:txPr>
        <c:crossAx val="209551264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60893854748603349"/>
          <c:y val="0.12896290174937663"/>
          <c:w val="0.29183742065309137"/>
          <c:h val="0.15200633361899377"/>
        </c:manualLayout>
      </c:layout>
      <c:overlay val="0"/>
      <c:txPr>
        <a:bodyPr/>
        <a:lstStyle/>
        <a:p>
          <a:pPr>
            <a:defRPr sz="1400"/>
          </a:pPr>
          <a:endParaRPr lang="en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68147</xdr:colOff>
      <xdr:row>13</xdr:row>
      <xdr:rowOff>160764</xdr:rowOff>
    </xdr:from>
    <xdr:to>
      <xdr:col>60</xdr:col>
      <xdr:colOff>792357</xdr:colOff>
      <xdr:row>32</xdr:row>
      <xdr:rowOff>164998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28434233-1017-534C-8F1F-84F1599AF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95095</xdr:colOff>
      <xdr:row>33</xdr:row>
      <xdr:rowOff>100362</xdr:rowOff>
    </xdr:from>
    <xdr:to>
      <xdr:col>60</xdr:col>
      <xdr:colOff>806605</xdr:colOff>
      <xdr:row>52</xdr:row>
      <xdr:rowOff>104595</xdr:rowOff>
    </xdr:to>
    <xdr:graphicFrame macro="">
      <xdr:nvGraphicFramePr>
        <xdr:cNvPr id="3" name="Graphique 6">
          <a:extLst>
            <a:ext uri="{FF2B5EF4-FFF2-40B4-BE49-F238E27FC236}">
              <a16:creationId xmlns:a16="http://schemas.microsoft.com/office/drawing/2014/main" id="{000C321B-3AE4-4D4F-87C9-45596C47A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352811</xdr:colOff>
      <xdr:row>13</xdr:row>
      <xdr:rowOff>194526</xdr:rowOff>
    </xdr:from>
    <xdr:to>
      <xdr:col>53</xdr:col>
      <xdr:colOff>480121</xdr:colOff>
      <xdr:row>32</xdr:row>
      <xdr:rowOff>198760</xdr:rowOff>
    </xdr:to>
    <xdr:graphicFrame macro="">
      <xdr:nvGraphicFramePr>
        <xdr:cNvPr id="4" name="Graphique 7">
          <a:extLst>
            <a:ext uri="{FF2B5EF4-FFF2-40B4-BE49-F238E27FC236}">
              <a16:creationId xmlns:a16="http://schemas.microsoft.com/office/drawing/2014/main" id="{16EE3570-AE83-0844-A4C6-11FC9F9B8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376663</xdr:colOff>
      <xdr:row>34</xdr:row>
      <xdr:rowOff>35622</xdr:rowOff>
    </xdr:from>
    <xdr:to>
      <xdr:col>54</xdr:col>
      <xdr:colOff>29736</xdr:colOff>
      <xdr:row>53</xdr:row>
      <xdr:rowOff>39856</xdr:rowOff>
    </xdr:to>
    <xdr:graphicFrame macro="">
      <xdr:nvGraphicFramePr>
        <xdr:cNvPr id="5" name="Graphique 9">
          <a:extLst>
            <a:ext uri="{FF2B5EF4-FFF2-40B4-BE49-F238E27FC236}">
              <a16:creationId xmlns:a16="http://schemas.microsoft.com/office/drawing/2014/main" id="{E1CEE189-63EC-7545-9387-75C6AF7A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B2:E43"/>
  <sheetViews>
    <sheetView topLeftCell="A11" workbookViewId="0">
      <selection activeCell="C23" sqref="C23"/>
    </sheetView>
  </sheetViews>
  <sheetFormatPr baseColWidth="10" defaultRowHeight="16" x14ac:dyDescent="0.2"/>
  <cols>
    <col min="1" max="1" width="10.83203125" style="3"/>
    <col min="2" max="2" width="5.33203125" style="3" customWidth="1"/>
    <col min="3" max="3" width="17.33203125" style="3" bestFit="1" customWidth="1"/>
    <col min="4" max="16384" width="10.83203125" style="3"/>
  </cols>
  <sheetData>
    <row r="2" spans="2:5" x14ac:dyDescent="0.2">
      <c r="B2" s="12" t="s">
        <v>278</v>
      </c>
    </row>
    <row r="3" spans="2:5" x14ac:dyDescent="0.2">
      <c r="B3" s="12"/>
    </row>
    <row r="4" spans="2:5" x14ac:dyDescent="0.2">
      <c r="B4" s="8" t="s">
        <v>346</v>
      </c>
      <c r="D4" s="3" t="s">
        <v>350</v>
      </c>
    </row>
    <row r="5" spans="2:5" x14ac:dyDescent="0.2">
      <c r="B5" s="8" t="s">
        <v>348</v>
      </c>
      <c r="D5" s="3" t="s">
        <v>347</v>
      </c>
      <c r="E5" s="3" t="s">
        <v>366</v>
      </c>
    </row>
    <row r="6" spans="2:5" x14ac:dyDescent="0.2">
      <c r="B6" s="12"/>
    </row>
    <row r="7" spans="2:5" x14ac:dyDescent="0.2">
      <c r="B7" s="12"/>
    </row>
    <row r="8" spans="2:5" x14ac:dyDescent="0.2">
      <c r="B8" s="12"/>
    </row>
    <row r="9" spans="2:5" x14ac:dyDescent="0.2">
      <c r="B9" s="5" t="s">
        <v>17</v>
      </c>
    </row>
    <row r="11" spans="2:5" x14ac:dyDescent="0.2">
      <c r="B11" s="3" t="s">
        <v>18</v>
      </c>
      <c r="C11" s="4" t="s">
        <v>353</v>
      </c>
    </row>
    <row r="12" spans="2:5" x14ac:dyDescent="0.2">
      <c r="B12" s="3" t="s">
        <v>19</v>
      </c>
      <c r="C12" s="4" t="s">
        <v>16</v>
      </c>
    </row>
    <row r="13" spans="2:5" x14ac:dyDescent="0.2">
      <c r="B13" s="3" t="s">
        <v>20</v>
      </c>
      <c r="C13" s="4" t="s">
        <v>349</v>
      </c>
    </row>
    <row r="14" spans="2:5" x14ac:dyDescent="0.2">
      <c r="B14" s="3" t="s">
        <v>21</v>
      </c>
      <c r="C14" s="4" t="s">
        <v>4</v>
      </c>
      <c r="D14" s="3" t="s">
        <v>354</v>
      </c>
    </row>
    <row r="15" spans="2:5" x14ac:dyDescent="0.2">
      <c r="B15" s="3" t="s">
        <v>22</v>
      </c>
      <c r="C15" s="4" t="s">
        <v>5</v>
      </c>
      <c r="D15" s="3" t="s">
        <v>355</v>
      </c>
    </row>
    <row r="16" spans="2:5" x14ac:dyDescent="0.2">
      <c r="B16" s="3" t="s">
        <v>23</v>
      </c>
      <c r="C16" s="4" t="s">
        <v>1</v>
      </c>
      <c r="D16" s="3" t="s">
        <v>356</v>
      </c>
    </row>
    <row r="17" spans="2:5" x14ac:dyDescent="0.2">
      <c r="B17" s="3" t="s">
        <v>24</v>
      </c>
      <c r="C17" s="4" t="s">
        <v>34</v>
      </c>
      <c r="D17" s="3" t="s">
        <v>357</v>
      </c>
    </row>
    <row r="18" spans="2:5" x14ac:dyDescent="0.2">
      <c r="B18" s="3" t="s">
        <v>25</v>
      </c>
      <c r="C18" s="4" t="s">
        <v>35</v>
      </c>
      <c r="D18" s="3" t="s">
        <v>358</v>
      </c>
    </row>
    <row r="19" spans="2:5" x14ac:dyDescent="0.2">
      <c r="B19" s="3" t="s">
        <v>26</v>
      </c>
      <c r="C19" s="4" t="s">
        <v>36</v>
      </c>
      <c r="D19" s="3" t="s">
        <v>359</v>
      </c>
    </row>
    <row r="20" spans="2:5" x14ac:dyDescent="0.2">
      <c r="B20" s="3" t="s">
        <v>27</v>
      </c>
      <c r="C20" s="4" t="s">
        <v>2</v>
      </c>
      <c r="D20" s="3" t="s">
        <v>361</v>
      </c>
    </row>
    <row r="21" spans="2:5" x14ac:dyDescent="0.2">
      <c r="B21" s="3" t="s">
        <v>28</v>
      </c>
      <c r="C21" s="4" t="s">
        <v>3</v>
      </c>
      <c r="D21" s="3" t="s">
        <v>362</v>
      </c>
    </row>
    <row r="22" spans="2:5" x14ac:dyDescent="0.2">
      <c r="B22" s="3" t="s">
        <v>29</v>
      </c>
      <c r="C22" s="4" t="s">
        <v>167</v>
      </c>
      <c r="D22" s="3" t="s">
        <v>365</v>
      </c>
    </row>
    <row r="23" spans="2:5" x14ac:dyDescent="0.2">
      <c r="B23" s="3" t="s">
        <v>30</v>
      </c>
      <c r="C23" s="1" t="s">
        <v>33</v>
      </c>
      <c r="D23" s="3" t="s">
        <v>363</v>
      </c>
    </row>
    <row r="24" spans="2:5" x14ac:dyDescent="0.2">
      <c r="B24" s="3" t="s">
        <v>31</v>
      </c>
      <c r="C24" s="14" t="s">
        <v>364</v>
      </c>
    </row>
    <row r="25" spans="2:5" x14ac:dyDescent="0.2">
      <c r="B25" s="3" t="s">
        <v>32</v>
      </c>
      <c r="C25" s="14" t="s">
        <v>364</v>
      </c>
    </row>
    <row r="26" spans="2:5" x14ac:dyDescent="0.2">
      <c r="B26" s="3" t="s">
        <v>37</v>
      </c>
      <c r="C26" s="14" t="s">
        <v>364</v>
      </c>
    </row>
    <row r="27" spans="2:5" x14ac:dyDescent="0.2">
      <c r="B27" s="3" t="s">
        <v>38</v>
      </c>
      <c r="C27" s="14" t="s">
        <v>364</v>
      </c>
    </row>
    <row r="30" spans="2:5" x14ac:dyDescent="0.2">
      <c r="C30" s="15" t="s">
        <v>279</v>
      </c>
      <c r="D30" s="16"/>
      <c r="E30" s="16"/>
    </row>
    <row r="31" spans="2:5" x14ac:dyDescent="0.2">
      <c r="C31" s="17" t="s">
        <v>4</v>
      </c>
      <c r="D31" s="17" t="s">
        <v>59</v>
      </c>
      <c r="E31" s="16"/>
    </row>
    <row r="32" spans="2:5" x14ac:dyDescent="0.2">
      <c r="C32" s="16">
        <v>1100000040</v>
      </c>
      <c r="D32" s="16" t="s">
        <v>61</v>
      </c>
      <c r="E32" s="16"/>
    </row>
    <row r="33" spans="3:5" x14ac:dyDescent="0.2">
      <c r="C33" s="16">
        <v>1100000032</v>
      </c>
      <c r="D33" s="16" t="s">
        <v>61</v>
      </c>
      <c r="E33" s="16"/>
    </row>
    <row r="34" spans="3:5" x14ac:dyDescent="0.2">
      <c r="C34" s="16">
        <v>1100000029</v>
      </c>
      <c r="D34" s="16" t="s">
        <v>61</v>
      </c>
      <c r="E34" s="16"/>
    </row>
    <row r="35" spans="3:5" x14ac:dyDescent="0.2">
      <c r="C35" s="16">
        <v>1100000019</v>
      </c>
      <c r="D35" s="16" t="s">
        <v>61</v>
      </c>
      <c r="E35" s="16"/>
    </row>
    <row r="36" spans="3:5" x14ac:dyDescent="0.2">
      <c r="C36" s="16">
        <v>1100000002</v>
      </c>
      <c r="D36" s="16" t="s">
        <v>61</v>
      </c>
      <c r="E36" s="16"/>
    </row>
    <row r="37" spans="3:5" x14ac:dyDescent="0.2">
      <c r="C37" s="16">
        <v>1100000000</v>
      </c>
      <c r="D37" s="16" t="s">
        <v>61</v>
      </c>
      <c r="E37" s="16"/>
    </row>
    <row r="38" spans="3:5" x14ac:dyDescent="0.2">
      <c r="C38" s="16">
        <v>1100000066</v>
      </c>
      <c r="D38" s="16" t="s">
        <v>61</v>
      </c>
      <c r="E38" s="16"/>
    </row>
    <row r="39" spans="3:5" x14ac:dyDescent="0.2">
      <c r="C39" s="16">
        <v>1100000053</v>
      </c>
      <c r="D39" s="16" t="s">
        <v>61</v>
      </c>
      <c r="E39" s="16"/>
    </row>
    <row r="40" spans="3:5" x14ac:dyDescent="0.2">
      <c r="C40" s="16">
        <v>1100000063</v>
      </c>
      <c r="D40" s="16" t="s">
        <v>61</v>
      </c>
      <c r="E40" s="16"/>
    </row>
    <row r="41" spans="3:5" x14ac:dyDescent="0.2">
      <c r="C41" s="16">
        <v>1100000015</v>
      </c>
      <c r="D41" s="16" t="s">
        <v>61</v>
      </c>
      <c r="E41" s="16"/>
    </row>
    <row r="42" spans="3:5" x14ac:dyDescent="0.2">
      <c r="C42" s="16">
        <v>1100000080</v>
      </c>
      <c r="D42" s="16" t="s">
        <v>61</v>
      </c>
      <c r="E42" s="16"/>
    </row>
    <row r="43" spans="3:5" x14ac:dyDescent="0.2">
      <c r="C43" s="16">
        <v>1100000037</v>
      </c>
      <c r="D43" s="16" t="s">
        <v>61</v>
      </c>
      <c r="E43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85"/>
  <sheetViews>
    <sheetView tabSelected="1" zoomScale="82" zoomScaleNormal="82" workbookViewId="0">
      <selection activeCell="D404" sqref="D404"/>
    </sheetView>
  </sheetViews>
  <sheetFormatPr baseColWidth="10" defaultRowHeight="16" x14ac:dyDescent="0.2"/>
  <cols>
    <col min="1" max="1" width="10.1640625" bestFit="1" customWidth="1"/>
    <col min="2" max="2" width="8.1640625" bestFit="1" customWidth="1"/>
    <col min="3" max="3" width="12" bestFit="1" customWidth="1"/>
    <col min="4" max="4" width="11.5" bestFit="1" customWidth="1"/>
    <col min="5" max="5" width="10.5" bestFit="1" customWidth="1"/>
    <col min="6" max="6" width="7.5" bestFit="1" customWidth="1"/>
    <col min="7" max="7" width="17.1640625" bestFit="1" customWidth="1"/>
    <col min="8" max="8" width="17.6640625" bestFit="1" customWidth="1"/>
    <col min="9" max="9" width="17.5" bestFit="1" customWidth="1"/>
    <col min="10" max="10" width="13" bestFit="1" customWidth="1"/>
    <col min="11" max="11" width="12.33203125" bestFit="1" customWidth="1"/>
    <col min="12" max="12" width="14" bestFit="1" customWidth="1"/>
    <col min="13" max="13" width="11" bestFit="1" customWidth="1"/>
    <col min="14" max="14" width="16.83203125" bestFit="1" customWidth="1"/>
    <col min="15" max="15" width="23.6640625" bestFit="1" customWidth="1"/>
    <col min="16" max="16" width="19.83203125" bestFit="1" customWidth="1"/>
    <col min="17" max="17" width="26.6640625" bestFit="1" customWidth="1"/>
  </cols>
  <sheetData>
    <row r="1" spans="1:22" s="1" customFormat="1" x14ac:dyDescent="0.2">
      <c r="A1" s="1" t="s">
        <v>352</v>
      </c>
      <c r="B1" s="1" t="s">
        <v>351</v>
      </c>
      <c r="C1" s="1" t="s">
        <v>15</v>
      </c>
      <c r="D1" s="1" t="s">
        <v>4</v>
      </c>
      <c r="E1" s="1" t="s">
        <v>5</v>
      </c>
      <c r="F1" s="1" t="s">
        <v>1</v>
      </c>
      <c r="G1" s="1" t="s">
        <v>34</v>
      </c>
      <c r="H1" s="1" t="s">
        <v>360</v>
      </c>
      <c r="I1" s="1" t="s">
        <v>36</v>
      </c>
      <c r="J1" s="1" t="s">
        <v>2</v>
      </c>
      <c r="K1" s="1" t="s">
        <v>3</v>
      </c>
      <c r="L1" s="1" t="s">
        <v>167</v>
      </c>
      <c r="M1" s="1" t="s">
        <v>59</v>
      </c>
      <c r="N1" s="1" t="s">
        <v>282</v>
      </c>
      <c r="O1" s="1" t="s">
        <v>283</v>
      </c>
      <c r="P1" s="1" t="s">
        <v>284</v>
      </c>
      <c r="Q1" s="1" t="s">
        <v>285</v>
      </c>
    </row>
    <row r="2" spans="1:22" x14ac:dyDescent="0.2">
      <c r="A2">
        <v>1</v>
      </c>
      <c r="B2">
        <v>0</v>
      </c>
      <c r="C2">
        <v>30</v>
      </c>
      <c r="D2">
        <v>1100000040</v>
      </c>
      <c r="E2">
        <v>100000059</v>
      </c>
      <c r="F2">
        <v>2</v>
      </c>
      <c r="G2">
        <v>0</v>
      </c>
      <c r="H2">
        <v>0</v>
      </c>
      <c r="I2">
        <v>2</v>
      </c>
      <c r="J2" t="s">
        <v>6</v>
      </c>
      <c r="K2" t="s">
        <v>8</v>
      </c>
      <c r="L2" t="s">
        <v>165</v>
      </c>
      <c r="M2" t="s">
        <v>60</v>
      </c>
      <c r="N2" t="s">
        <v>286</v>
      </c>
      <c r="O2" t="s">
        <v>287</v>
      </c>
      <c r="P2" t="s">
        <v>168</v>
      </c>
      <c r="Q2" t="s">
        <v>190</v>
      </c>
    </row>
    <row r="3" spans="1:22" x14ac:dyDescent="0.2">
      <c r="A3">
        <v>1</v>
      </c>
      <c r="B3">
        <v>0</v>
      </c>
      <c r="C3">
        <v>30</v>
      </c>
      <c r="D3">
        <v>1100000039</v>
      </c>
      <c r="E3">
        <v>100000058</v>
      </c>
      <c r="F3">
        <v>2</v>
      </c>
      <c r="G3">
        <v>0</v>
      </c>
      <c r="H3">
        <v>0</v>
      </c>
      <c r="I3">
        <v>2</v>
      </c>
      <c r="J3" t="s">
        <v>6</v>
      </c>
      <c r="K3" t="s">
        <v>8</v>
      </c>
      <c r="L3" t="s">
        <v>166</v>
      </c>
      <c r="M3" t="s">
        <v>60</v>
      </c>
      <c r="N3" t="s">
        <v>286</v>
      </c>
      <c r="O3" t="s">
        <v>287</v>
      </c>
      <c r="P3" t="s">
        <v>179</v>
      </c>
      <c r="Q3" t="s">
        <v>234</v>
      </c>
    </row>
    <row r="4" spans="1:22" x14ac:dyDescent="0.2">
      <c r="A4">
        <v>1</v>
      </c>
      <c r="B4">
        <v>0</v>
      </c>
      <c r="C4">
        <v>30</v>
      </c>
      <c r="D4">
        <v>1100000038</v>
      </c>
      <c r="E4">
        <v>100000057</v>
      </c>
      <c r="F4">
        <v>3</v>
      </c>
      <c r="G4">
        <v>0</v>
      </c>
      <c r="H4">
        <v>0</v>
      </c>
      <c r="I4">
        <v>3</v>
      </c>
      <c r="J4" t="s">
        <v>6</v>
      </c>
      <c r="K4" t="s">
        <v>8</v>
      </c>
      <c r="L4" t="s">
        <v>166</v>
      </c>
      <c r="M4" t="s">
        <v>60</v>
      </c>
      <c r="N4" t="s">
        <v>286</v>
      </c>
      <c r="O4" t="s">
        <v>287</v>
      </c>
      <c r="P4" t="s">
        <v>179</v>
      </c>
      <c r="Q4" t="s">
        <v>234</v>
      </c>
    </row>
    <row r="5" spans="1:22" x14ac:dyDescent="0.2">
      <c r="A5">
        <v>1</v>
      </c>
      <c r="B5">
        <v>0</v>
      </c>
      <c r="C5">
        <v>30</v>
      </c>
      <c r="D5">
        <v>1100000037</v>
      </c>
      <c r="E5">
        <v>100000056</v>
      </c>
      <c r="F5">
        <v>3</v>
      </c>
      <c r="G5">
        <v>0</v>
      </c>
      <c r="H5">
        <v>0</v>
      </c>
      <c r="I5">
        <v>3</v>
      </c>
      <c r="J5" t="s">
        <v>6</v>
      </c>
      <c r="K5" t="s">
        <v>8</v>
      </c>
      <c r="L5" t="s">
        <v>165</v>
      </c>
      <c r="M5" t="s">
        <v>60</v>
      </c>
      <c r="N5" t="s">
        <v>286</v>
      </c>
      <c r="O5" t="s">
        <v>287</v>
      </c>
      <c r="P5" t="s">
        <v>168</v>
      </c>
      <c r="Q5" t="s">
        <v>190</v>
      </c>
    </row>
    <row r="6" spans="1:22" x14ac:dyDescent="0.2">
      <c r="A6">
        <v>1</v>
      </c>
      <c r="B6">
        <v>0</v>
      </c>
      <c r="C6">
        <v>30</v>
      </c>
      <c r="D6">
        <v>1100000036</v>
      </c>
      <c r="E6">
        <v>100000055</v>
      </c>
      <c r="F6">
        <v>1</v>
      </c>
      <c r="G6">
        <v>0</v>
      </c>
      <c r="H6">
        <v>0</v>
      </c>
      <c r="I6">
        <v>1</v>
      </c>
      <c r="J6" t="s">
        <v>6</v>
      </c>
      <c r="K6" t="s">
        <v>7</v>
      </c>
      <c r="L6" t="s">
        <v>166</v>
      </c>
      <c r="M6" t="s">
        <v>60</v>
      </c>
      <c r="N6" t="s">
        <v>286</v>
      </c>
      <c r="O6" t="s">
        <v>287</v>
      </c>
      <c r="P6" t="s">
        <v>179</v>
      </c>
      <c r="Q6" t="s">
        <v>234</v>
      </c>
    </row>
    <row r="7" spans="1:22" x14ac:dyDescent="0.2">
      <c r="A7">
        <v>1</v>
      </c>
      <c r="B7">
        <v>0</v>
      </c>
      <c r="C7">
        <v>30</v>
      </c>
      <c r="D7">
        <v>1100000035</v>
      </c>
      <c r="E7">
        <v>100000054</v>
      </c>
      <c r="F7">
        <v>2</v>
      </c>
      <c r="G7">
        <v>0</v>
      </c>
      <c r="H7">
        <v>0</v>
      </c>
      <c r="I7">
        <v>2</v>
      </c>
      <c r="J7" t="s">
        <v>6</v>
      </c>
      <c r="K7" t="s">
        <v>8</v>
      </c>
      <c r="L7" t="s">
        <v>166</v>
      </c>
      <c r="M7" t="s">
        <v>60</v>
      </c>
      <c r="N7" t="s">
        <v>286</v>
      </c>
      <c r="O7" t="s">
        <v>287</v>
      </c>
      <c r="P7" t="s">
        <v>179</v>
      </c>
      <c r="Q7" t="s">
        <v>234</v>
      </c>
    </row>
    <row r="8" spans="1:22" x14ac:dyDescent="0.2">
      <c r="A8">
        <v>1</v>
      </c>
      <c r="B8">
        <v>0</v>
      </c>
      <c r="C8">
        <v>30</v>
      </c>
      <c r="D8">
        <v>1100000034</v>
      </c>
      <c r="E8">
        <v>100000053</v>
      </c>
      <c r="F8">
        <v>2</v>
      </c>
      <c r="G8">
        <v>0</v>
      </c>
      <c r="H8">
        <v>0</v>
      </c>
      <c r="I8">
        <v>2</v>
      </c>
      <c r="J8" t="s">
        <v>6</v>
      </c>
      <c r="K8" t="s">
        <v>8</v>
      </c>
      <c r="L8" t="s">
        <v>166</v>
      </c>
      <c r="M8" t="s">
        <v>60</v>
      </c>
      <c r="N8" t="s">
        <v>286</v>
      </c>
      <c r="O8" t="s">
        <v>287</v>
      </c>
      <c r="P8" t="s">
        <v>179</v>
      </c>
      <c r="Q8" t="s">
        <v>234</v>
      </c>
    </row>
    <row r="9" spans="1:22" x14ac:dyDescent="0.2">
      <c r="A9">
        <v>1</v>
      </c>
      <c r="B9">
        <v>0</v>
      </c>
      <c r="C9">
        <v>30</v>
      </c>
      <c r="D9">
        <v>1100000033</v>
      </c>
      <c r="E9">
        <v>100000051</v>
      </c>
      <c r="F9">
        <v>1</v>
      </c>
      <c r="G9">
        <v>0</v>
      </c>
      <c r="H9">
        <v>0</v>
      </c>
      <c r="I9">
        <v>1</v>
      </c>
      <c r="J9" t="s">
        <v>6</v>
      </c>
      <c r="K9" t="s">
        <v>7</v>
      </c>
      <c r="L9" t="s">
        <v>166</v>
      </c>
      <c r="M9" t="s">
        <v>60</v>
      </c>
      <c r="N9" t="s">
        <v>286</v>
      </c>
      <c r="O9" t="s">
        <v>287</v>
      </c>
      <c r="P9" t="s">
        <v>179</v>
      </c>
      <c r="Q9" t="s">
        <v>234</v>
      </c>
    </row>
    <row r="10" spans="1:22" x14ac:dyDescent="0.2">
      <c r="A10">
        <v>1</v>
      </c>
      <c r="B10">
        <v>0</v>
      </c>
      <c r="C10">
        <v>30</v>
      </c>
      <c r="D10">
        <v>1100000032</v>
      </c>
      <c r="E10">
        <v>100000049</v>
      </c>
      <c r="F10">
        <v>3</v>
      </c>
      <c r="G10">
        <v>0</v>
      </c>
      <c r="H10">
        <v>0</v>
      </c>
      <c r="I10">
        <v>3</v>
      </c>
      <c r="J10" t="s">
        <v>6</v>
      </c>
      <c r="K10" t="s">
        <v>8</v>
      </c>
      <c r="L10" t="s">
        <v>165</v>
      </c>
      <c r="M10" t="s">
        <v>60</v>
      </c>
      <c r="N10" t="s">
        <v>286</v>
      </c>
      <c r="O10" t="s">
        <v>287</v>
      </c>
      <c r="P10" t="s">
        <v>168</v>
      </c>
      <c r="Q10" t="s">
        <v>190</v>
      </c>
    </row>
    <row r="11" spans="1:22" ht="18" customHeight="1" x14ac:dyDescent="0.4">
      <c r="A11">
        <v>1</v>
      </c>
      <c r="B11">
        <v>0</v>
      </c>
      <c r="C11">
        <v>30</v>
      </c>
      <c r="D11">
        <v>1100000032</v>
      </c>
      <c r="E11">
        <v>100000052</v>
      </c>
      <c r="F11">
        <v>3</v>
      </c>
      <c r="G11">
        <v>0</v>
      </c>
      <c r="H11">
        <v>0</v>
      </c>
      <c r="I11">
        <v>3</v>
      </c>
      <c r="J11" t="s">
        <v>6</v>
      </c>
      <c r="K11" t="s">
        <v>8</v>
      </c>
      <c r="L11" t="s">
        <v>165</v>
      </c>
      <c r="M11" t="s">
        <v>60</v>
      </c>
      <c r="N11" t="s">
        <v>286</v>
      </c>
      <c r="O11" t="s">
        <v>287</v>
      </c>
      <c r="P11" t="s">
        <v>168</v>
      </c>
      <c r="Q11" t="s">
        <v>190</v>
      </c>
      <c r="V11" s="13"/>
    </row>
    <row r="12" spans="1:22" x14ac:dyDescent="0.2">
      <c r="A12">
        <v>1</v>
      </c>
      <c r="B12">
        <v>0</v>
      </c>
      <c r="C12">
        <v>30</v>
      </c>
      <c r="D12">
        <v>1100000031</v>
      </c>
      <c r="E12">
        <v>100000047</v>
      </c>
      <c r="F12">
        <v>3</v>
      </c>
      <c r="G12">
        <v>0</v>
      </c>
      <c r="H12">
        <v>0</v>
      </c>
      <c r="I12">
        <v>3</v>
      </c>
      <c r="J12" t="s">
        <v>6</v>
      </c>
      <c r="K12" t="s">
        <v>8</v>
      </c>
      <c r="L12" t="s">
        <v>166</v>
      </c>
      <c r="M12" t="s">
        <v>60</v>
      </c>
      <c r="N12" t="s">
        <v>286</v>
      </c>
      <c r="O12" t="s">
        <v>287</v>
      </c>
      <c r="P12" t="s">
        <v>179</v>
      </c>
      <c r="Q12" t="s">
        <v>234</v>
      </c>
    </row>
    <row r="13" spans="1:22" x14ac:dyDescent="0.2">
      <c r="A13">
        <v>1</v>
      </c>
      <c r="B13">
        <v>0</v>
      </c>
      <c r="C13">
        <v>30</v>
      </c>
      <c r="D13">
        <v>1100000030</v>
      </c>
      <c r="E13">
        <v>100000044</v>
      </c>
      <c r="F13">
        <v>2</v>
      </c>
      <c r="G13">
        <v>0</v>
      </c>
      <c r="H13">
        <v>0</v>
      </c>
      <c r="I13">
        <v>2</v>
      </c>
      <c r="J13" t="s">
        <v>6</v>
      </c>
      <c r="K13" t="s">
        <v>8</v>
      </c>
      <c r="L13" t="s">
        <v>166</v>
      </c>
      <c r="M13" t="s">
        <v>60</v>
      </c>
      <c r="N13" t="s">
        <v>286</v>
      </c>
      <c r="O13" t="s">
        <v>287</v>
      </c>
      <c r="P13" t="s">
        <v>179</v>
      </c>
      <c r="Q13" t="s">
        <v>234</v>
      </c>
    </row>
    <row r="14" spans="1:22" x14ac:dyDescent="0.2">
      <c r="A14">
        <v>1</v>
      </c>
      <c r="B14">
        <v>0</v>
      </c>
      <c r="C14">
        <v>30</v>
      </c>
      <c r="D14">
        <v>1100000029</v>
      </c>
      <c r="E14">
        <v>100000043</v>
      </c>
      <c r="F14">
        <v>2</v>
      </c>
      <c r="G14">
        <v>0</v>
      </c>
      <c r="H14">
        <v>0</v>
      </c>
      <c r="I14">
        <v>2</v>
      </c>
      <c r="J14" t="s">
        <v>6</v>
      </c>
      <c r="K14" t="s">
        <v>8</v>
      </c>
      <c r="L14" t="s">
        <v>165</v>
      </c>
      <c r="M14" t="s">
        <v>60</v>
      </c>
      <c r="N14" t="s">
        <v>286</v>
      </c>
      <c r="O14" t="s">
        <v>287</v>
      </c>
      <c r="P14" t="s">
        <v>168</v>
      </c>
      <c r="Q14" t="s">
        <v>190</v>
      </c>
    </row>
    <row r="15" spans="1:22" x14ac:dyDescent="0.2">
      <c r="A15">
        <v>1</v>
      </c>
      <c r="B15">
        <v>0</v>
      </c>
      <c r="C15">
        <v>30</v>
      </c>
      <c r="D15">
        <v>1100000028</v>
      </c>
      <c r="E15">
        <v>100000042</v>
      </c>
      <c r="F15">
        <v>1</v>
      </c>
      <c r="G15">
        <v>0</v>
      </c>
      <c r="H15">
        <v>0</v>
      </c>
      <c r="I15">
        <v>1</v>
      </c>
      <c r="J15" t="s">
        <v>6</v>
      </c>
      <c r="K15" t="s">
        <v>7</v>
      </c>
      <c r="L15" t="s">
        <v>166</v>
      </c>
      <c r="M15" t="s">
        <v>60</v>
      </c>
      <c r="N15" t="s">
        <v>286</v>
      </c>
      <c r="O15" t="s">
        <v>287</v>
      </c>
      <c r="P15" t="s">
        <v>179</v>
      </c>
      <c r="Q15" t="s">
        <v>234</v>
      </c>
    </row>
    <row r="16" spans="1:22" x14ac:dyDescent="0.2">
      <c r="A16">
        <v>1</v>
      </c>
      <c r="B16">
        <v>0</v>
      </c>
      <c r="C16">
        <v>30</v>
      </c>
      <c r="D16">
        <v>1100000027</v>
      </c>
      <c r="E16">
        <v>100000041</v>
      </c>
      <c r="F16">
        <v>3</v>
      </c>
      <c r="G16">
        <v>0</v>
      </c>
      <c r="H16">
        <v>0</v>
      </c>
      <c r="I16">
        <v>3</v>
      </c>
      <c r="J16" t="s">
        <v>6</v>
      </c>
      <c r="K16" t="s">
        <v>8</v>
      </c>
      <c r="L16" t="s">
        <v>166</v>
      </c>
      <c r="M16" t="s">
        <v>60</v>
      </c>
      <c r="N16" t="s">
        <v>286</v>
      </c>
      <c r="O16" t="s">
        <v>287</v>
      </c>
      <c r="P16" t="s">
        <v>179</v>
      </c>
      <c r="Q16" t="s">
        <v>234</v>
      </c>
    </row>
    <row r="17" spans="1:17" x14ac:dyDescent="0.2">
      <c r="A17">
        <v>1</v>
      </c>
      <c r="B17">
        <v>0</v>
      </c>
      <c r="C17">
        <v>30</v>
      </c>
      <c r="D17">
        <v>1100000026</v>
      </c>
      <c r="E17">
        <v>100000039</v>
      </c>
      <c r="F17">
        <v>3</v>
      </c>
      <c r="G17">
        <v>0</v>
      </c>
      <c r="H17">
        <v>0</v>
      </c>
      <c r="I17">
        <v>3</v>
      </c>
      <c r="J17" t="s">
        <v>6</v>
      </c>
      <c r="K17" t="s">
        <v>8</v>
      </c>
      <c r="L17" t="s">
        <v>166</v>
      </c>
      <c r="M17" t="s">
        <v>60</v>
      </c>
      <c r="N17" t="s">
        <v>286</v>
      </c>
      <c r="O17" t="s">
        <v>287</v>
      </c>
      <c r="P17" t="s">
        <v>179</v>
      </c>
      <c r="Q17" t="s">
        <v>234</v>
      </c>
    </row>
    <row r="18" spans="1:17" x14ac:dyDescent="0.2">
      <c r="A18">
        <v>1</v>
      </c>
      <c r="B18">
        <v>0</v>
      </c>
      <c r="C18">
        <v>30</v>
      </c>
      <c r="D18">
        <v>1100000025</v>
      </c>
      <c r="E18">
        <v>100000038</v>
      </c>
      <c r="F18">
        <v>2</v>
      </c>
      <c r="G18">
        <v>0</v>
      </c>
      <c r="H18">
        <v>0</v>
      </c>
      <c r="I18">
        <v>2</v>
      </c>
      <c r="J18" t="s">
        <v>6</v>
      </c>
      <c r="K18" t="s">
        <v>8</v>
      </c>
      <c r="L18" t="s">
        <v>166</v>
      </c>
      <c r="M18" t="s">
        <v>60</v>
      </c>
      <c r="N18" t="s">
        <v>286</v>
      </c>
      <c r="O18" t="s">
        <v>287</v>
      </c>
      <c r="P18" t="s">
        <v>179</v>
      </c>
      <c r="Q18" t="s">
        <v>234</v>
      </c>
    </row>
    <row r="19" spans="1:17" x14ac:dyDescent="0.2">
      <c r="A19">
        <v>1</v>
      </c>
      <c r="B19">
        <v>0</v>
      </c>
      <c r="C19">
        <v>30</v>
      </c>
      <c r="D19">
        <v>1100000024</v>
      </c>
      <c r="E19">
        <v>100000037</v>
      </c>
      <c r="F19">
        <v>1</v>
      </c>
      <c r="G19">
        <v>0</v>
      </c>
      <c r="H19">
        <v>0</v>
      </c>
      <c r="I19">
        <v>1</v>
      </c>
      <c r="J19" t="s">
        <v>6</v>
      </c>
      <c r="K19" t="s">
        <v>7</v>
      </c>
      <c r="L19" t="s">
        <v>166</v>
      </c>
      <c r="M19" t="s">
        <v>60</v>
      </c>
      <c r="N19" t="s">
        <v>286</v>
      </c>
      <c r="O19" t="s">
        <v>287</v>
      </c>
      <c r="P19" t="s">
        <v>179</v>
      </c>
      <c r="Q19" t="s">
        <v>234</v>
      </c>
    </row>
    <row r="20" spans="1:17" x14ac:dyDescent="0.2">
      <c r="A20">
        <v>1</v>
      </c>
      <c r="B20">
        <v>0</v>
      </c>
      <c r="C20">
        <v>30</v>
      </c>
      <c r="D20">
        <v>1100000023</v>
      </c>
      <c r="E20">
        <v>100000036</v>
      </c>
      <c r="F20">
        <v>1</v>
      </c>
      <c r="G20">
        <v>0</v>
      </c>
      <c r="H20">
        <v>0</v>
      </c>
      <c r="I20">
        <v>1</v>
      </c>
      <c r="J20" t="s">
        <v>6</v>
      </c>
      <c r="K20" t="s">
        <v>7</v>
      </c>
      <c r="L20" t="s">
        <v>166</v>
      </c>
      <c r="M20" t="s">
        <v>60</v>
      </c>
      <c r="N20" t="s">
        <v>286</v>
      </c>
      <c r="O20" t="s">
        <v>287</v>
      </c>
      <c r="P20" t="s">
        <v>179</v>
      </c>
      <c r="Q20" t="s">
        <v>234</v>
      </c>
    </row>
    <row r="21" spans="1:17" x14ac:dyDescent="0.2">
      <c r="A21">
        <v>1</v>
      </c>
      <c r="B21">
        <v>0</v>
      </c>
      <c r="C21">
        <v>30</v>
      </c>
      <c r="D21">
        <v>1100000022</v>
      </c>
      <c r="E21">
        <v>100000034</v>
      </c>
      <c r="F21">
        <v>3</v>
      </c>
      <c r="G21">
        <v>0</v>
      </c>
      <c r="H21">
        <v>0</v>
      </c>
      <c r="I21">
        <v>3</v>
      </c>
      <c r="J21" t="s">
        <v>6</v>
      </c>
      <c r="K21" t="s">
        <v>8</v>
      </c>
      <c r="L21" t="s">
        <v>166</v>
      </c>
      <c r="M21" t="s">
        <v>60</v>
      </c>
      <c r="N21" t="s">
        <v>286</v>
      </c>
      <c r="O21" t="s">
        <v>287</v>
      </c>
      <c r="P21" t="s">
        <v>179</v>
      </c>
      <c r="Q21" t="s">
        <v>234</v>
      </c>
    </row>
    <row r="22" spans="1:17" x14ac:dyDescent="0.2">
      <c r="A22">
        <v>1</v>
      </c>
      <c r="B22">
        <v>0</v>
      </c>
      <c r="C22">
        <v>30</v>
      </c>
      <c r="D22">
        <v>1100000021</v>
      </c>
      <c r="E22">
        <v>100000033</v>
      </c>
      <c r="F22">
        <v>1</v>
      </c>
      <c r="G22">
        <v>0</v>
      </c>
      <c r="H22">
        <v>0</v>
      </c>
      <c r="I22">
        <v>1</v>
      </c>
      <c r="J22" t="s">
        <v>6</v>
      </c>
      <c r="K22" t="s">
        <v>7</v>
      </c>
      <c r="L22" t="s">
        <v>166</v>
      </c>
      <c r="M22" t="s">
        <v>60</v>
      </c>
      <c r="N22" t="s">
        <v>286</v>
      </c>
      <c r="O22" t="s">
        <v>287</v>
      </c>
      <c r="P22" t="s">
        <v>179</v>
      </c>
      <c r="Q22" t="s">
        <v>234</v>
      </c>
    </row>
    <row r="23" spans="1:17" x14ac:dyDescent="0.2">
      <c r="A23">
        <v>1</v>
      </c>
      <c r="B23">
        <v>0</v>
      </c>
      <c r="C23">
        <v>30</v>
      </c>
      <c r="D23">
        <v>1100000020</v>
      </c>
      <c r="E23">
        <v>100000028</v>
      </c>
      <c r="F23">
        <v>1</v>
      </c>
      <c r="G23">
        <v>0</v>
      </c>
      <c r="H23">
        <v>0</v>
      </c>
      <c r="I23">
        <v>1</v>
      </c>
      <c r="J23" t="s">
        <v>6</v>
      </c>
      <c r="K23" t="s">
        <v>7</v>
      </c>
      <c r="L23" t="s">
        <v>166</v>
      </c>
      <c r="M23" t="s">
        <v>60</v>
      </c>
      <c r="N23" t="s">
        <v>286</v>
      </c>
      <c r="O23" t="s">
        <v>287</v>
      </c>
      <c r="P23" t="s">
        <v>179</v>
      </c>
      <c r="Q23" t="s">
        <v>234</v>
      </c>
    </row>
    <row r="24" spans="1:17" x14ac:dyDescent="0.2">
      <c r="A24">
        <v>1</v>
      </c>
      <c r="B24">
        <v>0</v>
      </c>
      <c r="C24">
        <v>30</v>
      </c>
      <c r="D24">
        <v>1100000019</v>
      </c>
      <c r="E24">
        <v>100000027</v>
      </c>
      <c r="F24">
        <v>4</v>
      </c>
      <c r="G24">
        <v>0</v>
      </c>
      <c r="H24">
        <v>0</v>
      </c>
      <c r="I24">
        <v>4</v>
      </c>
      <c r="J24" t="s">
        <v>6</v>
      </c>
      <c r="K24" t="s">
        <v>8</v>
      </c>
      <c r="L24" t="s">
        <v>165</v>
      </c>
      <c r="M24" t="s">
        <v>60</v>
      </c>
      <c r="N24" t="s">
        <v>286</v>
      </c>
      <c r="O24" t="s">
        <v>287</v>
      </c>
      <c r="P24" t="s">
        <v>168</v>
      </c>
      <c r="Q24" t="s">
        <v>190</v>
      </c>
    </row>
    <row r="25" spans="1:17" x14ac:dyDescent="0.2">
      <c r="A25">
        <v>1</v>
      </c>
      <c r="B25">
        <v>0</v>
      </c>
      <c r="C25">
        <v>30</v>
      </c>
      <c r="D25">
        <v>1100000018</v>
      </c>
      <c r="E25">
        <v>100000026</v>
      </c>
      <c r="F25">
        <v>1</v>
      </c>
      <c r="G25">
        <v>0</v>
      </c>
      <c r="H25">
        <v>0</v>
      </c>
      <c r="I25">
        <v>1</v>
      </c>
      <c r="J25" t="s">
        <v>6</v>
      </c>
      <c r="K25" t="s">
        <v>7</v>
      </c>
      <c r="L25" t="s">
        <v>166</v>
      </c>
      <c r="M25" t="s">
        <v>60</v>
      </c>
      <c r="N25" t="s">
        <v>286</v>
      </c>
      <c r="O25" t="s">
        <v>287</v>
      </c>
      <c r="P25" t="s">
        <v>179</v>
      </c>
      <c r="Q25" t="s">
        <v>234</v>
      </c>
    </row>
    <row r="26" spans="1:17" x14ac:dyDescent="0.2">
      <c r="A26">
        <v>1</v>
      </c>
      <c r="B26">
        <v>0</v>
      </c>
      <c r="C26">
        <v>30</v>
      </c>
      <c r="D26">
        <v>1100000017</v>
      </c>
      <c r="E26">
        <v>100000024</v>
      </c>
      <c r="F26">
        <v>1</v>
      </c>
      <c r="G26">
        <v>0</v>
      </c>
      <c r="H26">
        <v>0</v>
      </c>
      <c r="I26">
        <v>1</v>
      </c>
      <c r="J26" t="s">
        <v>6</v>
      </c>
      <c r="K26" t="s">
        <v>7</v>
      </c>
      <c r="L26" t="s">
        <v>166</v>
      </c>
      <c r="M26" t="s">
        <v>60</v>
      </c>
      <c r="N26" t="s">
        <v>286</v>
      </c>
      <c r="O26" t="s">
        <v>287</v>
      </c>
      <c r="P26" t="s">
        <v>179</v>
      </c>
      <c r="Q26" t="s">
        <v>234</v>
      </c>
    </row>
    <row r="27" spans="1:17" x14ac:dyDescent="0.2">
      <c r="A27">
        <v>1</v>
      </c>
      <c r="B27">
        <v>0</v>
      </c>
      <c r="C27">
        <v>30</v>
      </c>
      <c r="D27">
        <v>1100000016</v>
      </c>
      <c r="E27">
        <v>100000023</v>
      </c>
      <c r="F27">
        <v>1</v>
      </c>
      <c r="G27">
        <v>0</v>
      </c>
      <c r="H27">
        <v>0</v>
      </c>
      <c r="I27">
        <v>1</v>
      </c>
      <c r="J27" t="s">
        <v>6</v>
      </c>
      <c r="K27" t="s">
        <v>7</v>
      </c>
      <c r="L27" t="s">
        <v>166</v>
      </c>
      <c r="M27" t="s">
        <v>60</v>
      </c>
      <c r="N27" t="s">
        <v>286</v>
      </c>
      <c r="O27" t="s">
        <v>287</v>
      </c>
      <c r="P27" t="s">
        <v>179</v>
      </c>
      <c r="Q27" t="s">
        <v>234</v>
      </c>
    </row>
    <row r="28" spans="1:17" x14ac:dyDescent="0.2">
      <c r="A28">
        <v>1</v>
      </c>
      <c r="B28">
        <v>0</v>
      </c>
      <c r="C28">
        <v>30</v>
      </c>
      <c r="D28">
        <v>1100000015</v>
      </c>
      <c r="E28">
        <v>100000021</v>
      </c>
      <c r="F28">
        <v>2</v>
      </c>
      <c r="G28">
        <v>0</v>
      </c>
      <c r="H28">
        <v>0</v>
      </c>
      <c r="I28">
        <v>2</v>
      </c>
      <c r="J28" t="s">
        <v>6</v>
      </c>
      <c r="K28" t="s">
        <v>8</v>
      </c>
      <c r="L28" t="s">
        <v>165</v>
      </c>
      <c r="M28" t="s">
        <v>60</v>
      </c>
      <c r="N28" t="s">
        <v>286</v>
      </c>
      <c r="O28" t="s">
        <v>287</v>
      </c>
      <c r="P28" t="s">
        <v>168</v>
      </c>
      <c r="Q28" t="s">
        <v>190</v>
      </c>
    </row>
    <row r="29" spans="1:17" x14ac:dyDescent="0.2">
      <c r="A29">
        <v>1</v>
      </c>
      <c r="B29">
        <v>0</v>
      </c>
      <c r="C29">
        <v>30</v>
      </c>
      <c r="D29">
        <v>1100000015</v>
      </c>
      <c r="E29">
        <v>100000022</v>
      </c>
      <c r="F29">
        <v>1</v>
      </c>
      <c r="G29">
        <v>0</v>
      </c>
      <c r="H29">
        <v>0</v>
      </c>
      <c r="I29">
        <v>1</v>
      </c>
      <c r="J29" t="s">
        <v>6</v>
      </c>
      <c r="K29" t="s">
        <v>7</v>
      </c>
      <c r="L29" t="s">
        <v>165</v>
      </c>
      <c r="M29" t="s">
        <v>60</v>
      </c>
      <c r="N29" t="s">
        <v>286</v>
      </c>
      <c r="O29" t="s">
        <v>287</v>
      </c>
      <c r="P29" t="s">
        <v>168</v>
      </c>
      <c r="Q29" t="s">
        <v>190</v>
      </c>
    </row>
    <row r="30" spans="1:17" x14ac:dyDescent="0.2">
      <c r="A30">
        <v>1</v>
      </c>
      <c r="B30">
        <v>0</v>
      </c>
      <c r="C30">
        <v>30</v>
      </c>
      <c r="D30">
        <v>1100000014</v>
      </c>
      <c r="E30">
        <v>100000020</v>
      </c>
      <c r="F30">
        <v>1</v>
      </c>
      <c r="G30">
        <v>0</v>
      </c>
      <c r="H30">
        <v>0</v>
      </c>
      <c r="I30">
        <v>1</v>
      </c>
      <c r="J30" t="s">
        <v>6</v>
      </c>
      <c r="K30" t="s">
        <v>7</v>
      </c>
      <c r="L30" t="s">
        <v>166</v>
      </c>
      <c r="M30" t="s">
        <v>60</v>
      </c>
      <c r="N30" t="s">
        <v>286</v>
      </c>
      <c r="O30" t="s">
        <v>287</v>
      </c>
      <c r="P30" t="s">
        <v>179</v>
      </c>
      <c r="Q30" t="s">
        <v>234</v>
      </c>
    </row>
    <row r="31" spans="1:17" x14ac:dyDescent="0.2">
      <c r="A31">
        <v>1</v>
      </c>
      <c r="B31">
        <v>0</v>
      </c>
      <c r="C31">
        <v>30</v>
      </c>
      <c r="D31">
        <v>1100000013</v>
      </c>
      <c r="E31">
        <v>100000019</v>
      </c>
      <c r="F31">
        <v>1</v>
      </c>
      <c r="G31">
        <v>0</v>
      </c>
      <c r="H31">
        <v>0</v>
      </c>
      <c r="I31">
        <v>1</v>
      </c>
      <c r="J31" t="s">
        <v>6</v>
      </c>
      <c r="K31" t="s">
        <v>7</v>
      </c>
      <c r="L31" t="s">
        <v>166</v>
      </c>
      <c r="M31" t="s">
        <v>60</v>
      </c>
      <c r="N31" t="s">
        <v>286</v>
      </c>
      <c r="O31" t="s">
        <v>287</v>
      </c>
      <c r="P31" t="s">
        <v>179</v>
      </c>
      <c r="Q31" t="s">
        <v>234</v>
      </c>
    </row>
    <row r="32" spans="1:17" x14ac:dyDescent="0.2">
      <c r="A32">
        <v>1</v>
      </c>
      <c r="B32">
        <v>0</v>
      </c>
      <c r="C32">
        <v>30</v>
      </c>
      <c r="D32">
        <v>1100000012</v>
      </c>
      <c r="E32">
        <v>100000017</v>
      </c>
      <c r="F32">
        <v>1</v>
      </c>
      <c r="G32">
        <v>0</v>
      </c>
      <c r="H32">
        <v>0</v>
      </c>
      <c r="I32">
        <v>1</v>
      </c>
      <c r="J32" t="s">
        <v>6</v>
      </c>
      <c r="K32" t="s">
        <v>7</v>
      </c>
      <c r="L32" t="s">
        <v>166</v>
      </c>
      <c r="M32" t="s">
        <v>60</v>
      </c>
      <c r="N32" t="s">
        <v>286</v>
      </c>
      <c r="O32" t="s">
        <v>287</v>
      </c>
      <c r="P32" t="s">
        <v>179</v>
      </c>
      <c r="Q32" t="s">
        <v>234</v>
      </c>
    </row>
    <row r="33" spans="1:17" x14ac:dyDescent="0.2">
      <c r="A33">
        <v>1</v>
      </c>
      <c r="B33">
        <v>0</v>
      </c>
      <c r="C33">
        <v>30</v>
      </c>
      <c r="D33">
        <v>1100000011</v>
      </c>
      <c r="E33">
        <v>100000015</v>
      </c>
      <c r="F33">
        <v>1</v>
      </c>
      <c r="G33">
        <v>0</v>
      </c>
      <c r="H33">
        <v>0</v>
      </c>
      <c r="I33">
        <v>1</v>
      </c>
      <c r="J33" t="s">
        <v>6</v>
      </c>
      <c r="K33" t="s">
        <v>7</v>
      </c>
      <c r="L33" t="s">
        <v>166</v>
      </c>
      <c r="M33" t="s">
        <v>60</v>
      </c>
      <c r="N33" t="s">
        <v>286</v>
      </c>
      <c r="O33" t="s">
        <v>287</v>
      </c>
      <c r="P33" t="s">
        <v>179</v>
      </c>
      <c r="Q33" t="s">
        <v>234</v>
      </c>
    </row>
    <row r="34" spans="1:17" x14ac:dyDescent="0.2">
      <c r="A34">
        <v>1</v>
      </c>
      <c r="B34">
        <v>0</v>
      </c>
      <c r="C34">
        <v>30</v>
      </c>
      <c r="D34">
        <v>1100000010</v>
      </c>
      <c r="E34">
        <v>100000012</v>
      </c>
      <c r="F34">
        <v>3</v>
      </c>
      <c r="G34">
        <v>0</v>
      </c>
      <c r="H34">
        <v>0</v>
      </c>
      <c r="I34">
        <v>3</v>
      </c>
      <c r="J34" t="s">
        <v>6</v>
      </c>
      <c r="K34" t="s">
        <v>8</v>
      </c>
      <c r="L34" t="s">
        <v>166</v>
      </c>
      <c r="M34" t="s">
        <v>60</v>
      </c>
      <c r="N34" t="s">
        <v>286</v>
      </c>
      <c r="O34" t="s">
        <v>287</v>
      </c>
      <c r="P34" t="s">
        <v>179</v>
      </c>
      <c r="Q34" t="s">
        <v>234</v>
      </c>
    </row>
    <row r="35" spans="1:17" x14ac:dyDescent="0.2">
      <c r="A35">
        <v>1</v>
      </c>
      <c r="B35">
        <v>0</v>
      </c>
      <c r="C35">
        <v>30</v>
      </c>
      <c r="D35">
        <v>1100000009</v>
      </c>
      <c r="E35">
        <v>100000011</v>
      </c>
      <c r="F35">
        <v>1</v>
      </c>
      <c r="G35">
        <v>0</v>
      </c>
      <c r="H35">
        <v>0</v>
      </c>
      <c r="I35">
        <v>1</v>
      </c>
      <c r="J35" t="s">
        <v>6</v>
      </c>
      <c r="K35" t="s">
        <v>7</v>
      </c>
      <c r="L35" t="s">
        <v>166</v>
      </c>
      <c r="M35" t="s">
        <v>60</v>
      </c>
      <c r="N35" t="s">
        <v>286</v>
      </c>
      <c r="O35" t="s">
        <v>287</v>
      </c>
      <c r="P35" t="s">
        <v>179</v>
      </c>
      <c r="Q35" t="s">
        <v>234</v>
      </c>
    </row>
    <row r="36" spans="1:17" x14ac:dyDescent="0.2">
      <c r="A36">
        <v>1</v>
      </c>
      <c r="B36">
        <v>0</v>
      </c>
      <c r="C36">
        <v>30</v>
      </c>
      <c r="D36">
        <v>1100000008</v>
      </c>
      <c r="E36">
        <v>100000009</v>
      </c>
      <c r="F36">
        <v>1</v>
      </c>
      <c r="G36">
        <v>0</v>
      </c>
      <c r="H36">
        <v>0</v>
      </c>
      <c r="I36">
        <v>1</v>
      </c>
      <c r="J36" t="s">
        <v>6</v>
      </c>
      <c r="K36" t="s">
        <v>7</v>
      </c>
      <c r="L36" t="s">
        <v>166</v>
      </c>
      <c r="M36" t="s">
        <v>60</v>
      </c>
      <c r="N36" t="s">
        <v>286</v>
      </c>
      <c r="O36" t="s">
        <v>287</v>
      </c>
      <c r="P36" t="s">
        <v>179</v>
      </c>
      <c r="Q36" t="s">
        <v>234</v>
      </c>
    </row>
    <row r="37" spans="1:17" x14ac:dyDescent="0.2">
      <c r="A37">
        <v>1</v>
      </c>
      <c r="B37">
        <v>0</v>
      </c>
      <c r="C37">
        <v>30</v>
      </c>
      <c r="D37">
        <v>1100000007</v>
      </c>
      <c r="E37">
        <v>100000008</v>
      </c>
      <c r="F37">
        <v>1</v>
      </c>
      <c r="G37">
        <v>0</v>
      </c>
      <c r="H37">
        <v>0</v>
      </c>
      <c r="I37">
        <v>1</v>
      </c>
      <c r="J37" t="s">
        <v>6</v>
      </c>
      <c r="K37" t="s">
        <v>7</v>
      </c>
      <c r="L37" t="s">
        <v>166</v>
      </c>
      <c r="M37" t="s">
        <v>60</v>
      </c>
      <c r="N37" t="s">
        <v>286</v>
      </c>
      <c r="O37" t="s">
        <v>287</v>
      </c>
      <c r="P37" t="s">
        <v>179</v>
      </c>
      <c r="Q37" t="s">
        <v>234</v>
      </c>
    </row>
    <row r="38" spans="1:17" x14ac:dyDescent="0.2">
      <c r="A38">
        <v>1</v>
      </c>
      <c r="B38">
        <v>0</v>
      </c>
      <c r="C38">
        <v>30</v>
      </c>
      <c r="D38">
        <v>1100000006</v>
      </c>
      <c r="E38">
        <v>100000006</v>
      </c>
      <c r="F38">
        <v>1</v>
      </c>
      <c r="G38">
        <v>0</v>
      </c>
      <c r="H38">
        <v>0</v>
      </c>
      <c r="I38">
        <v>1</v>
      </c>
      <c r="J38" t="s">
        <v>6</v>
      </c>
      <c r="K38" t="s">
        <v>7</v>
      </c>
      <c r="L38" t="s">
        <v>166</v>
      </c>
      <c r="M38" t="s">
        <v>60</v>
      </c>
      <c r="N38" t="s">
        <v>286</v>
      </c>
      <c r="O38" t="s">
        <v>287</v>
      </c>
      <c r="P38" t="s">
        <v>179</v>
      </c>
      <c r="Q38" t="s">
        <v>234</v>
      </c>
    </row>
    <row r="39" spans="1:17" x14ac:dyDescent="0.2">
      <c r="A39">
        <v>1</v>
      </c>
      <c r="B39">
        <v>0</v>
      </c>
      <c r="C39">
        <v>30</v>
      </c>
      <c r="D39">
        <v>1100000005</v>
      </c>
      <c r="E39">
        <v>100000005</v>
      </c>
      <c r="F39">
        <v>1</v>
      </c>
      <c r="G39">
        <v>0</v>
      </c>
      <c r="H39">
        <v>0</v>
      </c>
      <c r="I39">
        <v>1</v>
      </c>
      <c r="J39" t="s">
        <v>6</v>
      </c>
      <c r="K39" t="s">
        <v>7</v>
      </c>
      <c r="L39" t="s">
        <v>166</v>
      </c>
      <c r="M39" t="s">
        <v>60</v>
      </c>
      <c r="N39" t="s">
        <v>286</v>
      </c>
      <c r="O39" t="s">
        <v>287</v>
      </c>
      <c r="P39" t="s">
        <v>179</v>
      </c>
      <c r="Q39" t="s">
        <v>234</v>
      </c>
    </row>
    <row r="40" spans="1:17" x14ac:dyDescent="0.2">
      <c r="A40">
        <v>1</v>
      </c>
      <c r="B40">
        <v>0</v>
      </c>
      <c r="C40">
        <v>30</v>
      </c>
      <c r="D40">
        <v>1100000004</v>
      </c>
      <c r="E40">
        <v>100000004</v>
      </c>
      <c r="F40">
        <v>1</v>
      </c>
      <c r="G40">
        <v>0</v>
      </c>
      <c r="H40">
        <v>0</v>
      </c>
      <c r="I40">
        <v>1</v>
      </c>
      <c r="J40" t="s">
        <v>6</v>
      </c>
      <c r="K40" t="s">
        <v>7</v>
      </c>
      <c r="L40" t="s">
        <v>166</v>
      </c>
      <c r="M40" t="s">
        <v>60</v>
      </c>
      <c r="N40" t="s">
        <v>286</v>
      </c>
      <c r="O40" t="s">
        <v>287</v>
      </c>
      <c r="P40" t="s">
        <v>179</v>
      </c>
      <c r="Q40" t="s">
        <v>234</v>
      </c>
    </row>
    <row r="41" spans="1:17" x14ac:dyDescent="0.2">
      <c r="A41">
        <v>1</v>
      </c>
      <c r="B41">
        <v>0</v>
      </c>
      <c r="C41">
        <v>30</v>
      </c>
      <c r="D41">
        <v>1100000003</v>
      </c>
      <c r="E41">
        <v>100000003</v>
      </c>
      <c r="F41">
        <v>4</v>
      </c>
      <c r="G41">
        <v>0</v>
      </c>
      <c r="H41">
        <v>0</v>
      </c>
      <c r="I41">
        <v>4</v>
      </c>
      <c r="J41" t="s">
        <v>6</v>
      </c>
      <c r="K41" t="s">
        <v>8</v>
      </c>
      <c r="L41" t="s">
        <v>166</v>
      </c>
      <c r="M41" t="s">
        <v>60</v>
      </c>
      <c r="N41" t="s">
        <v>286</v>
      </c>
      <c r="O41" t="s">
        <v>287</v>
      </c>
      <c r="P41" t="s">
        <v>179</v>
      </c>
      <c r="Q41" t="s">
        <v>234</v>
      </c>
    </row>
    <row r="42" spans="1:17" x14ac:dyDescent="0.2">
      <c r="A42">
        <v>1</v>
      </c>
      <c r="B42">
        <v>0</v>
      </c>
      <c r="C42">
        <v>30</v>
      </c>
      <c r="D42">
        <v>1100000002</v>
      </c>
      <c r="E42">
        <v>100000002</v>
      </c>
      <c r="F42">
        <v>1</v>
      </c>
      <c r="G42">
        <v>0</v>
      </c>
      <c r="H42">
        <v>0</v>
      </c>
      <c r="I42">
        <v>1</v>
      </c>
      <c r="J42" t="s">
        <v>6</v>
      </c>
      <c r="K42" t="s">
        <v>7</v>
      </c>
      <c r="L42" t="s">
        <v>165</v>
      </c>
      <c r="M42" t="s">
        <v>60</v>
      </c>
      <c r="N42" t="s">
        <v>286</v>
      </c>
      <c r="O42" t="s">
        <v>287</v>
      </c>
      <c r="P42" t="s">
        <v>168</v>
      </c>
      <c r="Q42" t="s">
        <v>190</v>
      </c>
    </row>
    <row r="43" spans="1:17" x14ac:dyDescent="0.2">
      <c r="A43">
        <v>1</v>
      </c>
      <c r="B43">
        <v>0</v>
      </c>
      <c r="C43">
        <v>30</v>
      </c>
      <c r="D43">
        <v>1100000002</v>
      </c>
      <c r="E43">
        <v>100000014</v>
      </c>
      <c r="F43">
        <v>2</v>
      </c>
      <c r="G43">
        <v>0</v>
      </c>
      <c r="H43">
        <v>0</v>
      </c>
      <c r="I43">
        <v>2</v>
      </c>
      <c r="J43" t="s">
        <v>6</v>
      </c>
      <c r="K43" t="s">
        <v>8</v>
      </c>
      <c r="L43" t="s">
        <v>165</v>
      </c>
      <c r="M43" t="s">
        <v>60</v>
      </c>
      <c r="N43" t="s">
        <v>286</v>
      </c>
      <c r="O43" t="s">
        <v>287</v>
      </c>
      <c r="P43" t="s">
        <v>168</v>
      </c>
      <c r="Q43" t="s">
        <v>190</v>
      </c>
    </row>
    <row r="44" spans="1:17" x14ac:dyDescent="0.2">
      <c r="A44">
        <v>1</v>
      </c>
      <c r="B44">
        <v>0</v>
      </c>
      <c r="C44">
        <v>30</v>
      </c>
      <c r="D44">
        <v>1100000001</v>
      </c>
      <c r="E44">
        <v>100000001</v>
      </c>
      <c r="F44">
        <v>1</v>
      </c>
      <c r="G44">
        <v>0</v>
      </c>
      <c r="H44">
        <v>0</v>
      </c>
      <c r="I44">
        <v>1</v>
      </c>
      <c r="J44" t="s">
        <v>6</v>
      </c>
      <c r="K44" t="s">
        <v>7</v>
      </c>
      <c r="L44" t="s">
        <v>166</v>
      </c>
      <c r="M44" t="s">
        <v>60</v>
      </c>
      <c r="N44" t="s">
        <v>286</v>
      </c>
      <c r="O44" t="s">
        <v>287</v>
      </c>
      <c r="P44" t="s">
        <v>179</v>
      </c>
      <c r="Q44" t="s">
        <v>234</v>
      </c>
    </row>
    <row r="45" spans="1:17" x14ac:dyDescent="0.2">
      <c r="A45">
        <v>1</v>
      </c>
      <c r="B45">
        <v>0</v>
      </c>
      <c r="C45">
        <v>30</v>
      </c>
      <c r="D45">
        <v>1100000000</v>
      </c>
      <c r="E45">
        <v>100000000</v>
      </c>
      <c r="F45">
        <v>1</v>
      </c>
      <c r="G45">
        <v>0</v>
      </c>
      <c r="H45">
        <v>0</v>
      </c>
      <c r="I45">
        <v>1</v>
      </c>
      <c r="J45" t="s">
        <v>6</v>
      </c>
      <c r="K45" t="s">
        <v>7</v>
      </c>
      <c r="L45" t="s">
        <v>165</v>
      </c>
      <c r="M45" t="s">
        <v>60</v>
      </c>
      <c r="N45" t="s">
        <v>286</v>
      </c>
      <c r="O45" t="s">
        <v>287</v>
      </c>
      <c r="P45" t="s">
        <v>168</v>
      </c>
      <c r="Q45" t="s">
        <v>190</v>
      </c>
    </row>
    <row r="46" spans="1:17" x14ac:dyDescent="0.2">
      <c r="A46">
        <v>1</v>
      </c>
      <c r="B46">
        <v>0</v>
      </c>
      <c r="C46">
        <v>30</v>
      </c>
      <c r="D46">
        <v>100000007</v>
      </c>
      <c r="E46">
        <v>100000007</v>
      </c>
      <c r="F46">
        <v>2</v>
      </c>
      <c r="G46">
        <v>0</v>
      </c>
      <c r="H46">
        <v>0</v>
      </c>
      <c r="I46">
        <v>2</v>
      </c>
      <c r="J46" t="s">
        <v>6</v>
      </c>
      <c r="K46" t="s">
        <v>8</v>
      </c>
      <c r="L46" t="s">
        <v>166</v>
      </c>
      <c r="M46" t="s">
        <v>60</v>
      </c>
      <c r="N46" t="s">
        <v>286</v>
      </c>
      <c r="O46" t="s">
        <v>287</v>
      </c>
      <c r="P46" t="s">
        <v>179</v>
      </c>
      <c r="Q46" t="s">
        <v>234</v>
      </c>
    </row>
    <row r="47" spans="1:17" x14ac:dyDescent="0.2">
      <c r="A47">
        <v>1</v>
      </c>
      <c r="B47">
        <v>0</v>
      </c>
      <c r="C47">
        <v>30</v>
      </c>
      <c r="D47">
        <v>100000010</v>
      </c>
      <c r="E47">
        <v>100000010</v>
      </c>
      <c r="F47">
        <v>1</v>
      </c>
      <c r="G47">
        <v>0</v>
      </c>
      <c r="H47">
        <v>0</v>
      </c>
      <c r="I47">
        <v>1</v>
      </c>
      <c r="J47" t="s">
        <v>6</v>
      </c>
      <c r="K47" t="s">
        <v>7</v>
      </c>
      <c r="L47" t="s">
        <v>166</v>
      </c>
      <c r="M47" t="s">
        <v>60</v>
      </c>
      <c r="N47" t="s">
        <v>286</v>
      </c>
      <c r="O47" t="s">
        <v>287</v>
      </c>
      <c r="P47" t="s">
        <v>179</v>
      </c>
      <c r="Q47" t="s">
        <v>234</v>
      </c>
    </row>
    <row r="48" spans="1:17" x14ac:dyDescent="0.2">
      <c r="A48">
        <v>1</v>
      </c>
      <c r="B48">
        <v>0</v>
      </c>
      <c r="C48">
        <v>30</v>
      </c>
      <c r="D48">
        <v>100000013</v>
      </c>
      <c r="E48">
        <v>100000013</v>
      </c>
      <c r="F48">
        <v>3</v>
      </c>
      <c r="G48">
        <v>0</v>
      </c>
      <c r="H48">
        <v>0</v>
      </c>
      <c r="I48">
        <v>3</v>
      </c>
      <c r="J48" t="s">
        <v>6</v>
      </c>
      <c r="K48" t="s">
        <v>8</v>
      </c>
      <c r="L48" t="s">
        <v>166</v>
      </c>
      <c r="M48" t="s">
        <v>60</v>
      </c>
      <c r="N48" t="s">
        <v>286</v>
      </c>
      <c r="O48" t="s">
        <v>287</v>
      </c>
      <c r="P48" t="s">
        <v>179</v>
      </c>
      <c r="Q48" t="s">
        <v>234</v>
      </c>
    </row>
    <row r="49" spans="1:17" x14ac:dyDescent="0.2">
      <c r="A49">
        <v>1</v>
      </c>
      <c r="B49">
        <v>0</v>
      </c>
      <c r="C49">
        <v>30</v>
      </c>
      <c r="D49">
        <v>100000016</v>
      </c>
      <c r="E49">
        <v>100000016</v>
      </c>
      <c r="F49">
        <v>1</v>
      </c>
      <c r="G49">
        <v>0</v>
      </c>
      <c r="H49">
        <v>0</v>
      </c>
      <c r="I49">
        <v>1</v>
      </c>
      <c r="J49" t="s">
        <v>6</v>
      </c>
      <c r="K49" t="s">
        <v>7</v>
      </c>
      <c r="L49" t="s">
        <v>166</v>
      </c>
      <c r="M49" t="s">
        <v>60</v>
      </c>
      <c r="N49" t="s">
        <v>286</v>
      </c>
      <c r="O49" t="s">
        <v>287</v>
      </c>
      <c r="P49" t="s">
        <v>179</v>
      </c>
      <c r="Q49" t="s">
        <v>234</v>
      </c>
    </row>
    <row r="50" spans="1:17" x14ac:dyDescent="0.2">
      <c r="A50">
        <v>1</v>
      </c>
      <c r="B50">
        <v>0</v>
      </c>
      <c r="C50">
        <v>30</v>
      </c>
      <c r="D50">
        <v>100000018</v>
      </c>
      <c r="E50">
        <v>100000018</v>
      </c>
      <c r="F50">
        <v>2</v>
      </c>
      <c r="G50">
        <v>0</v>
      </c>
      <c r="H50">
        <v>0</v>
      </c>
      <c r="I50">
        <v>2</v>
      </c>
      <c r="J50" t="s">
        <v>6</v>
      </c>
      <c r="K50" t="s">
        <v>8</v>
      </c>
      <c r="L50" t="s">
        <v>166</v>
      </c>
      <c r="M50" t="s">
        <v>60</v>
      </c>
      <c r="N50" t="s">
        <v>286</v>
      </c>
      <c r="O50" t="s">
        <v>287</v>
      </c>
      <c r="P50" t="s">
        <v>179</v>
      </c>
      <c r="Q50" t="s">
        <v>234</v>
      </c>
    </row>
    <row r="51" spans="1:17" x14ac:dyDescent="0.2">
      <c r="A51">
        <v>1</v>
      </c>
      <c r="B51">
        <v>0</v>
      </c>
      <c r="C51">
        <v>30</v>
      </c>
      <c r="D51">
        <v>100000025</v>
      </c>
      <c r="E51">
        <v>100000025</v>
      </c>
      <c r="F51">
        <v>1</v>
      </c>
      <c r="G51">
        <v>0</v>
      </c>
      <c r="H51">
        <v>0</v>
      </c>
      <c r="I51">
        <v>1</v>
      </c>
      <c r="J51" t="s">
        <v>6</v>
      </c>
      <c r="K51" t="s">
        <v>7</v>
      </c>
      <c r="L51" t="s">
        <v>166</v>
      </c>
      <c r="M51" t="s">
        <v>60</v>
      </c>
      <c r="N51" t="s">
        <v>286</v>
      </c>
      <c r="O51" t="s">
        <v>287</v>
      </c>
      <c r="P51" t="s">
        <v>179</v>
      </c>
      <c r="Q51" t="s">
        <v>234</v>
      </c>
    </row>
    <row r="52" spans="1:17" x14ac:dyDescent="0.2">
      <c r="A52">
        <v>1</v>
      </c>
      <c r="B52">
        <v>0</v>
      </c>
      <c r="C52">
        <v>30</v>
      </c>
      <c r="D52">
        <v>100000029</v>
      </c>
      <c r="E52">
        <v>100000029</v>
      </c>
      <c r="F52">
        <v>2</v>
      </c>
      <c r="G52">
        <v>0</v>
      </c>
      <c r="H52">
        <v>0</v>
      </c>
      <c r="I52">
        <v>2</v>
      </c>
      <c r="J52" t="s">
        <v>6</v>
      </c>
      <c r="K52" t="s">
        <v>8</v>
      </c>
      <c r="L52" t="s">
        <v>166</v>
      </c>
      <c r="M52" t="s">
        <v>60</v>
      </c>
      <c r="N52" t="s">
        <v>286</v>
      </c>
      <c r="O52" t="s">
        <v>287</v>
      </c>
      <c r="P52" t="s">
        <v>179</v>
      </c>
      <c r="Q52" t="s">
        <v>234</v>
      </c>
    </row>
    <row r="53" spans="1:17" x14ac:dyDescent="0.2">
      <c r="A53">
        <v>1</v>
      </c>
      <c r="B53">
        <v>0</v>
      </c>
      <c r="C53">
        <v>30</v>
      </c>
      <c r="D53">
        <v>100000030</v>
      </c>
      <c r="E53">
        <v>100000030</v>
      </c>
      <c r="F53">
        <v>1</v>
      </c>
      <c r="G53">
        <v>0</v>
      </c>
      <c r="H53">
        <v>0</v>
      </c>
      <c r="I53">
        <v>1</v>
      </c>
      <c r="J53" t="s">
        <v>6</v>
      </c>
      <c r="K53" t="s">
        <v>7</v>
      </c>
      <c r="L53" t="s">
        <v>166</v>
      </c>
      <c r="M53" t="s">
        <v>60</v>
      </c>
      <c r="N53" t="s">
        <v>286</v>
      </c>
      <c r="O53" t="s">
        <v>287</v>
      </c>
      <c r="P53" t="s">
        <v>179</v>
      </c>
      <c r="Q53" t="s">
        <v>234</v>
      </c>
    </row>
    <row r="54" spans="1:17" x14ac:dyDescent="0.2">
      <c r="A54">
        <v>1</v>
      </c>
      <c r="B54">
        <v>0</v>
      </c>
      <c r="C54">
        <v>30</v>
      </c>
      <c r="D54">
        <v>100000031</v>
      </c>
      <c r="E54">
        <v>100000031</v>
      </c>
      <c r="F54">
        <v>1</v>
      </c>
      <c r="G54">
        <v>0</v>
      </c>
      <c r="H54">
        <v>0</v>
      </c>
      <c r="I54">
        <v>1</v>
      </c>
      <c r="J54" t="s">
        <v>6</v>
      </c>
      <c r="K54" t="s">
        <v>7</v>
      </c>
      <c r="L54" t="s">
        <v>166</v>
      </c>
      <c r="M54" t="s">
        <v>60</v>
      </c>
      <c r="N54" t="s">
        <v>286</v>
      </c>
      <c r="O54" t="s">
        <v>287</v>
      </c>
      <c r="P54" t="s">
        <v>179</v>
      </c>
      <c r="Q54" t="s">
        <v>234</v>
      </c>
    </row>
    <row r="55" spans="1:17" x14ac:dyDescent="0.2">
      <c r="A55">
        <v>1</v>
      </c>
      <c r="B55">
        <v>0</v>
      </c>
      <c r="C55">
        <v>30</v>
      </c>
      <c r="D55">
        <v>100000032</v>
      </c>
      <c r="E55">
        <v>100000032</v>
      </c>
      <c r="F55">
        <v>2</v>
      </c>
      <c r="G55">
        <v>0</v>
      </c>
      <c r="H55">
        <v>0</v>
      </c>
      <c r="I55">
        <v>2</v>
      </c>
      <c r="J55" t="s">
        <v>6</v>
      </c>
      <c r="K55" t="s">
        <v>8</v>
      </c>
      <c r="L55" t="s">
        <v>166</v>
      </c>
      <c r="M55" t="s">
        <v>60</v>
      </c>
      <c r="N55" t="s">
        <v>286</v>
      </c>
      <c r="O55" t="s">
        <v>287</v>
      </c>
      <c r="P55" t="s">
        <v>179</v>
      </c>
      <c r="Q55" t="s">
        <v>234</v>
      </c>
    </row>
    <row r="56" spans="1:17" x14ac:dyDescent="0.2">
      <c r="A56">
        <v>1</v>
      </c>
      <c r="B56">
        <v>0</v>
      </c>
      <c r="C56">
        <v>30</v>
      </c>
      <c r="D56">
        <v>100000035</v>
      </c>
      <c r="E56">
        <v>100000035</v>
      </c>
      <c r="F56">
        <v>1</v>
      </c>
      <c r="G56">
        <v>0</v>
      </c>
      <c r="H56">
        <v>0</v>
      </c>
      <c r="I56">
        <v>1</v>
      </c>
      <c r="J56" t="s">
        <v>6</v>
      </c>
      <c r="K56" t="s">
        <v>7</v>
      </c>
      <c r="L56" t="s">
        <v>166</v>
      </c>
      <c r="M56" t="s">
        <v>60</v>
      </c>
      <c r="N56" t="s">
        <v>286</v>
      </c>
      <c r="O56" t="s">
        <v>287</v>
      </c>
      <c r="P56" t="s">
        <v>179</v>
      </c>
      <c r="Q56" t="s">
        <v>234</v>
      </c>
    </row>
    <row r="57" spans="1:17" x14ac:dyDescent="0.2">
      <c r="A57">
        <v>1</v>
      </c>
      <c r="B57">
        <v>0</v>
      </c>
      <c r="C57">
        <v>30</v>
      </c>
      <c r="D57">
        <v>100000040</v>
      </c>
      <c r="E57">
        <v>100000040</v>
      </c>
      <c r="F57">
        <v>1</v>
      </c>
      <c r="G57">
        <v>0</v>
      </c>
      <c r="H57">
        <v>0</v>
      </c>
      <c r="I57">
        <v>1</v>
      </c>
      <c r="J57" t="s">
        <v>6</v>
      </c>
      <c r="K57" t="s">
        <v>7</v>
      </c>
      <c r="L57" t="s">
        <v>166</v>
      </c>
      <c r="M57" t="s">
        <v>60</v>
      </c>
      <c r="N57" t="s">
        <v>286</v>
      </c>
      <c r="O57" t="s">
        <v>287</v>
      </c>
      <c r="P57" t="s">
        <v>179</v>
      </c>
      <c r="Q57" t="s">
        <v>234</v>
      </c>
    </row>
    <row r="58" spans="1:17" x14ac:dyDescent="0.2">
      <c r="A58">
        <v>1</v>
      </c>
      <c r="B58">
        <v>0</v>
      </c>
      <c r="C58">
        <v>30</v>
      </c>
      <c r="D58">
        <v>100000045</v>
      </c>
      <c r="E58">
        <v>100000045</v>
      </c>
      <c r="F58">
        <v>1</v>
      </c>
      <c r="G58">
        <v>0</v>
      </c>
      <c r="H58">
        <v>0</v>
      </c>
      <c r="I58">
        <v>1</v>
      </c>
      <c r="J58" t="s">
        <v>6</v>
      </c>
      <c r="K58" t="s">
        <v>7</v>
      </c>
      <c r="L58" t="s">
        <v>166</v>
      </c>
      <c r="M58" t="s">
        <v>60</v>
      </c>
      <c r="N58" t="s">
        <v>286</v>
      </c>
      <c r="O58" t="s">
        <v>287</v>
      </c>
      <c r="P58" t="s">
        <v>179</v>
      </c>
      <c r="Q58" t="s">
        <v>234</v>
      </c>
    </row>
    <row r="59" spans="1:17" x14ac:dyDescent="0.2">
      <c r="A59">
        <v>1</v>
      </c>
      <c r="B59">
        <v>0</v>
      </c>
      <c r="C59">
        <v>30</v>
      </c>
      <c r="D59">
        <v>100000046</v>
      </c>
      <c r="E59">
        <v>100000046</v>
      </c>
      <c r="F59">
        <v>1</v>
      </c>
      <c r="G59">
        <v>0</v>
      </c>
      <c r="H59">
        <v>0</v>
      </c>
      <c r="I59">
        <v>1</v>
      </c>
      <c r="J59" t="s">
        <v>6</v>
      </c>
      <c r="K59" t="s">
        <v>7</v>
      </c>
      <c r="L59" t="s">
        <v>166</v>
      </c>
      <c r="M59" t="s">
        <v>60</v>
      </c>
      <c r="N59" t="s">
        <v>286</v>
      </c>
      <c r="O59" t="s">
        <v>287</v>
      </c>
      <c r="P59" t="s">
        <v>179</v>
      </c>
      <c r="Q59" t="s">
        <v>234</v>
      </c>
    </row>
    <row r="60" spans="1:17" x14ac:dyDescent="0.2">
      <c r="A60">
        <v>1</v>
      </c>
      <c r="B60">
        <v>0</v>
      </c>
      <c r="C60">
        <v>30</v>
      </c>
      <c r="D60">
        <v>100000048</v>
      </c>
      <c r="E60">
        <v>100000048</v>
      </c>
      <c r="F60">
        <v>2</v>
      </c>
      <c r="G60">
        <v>0</v>
      </c>
      <c r="H60">
        <v>0</v>
      </c>
      <c r="I60">
        <v>2</v>
      </c>
      <c r="J60" t="s">
        <v>6</v>
      </c>
      <c r="K60" t="s">
        <v>8</v>
      </c>
      <c r="L60" t="s">
        <v>166</v>
      </c>
      <c r="M60" t="s">
        <v>60</v>
      </c>
      <c r="N60" t="s">
        <v>286</v>
      </c>
      <c r="O60" t="s">
        <v>287</v>
      </c>
      <c r="P60" t="s">
        <v>179</v>
      </c>
      <c r="Q60" t="s">
        <v>234</v>
      </c>
    </row>
    <row r="61" spans="1:17" x14ac:dyDescent="0.2">
      <c r="A61">
        <v>1</v>
      </c>
      <c r="B61">
        <v>0</v>
      </c>
      <c r="C61">
        <v>30</v>
      </c>
      <c r="D61">
        <v>100000050</v>
      </c>
      <c r="E61">
        <v>100000050</v>
      </c>
      <c r="F61">
        <v>1</v>
      </c>
      <c r="G61">
        <v>0</v>
      </c>
      <c r="H61">
        <v>0</v>
      </c>
      <c r="I61">
        <v>1</v>
      </c>
      <c r="J61" t="s">
        <v>6</v>
      </c>
      <c r="K61" t="s">
        <v>7</v>
      </c>
      <c r="L61" t="s">
        <v>166</v>
      </c>
      <c r="M61" t="s">
        <v>60</v>
      </c>
      <c r="N61" t="s">
        <v>286</v>
      </c>
      <c r="O61" t="s">
        <v>287</v>
      </c>
      <c r="P61" t="s">
        <v>179</v>
      </c>
      <c r="Q61" t="s">
        <v>234</v>
      </c>
    </row>
    <row r="62" spans="1:17" x14ac:dyDescent="0.2">
      <c r="A62">
        <v>1</v>
      </c>
      <c r="B62">
        <v>0</v>
      </c>
      <c r="C62">
        <v>30</v>
      </c>
      <c r="D62">
        <v>100000067</v>
      </c>
      <c r="E62">
        <v>100000067</v>
      </c>
      <c r="F62">
        <v>1</v>
      </c>
      <c r="G62">
        <v>0</v>
      </c>
      <c r="H62">
        <v>0</v>
      </c>
      <c r="I62">
        <v>1</v>
      </c>
      <c r="J62" t="s">
        <v>6</v>
      </c>
      <c r="K62" t="s">
        <v>7</v>
      </c>
      <c r="L62" t="s">
        <v>166</v>
      </c>
      <c r="M62" t="s">
        <v>60</v>
      </c>
      <c r="N62" t="s">
        <v>286</v>
      </c>
      <c r="O62" t="s">
        <v>287</v>
      </c>
      <c r="P62" t="s">
        <v>179</v>
      </c>
      <c r="Q62" t="s">
        <v>234</v>
      </c>
    </row>
    <row r="63" spans="1:17" x14ac:dyDescent="0.2">
      <c r="A63">
        <v>1</v>
      </c>
      <c r="B63">
        <v>0</v>
      </c>
      <c r="C63">
        <v>30</v>
      </c>
      <c r="D63">
        <v>100000068</v>
      </c>
      <c r="E63">
        <v>100000068</v>
      </c>
      <c r="F63">
        <v>1</v>
      </c>
      <c r="G63">
        <v>0</v>
      </c>
      <c r="H63">
        <v>0</v>
      </c>
      <c r="I63">
        <v>1</v>
      </c>
      <c r="J63" t="s">
        <v>6</v>
      </c>
      <c r="K63" t="s">
        <v>7</v>
      </c>
      <c r="L63" t="s">
        <v>166</v>
      </c>
      <c r="M63" t="s">
        <v>60</v>
      </c>
      <c r="N63" t="s">
        <v>286</v>
      </c>
      <c r="O63" t="s">
        <v>287</v>
      </c>
      <c r="P63" t="s">
        <v>179</v>
      </c>
      <c r="Q63" t="s">
        <v>234</v>
      </c>
    </row>
    <row r="64" spans="1:17" x14ac:dyDescent="0.2">
      <c r="A64">
        <v>1</v>
      </c>
      <c r="B64">
        <v>0</v>
      </c>
      <c r="C64">
        <v>30</v>
      </c>
      <c r="D64">
        <v>100000070</v>
      </c>
      <c r="E64">
        <v>100000070</v>
      </c>
      <c r="F64">
        <v>1</v>
      </c>
      <c r="G64">
        <v>0</v>
      </c>
      <c r="H64">
        <v>0</v>
      </c>
      <c r="I64">
        <v>1</v>
      </c>
      <c r="J64" t="s">
        <v>6</v>
      </c>
      <c r="K64" t="s">
        <v>7</v>
      </c>
      <c r="L64" t="s">
        <v>166</v>
      </c>
      <c r="M64" t="s">
        <v>60</v>
      </c>
      <c r="N64" t="s">
        <v>286</v>
      </c>
      <c r="O64" t="s">
        <v>287</v>
      </c>
      <c r="P64" t="s">
        <v>179</v>
      </c>
      <c r="Q64" t="s">
        <v>234</v>
      </c>
    </row>
    <row r="65" spans="1:17" x14ac:dyDescent="0.2">
      <c r="A65">
        <v>1</v>
      </c>
      <c r="B65">
        <v>0</v>
      </c>
      <c r="C65">
        <v>30</v>
      </c>
      <c r="D65">
        <v>100000071</v>
      </c>
      <c r="E65">
        <v>100000071</v>
      </c>
      <c r="F65">
        <v>1</v>
      </c>
      <c r="G65">
        <v>0</v>
      </c>
      <c r="H65">
        <v>0</v>
      </c>
      <c r="I65">
        <v>1</v>
      </c>
      <c r="J65" t="s">
        <v>6</v>
      </c>
      <c r="K65" t="s">
        <v>7</v>
      </c>
      <c r="L65" t="s">
        <v>166</v>
      </c>
      <c r="M65" t="s">
        <v>60</v>
      </c>
      <c r="N65" t="s">
        <v>286</v>
      </c>
      <c r="O65" t="s">
        <v>287</v>
      </c>
      <c r="P65" t="s">
        <v>179</v>
      </c>
      <c r="Q65" t="s">
        <v>234</v>
      </c>
    </row>
    <row r="66" spans="1:17" x14ac:dyDescent="0.2">
      <c r="A66">
        <v>1</v>
      </c>
      <c r="B66">
        <v>0</v>
      </c>
      <c r="C66">
        <v>30</v>
      </c>
      <c r="D66">
        <v>100000072</v>
      </c>
      <c r="E66">
        <v>100000072</v>
      </c>
      <c r="F66">
        <v>1</v>
      </c>
      <c r="G66">
        <v>0</v>
      </c>
      <c r="H66">
        <v>0</v>
      </c>
      <c r="I66">
        <v>1</v>
      </c>
      <c r="J66" t="s">
        <v>6</v>
      </c>
      <c r="K66" t="s">
        <v>7</v>
      </c>
      <c r="L66" t="s">
        <v>166</v>
      </c>
      <c r="M66" t="s">
        <v>60</v>
      </c>
      <c r="N66" t="s">
        <v>286</v>
      </c>
      <c r="O66" t="s">
        <v>287</v>
      </c>
      <c r="P66" t="s">
        <v>179</v>
      </c>
      <c r="Q66" t="s">
        <v>234</v>
      </c>
    </row>
    <row r="67" spans="1:17" x14ac:dyDescent="0.2">
      <c r="A67">
        <v>1</v>
      </c>
      <c r="B67">
        <v>0</v>
      </c>
      <c r="C67">
        <v>30</v>
      </c>
      <c r="D67">
        <v>100000073</v>
      </c>
      <c r="E67">
        <v>100000073</v>
      </c>
      <c r="F67">
        <v>1</v>
      </c>
      <c r="G67">
        <v>0</v>
      </c>
      <c r="H67">
        <v>0</v>
      </c>
      <c r="I67">
        <v>1</v>
      </c>
      <c r="J67" t="s">
        <v>6</v>
      </c>
      <c r="K67" t="s">
        <v>7</v>
      </c>
      <c r="L67" t="s">
        <v>166</v>
      </c>
      <c r="M67" t="s">
        <v>60</v>
      </c>
      <c r="N67" t="s">
        <v>286</v>
      </c>
      <c r="O67" t="s">
        <v>287</v>
      </c>
      <c r="P67" t="s">
        <v>179</v>
      </c>
      <c r="Q67" t="s">
        <v>234</v>
      </c>
    </row>
    <row r="68" spans="1:17" x14ac:dyDescent="0.2">
      <c r="A68">
        <v>1</v>
      </c>
      <c r="B68">
        <v>0</v>
      </c>
      <c r="C68">
        <v>30</v>
      </c>
      <c r="D68">
        <v>100000074</v>
      </c>
      <c r="E68">
        <v>100000074</v>
      </c>
      <c r="F68">
        <v>1</v>
      </c>
      <c r="G68">
        <v>0</v>
      </c>
      <c r="H68">
        <v>0</v>
      </c>
      <c r="I68">
        <v>1</v>
      </c>
      <c r="J68" t="s">
        <v>6</v>
      </c>
      <c r="K68" t="s">
        <v>7</v>
      </c>
      <c r="L68" t="s">
        <v>166</v>
      </c>
      <c r="M68" t="s">
        <v>60</v>
      </c>
      <c r="N68" t="s">
        <v>286</v>
      </c>
      <c r="O68" t="s">
        <v>287</v>
      </c>
      <c r="P68" t="s">
        <v>179</v>
      </c>
      <c r="Q68" t="s">
        <v>234</v>
      </c>
    </row>
    <row r="69" spans="1:17" x14ac:dyDescent="0.2">
      <c r="A69">
        <v>1</v>
      </c>
      <c r="B69">
        <v>0</v>
      </c>
      <c r="C69">
        <v>30</v>
      </c>
      <c r="D69">
        <v>100000075</v>
      </c>
      <c r="E69">
        <v>100000075</v>
      </c>
      <c r="F69">
        <v>1</v>
      </c>
      <c r="G69">
        <v>0</v>
      </c>
      <c r="H69">
        <v>0</v>
      </c>
      <c r="I69">
        <v>1</v>
      </c>
      <c r="J69" t="s">
        <v>6</v>
      </c>
      <c r="K69" t="s">
        <v>7</v>
      </c>
      <c r="L69" t="s">
        <v>166</v>
      </c>
      <c r="M69" t="s">
        <v>60</v>
      </c>
      <c r="N69" t="s">
        <v>286</v>
      </c>
      <c r="O69" t="s">
        <v>287</v>
      </c>
      <c r="P69" t="s">
        <v>179</v>
      </c>
      <c r="Q69" t="s">
        <v>234</v>
      </c>
    </row>
    <row r="70" spans="1:17" s="20" customFormat="1" x14ac:dyDescent="0.2">
      <c r="A70" s="20">
        <v>4</v>
      </c>
      <c r="B70" s="20">
        <v>1</v>
      </c>
      <c r="C70" s="20">
        <v>31</v>
      </c>
      <c r="D70" s="20">
        <v>1100000048</v>
      </c>
      <c r="E70" s="20">
        <v>100000186</v>
      </c>
      <c r="F70" s="20">
        <v>1</v>
      </c>
      <c r="G70" s="20">
        <v>0</v>
      </c>
      <c r="H70" s="20">
        <v>0</v>
      </c>
      <c r="I70" s="20">
        <v>1</v>
      </c>
      <c r="J70" s="20" t="s">
        <v>6</v>
      </c>
      <c r="K70" s="20" t="s">
        <v>7</v>
      </c>
      <c r="L70" s="20" t="s">
        <v>166</v>
      </c>
      <c r="M70" s="20" t="s">
        <v>60</v>
      </c>
      <c r="N70" s="20" t="s">
        <v>367</v>
      </c>
      <c r="O70" s="20" t="s">
        <v>368</v>
      </c>
      <c r="P70" s="20" t="str">
        <f>_xlfn.CONCAT(C70,"_",L70)</f>
        <v>31_TRANSIENT</v>
      </c>
      <c r="Q70" s="20" t="str">
        <f>_xlfn.CONCAT(C70,"_",J70,"_",L70)</f>
        <v>31_Short_TRANSIENT</v>
      </c>
    </row>
    <row r="71" spans="1:17" s="20" customFormat="1" x14ac:dyDescent="0.2">
      <c r="A71" s="20">
        <v>4</v>
      </c>
      <c r="B71" s="20">
        <v>1</v>
      </c>
      <c r="C71" s="20">
        <v>31</v>
      </c>
      <c r="D71" s="20">
        <v>1100000051</v>
      </c>
      <c r="E71" s="20">
        <v>100000203</v>
      </c>
      <c r="F71" s="20">
        <v>2</v>
      </c>
      <c r="G71" s="20">
        <v>0</v>
      </c>
      <c r="H71" s="20">
        <v>0</v>
      </c>
      <c r="I71" s="20">
        <v>2</v>
      </c>
      <c r="J71" s="20" t="s">
        <v>6</v>
      </c>
      <c r="K71" s="20" t="s">
        <v>8</v>
      </c>
      <c r="L71" s="20" t="s">
        <v>166</v>
      </c>
      <c r="M71" s="20" t="s">
        <v>60</v>
      </c>
      <c r="N71" s="20" t="s">
        <v>367</v>
      </c>
      <c r="O71" s="20" t="s">
        <v>368</v>
      </c>
      <c r="P71" s="20" t="str">
        <f t="shared" ref="P71:P113" si="0">_xlfn.CONCAT(C71,"_",L71)</f>
        <v>31_TRANSIENT</v>
      </c>
      <c r="Q71" s="20" t="str">
        <f t="shared" ref="Q71:Q113" si="1">_xlfn.CONCAT(C71,"_",J71,"_",L71)</f>
        <v>31_Short_TRANSIENT</v>
      </c>
    </row>
    <row r="72" spans="1:17" s="20" customFormat="1" x14ac:dyDescent="0.2">
      <c r="A72" s="20">
        <v>4</v>
      </c>
      <c r="B72" s="20">
        <v>1</v>
      </c>
      <c r="C72" s="20">
        <v>31</v>
      </c>
      <c r="D72" s="20">
        <v>1100000000</v>
      </c>
      <c r="E72" s="20">
        <v>100000185</v>
      </c>
      <c r="F72" s="20">
        <v>1</v>
      </c>
      <c r="G72" s="20">
        <v>0</v>
      </c>
      <c r="H72" s="20">
        <v>0</v>
      </c>
      <c r="I72" s="20">
        <v>1</v>
      </c>
      <c r="J72" s="20" t="s">
        <v>9</v>
      </c>
      <c r="K72" s="20" t="s">
        <v>7</v>
      </c>
      <c r="L72" s="20" t="s">
        <v>165</v>
      </c>
      <c r="M72" s="20" t="s">
        <v>60</v>
      </c>
      <c r="N72" s="20" t="s">
        <v>367</v>
      </c>
      <c r="O72" s="20" t="s">
        <v>369</v>
      </c>
      <c r="P72" s="20" t="str">
        <f t="shared" si="0"/>
        <v>31_SELECTED</v>
      </c>
      <c r="Q72" s="20" t="str">
        <f t="shared" si="1"/>
        <v>31_LP-Contact_SELECTED</v>
      </c>
    </row>
    <row r="73" spans="1:17" s="20" customFormat="1" x14ac:dyDescent="0.2">
      <c r="A73" s="20">
        <v>4</v>
      </c>
      <c r="B73" s="20">
        <v>1</v>
      </c>
      <c r="C73" s="20">
        <v>31</v>
      </c>
      <c r="D73" s="20">
        <v>1100000001</v>
      </c>
      <c r="E73" s="20">
        <v>100000192</v>
      </c>
      <c r="F73" s="20">
        <v>1</v>
      </c>
      <c r="G73" s="20">
        <v>0</v>
      </c>
      <c r="H73" s="20">
        <v>0</v>
      </c>
      <c r="I73" s="20">
        <v>1</v>
      </c>
      <c r="J73" s="20" t="s">
        <v>6</v>
      </c>
      <c r="K73" s="20" t="s">
        <v>7</v>
      </c>
      <c r="L73" s="20" t="s">
        <v>166</v>
      </c>
      <c r="M73" s="20" t="s">
        <v>60</v>
      </c>
      <c r="N73" s="20" t="s">
        <v>367</v>
      </c>
      <c r="O73" s="20" t="s">
        <v>368</v>
      </c>
      <c r="P73" s="20" t="str">
        <f t="shared" si="0"/>
        <v>31_TRANSIENT</v>
      </c>
      <c r="Q73" s="20" t="str">
        <f t="shared" si="1"/>
        <v>31_Short_TRANSIENT</v>
      </c>
    </row>
    <row r="74" spans="1:17" s="20" customFormat="1" x14ac:dyDescent="0.2">
      <c r="A74" s="20">
        <v>4</v>
      </c>
      <c r="B74" s="20">
        <v>1</v>
      </c>
      <c r="C74" s="20">
        <v>31</v>
      </c>
      <c r="D74" s="20">
        <v>1100000002</v>
      </c>
      <c r="E74" s="20">
        <v>100000195</v>
      </c>
      <c r="F74" s="20">
        <v>4</v>
      </c>
      <c r="G74" s="20">
        <v>0</v>
      </c>
      <c r="H74" s="20">
        <v>0</v>
      </c>
      <c r="I74" s="20">
        <v>4</v>
      </c>
      <c r="J74" s="20" t="s">
        <v>9</v>
      </c>
      <c r="K74" s="20" t="s">
        <v>8</v>
      </c>
      <c r="L74" s="20" t="s">
        <v>165</v>
      </c>
      <c r="M74" s="20" t="s">
        <v>60</v>
      </c>
      <c r="N74" s="20" t="s">
        <v>367</v>
      </c>
      <c r="O74" s="20" t="s">
        <v>369</v>
      </c>
      <c r="P74" s="20" t="str">
        <f t="shared" si="0"/>
        <v>31_SELECTED</v>
      </c>
      <c r="Q74" s="20" t="str">
        <f t="shared" si="1"/>
        <v>31_LP-Contact_SELECTED</v>
      </c>
    </row>
    <row r="75" spans="1:17" s="20" customFormat="1" x14ac:dyDescent="0.2">
      <c r="A75" s="20">
        <v>4</v>
      </c>
      <c r="B75" s="20">
        <v>1</v>
      </c>
      <c r="C75" s="20">
        <v>31</v>
      </c>
      <c r="D75" s="20">
        <v>100000194</v>
      </c>
      <c r="E75" s="20">
        <v>100000194</v>
      </c>
      <c r="F75" s="20">
        <v>1</v>
      </c>
      <c r="G75" s="20">
        <v>0</v>
      </c>
      <c r="H75" s="20">
        <v>0</v>
      </c>
      <c r="I75" s="20">
        <v>1</v>
      </c>
      <c r="J75" s="20" t="s">
        <v>6</v>
      </c>
      <c r="K75" s="20" t="s">
        <v>7</v>
      </c>
      <c r="L75" s="20" t="s">
        <v>166</v>
      </c>
      <c r="M75" s="20" t="s">
        <v>60</v>
      </c>
      <c r="N75" s="20" t="s">
        <v>367</v>
      </c>
      <c r="O75" s="20" t="s">
        <v>368</v>
      </c>
      <c r="P75" s="20" t="str">
        <f t="shared" si="0"/>
        <v>31_TRANSIENT</v>
      </c>
      <c r="Q75" s="20" t="str">
        <f t="shared" si="1"/>
        <v>31_Short_TRANSIENT</v>
      </c>
    </row>
    <row r="76" spans="1:17" s="20" customFormat="1" x14ac:dyDescent="0.2">
      <c r="A76" s="20">
        <v>4</v>
      </c>
      <c r="B76" s="20">
        <v>1</v>
      </c>
      <c r="C76" s="20">
        <v>31</v>
      </c>
      <c r="D76" s="20">
        <v>1100000041</v>
      </c>
      <c r="E76" s="20">
        <v>100000188</v>
      </c>
      <c r="F76" s="20">
        <v>1</v>
      </c>
      <c r="G76" s="20">
        <v>0</v>
      </c>
      <c r="H76" s="20">
        <v>0</v>
      </c>
      <c r="I76" s="20">
        <v>1</v>
      </c>
      <c r="J76" s="20" t="s">
        <v>6</v>
      </c>
      <c r="K76" s="20" t="s">
        <v>7</v>
      </c>
      <c r="L76" s="20" t="s">
        <v>166</v>
      </c>
      <c r="M76" s="20" t="s">
        <v>60</v>
      </c>
      <c r="N76" s="20" t="s">
        <v>367</v>
      </c>
      <c r="O76" s="20" t="s">
        <v>368</v>
      </c>
      <c r="P76" s="20" t="str">
        <f t="shared" si="0"/>
        <v>31_TRANSIENT</v>
      </c>
      <c r="Q76" s="20" t="str">
        <f t="shared" si="1"/>
        <v>31_Short_TRANSIENT</v>
      </c>
    </row>
    <row r="77" spans="1:17" s="20" customFormat="1" x14ac:dyDescent="0.2">
      <c r="A77" s="20">
        <v>4</v>
      </c>
      <c r="B77" s="20">
        <v>1</v>
      </c>
      <c r="C77" s="20">
        <v>31</v>
      </c>
      <c r="D77" s="20">
        <v>1100000050</v>
      </c>
      <c r="E77" s="20">
        <v>100000202</v>
      </c>
      <c r="F77" s="20">
        <v>1</v>
      </c>
      <c r="G77" s="20">
        <v>0</v>
      </c>
      <c r="H77" s="20">
        <v>0</v>
      </c>
      <c r="I77" s="20">
        <v>1</v>
      </c>
      <c r="J77" s="20" t="s">
        <v>6</v>
      </c>
      <c r="K77" s="20" t="s">
        <v>7</v>
      </c>
      <c r="L77" s="20" t="s">
        <v>166</v>
      </c>
      <c r="M77" s="20" t="s">
        <v>60</v>
      </c>
      <c r="N77" s="20" t="s">
        <v>367</v>
      </c>
      <c r="O77" s="20" t="s">
        <v>368</v>
      </c>
      <c r="P77" s="20" t="str">
        <f t="shared" si="0"/>
        <v>31_TRANSIENT</v>
      </c>
      <c r="Q77" s="20" t="str">
        <f t="shared" si="1"/>
        <v>31_Short_TRANSIENT</v>
      </c>
    </row>
    <row r="78" spans="1:17" s="20" customFormat="1" x14ac:dyDescent="0.2">
      <c r="A78" s="20">
        <v>4</v>
      </c>
      <c r="B78" s="20">
        <v>1</v>
      </c>
      <c r="C78" s="20">
        <v>31</v>
      </c>
      <c r="D78" s="20">
        <v>1100000003</v>
      </c>
      <c r="E78" s="20">
        <v>100000187</v>
      </c>
      <c r="F78" s="20">
        <v>1</v>
      </c>
      <c r="G78" s="20">
        <v>0</v>
      </c>
      <c r="H78" s="20">
        <v>0</v>
      </c>
      <c r="I78" s="20">
        <v>1</v>
      </c>
      <c r="J78" s="20" t="s">
        <v>6</v>
      </c>
      <c r="K78" s="20" t="s">
        <v>7</v>
      </c>
      <c r="L78" s="20" t="s">
        <v>166</v>
      </c>
      <c r="M78" s="20" t="s">
        <v>60</v>
      </c>
      <c r="N78" s="20" t="s">
        <v>367</v>
      </c>
      <c r="O78" s="20" t="s">
        <v>368</v>
      </c>
      <c r="P78" s="20" t="str">
        <f t="shared" si="0"/>
        <v>31_TRANSIENT</v>
      </c>
      <c r="Q78" s="20" t="str">
        <f t="shared" si="1"/>
        <v>31_Short_TRANSIENT</v>
      </c>
    </row>
    <row r="79" spans="1:17" s="20" customFormat="1" x14ac:dyDescent="0.2">
      <c r="A79" s="20">
        <v>4</v>
      </c>
      <c r="B79" s="20">
        <v>1</v>
      </c>
      <c r="C79" s="20">
        <v>31</v>
      </c>
      <c r="D79" s="20">
        <v>100000190</v>
      </c>
      <c r="E79" s="20">
        <v>100000190</v>
      </c>
      <c r="F79" s="20">
        <v>1</v>
      </c>
      <c r="G79" s="20">
        <v>0</v>
      </c>
      <c r="H79" s="20">
        <v>0</v>
      </c>
      <c r="I79" s="20">
        <v>1</v>
      </c>
      <c r="J79" s="20" t="s">
        <v>6</v>
      </c>
      <c r="K79" s="20" t="s">
        <v>7</v>
      </c>
      <c r="L79" s="20" t="s">
        <v>166</v>
      </c>
      <c r="M79" s="20" t="s">
        <v>60</v>
      </c>
      <c r="N79" s="20" t="s">
        <v>367</v>
      </c>
      <c r="O79" s="20" t="s">
        <v>368</v>
      </c>
      <c r="P79" s="20" t="str">
        <f t="shared" si="0"/>
        <v>31_TRANSIENT</v>
      </c>
      <c r="Q79" s="20" t="str">
        <f t="shared" si="1"/>
        <v>31_Short_TRANSIENT</v>
      </c>
    </row>
    <row r="80" spans="1:17" s="20" customFormat="1" x14ac:dyDescent="0.2">
      <c r="A80" s="20">
        <v>4</v>
      </c>
      <c r="B80" s="20">
        <v>1</v>
      </c>
      <c r="C80" s="20">
        <v>31</v>
      </c>
      <c r="D80" s="20">
        <v>1100000049</v>
      </c>
      <c r="E80" s="20">
        <v>100000189</v>
      </c>
      <c r="F80" s="20">
        <v>1</v>
      </c>
      <c r="G80" s="20">
        <v>0</v>
      </c>
      <c r="H80" s="20">
        <v>0</v>
      </c>
      <c r="I80" s="20">
        <v>1</v>
      </c>
      <c r="J80" s="20" t="s">
        <v>6</v>
      </c>
      <c r="K80" s="20" t="s">
        <v>7</v>
      </c>
      <c r="L80" s="20" t="s">
        <v>166</v>
      </c>
      <c r="M80" s="20" t="s">
        <v>60</v>
      </c>
      <c r="N80" s="20" t="s">
        <v>367</v>
      </c>
      <c r="O80" s="20" t="s">
        <v>368</v>
      </c>
      <c r="P80" s="20" t="str">
        <f t="shared" si="0"/>
        <v>31_TRANSIENT</v>
      </c>
      <c r="Q80" s="20" t="str">
        <f t="shared" si="1"/>
        <v>31_Short_TRANSIENT</v>
      </c>
    </row>
    <row r="81" spans="1:17" s="20" customFormat="1" x14ac:dyDescent="0.2">
      <c r="A81" s="20">
        <v>4</v>
      </c>
      <c r="B81" s="20">
        <v>1</v>
      </c>
      <c r="C81" s="20">
        <v>31</v>
      </c>
      <c r="D81" s="20">
        <v>1100000052</v>
      </c>
      <c r="E81" s="20">
        <v>100000204</v>
      </c>
      <c r="F81" s="20">
        <v>1</v>
      </c>
      <c r="G81" s="20">
        <v>0</v>
      </c>
      <c r="H81" s="20">
        <v>0</v>
      </c>
      <c r="I81" s="20">
        <v>1</v>
      </c>
      <c r="J81" s="20" t="s">
        <v>6</v>
      </c>
      <c r="K81" s="20" t="s">
        <v>7</v>
      </c>
      <c r="L81" s="20" t="s">
        <v>166</v>
      </c>
      <c r="M81" s="20" t="s">
        <v>60</v>
      </c>
      <c r="N81" s="20" t="s">
        <v>367</v>
      </c>
      <c r="O81" s="20" t="s">
        <v>368</v>
      </c>
      <c r="P81" s="20" t="str">
        <f t="shared" si="0"/>
        <v>31_TRANSIENT</v>
      </c>
      <c r="Q81" s="20" t="str">
        <f t="shared" si="1"/>
        <v>31_Short_TRANSIENT</v>
      </c>
    </row>
    <row r="82" spans="1:17" s="20" customFormat="1" x14ac:dyDescent="0.2">
      <c r="A82" s="20">
        <v>4</v>
      </c>
      <c r="B82" s="20">
        <v>1</v>
      </c>
      <c r="C82" s="20">
        <v>31</v>
      </c>
      <c r="D82" s="20">
        <v>1100000007</v>
      </c>
      <c r="E82" s="20">
        <v>100000191</v>
      </c>
      <c r="F82" s="20">
        <v>2</v>
      </c>
      <c r="G82" s="20">
        <v>0</v>
      </c>
      <c r="H82" s="20">
        <v>0</v>
      </c>
      <c r="I82" s="20">
        <v>2</v>
      </c>
      <c r="J82" s="20" t="s">
        <v>6</v>
      </c>
      <c r="K82" s="20" t="s">
        <v>8</v>
      </c>
      <c r="L82" s="20" t="s">
        <v>166</v>
      </c>
      <c r="M82" s="20" t="s">
        <v>60</v>
      </c>
      <c r="N82" s="20" t="s">
        <v>367</v>
      </c>
      <c r="O82" s="20" t="s">
        <v>368</v>
      </c>
      <c r="P82" s="20" t="str">
        <f t="shared" si="0"/>
        <v>31_TRANSIENT</v>
      </c>
      <c r="Q82" s="20" t="str">
        <f t="shared" si="1"/>
        <v>31_Short_TRANSIENT</v>
      </c>
    </row>
    <row r="83" spans="1:17" s="20" customFormat="1" x14ac:dyDescent="0.2">
      <c r="A83" s="20">
        <v>4</v>
      </c>
      <c r="B83" s="20">
        <v>1</v>
      </c>
      <c r="C83" s="20">
        <v>31</v>
      </c>
      <c r="D83" s="20">
        <v>1100000010</v>
      </c>
      <c r="E83" s="20">
        <v>100000193</v>
      </c>
      <c r="F83" s="20">
        <v>2</v>
      </c>
      <c r="G83" s="20">
        <v>0</v>
      </c>
      <c r="H83" s="20">
        <v>0</v>
      </c>
      <c r="I83" s="20">
        <v>2</v>
      </c>
      <c r="J83" s="20" t="s">
        <v>6</v>
      </c>
      <c r="K83" s="20" t="s">
        <v>8</v>
      </c>
      <c r="L83" s="20" t="s">
        <v>166</v>
      </c>
      <c r="M83" s="20" t="s">
        <v>60</v>
      </c>
      <c r="N83" s="20" t="s">
        <v>367</v>
      </c>
      <c r="O83" s="20" t="s">
        <v>368</v>
      </c>
      <c r="P83" s="20" t="str">
        <f t="shared" si="0"/>
        <v>31_TRANSIENT</v>
      </c>
      <c r="Q83" s="20" t="str">
        <f t="shared" si="1"/>
        <v>31_Short_TRANSIENT</v>
      </c>
    </row>
    <row r="84" spans="1:17" s="20" customFormat="1" x14ac:dyDescent="0.2">
      <c r="A84" s="20">
        <v>4</v>
      </c>
      <c r="B84" s="20">
        <v>1</v>
      </c>
      <c r="C84" s="20">
        <v>31</v>
      </c>
      <c r="D84" s="20">
        <v>1100000009</v>
      </c>
      <c r="E84" s="20">
        <v>100000196</v>
      </c>
      <c r="F84" s="20">
        <v>2</v>
      </c>
      <c r="G84" s="20">
        <v>0</v>
      </c>
      <c r="H84" s="20">
        <v>0</v>
      </c>
      <c r="I84" s="20">
        <v>2</v>
      </c>
      <c r="J84" s="20" t="s">
        <v>6</v>
      </c>
      <c r="K84" s="20" t="s">
        <v>8</v>
      </c>
      <c r="L84" s="20" t="s">
        <v>166</v>
      </c>
      <c r="M84" s="20" t="s">
        <v>60</v>
      </c>
      <c r="N84" s="20" t="s">
        <v>367</v>
      </c>
      <c r="O84" s="20" t="s">
        <v>368</v>
      </c>
      <c r="P84" s="20" t="str">
        <f t="shared" si="0"/>
        <v>31_TRANSIENT</v>
      </c>
      <c r="Q84" s="20" t="str">
        <f t="shared" si="1"/>
        <v>31_Short_TRANSIENT</v>
      </c>
    </row>
    <row r="85" spans="1:17" s="20" customFormat="1" x14ac:dyDescent="0.2">
      <c r="A85" s="20">
        <v>4</v>
      </c>
      <c r="B85" s="20">
        <v>1</v>
      </c>
      <c r="C85" s="20">
        <v>31</v>
      </c>
      <c r="D85" s="20">
        <v>1100000011</v>
      </c>
      <c r="E85" s="20">
        <v>100000197</v>
      </c>
      <c r="F85" s="20">
        <v>5</v>
      </c>
      <c r="G85" s="20">
        <v>0</v>
      </c>
      <c r="H85" s="20">
        <v>0</v>
      </c>
      <c r="I85" s="20">
        <v>5</v>
      </c>
      <c r="J85" s="20" t="s">
        <v>10</v>
      </c>
      <c r="K85" s="20" t="s">
        <v>8</v>
      </c>
      <c r="L85" s="20" t="s">
        <v>165</v>
      </c>
      <c r="M85" s="20" t="s">
        <v>60</v>
      </c>
      <c r="N85" s="20" t="s">
        <v>367</v>
      </c>
      <c r="O85" s="20" t="s">
        <v>370</v>
      </c>
      <c r="P85" s="20" t="str">
        <f t="shared" si="0"/>
        <v>31_SELECTED</v>
      </c>
      <c r="Q85" s="20" t="str">
        <f t="shared" si="1"/>
        <v>31_Middle_SELECTED</v>
      </c>
    </row>
    <row r="86" spans="1:17" s="20" customFormat="1" x14ac:dyDescent="0.2">
      <c r="A86" s="20">
        <v>4</v>
      </c>
      <c r="B86" s="20">
        <v>1</v>
      </c>
      <c r="C86" s="20">
        <v>31</v>
      </c>
      <c r="D86" s="20">
        <v>1100000012</v>
      </c>
      <c r="E86" s="20">
        <v>100000198</v>
      </c>
      <c r="F86" s="20">
        <v>1</v>
      </c>
      <c r="G86" s="20">
        <v>0</v>
      </c>
      <c r="H86" s="20">
        <v>0</v>
      </c>
      <c r="I86" s="20">
        <v>1</v>
      </c>
      <c r="J86" s="20" t="s">
        <v>6</v>
      </c>
      <c r="K86" s="20" t="s">
        <v>7</v>
      </c>
      <c r="L86" s="20" t="s">
        <v>166</v>
      </c>
      <c r="M86" s="20" t="s">
        <v>60</v>
      </c>
      <c r="N86" s="20" t="s">
        <v>367</v>
      </c>
      <c r="O86" s="20" t="s">
        <v>368</v>
      </c>
      <c r="P86" s="20" t="str">
        <f t="shared" si="0"/>
        <v>31_TRANSIENT</v>
      </c>
      <c r="Q86" s="20" t="str">
        <f t="shared" si="1"/>
        <v>31_Short_TRANSIENT</v>
      </c>
    </row>
    <row r="87" spans="1:17" s="20" customFormat="1" x14ac:dyDescent="0.2">
      <c r="A87" s="20">
        <v>4</v>
      </c>
      <c r="B87" s="20">
        <v>1</v>
      </c>
      <c r="C87" s="20">
        <v>31</v>
      </c>
      <c r="D87" s="20">
        <v>1100000011</v>
      </c>
      <c r="E87" s="20">
        <v>100000199</v>
      </c>
      <c r="F87" s="20">
        <v>2</v>
      </c>
      <c r="G87" s="20">
        <v>0</v>
      </c>
      <c r="H87" s="20">
        <v>1</v>
      </c>
      <c r="I87" s="20">
        <v>2</v>
      </c>
      <c r="J87" s="20" t="s">
        <v>6</v>
      </c>
      <c r="K87" s="20" t="s">
        <v>8</v>
      </c>
      <c r="L87" s="20" t="s">
        <v>165</v>
      </c>
      <c r="M87" s="20" t="s">
        <v>60</v>
      </c>
      <c r="N87" s="20" t="s">
        <v>367</v>
      </c>
      <c r="O87" s="20" t="s">
        <v>368</v>
      </c>
      <c r="P87" s="20" t="str">
        <f t="shared" si="0"/>
        <v>31_SELECTED</v>
      </c>
      <c r="Q87" s="20" t="str">
        <f t="shared" si="1"/>
        <v>31_Short_SELECTED</v>
      </c>
    </row>
    <row r="88" spans="1:17" s="20" customFormat="1" x14ac:dyDescent="0.2">
      <c r="A88" s="20">
        <v>4</v>
      </c>
      <c r="B88" s="20">
        <v>1</v>
      </c>
      <c r="C88" s="20">
        <v>31</v>
      </c>
      <c r="D88" s="20">
        <v>100000201</v>
      </c>
      <c r="E88" s="20">
        <v>100000201</v>
      </c>
      <c r="F88" s="20">
        <v>1</v>
      </c>
      <c r="G88" s="20">
        <v>0</v>
      </c>
      <c r="H88" s="20">
        <v>0</v>
      </c>
      <c r="I88" s="20">
        <v>1</v>
      </c>
      <c r="J88" s="20" t="s">
        <v>6</v>
      </c>
      <c r="K88" s="20" t="s">
        <v>7</v>
      </c>
      <c r="L88" s="20" t="s">
        <v>166</v>
      </c>
      <c r="M88" s="20" t="s">
        <v>60</v>
      </c>
      <c r="N88" s="20" t="s">
        <v>367</v>
      </c>
      <c r="O88" s="20" t="s">
        <v>368</v>
      </c>
      <c r="P88" s="20" t="str">
        <f t="shared" si="0"/>
        <v>31_TRANSIENT</v>
      </c>
      <c r="Q88" s="20" t="str">
        <f t="shared" si="1"/>
        <v>31_Short_TRANSIENT</v>
      </c>
    </row>
    <row r="89" spans="1:17" s="20" customFormat="1" x14ac:dyDescent="0.2">
      <c r="A89" s="20">
        <v>4</v>
      </c>
      <c r="B89" s="20">
        <v>1</v>
      </c>
      <c r="C89" s="20">
        <v>31</v>
      </c>
      <c r="D89" s="20">
        <v>1100000015</v>
      </c>
      <c r="E89" s="20">
        <v>100000200</v>
      </c>
      <c r="F89" s="20">
        <v>1</v>
      </c>
      <c r="G89" s="20">
        <v>0</v>
      </c>
      <c r="H89" s="20">
        <v>0</v>
      </c>
      <c r="I89" s="20">
        <v>1</v>
      </c>
      <c r="J89" s="20" t="s">
        <v>10</v>
      </c>
      <c r="K89" s="20" t="s">
        <v>7</v>
      </c>
      <c r="L89" s="20" t="s">
        <v>165</v>
      </c>
      <c r="M89" s="20" t="s">
        <v>60</v>
      </c>
      <c r="N89" s="20" t="s">
        <v>367</v>
      </c>
      <c r="O89" s="20" t="s">
        <v>370</v>
      </c>
      <c r="P89" s="20" t="str">
        <f t="shared" si="0"/>
        <v>31_SELECTED</v>
      </c>
      <c r="Q89" s="20" t="str">
        <f t="shared" si="1"/>
        <v>31_Middle_SELECTED</v>
      </c>
    </row>
    <row r="90" spans="1:17" s="20" customFormat="1" x14ac:dyDescent="0.2">
      <c r="A90" s="20">
        <v>4</v>
      </c>
      <c r="B90" s="20">
        <v>1</v>
      </c>
      <c r="C90" s="20">
        <v>31</v>
      </c>
      <c r="D90" s="20">
        <v>1100000015</v>
      </c>
      <c r="E90" s="20">
        <v>100000205</v>
      </c>
      <c r="F90" s="20">
        <v>2</v>
      </c>
      <c r="G90" s="20">
        <v>0</v>
      </c>
      <c r="H90" s="20">
        <v>0</v>
      </c>
      <c r="I90" s="20">
        <v>2</v>
      </c>
      <c r="J90" s="20" t="s">
        <v>6</v>
      </c>
      <c r="K90" s="20" t="s">
        <v>8</v>
      </c>
      <c r="L90" s="20" t="s">
        <v>165</v>
      </c>
      <c r="M90" s="20" t="s">
        <v>60</v>
      </c>
      <c r="N90" s="20" t="s">
        <v>367</v>
      </c>
      <c r="O90" s="20" t="s">
        <v>368</v>
      </c>
      <c r="P90" s="20" t="str">
        <f t="shared" si="0"/>
        <v>31_SELECTED</v>
      </c>
      <c r="Q90" s="20" t="str">
        <f t="shared" si="1"/>
        <v>31_Short_SELECTED</v>
      </c>
    </row>
    <row r="91" spans="1:17" s="20" customFormat="1" x14ac:dyDescent="0.2">
      <c r="A91" s="20">
        <v>4</v>
      </c>
      <c r="B91" s="20">
        <v>1</v>
      </c>
      <c r="C91" s="20">
        <v>31</v>
      </c>
      <c r="D91" s="20">
        <v>1100000016</v>
      </c>
      <c r="E91" s="20">
        <v>100000207</v>
      </c>
      <c r="F91" s="20">
        <v>2</v>
      </c>
      <c r="G91" s="20">
        <v>0</v>
      </c>
      <c r="H91" s="20">
        <v>0</v>
      </c>
      <c r="I91" s="20">
        <v>2</v>
      </c>
      <c r="J91" s="20" t="s">
        <v>6</v>
      </c>
      <c r="K91" s="20" t="s">
        <v>8</v>
      </c>
      <c r="L91" s="20" t="s">
        <v>166</v>
      </c>
      <c r="M91" s="20" t="s">
        <v>60</v>
      </c>
      <c r="N91" s="20" t="s">
        <v>367</v>
      </c>
      <c r="O91" s="20" t="s">
        <v>368</v>
      </c>
      <c r="P91" s="20" t="str">
        <f t="shared" si="0"/>
        <v>31_TRANSIENT</v>
      </c>
      <c r="Q91" s="20" t="str">
        <f t="shared" si="1"/>
        <v>31_Short_TRANSIENT</v>
      </c>
    </row>
    <row r="92" spans="1:17" s="20" customFormat="1" x14ac:dyDescent="0.2">
      <c r="A92" s="20">
        <v>4</v>
      </c>
      <c r="B92" s="20">
        <v>1</v>
      </c>
      <c r="C92" s="20">
        <v>31</v>
      </c>
      <c r="D92" s="20">
        <v>1100000053</v>
      </c>
      <c r="E92" s="20">
        <v>100000206</v>
      </c>
      <c r="F92" s="20">
        <v>1</v>
      </c>
      <c r="G92" s="20">
        <v>0</v>
      </c>
      <c r="H92" s="20">
        <v>0</v>
      </c>
      <c r="I92" s="20">
        <v>1</v>
      </c>
      <c r="J92" s="20" t="s">
        <v>6</v>
      </c>
      <c r="K92" s="20" t="s">
        <v>7</v>
      </c>
      <c r="L92" s="20" t="s">
        <v>165</v>
      </c>
      <c r="M92" s="20" t="s">
        <v>60</v>
      </c>
      <c r="N92" s="20" t="s">
        <v>367</v>
      </c>
      <c r="O92" s="20" t="s">
        <v>368</v>
      </c>
      <c r="P92" s="20" t="str">
        <f t="shared" si="0"/>
        <v>31_SELECTED</v>
      </c>
      <c r="Q92" s="20" t="str">
        <f t="shared" si="1"/>
        <v>31_Short_SELECTED</v>
      </c>
    </row>
    <row r="93" spans="1:17" s="20" customFormat="1" x14ac:dyDescent="0.2">
      <c r="A93" s="20">
        <v>4</v>
      </c>
      <c r="B93" s="20">
        <v>1</v>
      </c>
      <c r="C93" s="20">
        <v>31</v>
      </c>
      <c r="D93" s="20">
        <v>1100000054</v>
      </c>
      <c r="E93" s="20">
        <v>100000208</v>
      </c>
      <c r="F93" s="20">
        <v>1</v>
      </c>
      <c r="G93" s="20">
        <v>0</v>
      </c>
      <c r="H93" s="20">
        <v>0</v>
      </c>
      <c r="I93" s="20">
        <v>1</v>
      </c>
      <c r="J93" s="20" t="s">
        <v>6</v>
      </c>
      <c r="K93" s="20" t="s">
        <v>7</v>
      </c>
      <c r="L93" s="20" t="s">
        <v>166</v>
      </c>
      <c r="M93" s="20" t="s">
        <v>60</v>
      </c>
      <c r="N93" s="20" t="s">
        <v>367</v>
      </c>
      <c r="O93" s="20" t="s">
        <v>368</v>
      </c>
      <c r="P93" s="20" t="str">
        <f t="shared" si="0"/>
        <v>31_TRANSIENT</v>
      </c>
      <c r="Q93" s="20" t="str">
        <f t="shared" si="1"/>
        <v>31_Short_TRANSIENT</v>
      </c>
    </row>
    <row r="94" spans="1:17" s="20" customFormat="1" x14ac:dyDescent="0.2">
      <c r="A94" s="20">
        <v>4</v>
      </c>
      <c r="B94" s="20">
        <v>1</v>
      </c>
      <c r="C94" s="20">
        <v>31</v>
      </c>
      <c r="D94" s="20">
        <v>1100000019</v>
      </c>
      <c r="E94" s="20">
        <v>100000209</v>
      </c>
      <c r="F94" s="20">
        <v>3</v>
      </c>
      <c r="G94" s="20">
        <v>0</v>
      </c>
      <c r="H94" s="20">
        <v>0</v>
      </c>
      <c r="I94" s="20">
        <v>3</v>
      </c>
      <c r="J94" s="20" t="s">
        <v>9</v>
      </c>
      <c r="K94" s="20" t="s">
        <v>8</v>
      </c>
      <c r="L94" s="20" t="s">
        <v>165</v>
      </c>
      <c r="M94" s="20" t="s">
        <v>60</v>
      </c>
      <c r="N94" s="20" t="s">
        <v>367</v>
      </c>
      <c r="O94" s="20" t="s">
        <v>369</v>
      </c>
      <c r="P94" s="20" t="str">
        <f t="shared" si="0"/>
        <v>31_SELECTED</v>
      </c>
      <c r="Q94" s="20" t="str">
        <f t="shared" si="1"/>
        <v>31_LP-Contact_SELECTED</v>
      </c>
    </row>
    <row r="95" spans="1:17" s="20" customFormat="1" x14ac:dyDescent="0.2">
      <c r="A95" s="20">
        <v>4</v>
      </c>
      <c r="B95" s="20">
        <v>1</v>
      </c>
      <c r="C95" s="20">
        <v>31</v>
      </c>
      <c r="D95" s="20">
        <v>1100000020</v>
      </c>
      <c r="E95" s="20">
        <v>100000210</v>
      </c>
      <c r="F95" s="20">
        <v>3</v>
      </c>
      <c r="G95" s="20">
        <v>0</v>
      </c>
      <c r="H95" s="20">
        <v>3</v>
      </c>
      <c r="I95" s="20">
        <v>3</v>
      </c>
      <c r="J95" s="20" t="s">
        <v>6</v>
      </c>
      <c r="K95" s="20" t="s">
        <v>8</v>
      </c>
      <c r="L95" s="20" t="s">
        <v>166</v>
      </c>
      <c r="M95" s="20" t="s">
        <v>60</v>
      </c>
      <c r="N95" s="20" t="s">
        <v>367</v>
      </c>
      <c r="O95" s="20" t="s">
        <v>368</v>
      </c>
      <c r="P95" s="20" t="str">
        <f t="shared" si="0"/>
        <v>31_TRANSIENT</v>
      </c>
      <c r="Q95" s="20" t="str">
        <f t="shared" si="1"/>
        <v>31_Short_TRANSIENT</v>
      </c>
    </row>
    <row r="96" spans="1:17" s="20" customFormat="1" x14ac:dyDescent="0.2">
      <c r="A96" s="20">
        <v>4</v>
      </c>
      <c r="B96" s="20">
        <v>1</v>
      </c>
      <c r="C96" s="20">
        <v>31</v>
      </c>
      <c r="D96" s="20">
        <v>1100000022</v>
      </c>
      <c r="E96" s="20">
        <v>100000211</v>
      </c>
      <c r="F96" s="20">
        <v>3</v>
      </c>
      <c r="G96" s="20">
        <v>0</v>
      </c>
      <c r="H96" s="20">
        <v>0</v>
      </c>
      <c r="I96" s="20">
        <v>3</v>
      </c>
      <c r="J96" s="20" t="s">
        <v>10</v>
      </c>
      <c r="K96" s="20" t="s">
        <v>8</v>
      </c>
      <c r="L96" s="20" t="s">
        <v>166</v>
      </c>
      <c r="M96" s="20" t="s">
        <v>60</v>
      </c>
      <c r="N96" s="20" t="s">
        <v>367</v>
      </c>
      <c r="O96" s="20" t="s">
        <v>370</v>
      </c>
      <c r="P96" s="20" t="str">
        <f t="shared" si="0"/>
        <v>31_TRANSIENT</v>
      </c>
      <c r="Q96" s="20" t="str">
        <f t="shared" si="1"/>
        <v>31_Middle_TRANSIENT</v>
      </c>
    </row>
    <row r="97" spans="1:17" s="20" customFormat="1" x14ac:dyDescent="0.2">
      <c r="A97" s="20">
        <v>4</v>
      </c>
      <c r="B97" s="20">
        <v>1</v>
      </c>
      <c r="C97" s="20">
        <v>31</v>
      </c>
      <c r="D97" s="20">
        <v>1100000024</v>
      </c>
      <c r="E97" s="20">
        <v>100000230</v>
      </c>
      <c r="F97" s="20">
        <v>1</v>
      </c>
      <c r="G97" s="20">
        <v>0</v>
      </c>
      <c r="H97" s="20">
        <v>0</v>
      </c>
      <c r="I97" s="20">
        <v>1</v>
      </c>
      <c r="J97" s="20" t="s">
        <v>6</v>
      </c>
      <c r="K97" s="20" t="s">
        <v>7</v>
      </c>
      <c r="L97" s="20" t="s">
        <v>166</v>
      </c>
      <c r="M97" s="20" t="s">
        <v>60</v>
      </c>
      <c r="N97" s="20" t="s">
        <v>367</v>
      </c>
      <c r="O97" s="20" t="s">
        <v>368</v>
      </c>
      <c r="P97" s="20" t="str">
        <f t="shared" si="0"/>
        <v>31_TRANSIENT</v>
      </c>
      <c r="Q97" s="20" t="str">
        <f t="shared" si="1"/>
        <v>31_Short_TRANSIENT</v>
      </c>
    </row>
    <row r="98" spans="1:17" s="20" customFormat="1" x14ac:dyDescent="0.2">
      <c r="A98" s="20">
        <v>4</v>
      </c>
      <c r="B98" s="20">
        <v>1</v>
      </c>
      <c r="C98" s="20">
        <v>31</v>
      </c>
      <c r="D98" s="20">
        <v>100000212</v>
      </c>
      <c r="E98" s="20">
        <v>100000212</v>
      </c>
      <c r="F98" s="20">
        <v>1</v>
      </c>
      <c r="G98" s="20">
        <v>0</v>
      </c>
      <c r="H98" s="20">
        <v>0</v>
      </c>
      <c r="I98" s="20">
        <v>1</v>
      </c>
      <c r="J98" s="20" t="s">
        <v>6</v>
      </c>
      <c r="K98" s="20" t="s">
        <v>7</v>
      </c>
      <c r="L98" s="20" t="s">
        <v>166</v>
      </c>
      <c r="M98" s="20" t="s">
        <v>60</v>
      </c>
      <c r="N98" s="20" t="s">
        <v>367</v>
      </c>
      <c r="O98" s="20" t="s">
        <v>368</v>
      </c>
      <c r="P98" s="20" t="str">
        <f t="shared" si="0"/>
        <v>31_TRANSIENT</v>
      </c>
      <c r="Q98" s="20" t="str">
        <f t="shared" si="1"/>
        <v>31_Short_TRANSIENT</v>
      </c>
    </row>
    <row r="99" spans="1:17" s="20" customFormat="1" x14ac:dyDescent="0.2">
      <c r="A99" s="20">
        <v>4</v>
      </c>
      <c r="B99" s="20">
        <v>1</v>
      </c>
      <c r="C99" s="20">
        <v>31</v>
      </c>
      <c r="D99" s="20">
        <v>1100000026</v>
      </c>
      <c r="E99" s="20">
        <v>100000228</v>
      </c>
      <c r="F99" s="20">
        <v>1</v>
      </c>
      <c r="G99" s="20">
        <v>0</v>
      </c>
      <c r="H99" s="20">
        <v>0</v>
      </c>
      <c r="I99" s="20">
        <v>1</v>
      </c>
      <c r="J99" s="20" t="s">
        <v>6</v>
      </c>
      <c r="K99" s="20" t="s">
        <v>7</v>
      </c>
      <c r="L99" s="20" t="s">
        <v>166</v>
      </c>
      <c r="M99" s="20" t="s">
        <v>60</v>
      </c>
      <c r="N99" s="20" t="s">
        <v>367</v>
      </c>
      <c r="O99" s="20" t="s">
        <v>368</v>
      </c>
      <c r="P99" s="20" t="str">
        <f t="shared" si="0"/>
        <v>31_TRANSIENT</v>
      </c>
      <c r="Q99" s="20" t="str">
        <f t="shared" si="1"/>
        <v>31_Short_TRANSIENT</v>
      </c>
    </row>
    <row r="100" spans="1:17" s="20" customFormat="1" x14ac:dyDescent="0.2">
      <c r="A100" s="20">
        <v>4</v>
      </c>
      <c r="B100" s="20">
        <v>1</v>
      </c>
      <c r="C100" s="20">
        <v>31</v>
      </c>
      <c r="D100" s="20">
        <v>1100000042</v>
      </c>
      <c r="E100" s="20">
        <v>100000214</v>
      </c>
      <c r="F100" s="20">
        <v>2</v>
      </c>
      <c r="G100" s="20">
        <v>0</v>
      </c>
      <c r="H100" s="20">
        <v>0</v>
      </c>
      <c r="I100" s="20">
        <v>2</v>
      </c>
      <c r="J100" s="20" t="s">
        <v>10</v>
      </c>
      <c r="K100" s="20" t="s">
        <v>8</v>
      </c>
      <c r="L100" s="20" t="s">
        <v>166</v>
      </c>
      <c r="M100" s="20" t="s">
        <v>60</v>
      </c>
      <c r="N100" s="20" t="s">
        <v>367</v>
      </c>
      <c r="O100" s="20" t="s">
        <v>370</v>
      </c>
      <c r="P100" s="20" t="str">
        <f t="shared" si="0"/>
        <v>31_TRANSIENT</v>
      </c>
      <c r="Q100" s="20" t="str">
        <f t="shared" si="1"/>
        <v>31_Middle_TRANSIENT</v>
      </c>
    </row>
    <row r="101" spans="1:17" s="20" customFormat="1" x14ac:dyDescent="0.2">
      <c r="A101" s="20">
        <v>4</v>
      </c>
      <c r="B101" s="20">
        <v>1</v>
      </c>
      <c r="C101" s="20">
        <v>31</v>
      </c>
      <c r="D101" s="20">
        <v>1100000027</v>
      </c>
      <c r="E101" s="20">
        <v>100000213</v>
      </c>
      <c r="F101" s="20">
        <v>2</v>
      </c>
      <c r="G101" s="20">
        <v>1</v>
      </c>
      <c r="H101" s="20">
        <v>0</v>
      </c>
      <c r="I101" s="20">
        <v>1</v>
      </c>
      <c r="J101" s="20" t="s">
        <v>10</v>
      </c>
      <c r="K101" s="20" t="s">
        <v>8</v>
      </c>
      <c r="L101" s="20" t="s">
        <v>166</v>
      </c>
      <c r="M101" s="20" t="s">
        <v>61</v>
      </c>
      <c r="N101" s="20" t="s">
        <v>371</v>
      </c>
      <c r="O101" s="20" t="s">
        <v>372</v>
      </c>
      <c r="P101" s="20" t="str">
        <f t="shared" si="0"/>
        <v>31_TRANSIENT</v>
      </c>
      <c r="Q101" s="20" t="str">
        <f t="shared" si="1"/>
        <v>31_Middle_TRANSIENT</v>
      </c>
    </row>
    <row r="102" spans="1:17" s="20" customFormat="1" x14ac:dyDescent="0.2">
      <c r="A102" s="20">
        <v>4</v>
      </c>
      <c r="B102" s="20">
        <v>1</v>
      </c>
      <c r="C102" s="20">
        <v>31</v>
      </c>
      <c r="D102" s="20">
        <v>100000231</v>
      </c>
      <c r="E102" s="20">
        <v>100000231</v>
      </c>
      <c r="F102" s="20">
        <v>1</v>
      </c>
      <c r="G102" s="20">
        <v>0</v>
      </c>
      <c r="H102" s="20">
        <v>0</v>
      </c>
      <c r="I102" s="20">
        <v>1</v>
      </c>
      <c r="J102" s="20" t="s">
        <v>6</v>
      </c>
      <c r="K102" s="20" t="s">
        <v>7</v>
      </c>
      <c r="L102" s="20" t="s">
        <v>166</v>
      </c>
      <c r="M102" s="20" t="s">
        <v>60</v>
      </c>
      <c r="N102" s="20" t="s">
        <v>367</v>
      </c>
      <c r="O102" s="20" t="s">
        <v>368</v>
      </c>
      <c r="P102" s="20" t="str">
        <f t="shared" si="0"/>
        <v>31_TRANSIENT</v>
      </c>
      <c r="Q102" s="20" t="str">
        <f t="shared" si="1"/>
        <v>31_Short_TRANSIENT</v>
      </c>
    </row>
    <row r="103" spans="1:17" s="20" customFormat="1" x14ac:dyDescent="0.2">
      <c r="A103" s="20">
        <v>4</v>
      </c>
      <c r="B103" s="20">
        <v>1</v>
      </c>
      <c r="C103" s="20">
        <v>31</v>
      </c>
      <c r="D103" s="20">
        <v>100000215</v>
      </c>
      <c r="E103" s="20">
        <v>100000215</v>
      </c>
      <c r="F103" s="20">
        <v>1</v>
      </c>
      <c r="G103" s="20">
        <v>0</v>
      </c>
      <c r="H103" s="20">
        <v>0</v>
      </c>
      <c r="I103" s="20">
        <v>1</v>
      </c>
      <c r="J103" s="20" t="s">
        <v>6</v>
      </c>
      <c r="K103" s="20" t="s">
        <v>7</v>
      </c>
      <c r="L103" s="20" t="s">
        <v>166</v>
      </c>
      <c r="M103" s="20" t="s">
        <v>60</v>
      </c>
      <c r="N103" s="20" t="s">
        <v>367</v>
      </c>
      <c r="O103" s="20" t="s">
        <v>368</v>
      </c>
      <c r="P103" s="20" t="str">
        <f t="shared" si="0"/>
        <v>31_TRANSIENT</v>
      </c>
      <c r="Q103" s="20" t="str">
        <f t="shared" si="1"/>
        <v>31_Short_TRANSIENT</v>
      </c>
    </row>
    <row r="104" spans="1:17" s="20" customFormat="1" x14ac:dyDescent="0.2">
      <c r="A104" s="20">
        <v>4</v>
      </c>
      <c r="B104" s="20">
        <v>1</v>
      </c>
      <c r="C104" s="20">
        <v>31</v>
      </c>
      <c r="D104" s="20">
        <v>1100000028</v>
      </c>
      <c r="E104" s="20">
        <v>100000216</v>
      </c>
      <c r="F104" s="20">
        <v>1</v>
      </c>
      <c r="G104" s="20">
        <v>0</v>
      </c>
      <c r="H104" s="20">
        <v>0</v>
      </c>
      <c r="I104" s="20">
        <v>1</v>
      </c>
      <c r="J104" s="20" t="s">
        <v>6</v>
      </c>
      <c r="K104" s="20" t="s">
        <v>7</v>
      </c>
      <c r="L104" s="20" t="s">
        <v>166</v>
      </c>
      <c r="M104" s="20" t="s">
        <v>60</v>
      </c>
      <c r="N104" s="20" t="s">
        <v>367</v>
      </c>
      <c r="O104" s="20" t="s">
        <v>368</v>
      </c>
      <c r="P104" s="20" t="str">
        <f t="shared" si="0"/>
        <v>31_TRANSIENT</v>
      </c>
      <c r="Q104" s="20" t="str">
        <f t="shared" si="1"/>
        <v>31_Short_TRANSIENT</v>
      </c>
    </row>
    <row r="105" spans="1:17" s="20" customFormat="1" x14ac:dyDescent="0.2">
      <c r="A105" s="20">
        <v>4</v>
      </c>
      <c r="B105" s="20">
        <v>1</v>
      </c>
      <c r="C105" s="20">
        <v>31</v>
      </c>
      <c r="D105" s="20">
        <v>1100000043</v>
      </c>
      <c r="E105" s="20">
        <v>100000217</v>
      </c>
      <c r="F105" s="20">
        <v>2</v>
      </c>
      <c r="G105" s="20">
        <v>0</v>
      </c>
      <c r="H105" s="20">
        <v>0</v>
      </c>
      <c r="I105" s="20">
        <v>2</v>
      </c>
      <c r="J105" s="20" t="s">
        <v>6</v>
      </c>
      <c r="K105" s="20" t="s">
        <v>8</v>
      </c>
      <c r="L105" s="20" t="s">
        <v>166</v>
      </c>
      <c r="M105" s="20" t="s">
        <v>60</v>
      </c>
      <c r="N105" s="20" t="s">
        <v>367</v>
      </c>
      <c r="O105" s="20" t="s">
        <v>368</v>
      </c>
      <c r="P105" s="20" t="str">
        <f t="shared" si="0"/>
        <v>31_TRANSIENT</v>
      </c>
      <c r="Q105" s="20" t="str">
        <f t="shared" si="1"/>
        <v>31_Short_TRANSIENT</v>
      </c>
    </row>
    <row r="106" spans="1:17" s="20" customFormat="1" x14ac:dyDescent="0.2">
      <c r="A106" s="20">
        <v>4</v>
      </c>
      <c r="B106" s="20">
        <v>1</v>
      </c>
      <c r="C106" s="20">
        <v>31</v>
      </c>
      <c r="D106" s="20">
        <v>1100000029</v>
      </c>
      <c r="E106" s="20">
        <v>100000218</v>
      </c>
      <c r="F106" s="20">
        <v>7</v>
      </c>
      <c r="G106" s="20">
        <v>1</v>
      </c>
      <c r="H106" s="20">
        <v>3</v>
      </c>
      <c r="I106" s="20">
        <v>6</v>
      </c>
      <c r="J106" s="20" t="s">
        <v>9</v>
      </c>
      <c r="K106" s="20" t="s">
        <v>8</v>
      </c>
      <c r="L106" s="20" t="s">
        <v>165</v>
      </c>
      <c r="M106" s="20" t="s">
        <v>61</v>
      </c>
      <c r="N106" s="20" t="s">
        <v>371</v>
      </c>
      <c r="O106" s="20" t="s">
        <v>373</v>
      </c>
      <c r="P106" s="20" t="str">
        <f t="shared" si="0"/>
        <v>31_SELECTED</v>
      </c>
      <c r="Q106" s="20" t="str">
        <f t="shared" si="1"/>
        <v>31_LP-Contact_SELECTED</v>
      </c>
    </row>
    <row r="107" spans="1:17" s="20" customFormat="1" x14ac:dyDescent="0.2">
      <c r="A107" s="20">
        <v>4</v>
      </c>
      <c r="B107" s="20">
        <v>1</v>
      </c>
      <c r="C107" s="20">
        <v>31</v>
      </c>
      <c r="D107" s="20">
        <v>1100000030</v>
      </c>
      <c r="E107" s="20">
        <v>100000229</v>
      </c>
      <c r="F107" s="20">
        <v>2</v>
      </c>
      <c r="G107" s="20">
        <v>0</v>
      </c>
      <c r="H107" s="20">
        <v>0</v>
      </c>
      <c r="I107" s="20">
        <v>2</v>
      </c>
      <c r="J107" s="20" t="s">
        <v>6</v>
      </c>
      <c r="K107" s="20" t="s">
        <v>8</v>
      </c>
      <c r="L107" s="20" t="s">
        <v>166</v>
      </c>
      <c r="M107" s="20" t="s">
        <v>60</v>
      </c>
      <c r="N107" s="20" t="s">
        <v>367</v>
      </c>
      <c r="O107" s="20" t="s">
        <v>368</v>
      </c>
      <c r="P107" s="20" t="str">
        <f t="shared" si="0"/>
        <v>31_TRANSIENT</v>
      </c>
      <c r="Q107" s="20" t="str">
        <f t="shared" si="1"/>
        <v>31_Short_TRANSIENT</v>
      </c>
    </row>
    <row r="108" spans="1:17" s="20" customFormat="1" x14ac:dyDescent="0.2">
      <c r="A108" s="20">
        <v>4</v>
      </c>
      <c r="B108" s="20">
        <v>1</v>
      </c>
      <c r="C108" s="20">
        <v>31</v>
      </c>
      <c r="D108" s="20">
        <v>1100000044</v>
      </c>
      <c r="E108" s="20">
        <v>100000219</v>
      </c>
      <c r="F108" s="20">
        <v>1</v>
      </c>
      <c r="G108" s="20">
        <v>0</v>
      </c>
      <c r="H108" s="20">
        <v>0</v>
      </c>
      <c r="I108" s="20">
        <v>1</v>
      </c>
      <c r="J108" s="20" t="s">
        <v>6</v>
      </c>
      <c r="K108" s="20" t="s">
        <v>7</v>
      </c>
      <c r="L108" s="20" t="s">
        <v>166</v>
      </c>
      <c r="M108" s="20" t="s">
        <v>60</v>
      </c>
      <c r="N108" s="20" t="s">
        <v>367</v>
      </c>
      <c r="O108" s="20" t="s">
        <v>368</v>
      </c>
      <c r="P108" s="20" t="str">
        <f t="shared" si="0"/>
        <v>31_TRANSIENT</v>
      </c>
      <c r="Q108" s="20" t="str">
        <f t="shared" si="1"/>
        <v>31_Short_TRANSIENT</v>
      </c>
    </row>
    <row r="109" spans="1:17" s="20" customFormat="1" x14ac:dyDescent="0.2">
      <c r="A109" s="20">
        <v>4</v>
      </c>
      <c r="B109" s="20">
        <v>1</v>
      </c>
      <c r="C109" s="20">
        <v>31</v>
      </c>
      <c r="D109" s="20">
        <v>1100000046</v>
      </c>
      <c r="E109" s="20">
        <v>100000220</v>
      </c>
      <c r="F109" s="20">
        <v>1</v>
      </c>
      <c r="G109" s="20">
        <v>0</v>
      </c>
      <c r="H109" s="20">
        <v>0</v>
      </c>
      <c r="I109" s="20">
        <v>1</v>
      </c>
      <c r="J109" s="20" t="s">
        <v>6</v>
      </c>
      <c r="K109" s="20" t="s">
        <v>7</v>
      </c>
      <c r="L109" s="20" t="s">
        <v>166</v>
      </c>
      <c r="M109" s="20" t="s">
        <v>60</v>
      </c>
      <c r="N109" s="20" t="s">
        <v>367</v>
      </c>
      <c r="O109" s="20" t="s">
        <v>368</v>
      </c>
      <c r="P109" s="20" t="str">
        <f t="shared" si="0"/>
        <v>31_TRANSIENT</v>
      </c>
      <c r="Q109" s="20" t="str">
        <f t="shared" si="1"/>
        <v>31_Short_TRANSIENT</v>
      </c>
    </row>
    <row r="110" spans="1:17" s="20" customFormat="1" x14ac:dyDescent="0.2">
      <c r="A110" s="20">
        <v>4</v>
      </c>
      <c r="B110" s="20">
        <v>1</v>
      </c>
      <c r="C110" s="20">
        <v>31</v>
      </c>
      <c r="D110" s="20">
        <v>1100000032</v>
      </c>
      <c r="E110" s="20">
        <v>100000222</v>
      </c>
      <c r="F110" s="20">
        <v>12</v>
      </c>
      <c r="G110" s="20">
        <v>2</v>
      </c>
      <c r="H110" s="20">
        <v>0</v>
      </c>
      <c r="I110" s="20">
        <v>10</v>
      </c>
      <c r="J110" s="20" t="s">
        <v>9</v>
      </c>
      <c r="K110" s="20" t="s">
        <v>8</v>
      </c>
      <c r="L110" s="20" t="s">
        <v>165</v>
      </c>
      <c r="M110" s="20" t="s">
        <v>61</v>
      </c>
      <c r="N110" s="20" t="s">
        <v>371</v>
      </c>
      <c r="O110" s="20" t="s">
        <v>373</v>
      </c>
      <c r="P110" s="20" t="str">
        <f t="shared" si="0"/>
        <v>31_SELECTED</v>
      </c>
      <c r="Q110" s="20" t="str">
        <f t="shared" si="1"/>
        <v>31_LP-Contact_SELECTED</v>
      </c>
    </row>
    <row r="111" spans="1:17" s="20" customFormat="1" x14ac:dyDescent="0.2">
      <c r="A111" s="20">
        <v>4</v>
      </c>
      <c r="B111" s="20">
        <v>1</v>
      </c>
      <c r="C111" s="20">
        <v>31</v>
      </c>
      <c r="D111" s="20">
        <v>1100000037</v>
      </c>
      <c r="E111" s="20">
        <v>100000223</v>
      </c>
      <c r="F111" s="20">
        <v>7</v>
      </c>
      <c r="G111" s="20">
        <v>0</v>
      </c>
      <c r="H111" s="20">
        <v>0</v>
      </c>
      <c r="I111" s="20">
        <v>7</v>
      </c>
      <c r="J111" s="20" t="s">
        <v>9</v>
      </c>
      <c r="K111" s="20" t="s">
        <v>8</v>
      </c>
      <c r="L111" s="20" t="s">
        <v>165</v>
      </c>
      <c r="M111" s="20" t="s">
        <v>60</v>
      </c>
      <c r="N111" s="20" t="s">
        <v>367</v>
      </c>
      <c r="O111" s="20" t="s">
        <v>369</v>
      </c>
      <c r="P111" s="20" t="str">
        <f t="shared" si="0"/>
        <v>31_SELECTED</v>
      </c>
      <c r="Q111" s="20" t="str">
        <f t="shared" si="1"/>
        <v>31_LP-Contact_SELECTED</v>
      </c>
    </row>
    <row r="112" spans="1:17" s="20" customFormat="1" x14ac:dyDescent="0.2">
      <c r="A112" s="20">
        <v>4</v>
      </c>
      <c r="B112" s="20">
        <v>1</v>
      </c>
      <c r="C112" s="20">
        <v>31</v>
      </c>
      <c r="D112" s="20">
        <v>1100000055</v>
      </c>
      <c r="E112" s="20">
        <v>100000225</v>
      </c>
      <c r="F112" s="20">
        <v>2</v>
      </c>
      <c r="G112" s="20">
        <v>0</v>
      </c>
      <c r="H112" s="20">
        <v>0</v>
      </c>
      <c r="I112" s="20">
        <v>2</v>
      </c>
      <c r="J112" s="20" t="s">
        <v>10</v>
      </c>
      <c r="K112" s="20" t="s">
        <v>8</v>
      </c>
      <c r="L112" s="20" t="s">
        <v>166</v>
      </c>
      <c r="M112" s="20" t="s">
        <v>60</v>
      </c>
      <c r="N112" s="20" t="s">
        <v>367</v>
      </c>
      <c r="O112" s="20" t="s">
        <v>370</v>
      </c>
      <c r="P112" s="20" t="str">
        <f t="shared" si="0"/>
        <v>31_TRANSIENT</v>
      </c>
      <c r="Q112" s="20" t="str">
        <f t="shared" si="1"/>
        <v>31_Middle_TRANSIENT</v>
      </c>
    </row>
    <row r="113" spans="1:17" s="20" customFormat="1" x14ac:dyDescent="0.2">
      <c r="A113" s="20">
        <v>4</v>
      </c>
      <c r="B113" s="20">
        <v>1</v>
      </c>
      <c r="C113" s="20">
        <v>31</v>
      </c>
      <c r="D113" s="20">
        <v>1100000040</v>
      </c>
      <c r="E113" s="20">
        <v>100000224</v>
      </c>
      <c r="F113" s="20">
        <v>3</v>
      </c>
      <c r="G113" s="20">
        <v>1</v>
      </c>
      <c r="H113" s="20">
        <v>0</v>
      </c>
      <c r="I113" s="20">
        <v>2</v>
      </c>
      <c r="J113" s="20" t="s">
        <v>9</v>
      </c>
      <c r="K113" s="20" t="s">
        <v>8</v>
      </c>
      <c r="L113" s="20" t="s">
        <v>165</v>
      </c>
      <c r="M113" s="20" t="s">
        <v>61</v>
      </c>
      <c r="N113" s="20" t="s">
        <v>371</v>
      </c>
      <c r="O113" s="20" t="s">
        <v>373</v>
      </c>
      <c r="P113" s="20" t="str">
        <f t="shared" si="0"/>
        <v>31_SELECTED</v>
      </c>
      <c r="Q113" s="20" t="str">
        <f t="shared" si="1"/>
        <v>31_LP-Contact_SELECTED</v>
      </c>
    </row>
    <row r="114" spans="1:17" x14ac:dyDescent="0.2">
      <c r="A114">
        <v>7</v>
      </c>
      <c r="B114">
        <v>2</v>
      </c>
      <c r="C114">
        <v>32</v>
      </c>
      <c r="D114">
        <v>1100000069</v>
      </c>
      <c r="E114">
        <v>100000339</v>
      </c>
      <c r="F114">
        <v>1</v>
      </c>
      <c r="G114">
        <v>0</v>
      </c>
      <c r="H114">
        <v>0</v>
      </c>
      <c r="I114">
        <v>1</v>
      </c>
      <c r="J114" t="s">
        <v>6</v>
      </c>
      <c r="K114" t="s">
        <v>7</v>
      </c>
      <c r="L114" t="s">
        <v>166</v>
      </c>
      <c r="M114" t="s">
        <v>60</v>
      </c>
      <c r="N114" t="s">
        <v>288</v>
      </c>
      <c r="O114" t="s">
        <v>289</v>
      </c>
      <c r="P114" t="s">
        <v>181</v>
      </c>
      <c r="Q114" t="s">
        <v>242</v>
      </c>
    </row>
    <row r="115" spans="1:17" x14ac:dyDescent="0.2">
      <c r="A115">
        <v>7</v>
      </c>
      <c r="B115">
        <v>2</v>
      </c>
      <c r="C115">
        <v>32</v>
      </c>
      <c r="D115">
        <v>1100000068</v>
      </c>
      <c r="E115">
        <v>100000368</v>
      </c>
      <c r="F115">
        <v>2</v>
      </c>
      <c r="G115">
        <v>0</v>
      </c>
      <c r="H115">
        <v>0</v>
      </c>
      <c r="I115">
        <v>2</v>
      </c>
      <c r="J115" t="s">
        <v>6</v>
      </c>
      <c r="K115" t="s">
        <v>7</v>
      </c>
      <c r="L115" t="s">
        <v>166</v>
      </c>
      <c r="M115" t="s">
        <v>60</v>
      </c>
      <c r="N115" t="s">
        <v>288</v>
      </c>
      <c r="O115" t="s">
        <v>289</v>
      </c>
      <c r="P115" t="s">
        <v>181</v>
      </c>
      <c r="Q115" t="s">
        <v>242</v>
      </c>
    </row>
    <row r="116" spans="1:17" x14ac:dyDescent="0.2">
      <c r="A116">
        <v>7</v>
      </c>
      <c r="B116">
        <v>2</v>
      </c>
      <c r="C116">
        <v>32</v>
      </c>
      <c r="D116">
        <v>1100000067</v>
      </c>
      <c r="E116">
        <v>100000365</v>
      </c>
      <c r="F116">
        <v>3</v>
      </c>
      <c r="G116">
        <v>0</v>
      </c>
      <c r="H116">
        <v>0</v>
      </c>
      <c r="I116">
        <v>3</v>
      </c>
      <c r="J116" t="s">
        <v>6</v>
      </c>
      <c r="K116" t="s">
        <v>8</v>
      </c>
      <c r="L116" t="s">
        <v>166</v>
      </c>
      <c r="M116" t="s">
        <v>60</v>
      </c>
      <c r="N116" t="s">
        <v>288</v>
      </c>
      <c r="O116" t="s">
        <v>289</v>
      </c>
      <c r="P116" t="s">
        <v>181</v>
      </c>
      <c r="Q116" t="s">
        <v>242</v>
      </c>
    </row>
    <row r="117" spans="1:17" x14ac:dyDescent="0.2">
      <c r="A117">
        <v>7</v>
      </c>
      <c r="B117">
        <v>2</v>
      </c>
      <c r="C117">
        <v>32</v>
      </c>
      <c r="D117">
        <v>1100000066</v>
      </c>
      <c r="E117">
        <v>100000353</v>
      </c>
      <c r="F117">
        <v>3</v>
      </c>
      <c r="G117">
        <v>0</v>
      </c>
      <c r="H117">
        <v>0</v>
      </c>
      <c r="I117">
        <v>3</v>
      </c>
      <c r="J117" t="s">
        <v>6</v>
      </c>
      <c r="K117" t="s">
        <v>8</v>
      </c>
      <c r="L117" t="s">
        <v>165</v>
      </c>
      <c r="M117" t="s">
        <v>60</v>
      </c>
      <c r="N117" t="s">
        <v>288</v>
      </c>
      <c r="O117" t="s">
        <v>289</v>
      </c>
      <c r="P117" t="s">
        <v>170</v>
      </c>
      <c r="Q117" t="s">
        <v>198</v>
      </c>
    </row>
    <row r="118" spans="1:17" x14ac:dyDescent="0.2">
      <c r="A118">
        <v>7</v>
      </c>
      <c r="B118">
        <v>2</v>
      </c>
      <c r="C118">
        <v>32</v>
      </c>
      <c r="D118">
        <v>1100000065</v>
      </c>
      <c r="E118">
        <v>100000344</v>
      </c>
      <c r="F118">
        <v>1</v>
      </c>
      <c r="G118">
        <v>0</v>
      </c>
      <c r="H118">
        <v>0</v>
      </c>
      <c r="I118">
        <v>1</v>
      </c>
      <c r="J118" t="s">
        <v>6</v>
      </c>
      <c r="K118" t="s">
        <v>7</v>
      </c>
      <c r="L118" t="s">
        <v>166</v>
      </c>
      <c r="M118" t="s">
        <v>60</v>
      </c>
      <c r="N118" t="s">
        <v>288</v>
      </c>
      <c r="O118" t="s">
        <v>289</v>
      </c>
      <c r="P118" t="s">
        <v>181</v>
      </c>
      <c r="Q118" t="s">
        <v>242</v>
      </c>
    </row>
    <row r="119" spans="1:17" x14ac:dyDescent="0.2">
      <c r="A119">
        <v>7</v>
      </c>
      <c r="B119">
        <v>2</v>
      </c>
      <c r="C119">
        <v>32</v>
      </c>
      <c r="D119">
        <v>1100000064</v>
      </c>
      <c r="E119">
        <v>100000342</v>
      </c>
      <c r="F119">
        <v>1</v>
      </c>
      <c r="G119">
        <v>0</v>
      </c>
      <c r="H119">
        <v>0</v>
      </c>
      <c r="I119">
        <v>1</v>
      </c>
      <c r="J119" t="s">
        <v>6</v>
      </c>
      <c r="K119" t="s">
        <v>7</v>
      </c>
      <c r="L119" t="s">
        <v>166</v>
      </c>
      <c r="M119" t="s">
        <v>60</v>
      </c>
      <c r="N119" t="s">
        <v>288</v>
      </c>
      <c r="O119" t="s">
        <v>289</v>
      </c>
      <c r="P119" t="s">
        <v>181</v>
      </c>
      <c r="Q119" t="s">
        <v>242</v>
      </c>
    </row>
    <row r="120" spans="1:17" x14ac:dyDescent="0.2">
      <c r="A120">
        <v>7</v>
      </c>
      <c r="B120">
        <v>2</v>
      </c>
      <c r="C120">
        <v>32</v>
      </c>
      <c r="D120">
        <v>1100000063</v>
      </c>
      <c r="E120">
        <v>100000354</v>
      </c>
      <c r="F120">
        <v>2</v>
      </c>
      <c r="G120">
        <v>0</v>
      </c>
      <c r="H120">
        <v>0</v>
      </c>
      <c r="I120">
        <v>2</v>
      </c>
      <c r="J120" t="s">
        <v>6</v>
      </c>
      <c r="K120" t="s">
        <v>8</v>
      </c>
      <c r="L120" t="s">
        <v>165</v>
      </c>
      <c r="M120" t="s">
        <v>60</v>
      </c>
      <c r="N120" t="s">
        <v>288</v>
      </c>
      <c r="O120" t="s">
        <v>289</v>
      </c>
      <c r="P120" t="s">
        <v>170</v>
      </c>
      <c r="Q120" t="s">
        <v>198</v>
      </c>
    </row>
    <row r="121" spans="1:17" x14ac:dyDescent="0.2">
      <c r="A121">
        <v>7</v>
      </c>
      <c r="B121">
        <v>2</v>
      </c>
      <c r="C121">
        <v>32</v>
      </c>
      <c r="D121">
        <v>1100000062</v>
      </c>
      <c r="E121">
        <v>100000364</v>
      </c>
      <c r="F121">
        <v>1</v>
      </c>
      <c r="G121">
        <v>0</v>
      </c>
      <c r="H121">
        <v>0</v>
      </c>
      <c r="I121">
        <v>1</v>
      </c>
      <c r="J121" t="s">
        <v>6</v>
      </c>
      <c r="K121" t="s">
        <v>7</v>
      </c>
      <c r="L121" t="s">
        <v>166</v>
      </c>
      <c r="M121" t="s">
        <v>60</v>
      </c>
      <c r="N121" t="s">
        <v>288</v>
      </c>
      <c r="O121" t="s">
        <v>289</v>
      </c>
      <c r="P121" t="s">
        <v>181</v>
      </c>
      <c r="Q121" t="s">
        <v>242</v>
      </c>
    </row>
    <row r="122" spans="1:17" x14ac:dyDescent="0.2">
      <c r="A122">
        <v>7</v>
      </c>
      <c r="B122">
        <v>2</v>
      </c>
      <c r="C122">
        <v>32</v>
      </c>
      <c r="D122">
        <v>1100000061</v>
      </c>
      <c r="E122">
        <v>100000363</v>
      </c>
      <c r="F122">
        <v>1</v>
      </c>
      <c r="G122">
        <v>0</v>
      </c>
      <c r="H122">
        <v>0</v>
      </c>
      <c r="I122">
        <v>1</v>
      </c>
      <c r="J122" t="s">
        <v>6</v>
      </c>
      <c r="K122" t="s">
        <v>7</v>
      </c>
      <c r="L122" t="s">
        <v>166</v>
      </c>
      <c r="M122" t="s">
        <v>60</v>
      </c>
      <c r="N122" t="s">
        <v>288</v>
      </c>
      <c r="O122" t="s">
        <v>289</v>
      </c>
      <c r="P122" t="s">
        <v>181</v>
      </c>
      <c r="Q122" t="s">
        <v>242</v>
      </c>
    </row>
    <row r="123" spans="1:17" x14ac:dyDescent="0.2">
      <c r="A123">
        <v>7</v>
      </c>
      <c r="B123">
        <v>2</v>
      </c>
      <c r="C123">
        <v>32</v>
      </c>
      <c r="D123">
        <v>1100000060</v>
      </c>
      <c r="E123">
        <v>100000360</v>
      </c>
      <c r="F123">
        <v>2</v>
      </c>
      <c r="G123">
        <v>0</v>
      </c>
      <c r="H123">
        <v>0</v>
      </c>
      <c r="I123">
        <v>2</v>
      </c>
      <c r="J123" t="s">
        <v>6</v>
      </c>
      <c r="K123" t="s">
        <v>8</v>
      </c>
      <c r="L123" t="s">
        <v>166</v>
      </c>
      <c r="M123" t="s">
        <v>60</v>
      </c>
      <c r="N123" t="s">
        <v>288</v>
      </c>
      <c r="O123" t="s">
        <v>289</v>
      </c>
      <c r="P123" t="s">
        <v>181</v>
      </c>
      <c r="Q123" t="s">
        <v>242</v>
      </c>
    </row>
    <row r="124" spans="1:17" x14ac:dyDescent="0.2">
      <c r="A124">
        <v>7</v>
      </c>
      <c r="B124">
        <v>2</v>
      </c>
      <c r="C124">
        <v>32</v>
      </c>
      <c r="D124">
        <v>1100000057</v>
      </c>
      <c r="E124">
        <v>100000332</v>
      </c>
      <c r="F124">
        <v>3</v>
      </c>
      <c r="G124">
        <v>0</v>
      </c>
      <c r="H124">
        <v>0</v>
      </c>
      <c r="I124">
        <v>3</v>
      </c>
      <c r="J124" t="s">
        <v>10</v>
      </c>
      <c r="K124" t="s">
        <v>8</v>
      </c>
      <c r="L124" t="s">
        <v>166</v>
      </c>
      <c r="M124" t="s">
        <v>60</v>
      </c>
      <c r="N124" t="s">
        <v>288</v>
      </c>
      <c r="O124" t="s">
        <v>290</v>
      </c>
      <c r="P124" t="s">
        <v>181</v>
      </c>
      <c r="Q124" t="s">
        <v>243</v>
      </c>
    </row>
    <row r="125" spans="1:17" x14ac:dyDescent="0.2">
      <c r="A125">
        <v>7</v>
      </c>
      <c r="B125">
        <v>2</v>
      </c>
      <c r="C125">
        <v>32</v>
      </c>
      <c r="D125">
        <v>1100000053</v>
      </c>
      <c r="E125">
        <v>100000348</v>
      </c>
      <c r="F125">
        <v>2</v>
      </c>
      <c r="G125">
        <v>0</v>
      </c>
      <c r="H125">
        <v>0</v>
      </c>
      <c r="I125">
        <v>2</v>
      </c>
      <c r="J125" t="s">
        <v>6</v>
      </c>
      <c r="K125" t="s">
        <v>8</v>
      </c>
      <c r="L125" t="s">
        <v>165</v>
      </c>
      <c r="M125" t="s">
        <v>60</v>
      </c>
      <c r="N125" t="s">
        <v>288</v>
      </c>
      <c r="O125" t="s">
        <v>289</v>
      </c>
      <c r="P125" t="s">
        <v>170</v>
      </c>
      <c r="Q125" t="s">
        <v>198</v>
      </c>
    </row>
    <row r="126" spans="1:17" x14ac:dyDescent="0.2">
      <c r="A126">
        <v>7</v>
      </c>
      <c r="B126">
        <v>2</v>
      </c>
      <c r="C126">
        <v>32</v>
      </c>
      <c r="D126">
        <v>1100000049</v>
      </c>
      <c r="E126">
        <v>100000336</v>
      </c>
      <c r="F126">
        <v>2</v>
      </c>
      <c r="G126">
        <v>0</v>
      </c>
      <c r="H126">
        <v>0</v>
      </c>
      <c r="I126">
        <v>2</v>
      </c>
      <c r="J126" t="s">
        <v>6</v>
      </c>
      <c r="K126" t="s">
        <v>8</v>
      </c>
      <c r="L126" t="s">
        <v>166</v>
      </c>
      <c r="M126" t="s">
        <v>60</v>
      </c>
      <c r="N126" t="s">
        <v>288</v>
      </c>
      <c r="O126" t="s">
        <v>289</v>
      </c>
      <c r="P126" t="s">
        <v>181</v>
      </c>
      <c r="Q126" t="s">
        <v>242</v>
      </c>
    </row>
    <row r="127" spans="1:17" x14ac:dyDescent="0.2">
      <c r="A127">
        <v>7</v>
      </c>
      <c r="B127">
        <v>2</v>
      </c>
      <c r="C127">
        <v>32</v>
      </c>
      <c r="D127">
        <v>1100000048</v>
      </c>
      <c r="E127">
        <v>100000333</v>
      </c>
      <c r="F127">
        <v>1</v>
      </c>
      <c r="G127">
        <v>0</v>
      </c>
      <c r="H127">
        <v>0</v>
      </c>
      <c r="I127">
        <v>1</v>
      </c>
      <c r="J127" t="s">
        <v>10</v>
      </c>
      <c r="K127" t="s">
        <v>7</v>
      </c>
      <c r="L127" t="s">
        <v>166</v>
      </c>
      <c r="M127" t="s">
        <v>60</v>
      </c>
      <c r="N127" t="s">
        <v>288</v>
      </c>
      <c r="O127" t="s">
        <v>290</v>
      </c>
      <c r="P127" t="s">
        <v>181</v>
      </c>
      <c r="Q127" t="s">
        <v>243</v>
      </c>
    </row>
    <row r="128" spans="1:17" x14ac:dyDescent="0.2">
      <c r="A128">
        <v>7</v>
      </c>
      <c r="B128">
        <v>2</v>
      </c>
      <c r="C128">
        <v>32</v>
      </c>
      <c r="D128">
        <v>1100000046</v>
      </c>
      <c r="E128">
        <v>100000359</v>
      </c>
      <c r="F128">
        <v>1</v>
      </c>
      <c r="G128">
        <v>0</v>
      </c>
      <c r="H128">
        <v>0</v>
      </c>
      <c r="I128">
        <v>1</v>
      </c>
      <c r="J128" t="s">
        <v>6</v>
      </c>
      <c r="K128" t="s">
        <v>7</v>
      </c>
      <c r="L128" t="s">
        <v>166</v>
      </c>
      <c r="M128" t="s">
        <v>60</v>
      </c>
      <c r="N128" t="s">
        <v>288</v>
      </c>
      <c r="O128" t="s">
        <v>289</v>
      </c>
      <c r="P128" t="s">
        <v>181</v>
      </c>
      <c r="Q128" t="s">
        <v>242</v>
      </c>
    </row>
    <row r="129" spans="1:17" x14ac:dyDescent="0.2">
      <c r="A129">
        <v>7</v>
      </c>
      <c r="B129">
        <v>2</v>
      </c>
      <c r="C129">
        <v>32</v>
      </c>
      <c r="D129">
        <v>1100000043</v>
      </c>
      <c r="E129">
        <v>100000356</v>
      </c>
      <c r="F129">
        <v>1</v>
      </c>
      <c r="G129">
        <v>0</v>
      </c>
      <c r="H129">
        <v>0</v>
      </c>
      <c r="I129">
        <v>1</v>
      </c>
      <c r="J129" t="s">
        <v>6</v>
      </c>
      <c r="K129" t="s">
        <v>7</v>
      </c>
      <c r="L129" t="s">
        <v>166</v>
      </c>
      <c r="M129" t="s">
        <v>60</v>
      </c>
      <c r="N129" t="s">
        <v>288</v>
      </c>
      <c r="O129" t="s">
        <v>289</v>
      </c>
      <c r="P129" t="s">
        <v>181</v>
      </c>
      <c r="Q129" t="s">
        <v>242</v>
      </c>
    </row>
    <row r="130" spans="1:17" x14ac:dyDescent="0.2">
      <c r="A130">
        <v>7</v>
      </c>
      <c r="B130">
        <v>2</v>
      </c>
      <c r="C130">
        <v>32</v>
      </c>
      <c r="D130">
        <v>1100000042</v>
      </c>
      <c r="E130">
        <v>100000367</v>
      </c>
      <c r="F130">
        <v>2</v>
      </c>
      <c r="G130">
        <v>0</v>
      </c>
      <c r="H130">
        <v>0</v>
      </c>
      <c r="I130">
        <v>2</v>
      </c>
      <c r="J130" t="s">
        <v>6</v>
      </c>
      <c r="K130" t="s">
        <v>7</v>
      </c>
      <c r="L130" t="s">
        <v>166</v>
      </c>
      <c r="M130" t="s">
        <v>60</v>
      </c>
      <c r="N130" t="s">
        <v>288</v>
      </c>
      <c r="O130" t="s">
        <v>289</v>
      </c>
      <c r="P130" t="s">
        <v>181</v>
      </c>
      <c r="Q130" t="s">
        <v>242</v>
      </c>
    </row>
    <row r="131" spans="1:17" x14ac:dyDescent="0.2">
      <c r="A131">
        <v>7</v>
      </c>
      <c r="B131">
        <v>2</v>
      </c>
      <c r="C131">
        <v>32</v>
      </c>
      <c r="D131">
        <v>1100000041</v>
      </c>
      <c r="E131">
        <v>100000337</v>
      </c>
      <c r="F131">
        <v>2</v>
      </c>
      <c r="G131">
        <v>0</v>
      </c>
      <c r="H131">
        <v>0</v>
      </c>
      <c r="I131">
        <v>2</v>
      </c>
      <c r="J131" t="s">
        <v>6</v>
      </c>
      <c r="K131" t="s">
        <v>8</v>
      </c>
      <c r="L131" t="s">
        <v>166</v>
      </c>
      <c r="M131" t="s">
        <v>60</v>
      </c>
      <c r="N131" t="s">
        <v>288</v>
      </c>
      <c r="O131" t="s">
        <v>289</v>
      </c>
      <c r="P131" t="s">
        <v>181</v>
      </c>
      <c r="Q131" t="s">
        <v>242</v>
      </c>
    </row>
    <row r="132" spans="1:17" x14ac:dyDescent="0.2">
      <c r="A132">
        <v>7</v>
      </c>
      <c r="B132">
        <v>2</v>
      </c>
      <c r="C132">
        <v>32</v>
      </c>
      <c r="D132">
        <v>1100000040</v>
      </c>
      <c r="E132">
        <v>100000366</v>
      </c>
      <c r="F132">
        <v>6</v>
      </c>
      <c r="G132">
        <v>1</v>
      </c>
      <c r="H132">
        <v>1</v>
      </c>
      <c r="I132">
        <v>5</v>
      </c>
      <c r="J132" t="s">
        <v>9</v>
      </c>
      <c r="K132" t="s">
        <v>8</v>
      </c>
      <c r="L132" t="s">
        <v>165</v>
      </c>
      <c r="M132" t="s">
        <v>61</v>
      </c>
      <c r="N132" t="s">
        <v>291</v>
      </c>
      <c r="O132" t="s">
        <v>292</v>
      </c>
      <c r="P132" t="s">
        <v>170</v>
      </c>
      <c r="Q132" t="s">
        <v>200</v>
      </c>
    </row>
    <row r="133" spans="1:17" x14ac:dyDescent="0.2">
      <c r="A133">
        <v>7</v>
      </c>
      <c r="B133">
        <v>2</v>
      </c>
      <c r="C133">
        <v>32</v>
      </c>
      <c r="D133">
        <v>1100000037</v>
      </c>
      <c r="E133">
        <v>100000362</v>
      </c>
      <c r="F133">
        <v>4</v>
      </c>
      <c r="G133">
        <v>0</v>
      </c>
      <c r="H133">
        <v>4</v>
      </c>
      <c r="I133">
        <v>4</v>
      </c>
      <c r="J133" t="s">
        <v>9</v>
      </c>
      <c r="K133" t="s">
        <v>8</v>
      </c>
      <c r="L133" t="s">
        <v>165</v>
      </c>
      <c r="M133" t="s">
        <v>60</v>
      </c>
      <c r="N133" t="s">
        <v>288</v>
      </c>
      <c r="O133" t="s">
        <v>293</v>
      </c>
      <c r="P133" t="s">
        <v>170</v>
      </c>
      <c r="Q133" t="s">
        <v>200</v>
      </c>
    </row>
    <row r="134" spans="1:17" x14ac:dyDescent="0.2">
      <c r="A134">
        <v>7</v>
      </c>
      <c r="B134">
        <v>2</v>
      </c>
      <c r="C134">
        <v>32</v>
      </c>
      <c r="D134">
        <v>1100000032</v>
      </c>
      <c r="E134">
        <v>100000361</v>
      </c>
      <c r="F134">
        <v>13</v>
      </c>
      <c r="G134">
        <v>3</v>
      </c>
      <c r="H134">
        <v>2</v>
      </c>
      <c r="I134">
        <v>10</v>
      </c>
      <c r="J134" t="s">
        <v>9</v>
      </c>
      <c r="K134" t="s">
        <v>8</v>
      </c>
      <c r="L134" t="s">
        <v>165</v>
      </c>
      <c r="M134" t="s">
        <v>61</v>
      </c>
      <c r="N134" t="s">
        <v>291</v>
      </c>
      <c r="O134" t="s">
        <v>292</v>
      </c>
      <c r="P134" t="s">
        <v>170</v>
      </c>
      <c r="Q134" t="s">
        <v>200</v>
      </c>
    </row>
    <row r="135" spans="1:17" x14ac:dyDescent="0.2">
      <c r="A135">
        <v>7</v>
      </c>
      <c r="B135">
        <v>2</v>
      </c>
      <c r="C135">
        <v>32</v>
      </c>
      <c r="D135">
        <v>1100000029</v>
      </c>
      <c r="E135">
        <v>100000357</v>
      </c>
      <c r="F135">
        <v>8</v>
      </c>
      <c r="G135">
        <v>0</v>
      </c>
      <c r="H135">
        <v>4</v>
      </c>
      <c r="I135">
        <v>8</v>
      </c>
      <c r="J135" t="s">
        <v>9</v>
      </c>
      <c r="K135" t="s">
        <v>8</v>
      </c>
      <c r="L135" t="s">
        <v>165</v>
      </c>
      <c r="M135" t="s">
        <v>60</v>
      </c>
      <c r="N135" t="s">
        <v>288</v>
      </c>
      <c r="O135" t="s">
        <v>293</v>
      </c>
      <c r="P135" t="s">
        <v>170</v>
      </c>
      <c r="Q135" t="s">
        <v>200</v>
      </c>
    </row>
    <row r="136" spans="1:17" x14ac:dyDescent="0.2">
      <c r="A136">
        <v>7</v>
      </c>
      <c r="B136">
        <v>2</v>
      </c>
      <c r="C136">
        <v>32</v>
      </c>
      <c r="D136">
        <v>1100000029</v>
      </c>
      <c r="E136">
        <v>100000358</v>
      </c>
      <c r="F136">
        <v>1</v>
      </c>
      <c r="G136">
        <v>0</v>
      </c>
      <c r="H136">
        <v>0</v>
      </c>
      <c r="I136">
        <v>1</v>
      </c>
      <c r="J136" t="s">
        <v>6</v>
      </c>
      <c r="K136" t="s">
        <v>7</v>
      </c>
      <c r="L136" t="s">
        <v>165</v>
      </c>
      <c r="M136" t="s">
        <v>60</v>
      </c>
      <c r="N136" t="s">
        <v>288</v>
      </c>
      <c r="O136" t="s">
        <v>289</v>
      </c>
      <c r="P136" t="s">
        <v>170</v>
      </c>
      <c r="Q136" t="s">
        <v>198</v>
      </c>
    </row>
    <row r="137" spans="1:17" x14ac:dyDescent="0.2">
      <c r="A137">
        <v>7</v>
      </c>
      <c r="B137">
        <v>2</v>
      </c>
      <c r="C137">
        <v>32</v>
      </c>
      <c r="D137">
        <v>1100000027</v>
      </c>
      <c r="E137">
        <v>100000369</v>
      </c>
      <c r="F137">
        <v>1</v>
      </c>
      <c r="G137">
        <v>0</v>
      </c>
      <c r="H137">
        <v>0</v>
      </c>
      <c r="I137">
        <v>1</v>
      </c>
      <c r="J137" t="s">
        <v>6</v>
      </c>
      <c r="K137" t="s">
        <v>7</v>
      </c>
      <c r="L137" t="s">
        <v>166</v>
      </c>
      <c r="M137" t="s">
        <v>60</v>
      </c>
      <c r="N137" t="s">
        <v>288</v>
      </c>
      <c r="O137" t="s">
        <v>289</v>
      </c>
      <c r="P137" t="s">
        <v>181</v>
      </c>
      <c r="Q137" t="s">
        <v>242</v>
      </c>
    </row>
    <row r="138" spans="1:17" x14ac:dyDescent="0.2">
      <c r="A138">
        <v>7</v>
      </c>
      <c r="B138">
        <v>2</v>
      </c>
      <c r="C138">
        <v>32</v>
      </c>
      <c r="D138">
        <v>1100000022</v>
      </c>
      <c r="E138">
        <v>100000352</v>
      </c>
      <c r="F138">
        <v>5</v>
      </c>
      <c r="G138">
        <v>0</v>
      </c>
      <c r="H138">
        <v>2</v>
      </c>
      <c r="I138">
        <v>5</v>
      </c>
      <c r="J138" t="s">
        <v>9</v>
      </c>
      <c r="K138" t="s">
        <v>8</v>
      </c>
      <c r="L138" t="s">
        <v>166</v>
      </c>
      <c r="M138" t="s">
        <v>60</v>
      </c>
      <c r="N138" t="s">
        <v>288</v>
      </c>
      <c r="O138" t="s">
        <v>293</v>
      </c>
      <c r="P138" t="s">
        <v>181</v>
      </c>
      <c r="Q138" t="s">
        <v>244</v>
      </c>
    </row>
    <row r="139" spans="1:17" x14ac:dyDescent="0.2">
      <c r="A139">
        <v>7</v>
      </c>
      <c r="B139">
        <v>2</v>
      </c>
      <c r="C139">
        <v>32</v>
      </c>
      <c r="D139">
        <v>1100000019</v>
      </c>
      <c r="E139">
        <v>100000349</v>
      </c>
      <c r="F139">
        <v>7</v>
      </c>
      <c r="G139">
        <v>0</v>
      </c>
      <c r="H139">
        <v>3</v>
      </c>
      <c r="I139">
        <v>7</v>
      </c>
      <c r="J139" t="s">
        <v>9</v>
      </c>
      <c r="K139" t="s">
        <v>8</v>
      </c>
      <c r="L139" t="s">
        <v>165</v>
      </c>
      <c r="M139" t="s">
        <v>60</v>
      </c>
      <c r="N139" t="s">
        <v>288</v>
      </c>
      <c r="O139" t="s">
        <v>293</v>
      </c>
      <c r="P139" t="s">
        <v>170</v>
      </c>
      <c r="Q139" t="s">
        <v>200</v>
      </c>
    </row>
    <row r="140" spans="1:17" x14ac:dyDescent="0.2">
      <c r="A140">
        <v>7</v>
      </c>
      <c r="B140">
        <v>2</v>
      </c>
      <c r="C140">
        <v>32</v>
      </c>
      <c r="D140">
        <v>1100000019</v>
      </c>
      <c r="E140">
        <v>100000351</v>
      </c>
      <c r="F140">
        <v>1</v>
      </c>
      <c r="G140">
        <v>0</v>
      </c>
      <c r="H140">
        <v>0</v>
      </c>
      <c r="I140">
        <v>1</v>
      </c>
      <c r="J140" t="s">
        <v>6</v>
      </c>
      <c r="K140" t="s">
        <v>7</v>
      </c>
      <c r="L140" t="s">
        <v>165</v>
      </c>
      <c r="M140" t="s">
        <v>60</v>
      </c>
      <c r="N140" t="s">
        <v>288</v>
      </c>
      <c r="O140" t="s">
        <v>289</v>
      </c>
      <c r="P140" t="s">
        <v>170</v>
      </c>
      <c r="Q140" t="s">
        <v>198</v>
      </c>
    </row>
    <row r="141" spans="1:17" x14ac:dyDescent="0.2">
      <c r="A141">
        <v>7</v>
      </c>
      <c r="B141">
        <v>2</v>
      </c>
      <c r="C141">
        <v>32</v>
      </c>
      <c r="D141">
        <v>1100000015</v>
      </c>
      <c r="E141">
        <v>100000345</v>
      </c>
      <c r="F141">
        <v>1</v>
      </c>
      <c r="G141">
        <v>0</v>
      </c>
      <c r="H141">
        <v>1</v>
      </c>
      <c r="I141">
        <v>1</v>
      </c>
      <c r="J141" t="s">
        <v>6</v>
      </c>
      <c r="K141" t="s">
        <v>7</v>
      </c>
      <c r="L141" t="s">
        <v>165</v>
      </c>
      <c r="M141" t="s">
        <v>60</v>
      </c>
      <c r="N141" t="s">
        <v>288</v>
      </c>
      <c r="O141" t="s">
        <v>289</v>
      </c>
      <c r="P141" t="s">
        <v>170</v>
      </c>
      <c r="Q141" t="s">
        <v>198</v>
      </c>
    </row>
    <row r="142" spans="1:17" x14ac:dyDescent="0.2">
      <c r="A142">
        <v>7</v>
      </c>
      <c r="B142">
        <v>2</v>
      </c>
      <c r="C142">
        <v>32</v>
      </c>
      <c r="D142">
        <v>1100000015</v>
      </c>
      <c r="E142">
        <v>100000346</v>
      </c>
      <c r="F142">
        <v>2</v>
      </c>
      <c r="G142">
        <v>0</v>
      </c>
      <c r="H142">
        <v>2</v>
      </c>
      <c r="I142">
        <v>2</v>
      </c>
      <c r="J142" t="s">
        <v>6</v>
      </c>
      <c r="K142" t="s">
        <v>8</v>
      </c>
      <c r="L142" t="s">
        <v>165</v>
      </c>
      <c r="M142" t="s">
        <v>60</v>
      </c>
      <c r="N142" t="s">
        <v>288</v>
      </c>
      <c r="O142" t="s">
        <v>289</v>
      </c>
      <c r="P142" t="s">
        <v>170</v>
      </c>
      <c r="Q142" t="s">
        <v>198</v>
      </c>
    </row>
    <row r="143" spans="1:17" x14ac:dyDescent="0.2">
      <c r="A143">
        <v>7</v>
      </c>
      <c r="B143">
        <v>2</v>
      </c>
      <c r="C143">
        <v>32</v>
      </c>
      <c r="D143">
        <v>1100000015</v>
      </c>
      <c r="E143">
        <v>100000347</v>
      </c>
      <c r="F143">
        <v>1</v>
      </c>
      <c r="G143">
        <v>0</v>
      </c>
      <c r="H143">
        <v>1</v>
      </c>
      <c r="I143">
        <v>1</v>
      </c>
      <c r="J143" t="s">
        <v>6</v>
      </c>
      <c r="K143" t="s">
        <v>7</v>
      </c>
      <c r="L143" t="s">
        <v>165</v>
      </c>
      <c r="M143" t="s">
        <v>60</v>
      </c>
      <c r="N143" t="s">
        <v>288</v>
      </c>
      <c r="O143" t="s">
        <v>289</v>
      </c>
      <c r="P143" t="s">
        <v>170</v>
      </c>
      <c r="Q143" t="s">
        <v>198</v>
      </c>
    </row>
    <row r="144" spans="1:17" x14ac:dyDescent="0.2">
      <c r="A144">
        <v>7</v>
      </c>
      <c r="B144">
        <v>2</v>
      </c>
      <c r="C144">
        <v>32</v>
      </c>
      <c r="D144">
        <v>1100000011</v>
      </c>
      <c r="E144">
        <v>100000350</v>
      </c>
      <c r="F144">
        <v>8</v>
      </c>
      <c r="G144">
        <v>0</v>
      </c>
      <c r="H144">
        <v>0</v>
      </c>
      <c r="I144">
        <v>8</v>
      </c>
      <c r="J144" t="s">
        <v>6</v>
      </c>
      <c r="K144" t="s">
        <v>8</v>
      </c>
      <c r="L144" t="s">
        <v>166</v>
      </c>
      <c r="M144" t="s">
        <v>60</v>
      </c>
      <c r="N144" t="s">
        <v>288</v>
      </c>
      <c r="O144" t="s">
        <v>289</v>
      </c>
      <c r="P144" t="s">
        <v>181</v>
      </c>
      <c r="Q144" t="s">
        <v>242</v>
      </c>
    </row>
    <row r="145" spans="1:17" x14ac:dyDescent="0.2">
      <c r="A145">
        <v>7</v>
      </c>
      <c r="B145">
        <v>2</v>
      </c>
      <c r="C145">
        <v>32</v>
      </c>
      <c r="D145">
        <v>1100000010</v>
      </c>
      <c r="E145">
        <v>100000340</v>
      </c>
      <c r="F145">
        <v>1</v>
      </c>
      <c r="G145">
        <v>0</v>
      </c>
      <c r="H145">
        <v>0</v>
      </c>
      <c r="I145">
        <v>1</v>
      </c>
      <c r="J145" t="s">
        <v>6</v>
      </c>
      <c r="K145" t="s">
        <v>7</v>
      </c>
      <c r="L145" t="s">
        <v>166</v>
      </c>
      <c r="M145" t="s">
        <v>60</v>
      </c>
      <c r="N145" t="s">
        <v>288</v>
      </c>
      <c r="O145" t="s">
        <v>289</v>
      </c>
      <c r="P145" t="s">
        <v>181</v>
      </c>
      <c r="Q145" t="s">
        <v>242</v>
      </c>
    </row>
    <row r="146" spans="1:17" x14ac:dyDescent="0.2">
      <c r="A146">
        <v>7</v>
      </c>
      <c r="B146">
        <v>2</v>
      </c>
      <c r="C146">
        <v>32</v>
      </c>
      <c r="D146">
        <v>1100000009</v>
      </c>
      <c r="E146">
        <v>100000341</v>
      </c>
      <c r="F146">
        <v>2</v>
      </c>
      <c r="G146">
        <v>0</v>
      </c>
      <c r="H146">
        <v>0</v>
      </c>
      <c r="I146">
        <v>2</v>
      </c>
      <c r="J146" t="s">
        <v>6</v>
      </c>
      <c r="K146" t="s">
        <v>8</v>
      </c>
      <c r="L146" t="s">
        <v>166</v>
      </c>
      <c r="M146" t="s">
        <v>60</v>
      </c>
      <c r="N146" t="s">
        <v>288</v>
      </c>
      <c r="O146" t="s">
        <v>289</v>
      </c>
      <c r="P146" t="s">
        <v>181</v>
      </c>
      <c r="Q146" t="s">
        <v>242</v>
      </c>
    </row>
    <row r="147" spans="1:17" x14ac:dyDescent="0.2">
      <c r="A147">
        <v>7</v>
      </c>
      <c r="B147">
        <v>2</v>
      </c>
      <c r="C147">
        <v>32</v>
      </c>
      <c r="D147">
        <v>1100000007</v>
      </c>
      <c r="E147">
        <v>100000343</v>
      </c>
      <c r="F147">
        <v>1</v>
      </c>
      <c r="G147">
        <v>0</v>
      </c>
      <c r="H147">
        <v>0</v>
      </c>
      <c r="I147">
        <v>1</v>
      </c>
      <c r="J147" t="s">
        <v>6</v>
      </c>
      <c r="K147" t="s">
        <v>7</v>
      </c>
      <c r="L147" t="s">
        <v>166</v>
      </c>
      <c r="M147" t="s">
        <v>60</v>
      </c>
      <c r="N147" t="s">
        <v>288</v>
      </c>
      <c r="O147" t="s">
        <v>289</v>
      </c>
      <c r="P147" t="s">
        <v>181</v>
      </c>
      <c r="Q147" t="s">
        <v>242</v>
      </c>
    </row>
    <row r="148" spans="1:17" x14ac:dyDescent="0.2">
      <c r="A148">
        <v>7</v>
      </c>
      <c r="B148">
        <v>2</v>
      </c>
      <c r="C148">
        <v>32</v>
      </c>
      <c r="D148">
        <v>1100000003</v>
      </c>
      <c r="E148">
        <v>100000335</v>
      </c>
      <c r="F148">
        <v>3</v>
      </c>
      <c r="G148">
        <v>0</v>
      </c>
      <c r="H148">
        <v>0</v>
      </c>
      <c r="I148">
        <v>3</v>
      </c>
      <c r="J148" t="s">
        <v>6</v>
      </c>
      <c r="K148" t="s">
        <v>8</v>
      </c>
      <c r="L148" t="s">
        <v>166</v>
      </c>
      <c r="M148" t="s">
        <v>60</v>
      </c>
      <c r="N148" t="s">
        <v>288</v>
      </c>
      <c r="O148" t="s">
        <v>289</v>
      </c>
      <c r="P148" t="s">
        <v>181</v>
      </c>
      <c r="Q148" t="s">
        <v>242</v>
      </c>
    </row>
    <row r="149" spans="1:17" x14ac:dyDescent="0.2">
      <c r="A149">
        <v>7</v>
      </c>
      <c r="B149">
        <v>2</v>
      </c>
      <c r="C149">
        <v>32</v>
      </c>
      <c r="D149">
        <v>1100000002</v>
      </c>
      <c r="E149">
        <v>100000331</v>
      </c>
      <c r="F149">
        <v>3</v>
      </c>
      <c r="G149">
        <v>0</v>
      </c>
      <c r="H149">
        <v>0</v>
      </c>
      <c r="I149">
        <v>3</v>
      </c>
      <c r="J149" t="s">
        <v>9</v>
      </c>
      <c r="K149" t="s">
        <v>8</v>
      </c>
      <c r="L149" t="s">
        <v>165</v>
      </c>
      <c r="M149" t="s">
        <v>60</v>
      </c>
      <c r="N149" t="s">
        <v>288</v>
      </c>
      <c r="O149" t="s">
        <v>293</v>
      </c>
      <c r="P149" t="s">
        <v>170</v>
      </c>
      <c r="Q149" t="s">
        <v>200</v>
      </c>
    </row>
    <row r="150" spans="1:17" x14ac:dyDescent="0.2">
      <c r="A150">
        <v>7</v>
      </c>
      <c r="B150">
        <v>2</v>
      </c>
      <c r="C150">
        <v>32</v>
      </c>
      <c r="D150">
        <v>1100000000</v>
      </c>
      <c r="E150">
        <v>100000330</v>
      </c>
      <c r="F150">
        <v>3</v>
      </c>
      <c r="G150">
        <v>0</v>
      </c>
      <c r="H150">
        <v>0</v>
      </c>
      <c r="I150">
        <v>3</v>
      </c>
      <c r="J150" t="s">
        <v>10</v>
      </c>
      <c r="K150" t="s">
        <v>8</v>
      </c>
      <c r="L150" t="s">
        <v>165</v>
      </c>
      <c r="M150" t="s">
        <v>60</v>
      </c>
      <c r="N150" t="s">
        <v>288</v>
      </c>
      <c r="O150" t="s">
        <v>290</v>
      </c>
      <c r="P150" t="s">
        <v>170</v>
      </c>
      <c r="Q150" t="s">
        <v>199</v>
      </c>
    </row>
    <row r="151" spans="1:17" x14ac:dyDescent="0.2">
      <c r="A151">
        <v>7</v>
      </c>
      <c r="B151">
        <v>2</v>
      </c>
      <c r="C151">
        <v>32</v>
      </c>
      <c r="D151">
        <v>100000338</v>
      </c>
      <c r="E151">
        <v>100000338</v>
      </c>
      <c r="F151">
        <v>1</v>
      </c>
      <c r="G151">
        <v>0</v>
      </c>
      <c r="H151">
        <v>0</v>
      </c>
      <c r="I151">
        <v>1</v>
      </c>
      <c r="J151" t="s">
        <v>6</v>
      </c>
      <c r="K151" t="s">
        <v>7</v>
      </c>
      <c r="L151" t="s">
        <v>166</v>
      </c>
      <c r="M151" t="s">
        <v>60</v>
      </c>
      <c r="N151" t="s">
        <v>288</v>
      </c>
      <c r="O151" t="s">
        <v>289</v>
      </c>
      <c r="P151" t="s">
        <v>181</v>
      </c>
      <c r="Q151" t="s">
        <v>242</v>
      </c>
    </row>
    <row r="152" spans="1:17" x14ac:dyDescent="0.2">
      <c r="A152">
        <v>10</v>
      </c>
      <c r="B152">
        <v>3</v>
      </c>
      <c r="C152">
        <v>33</v>
      </c>
      <c r="D152">
        <v>1100000078</v>
      </c>
      <c r="E152">
        <v>100000478</v>
      </c>
      <c r="F152">
        <v>2</v>
      </c>
      <c r="G152">
        <v>0</v>
      </c>
      <c r="H152">
        <v>0</v>
      </c>
      <c r="I152">
        <v>2</v>
      </c>
      <c r="J152" t="s">
        <v>6</v>
      </c>
      <c r="K152" t="s">
        <v>8</v>
      </c>
      <c r="L152" t="s">
        <v>166</v>
      </c>
      <c r="M152" t="s">
        <v>60</v>
      </c>
      <c r="N152" t="s">
        <v>294</v>
      </c>
      <c r="O152" t="s">
        <v>295</v>
      </c>
      <c r="P152" t="s">
        <v>182</v>
      </c>
      <c r="Q152" t="s">
        <v>246</v>
      </c>
    </row>
    <row r="153" spans="1:17" x14ac:dyDescent="0.2">
      <c r="A153">
        <v>10</v>
      </c>
      <c r="B153">
        <v>3</v>
      </c>
      <c r="C153">
        <v>33</v>
      </c>
      <c r="D153">
        <v>1100000077</v>
      </c>
      <c r="E153">
        <v>100000460</v>
      </c>
      <c r="F153">
        <v>1</v>
      </c>
      <c r="G153">
        <v>0</v>
      </c>
      <c r="H153">
        <v>0</v>
      </c>
      <c r="I153">
        <v>1</v>
      </c>
      <c r="J153" t="s">
        <v>6</v>
      </c>
      <c r="K153" t="s">
        <v>7</v>
      </c>
      <c r="L153" t="s">
        <v>166</v>
      </c>
      <c r="M153" t="s">
        <v>60</v>
      </c>
      <c r="N153" t="s">
        <v>294</v>
      </c>
      <c r="O153" t="s">
        <v>295</v>
      </c>
      <c r="P153" t="s">
        <v>182</v>
      </c>
      <c r="Q153" t="s">
        <v>246</v>
      </c>
    </row>
    <row r="154" spans="1:17" x14ac:dyDescent="0.2">
      <c r="A154">
        <v>10</v>
      </c>
      <c r="B154">
        <v>3</v>
      </c>
      <c r="C154">
        <v>33</v>
      </c>
      <c r="D154">
        <v>1100000076</v>
      </c>
      <c r="E154">
        <v>100000459</v>
      </c>
      <c r="F154">
        <v>1</v>
      </c>
      <c r="G154">
        <v>0</v>
      </c>
      <c r="H154">
        <v>0</v>
      </c>
      <c r="I154">
        <v>1</v>
      </c>
      <c r="J154" t="s">
        <v>6</v>
      </c>
      <c r="K154" t="s">
        <v>7</v>
      </c>
      <c r="L154" t="s">
        <v>166</v>
      </c>
      <c r="M154" t="s">
        <v>60</v>
      </c>
      <c r="N154" t="s">
        <v>294</v>
      </c>
      <c r="O154" t="s">
        <v>295</v>
      </c>
      <c r="P154" t="s">
        <v>182</v>
      </c>
      <c r="Q154" t="s">
        <v>246</v>
      </c>
    </row>
    <row r="155" spans="1:17" x14ac:dyDescent="0.2">
      <c r="A155">
        <v>10</v>
      </c>
      <c r="B155">
        <v>3</v>
      </c>
      <c r="C155">
        <v>33</v>
      </c>
      <c r="D155">
        <v>1100000075</v>
      </c>
      <c r="E155">
        <v>100000452</v>
      </c>
      <c r="F155">
        <v>2</v>
      </c>
      <c r="G155">
        <v>0</v>
      </c>
      <c r="H155">
        <v>0</v>
      </c>
      <c r="I155">
        <v>2</v>
      </c>
      <c r="J155" t="s">
        <v>6</v>
      </c>
      <c r="K155" t="s">
        <v>8</v>
      </c>
      <c r="L155" t="s">
        <v>166</v>
      </c>
      <c r="M155" t="s">
        <v>60</v>
      </c>
      <c r="N155" t="s">
        <v>294</v>
      </c>
      <c r="O155" t="s">
        <v>295</v>
      </c>
      <c r="P155" t="s">
        <v>182</v>
      </c>
      <c r="Q155" t="s">
        <v>246</v>
      </c>
    </row>
    <row r="156" spans="1:17" x14ac:dyDescent="0.2">
      <c r="A156">
        <v>10</v>
      </c>
      <c r="B156">
        <v>3</v>
      </c>
      <c r="C156">
        <v>33</v>
      </c>
      <c r="D156">
        <v>1100000074</v>
      </c>
      <c r="E156">
        <v>100000447</v>
      </c>
      <c r="F156">
        <v>1</v>
      </c>
      <c r="G156">
        <v>0</v>
      </c>
      <c r="H156">
        <v>0</v>
      </c>
      <c r="I156">
        <v>1</v>
      </c>
      <c r="J156" t="s">
        <v>6</v>
      </c>
      <c r="K156" t="s">
        <v>7</v>
      </c>
      <c r="L156" t="s">
        <v>166</v>
      </c>
      <c r="M156" t="s">
        <v>60</v>
      </c>
      <c r="N156" t="s">
        <v>294</v>
      </c>
      <c r="O156" t="s">
        <v>295</v>
      </c>
      <c r="P156" t="s">
        <v>182</v>
      </c>
      <c r="Q156" t="s">
        <v>246</v>
      </c>
    </row>
    <row r="157" spans="1:17" x14ac:dyDescent="0.2">
      <c r="A157">
        <v>10</v>
      </c>
      <c r="B157">
        <v>3</v>
      </c>
      <c r="C157">
        <v>33</v>
      </c>
      <c r="D157">
        <v>1100000073</v>
      </c>
      <c r="E157">
        <v>100000449</v>
      </c>
      <c r="F157">
        <v>1</v>
      </c>
      <c r="G157">
        <v>0</v>
      </c>
      <c r="H157">
        <v>0</v>
      </c>
      <c r="I157">
        <v>1</v>
      </c>
      <c r="J157" t="s">
        <v>6</v>
      </c>
      <c r="K157" t="s">
        <v>7</v>
      </c>
      <c r="L157" t="s">
        <v>166</v>
      </c>
      <c r="M157" t="s">
        <v>60</v>
      </c>
      <c r="N157" t="s">
        <v>294</v>
      </c>
      <c r="O157" t="s">
        <v>295</v>
      </c>
      <c r="P157" t="s">
        <v>182</v>
      </c>
      <c r="Q157" t="s">
        <v>246</v>
      </c>
    </row>
    <row r="158" spans="1:17" x14ac:dyDescent="0.2">
      <c r="A158">
        <v>10</v>
      </c>
      <c r="B158">
        <v>3</v>
      </c>
      <c r="C158">
        <v>33</v>
      </c>
      <c r="D158">
        <v>1100000072</v>
      </c>
      <c r="E158">
        <v>100000469</v>
      </c>
      <c r="F158">
        <v>1</v>
      </c>
      <c r="G158">
        <v>0</v>
      </c>
      <c r="H158">
        <v>0</v>
      </c>
      <c r="I158">
        <v>1</v>
      </c>
      <c r="J158" t="s">
        <v>6</v>
      </c>
      <c r="K158" t="s">
        <v>7</v>
      </c>
      <c r="L158" t="s">
        <v>166</v>
      </c>
      <c r="M158" t="s">
        <v>60</v>
      </c>
      <c r="N158" t="s">
        <v>294</v>
      </c>
      <c r="O158" t="s">
        <v>295</v>
      </c>
      <c r="P158" t="s">
        <v>182</v>
      </c>
      <c r="Q158" t="s">
        <v>246</v>
      </c>
    </row>
    <row r="159" spans="1:17" x14ac:dyDescent="0.2">
      <c r="A159">
        <v>10</v>
      </c>
      <c r="B159">
        <v>3</v>
      </c>
      <c r="C159">
        <v>33</v>
      </c>
      <c r="D159">
        <v>1100000071</v>
      </c>
      <c r="E159">
        <v>100000464</v>
      </c>
      <c r="F159">
        <v>1</v>
      </c>
      <c r="G159">
        <v>0</v>
      </c>
      <c r="H159">
        <v>0</v>
      </c>
      <c r="I159">
        <v>1</v>
      </c>
      <c r="J159" t="s">
        <v>6</v>
      </c>
      <c r="K159" t="s">
        <v>7</v>
      </c>
      <c r="L159" t="s">
        <v>166</v>
      </c>
      <c r="M159" t="s">
        <v>60</v>
      </c>
      <c r="N159" t="s">
        <v>294</v>
      </c>
      <c r="O159" t="s">
        <v>295</v>
      </c>
      <c r="P159" t="s">
        <v>182</v>
      </c>
      <c r="Q159" t="s">
        <v>246</v>
      </c>
    </row>
    <row r="160" spans="1:17" x14ac:dyDescent="0.2">
      <c r="A160">
        <v>10</v>
      </c>
      <c r="B160">
        <v>3</v>
      </c>
      <c r="C160">
        <v>33</v>
      </c>
      <c r="D160">
        <v>1100000070</v>
      </c>
      <c r="E160">
        <v>100000446</v>
      </c>
      <c r="F160">
        <v>1</v>
      </c>
      <c r="G160">
        <v>0</v>
      </c>
      <c r="H160">
        <v>0</v>
      </c>
      <c r="I160">
        <v>1</v>
      </c>
      <c r="J160" t="s">
        <v>6</v>
      </c>
      <c r="K160" t="s">
        <v>7</v>
      </c>
      <c r="L160" t="s">
        <v>166</v>
      </c>
      <c r="M160" t="s">
        <v>60</v>
      </c>
      <c r="N160" t="s">
        <v>294</v>
      </c>
      <c r="O160" t="s">
        <v>295</v>
      </c>
      <c r="P160" t="s">
        <v>182</v>
      </c>
      <c r="Q160" t="s">
        <v>246</v>
      </c>
    </row>
    <row r="161" spans="1:17" x14ac:dyDescent="0.2">
      <c r="A161">
        <v>10</v>
      </c>
      <c r="B161">
        <v>3</v>
      </c>
      <c r="C161">
        <v>33</v>
      </c>
      <c r="D161">
        <v>1100000069</v>
      </c>
      <c r="E161">
        <v>100000451</v>
      </c>
      <c r="F161">
        <v>3</v>
      </c>
      <c r="G161">
        <v>0</v>
      </c>
      <c r="H161">
        <v>0</v>
      </c>
      <c r="I161">
        <v>3</v>
      </c>
      <c r="J161" t="s">
        <v>6</v>
      </c>
      <c r="K161" t="s">
        <v>8</v>
      </c>
      <c r="L161" t="s">
        <v>166</v>
      </c>
      <c r="M161" t="s">
        <v>60</v>
      </c>
      <c r="N161" t="s">
        <v>294</v>
      </c>
      <c r="O161" t="s">
        <v>295</v>
      </c>
      <c r="P161" t="s">
        <v>182</v>
      </c>
      <c r="Q161" t="s">
        <v>246</v>
      </c>
    </row>
    <row r="162" spans="1:17" x14ac:dyDescent="0.2">
      <c r="A162">
        <v>10</v>
      </c>
      <c r="B162">
        <v>3</v>
      </c>
      <c r="C162">
        <v>33</v>
      </c>
      <c r="D162">
        <v>1100000068</v>
      </c>
      <c r="E162">
        <v>100000471</v>
      </c>
      <c r="F162">
        <v>1</v>
      </c>
      <c r="G162">
        <v>0</v>
      </c>
      <c r="H162">
        <v>0</v>
      </c>
      <c r="I162">
        <v>1</v>
      </c>
      <c r="J162" t="s">
        <v>6</v>
      </c>
      <c r="K162" t="s">
        <v>7</v>
      </c>
      <c r="L162" t="s">
        <v>166</v>
      </c>
      <c r="M162" t="s">
        <v>60</v>
      </c>
      <c r="N162" t="s">
        <v>294</v>
      </c>
      <c r="O162" t="s">
        <v>295</v>
      </c>
      <c r="P162" t="s">
        <v>182</v>
      </c>
      <c r="Q162" t="s">
        <v>246</v>
      </c>
    </row>
    <row r="163" spans="1:17" x14ac:dyDescent="0.2">
      <c r="A163">
        <v>10</v>
      </c>
      <c r="B163">
        <v>3</v>
      </c>
      <c r="C163">
        <v>33</v>
      </c>
      <c r="D163">
        <v>1100000066</v>
      </c>
      <c r="E163">
        <v>100000467</v>
      </c>
      <c r="F163">
        <v>2</v>
      </c>
      <c r="G163">
        <v>0</v>
      </c>
      <c r="H163">
        <v>1</v>
      </c>
      <c r="I163">
        <v>2</v>
      </c>
      <c r="J163" t="s">
        <v>9</v>
      </c>
      <c r="K163" t="s">
        <v>8</v>
      </c>
      <c r="L163" t="s">
        <v>165</v>
      </c>
      <c r="M163" t="s">
        <v>60</v>
      </c>
      <c r="N163" t="s">
        <v>294</v>
      </c>
      <c r="O163" t="s">
        <v>296</v>
      </c>
      <c r="P163" t="s">
        <v>171</v>
      </c>
      <c r="Q163" t="s">
        <v>204</v>
      </c>
    </row>
    <row r="164" spans="1:17" x14ac:dyDescent="0.2">
      <c r="A164">
        <v>10</v>
      </c>
      <c r="B164">
        <v>3</v>
      </c>
      <c r="C164">
        <v>33</v>
      </c>
      <c r="D164">
        <v>1100000065</v>
      </c>
      <c r="E164">
        <v>100000453</v>
      </c>
      <c r="F164">
        <v>1</v>
      </c>
      <c r="G164">
        <v>0</v>
      </c>
      <c r="H164">
        <v>0</v>
      </c>
      <c r="I164">
        <v>1</v>
      </c>
      <c r="J164" t="s">
        <v>6</v>
      </c>
      <c r="K164" t="s">
        <v>7</v>
      </c>
      <c r="L164" t="s">
        <v>166</v>
      </c>
      <c r="M164" t="s">
        <v>60</v>
      </c>
      <c r="N164" t="s">
        <v>294</v>
      </c>
      <c r="O164" t="s">
        <v>295</v>
      </c>
      <c r="P164" t="s">
        <v>182</v>
      </c>
      <c r="Q164" t="s">
        <v>246</v>
      </c>
    </row>
    <row r="165" spans="1:17" x14ac:dyDescent="0.2">
      <c r="A165">
        <v>10</v>
      </c>
      <c r="B165">
        <v>3</v>
      </c>
      <c r="C165">
        <v>33</v>
      </c>
      <c r="D165">
        <v>1100000063</v>
      </c>
      <c r="E165">
        <v>100000468</v>
      </c>
      <c r="F165">
        <v>3</v>
      </c>
      <c r="G165">
        <v>0</v>
      </c>
      <c r="H165">
        <v>1</v>
      </c>
      <c r="I165">
        <v>3</v>
      </c>
      <c r="J165" t="s">
        <v>9</v>
      </c>
      <c r="K165" t="s">
        <v>8</v>
      </c>
      <c r="L165" t="s">
        <v>165</v>
      </c>
      <c r="M165" t="s">
        <v>60</v>
      </c>
      <c r="N165" t="s">
        <v>294</v>
      </c>
      <c r="O165" t="s">
        <v>296</v>
      </c>
      <c r="P165" t="s">
        <v>171</v>
      </c>
      <c r="Q165" t="s">
        <v>204</v>
      </c>
    </row>
    <row r="166" spans="1:17" x14ac:dyDescent="0.2">
      <c r="A166">
        <v>10</v>
      </c>
      <c r="B166">
        <v>3</v>
      </c>
      <c r="C166">
        <v>33</v>
      </c>
      <c r="D166">
        <v>1100000062</v>
      </c>
      <c r="E166">
        <v>100000476</v>
      </c>
      <c r="F166">
        <v>4</v>
      </c>
      <c r="G166">
        <v>0</v>
      </c>
      <c r="H166">
        <v>2</v>
      </c>
      <c r="I166">
        <v>4</v>
      </c>
      <c r="J166" t="s">
        <v>6</v>
      </c>
      <c r="K166" t="s">
        <v>8</v>
      </c>
      <c r="L166" t="s">
        <v>166</v>
      </c>
      <c r="M166" t="s">
        <v>60</v>
      </c>
      <c r="N166" t="s">
        <v>294</v>
      </c>
      <c r="O166" t="s">
        <v>295</v>
      </c>
      <c r="P166" t="s">
        <v>182</v>
      </c>
      <c r="Q166" t="s">
        <v>246</v>
      </c>
    </row>
    <row r="167" spans="1:17" x14ac:dyDescent="0.2">
      <c r="A167">
        <v>10</v>
      </c>
      <c r="B167">
        <v>3</v>
      </c>
      <c r="C167">
        <v>33</v>
      </c>
      <c r="D167">
        <v>1100000053</v>
      </c>
      <c r="E167">
        <v>100000462</v>
      </c>
      <c r="F167">
        <v>3</v>
      </c>
      <c r="G167">
        <v>0</v>
      </c>
      <c r="H167">
        <v>2</v>
      </c>
      <c r="I167">
        <v>3</v>
      </c>
      <c r="J167" t="s">
        <v>6</v>
      </c>
      <c r="K167" t="s">
        <v>8</v>
      </c>
      <c r="L167" t="s">
        <v>165</v>
      </c>
      <c r="M167" t="s">
        <v>60</v>
      </c>
      <c r="N167" t="s">
        <v>294</v>
      </c>
      <c r="O167" t="s">
        <v>295</v>
      </c>
      <c r="P167" t="s">
        <v>171</v>
      </c>
      <c r="Q167" t="s">
        <v>202</v>
      </c>
    </row>
    <row r="168" spans="1:17" x14ac:dyDescent="0.2">
      <c r="A168">
        <v>10</v>
      </c>
      <c r="B168">
        <v>3</v>
      </c>
      <c r="C168">
        <v>33</v>
      </c>
      <c r="D168">
        <v>1100000049</v>
      </c>
      <c r="E168">
        <v>100000448</v>
      </c>
      <c r="F168">
        <v>1</v>
      </c>
      <c r="G168">
        <v>0</v>
      </c>
      <c r="H168">
        <v>1</v>
      </c>
      <c r="I168">
        <v>1</v>
      </c>
      <c r="J168" t="s">
        <v>10</v>
      </c>
      <c r="K168" t="s">
        <v>7</v>
      </c>
      <c r="L168" t="s">
        <v>166</v>
      </c>
      <c r="M168" t="s">
        <v>60</v>
      </c>
      <c r="N168" t="s">
        <v>294</v>
      </c>
      <c r="O168" t="s">
        <v>297</v>
      </c>
      <c r="P168" t="s">
        <v>182</v>
      </c>
      <c r="Q168" t="s">
        <v>247</v>
      </c>
    </row>
    <row r="169" spans="1:17" x14ac:dyDescent="0.2">
      <c r="A169">
        <v>10</v>
      </c>
      <c r="B169">
        <v>3</v>
      </c>
      <c r="C169">
        <v>33</v>
      </c>
      <c r="D169">
        <v>1100000048</v>
      </c>
      <c r="E169">
        <v>100000443</v>
      </c>
      <c r="F169">
        <v>1</v>
      </c>
      <c r="G169">
        <v>0</v>
      </c>
      <c r="H169">
        <v>0</v>
      </c>
      <c r="I169">
        <v>1</v>
      </c>
      <c r="J169" t="s">
        <v>6</v>
      </c>
      <c r="K169" t="s">
        <v>7</v>
      </c>
      <c r="L169" t="s">
        <v>166</v>
      </c>
      <c r="M169" t="s">
        <v>60</v>
      </c>
      <c r="N169" t="s">
        <v>294</v>
      </c>
      <c r="O169" t="s">
        <v>295</v>
      </c>
      <c r="P169" t="s">
        <v>182</v>
      </c>
      <c r="Q169" t="s">
        <v>246</v>
      </c>
    </row>
    <row r="170" spans="1:17" x14ac:dyDescent="0.2">
      <c r="A170">
        <v>10</v>
      </c>
      <c r="B170">
        <v>3</v>
      </c>
      <c r="C170">
        <v>33</v>
      </c>
      <c r="D170">
        <v>1100000041</v>
      </c>
      <c r="E170">
        <v>100000445</v>
      </c>
      <c r="F170">
        <v>2</v>
      </c>
      <c r="G170">
        <v>0</v>
      </c>
      <c r="H170">
        <v>0</v>
      </c>
      <c r="I170">
        <v>2</v>
      </c>
      <c r="J170" t="s">
        <v>6</v>
      </c>
      <c r="K170" t="s">
        <v>8</v>
      </c>
      <c r="L170" t="s">
        <v>166</v>
      </c>
      <c r="M170" t="s">
        <v>60</v>
      </c>
      <c r="N170" t="s">
        <v>294</v>
      </c>
      <c r="O170" t="s">
        <v>295</v>
      </c>
      <c r="P170" t="s">
        <v>182</v>
      </c>
      <c r="Q170" t="s">
        <v>246</v>
      </c>
    </row>
    <row r="171" spans="1:17" x14ac:dyDescent="0.2">
      <c r="A171">
        <v>10</v>
      </c>
      <c r="B171">
        <v>3</v>
      </c>
      <c r="C171">
        <v>33</v>
      </c>
      <c r="D171">
        <v>1100000040</v>
      </c>
      <c r="E171">
        <v>100000477</v>
      </c>
      <c r="F171">
        <v>5</v>
      </c>
      <c r="G171">
        <v>1</v>
      </c>
      <c r="H171">
        <v>1</v>
      </c>
      <c r="I171">
        <v>4</v>
      </c>
      <c r="J171" t="s">
        <v>11</v>
      </c>
      <c r="K171" t="s">
        <v>8</v>
      </c>
      <c r="L171" t="s">
        <v>165</v>
      </c>
      <c r="M171" t="s">
        <v>61</v>
      </c>
      <c r="N171" t="s">
        <v>298</v>
      </c>
      <c r="O171" t="s">
        <v>299</v>
      </c>
      <c r="P171" t="s">
        <v>171</v>
      </c>
      <c r="Q171" t="s">
        <v>205</v>
      </c>
    </row>
    <row r="172" spans="1:17" x14ac:dyDescent="0.2">
      <c r="A172">
        <v>10</v>
      </c>
      <c r="B172">
        <v>3</v>
      </c>
      <c r="C172">
        <v>33</v>
      </c>
      <c r="D172">
        <v>1100000037</v>
      </c>
      <c r="E172">
        <v>100000475</v>
      </c>
      <c r="F172">
        <v>2</v>
      </c>
      <c r="G172">
        <v>0</v>
      </c>
      <c r="H172">
        <v>1</v>
      </c>
      <c r="I172">
        <v>2</v>
      </c>
      <c r="J172" t="s">
        <v>9</v>
      </c>
      <c r="K172" t="s">
        <v>8</v>
      </c>
      <c r="L172" t="s">
        <v>165</v>
      </c>
      <c r="M172" t="s">
        <v>60</v>
      </c>
      <c r="N172" t="s">
        <v>294</v>
      </c>
      <c r="O172" t="s">
        <v>296</v>
      </c>
      <c r="P172" t="s">
        <v>171</v>
      </c>
      <c r="Q172" t="s">
        <v>204</v>
      </c>
    </row>
    <row r="173" spans="1:17" x14ac:dyDescent="0.2">
      <c r="A173">
        <v>10</v>
      </c>
      <c r="B173">
        <v>3</v>
      </c>
      <c r="C173">
        <v>33</v>
      </c>
      <c r="D173">
        <v>1100000032</v>
      </c>
      <c r="E173">
        <v>100000474</v>
      </c>
      <c r="F173">
        <v>8</v>
      </c>
      <c r="G173">
        <v>2</v>
      </c>
      <c r="H173">
        <v>2</v>
      </c>
      <c r="I173">
        <v>6</v>
      </c>
      <c r="J173" t="s">
        <v>9</v>
      </c>
      <c r="K173" t="s">
        <v>8</v>
      </c>
      <c r="L173" t="s">
        <v>165</v>
      </c>
      <c r="M173" t="s">
        <v>61</v>
      </c>
      <c r="N173" t="s">
        <v>298</v>
      </c>
      <c r="O173" t="s">
        <v>300</v>
      </c>
      <c r="P173" t="s">
        <v>171</v>
      </c>
      <c r="Q173" t="s">
        <v>204</v>
      </c>
    </row>
    <row r="174" spans="1:17" x14ac:dyDescent="0.2">
      <c r="A174">
        <v>10</v>
      </c>
      <c r="B174">
        <v>3</v>
      </c>
      <c r="C174">
        <v>33</v>
      </c>
      <c r="D174">
        <v>1100000029</v>
      </c>
      <c r="E174">
        <v>100000473</v>
      </c>
      <c r="F174">
        <v>4</v>
      </c>
      <c r="G174">
        <v>2</v>
      </c>
      <c r="H174">
        <v>0</v>
      </c>
      <c r="I174">
        <v>2</v>
      </c>
      <c r="J174" t="s">
        <v>9</v>
      </c>
      <c r="K174" t="s">
        <v>8</v>
      </c>
      <c r="L174" t="s">
        <v>165</v>
      </c>
      <c r="M174" t="s">
        <v>61</v>
      </c>
      <c r="N174" t="s">
        <v>298</v>
      </c>
      <c r="O174" t="s">
        <v>300</v>
      </c>
      <c r="P174" t="s">
        <v>171</v>
      </c>
      <c r="Q174" t="s">
        <v>204</v>
      </c>
    </row>
    <row r="175" spans="1:17" x14ac:dyDescent="0.2">
      <c r="A175">
        <v>10</v>
      </c>
      <c r="B175">
        <v>3</v>
      </c>
      <c r="C175">
        <v>33</v>
      </c>
      <c r="D175">
        <v>1100000029</v>
      </c>
      <c r="E175">
        <v>100000480</v>
      </c>
      <c r="F175">
        <v>1</v>
      </c>
      <c r="G175">
        <v>0</v>
      </c>
      <c r="H175">
        <v>0</v>
      </c>
      <c r="I175">
        <v>1</v>
      </c>
      <c r="J175" t="s">
        <v>6</v>
      </c>
      <c r="K175" t="s">
        <v>7</v>
      </c>
      <c r="L175" t="s">
        <v>165</v>
      </c>
      <c r="M175" t="s">
        <v>60</v>
      </c>
      <c r="N175" t="s">
        <v>294</v>
      </c>
      <c r="O175" t="s">
        <v>295</v>
      </c>
      <c r="P175" t="s">
        <v>171</v>
      </c>
      <c r="Q175" t="s">
        <v>202</v>
      </c>
    </row>
    <row r="176" spans="1:17" x14ac:dyDescent="0.2">
      <c r="A176">
        <v>10</v>
      </c>
      <c r="B176">
        <v>3</v>
      </c>
      <c r="C176">
        <v>33</v>
      </c>
      <c r="D176">
        <v>1100000027</v>
      </c>
      <c r="E176">
        <v>100000470</v>
      </c>
      <c r="F176">
        <v>2</v>
      </c>
      <c r="G176">
        <v>0</v>
      </c>
      <c r="H176">
        <v>0</v>
      </c>
      <c r="I176">
        <v>2</v>
      </c>
      <c r="J176" t="s">
        <v>6</v>
      </c>
      <c r="K176" t="s">
        <v>8</v>
      </c>
      <c r="L176" t="s">
        <v>166</v>
      </c>
      <c r="M176" t="s">
        <v>60</v>
      </c>
      <c r="N176" t="s">
        <v>294</v>
      </c>
      <c r="O176" t="s">
        <v>295</v>
      </c>
      <c r="P176" t="s">
        <v>182</v>
      </c>
      <c r="Q176" t="s">
        <v>246</v>
      </c>
    </row>
    <row r="177" spans="1:17" x14ac:dyDescent="0.2">
      <c r="A177">
        <v>10</v>
      </c>
      <c r="B177">
        <v>3</v>
      </c>
      <c r="C177">
        <v>33</v>
      </c>
      <c r="D177">
        <v>1100000022</v>
      </c>
      <c r="E177">
        <v>100000466</v>
      </c>
      <c r="F177">
        <v>5</v>
      </c>
      <c r="G177">
        <v>0</v>
      </c>
      <c r="H177">
        <v>0</v>
      </c>
      <c r="I177">
        <v>5</v>
      </c>
      <c r="J177" t="s">
        <v>9</v>
      </c>
      <c r="K177" t="s">
        <v>8</v>
      </c>
      <c r="L177" t="s">
        <v>166</v>
      </c>
      <c r="M177" t="s">
        <v>60</v>
      </c>
      <c r="N177" t="s">
        <v>294</v>
      </c>
      <c r="O177" t="s">
        <v>296</v>
      </c>
      <c r="P177" t="s">
        <v>182</v>
      </c>
      <c r="Q177" t="s">
        <v>248</v>
      </c>
    </row>
    <row r="178" spans="1:17" x14ac:dyDescent="0.2">
      <c r="A178">
        <v>10</v>
      </c>
      <c r="B178">
        <v>3</v>
      </c>
      <c r="C178">
        <v>33</v>
      </c>
      <c r="D178">
        <v>1100000019</v>
      </c>
      <c r="E178">
        <v>100000463</v>
      </c>
      <c r="F178">
        <v>5</v>
      </c>
      <c r="G178">
        <v>1</v>
      </c>
      <c r="H178">
        <v>4</v>
      </c>
      <c r="I178">
        <v>4</v>
      </c>
      <c r="J178" t="s">
        <v>9</v>
      </c>
      <c r="K178" t="s">
        <v>8</v>
      </c>
      <c r="L178" t="s">
        <v>165</v>
      </c>
      <c r="M178" t="s">
        <v>61</v>
      </c>
      <c r="N178" t="s">
        <v>298</v>
      </c>
      <c r="O178" t="s">
        <v>300</v>
      </c>
      <c r="P178" t="s">
        <v>171</v>
      </c>
      <c r="Q178" t="s">
        <v>204</v>
      </c>
    </row>
    <row r="179" spans="1:17" x14ac:dyDescent="0.2">
      <c r="A179">
        <v>10</v>
      </c>
      <c r="B179">
        <v>3</v>
      </c>
      <c r="C179">
        <v>33</v>
      </c>
      <c r="D179">
        <v>1100000019</v>
      </c>
      <c r="E179">
        <v>100000479</v>
      </c>
      <c r="F179">
        <v>1</v>
      </c>
      <c r="G179">
        <v>0</v>
      </c>
      <c r="H179">
        <v>0</v>
      </c>
      <c r="I179">
        <v>1</v>
      </c>
      <c r="J179" t="s">
        <v>6</v>
      </c>
      <c r="K179" t="s">
        <v>7</v>
      </c>
      <c r="L179" t="s">
        <v>165</v>
      </c>
      <c r="M179" t="s">
        <v>60</v>
      </c>
      <c r="N179" t="s">
        <v>294</v>
      </c>
      <c r="O179" t="s">
        <v>295</v>
      </c>
      <c r="P179" t="s">
        <v>171</v>
      </c>
      <c r="Q179" t="s">
        <v>202</v>
      </c>
    </row>
    <row r="180" spans="1:17" x14ac:dyDescent="0.2">
      <c r="A180">
        <v>10</v>
      </c>
      <c r="B180">
        <v>3</v>
      </c>
      <c r="C180">
        <v>33</v>
      </c>
      <c r="D180">
        <v>1100000015</v>
      </c>
      <c r="E180">
        <v>100000461</v>
      </c>
      <c r="F180">
        <v>8</v>
      </c>
      <c r="G180">
        <v>0</v>
      </c>
      <c r="H180">
        <v>3</v>
      </c>
      <c r="I180">
        <v>8</v>
      </c>
      <c r="J180" t="s">
        <v>6</v>
      </c>
      <c r="K180" t="s">
        <v>8</v>
      </c>
      <c r="L180" t="s">
        <v>165</v>
      </c>
      <c r="M180" t="s">
        <v>60</v>
      </c>
      <c r="N180" t="s">
        <v>294</v>
      </c>
      <c r="O180" t="s">
        <v>295</v>
      </c>
      <c r="P180" t="s">
        <v>171</v>
      </c>
      <c r="Q180" t="s">
        <v>202</v>
      </c>
    </row>
    <row r="181" spans="1:17" x14ac:dyDescent="0.2">
      <c r="A181">
        <v>10</v>
      </c>
      <c r="B181">
        <v>3</v>
      </c>
      <c r="C181">
        <v>33</v>
      </c>
      <c r="D181">
        <v>1100000011</v>
      </c>
      <c r="E181">
        <v>100000455</v>
      </c>
      <c r="F181">
        <v>2</v>
      </c>
      <c r="G181">
        <v>0</v>
      </c>
      <c r="H181">
        <v>0</v>
      </c>
      <c r="I181">
        <v>2</v>
      </c>
      <c r="J181" t="s">
        <v>6</v>
      </c>
      <c r="K181" t="s">
        <v>8</v>
      </c>
      <c r="L181" t="s">
        <v>166</v>
      </c>
      <c r="M181" t="s">
        <v>60</v>
      </c>
      <c r="N181" t="s">
        <v>294</v>
      </c>
      <c r="O181" t="s">
        <v>295</v>
      </c>
      <c r="P181" t="s">
        <v>182</v>
      </c>
      <c r="Q181" t="s">
        <v>246</v>
      </c>
    </row>
    <row r="182" spans="1:17" x14ac:dyDescent="0.2">
      <c r="A182">
        <v>10</v>
      </c>
      <c r="B182">
        <v>3</v>
      </c>
      <c r="C182">
        <v>33</v>
      </c>
      <c r="D182">
        <v>1100000010</v>
      </c>
      <c r="E182">
        <v>100000450</v>
      </c>
      <c r="F182">
        <v>1</v>
      </c>
      <c r="G182">
        <v>0</v>
      </c>
      <c r="H182">
        <v>0</v>
      </c>
      <c r="I182">
        <v>1</v>
      </c>
      <c r="J182" t="s">
        <v>6</v>
      </c>
      <c r="K182" t="s">
        <v>7</v>
      </c>
      <c r="L182" t="s">
        <v>166</v>
      </c>
      <c r="M182" t="s">
        <v>60</v>
      </c>
      <c r="N182" t="s">
        <v>294</v>
      </c>
      <c r="O182" t="s">
        <v>295</v>
      </c>
      <c r="P182" t="s">
        <v>182</v>
      </c>
      <c r="Q182" t="s">
        <v>246</v>
      </c>
    </row>
    <row r="183" spans="1:17" x14ac:dyDescent="0.2">
      <c r="A183">
        <v>10</v>
      </c>
      <c r="B183">
        <v>3</v>
      </c>
      <c r="C183">
        <v>33</v>
      </c>
      <c r="D183">
        <v>1100000002</v>
      </c>
      <c r="E183">
        <v>100000442</v>
      </c>
      <c r="F183">
        <v>3</v>
      </c>
      <c r="G183">
        <v>2</v>
      </c>
      <c r="H183">
        <v>0</v>
      </c>
      <c r="I183">
        <v>1</v>
      </c>
      <c r="J183" t="s">
        <v>9</v>
      </c>
      <c r="K183" t="s">
        <v>8</v>
      </c>
      <c r="L183" t="s">
        <v>165</v>
      </c>
      <c r="M183" t="s">
        <v>61</v>
      </c>
      <c r="N183" t="s">
        <v>298</v>
      </c>
      <c r="O183" t="s">
        <v>300</v>
      </c>
      <c r="P183" t="s">
        <v>171</v>
      </c>
      <c r="Q183" t="s">
        <v>204</v>
      </c>
    </row>
    <row r="184" spans="1:17" x14ac:dyDescent="0.2">
      <c r="A184">
        <v>10</v>
      </c>
      <c r="B184">
        <v>3</v>
      </c>
      <c r="C184">
        <v>33</v>
      </c>
      <c r="D184">
        <v>1100000000</v>
      </c>
      <c r="E184">
        <v>100000441</v>
      </c>
      <c r="F184">
        <v>3</v>
      </c>
      <c r="G184">
        <v>1</v>
      </c>
      <c r="H184">
        <v>0</v>
      </c>
      <c r="I184">
        <v>2</v>
      </c>
      <c r="J184" t="s">
        <v>9</v>
      </c>
      <c r="K184" t="s">
        <v>8</v>
      </c>
      <c r="L184" t="s">
        <v>165</v>
      </c>
      <c r="M184" t="s">
        <v>61</v>
      </c>
      <c r="N184" t="s">
        <v>298</v>
      </c>
      <c r="O184" t="s">
        <v>300</v>
      </c>
      <c r="P184" t="s">
        <v>171</v>
      </c>
      <c r="Q184" t="s">
        <v>204</v>
      </c>
    </row>
    <row r="185" spans="1:17" x14ac:dyDescent="0.2">
      <c r="A185">
        <v>10</v>
      </c>
      <c r="B185">
        <v>3</v>
      </c>
      <c r="C185">
        <v>33</v>
      </c>
      <c r="D185">
        <v>100000444</v>
      </c>
      <c r="E185">
        <v>100000444</v>
      </c>
      <c r="F185">
        <v>1</v>
      </c>
      <c r="G185">
        <v>0</v>
      </c>
      <c r="H185">
        <v>0</v>
      </c>
      <c r="I185">
        <v>1</v>
      </c>
      <c r="J185" t="s">
        <v>6</v>
      </c>
      <c r="K185" t="s">
        <v>7</v>
      </c>
      <c r="L185" t="s">
        <v>166</v>
      </c>
      <c r="M185" t="s">
        <v>60</v>
      </c>
      <c r="N185" t="s">
        <v>294</v>
      </c>
      <c r="O185" t="s">
        <v>295</v>
      </c>
      <c r="P185" t="s">
        <v>182</v>
      </c>
      <c r="Q185" t="s">
        <v>246</v>
      </c>
    </row>
    <row r="186" spans="1:17" x14ac:dyDescent="0.2">
      <c r="A186">
        <v>10</v>
      </c>
      <c r="B186">
        <v>3</v>
      </c>
      <c r="C186">
        <v>33</v>
      </c>
      <c r="D186">
        <v>100000454</v>
      </c>
      <c r="E186">
        <v>100000454</v>
      </c>
      <c r="F186">
        <v>1</v>
      </c>
      <c r="G186">
        <v>0</v>
      </c>
      <c r="H186">
        <v>0</v>
      </c>
      <c r="I186">
        <v>1</v>
      </c>
      <c r="J186" t="s">
        <v>6</v>
      </c>
      <c r="K186" t="s">
        <v>7</v>
      </c>
      <c r="L186" t="s">
        <v>166</v>
      </c>
      <c r="M186" t="s">
        <v>60</v>
      </c>
      <c r="N186" t="s">
        <v>294</v>
      </c>
      <c r="O186" t="s">
        <v>295</v>
      </c>
      <c r="P186" t="s">
        <v>182</v>
      </c>
      <c r="Q186" t="s">
        <v>246</v>
      </c>
    </row>
    <row r="187" spans="1:17" x14ac:dyDescent="0.2">
      <c r="A187">
        <v>10</v>
      </c>
      <c r="B187">
        <v>3</v>
      </c>
      <c r="C187">
        <v>33</v>
      </c>
      <c r="D187">
        <v>100000465</v>
      </c>
      <c r="E187">
        <v>100000465</v>
      </c>
      <c r="F187">
        <v>1</v>
      </c>
      <c r="G187">
        <v>0</v>
      </c>
      <c r="H187">
        <v>0</v>
      </c>
      <c r="I187">
        <v>1</v>
      </c>
      <c r="J187" t="s">
        <v>6</v>
      </c>
      <c r="K187" t="s">
        <v>7</v>
      </c>
      <c r="L187" t="s">
        <v>166</v>
      </c>
      <c r="M187" t="s">
        <v>60</v>
      </c>
      <c r="N187" t="s">
        <v>294</v>
      </c>
      <c r="O187" t="s">
        <v>295</v>
      </c>
      <c r="P187" t="s">
        <v>182</v>
      </c>
      <c r="Q187" t="s">
        <v>246</v>
      </c>
    </row>
    <row r="188" spans="1:17" x14ac:dyDescent="0.2">
      <c r="A188">
        <v>10</v>
      </c>
      <c r="B188">
        <v>3</v>
      </c>
      <c r="C188">
        <v>33</v>
      </c>
      <c r="D188">
        <v>100000472</v>
      </c>
      <c r="E188">
        <v>100000472</v>
      </c>
      <c r="F188">
        <v>1</v>
      </c>
      <c r="G188">
        <v>0</v>
      </c>
      <c r="H188">
        <v>0</v>
      </c>
      <c r="I188">
        <v>1</v>
      </c>
      <c r="J188" t="s">
        <v>6</v>
      </c>
      <c r="K188" t="s">
        <v>7</v>
      </c>
      <c r="L188" t="s">
        <v>166</v>
      </c>
      <c r="M188" t="s">
        <v>60</v>
      </c>
      <c r="N188" t="s">
        <v>294</v>
      </c>
      <c r="O188" t="s">
        <v>295</v>
      </c>
      <c r="P188" t="s">
        <v>182</v>
      </c>
      <c r="Q188" t="s">
        <v>246</v>
      </c>
    </row>
    <row r="189" spans="1:17" x14ac:dyDescent="0.2">
      <c r="A189">
        <v>13</v>
      </c>
      <c r="B189">
        <v>4</v>
      </c>
      <c r="C189">
        <v>34</v>
      </c>
      <c r="D189">
        <v>1100000085</v>
      </c>
      <c r="E189">
        <v>100000575</v>
      </c>
      <c r="F189">
        <v>1</v>
      </c>
      <c r="G189">
        <v>0</v>
      </c>
      <c r="H189">
        <v>0</v>
      </c>
      <c r="I189">
        <v>1</v>
      </c>
      <c r="J189" t="s">
        <v>6</v>
      </c>
      <c r="K189" t="s">
        <v>7</v>
      </c>
      <c r="L189" t="s">
        <v>166</v>
      </c>
      <c r="M189" t="s">
        <v>60</v>
      </c>
      <c r="N189" t="s">
        <v>301</v>
      </c>
      <c r="O189" t="s">
        <v>302</v>
      </c>
      <c r="P189" t="s">
        <v>183</v>
      </c>
      <c r="Q189" t="s">
        <v>250</v>
      </c>
    </row>
    <row r="190" spans="1:17" x14ac:dyDescent="0.2">
      <c r="A190">
        <v>13</v>
      </c>
      <c r="B190">
        <v>4</v>
      </c>
      <c r="C190">
        <v>34</v>
      </c>
      <c r="D190">
        <v>1100000084</v>
      </c>
      <c r="E190">
        <v>100000570</v>
      </c>
      <c r="F190">
        <v>2</v>
      </c>
      <c r="G190">
        <v>0</v>
      </c>
      <c r="H190">
        <v>0</v>
      </c>
      <c r="I190">
        <v>2</v>
      </c>
      <c r="J190" t="s">
        <v>6</v>
      </c>
      <c r="K190" t="s">
        <v>8</v>
      </c>
      <c r="L190" t="s">
        <v>166</v>
      </c>
      <c r="M190" t="s">
        <v>60</v>
      </c>
      <c r="N190" t="s">
        <v>301</v>
      </c>
      <c r="O190" t="s">
        <v>302</v>
      </c>
      <c r="P190" t="s">
        <v>183</v>
      </c>
      <c r="Q190" t="s">
        <v>250</v>
      </c>
    </row>
    <row r="191" spans="1:17" x14ac:dyDescent="0.2">
      <c r="A191">
        <v>13</v>
      </c>
      <c r="B191">
        <v>4</v>
      </c>
      <c r="C191">
        <v>34</v>
      </c>
      <c r="D191">
        <v>1100000083</v>
      </c>
      <c r="E191">
        <v>100000550</v>
      </c>
      <c r="F191">
        <v>1</v>
      </c>
      <c r="G191">
        <v>0</v>
      </c>
      <c r="H191">
        <v>0</v>
      </c>
      <c r="I191">
        <v>1</v>
      </c>
      <c r="J191" t="s">
        <v>6</v>
      </c>
      <c r="K191" t="s">
        <v>7</v>
      </c>
      <c r="L191" t="s">
        <v>166</v>
      </c>
      <c r="M191" t="s">
        <v>60</v>
      </c>
      <c r="N191" t="s">
        <v>301</v>
      </c>
      <c r="O191" t="s">
        <v>302</v>
      </c>
      <c r="P191" t="s">
        <v>183</v>
      </c>
      <c r="Q191" t="s">
        <v>250</v>
      </c>
    </row>
    <row r="192" spans="1:17" x14ac:dyDescent="0.2">
      <c r="A192">
        <v>13</v>
      </c>
      <c r="B192">
        <v>4</v>
      </c>
      <c r="C192">
        <v>34</v>
      </c>
      <c r="D192">
        <v>1100000082</v>
      </c>
      <c r="E192">
        <v>100000578</v>
      </c>
      <c r="F192">
        <v>1</v>
      </c>
      <c r="G192">
        <v>0</v>
      </c>
      <c r="H192">
        <v>0</v>
      </c>
      <c r="I192">
        <v>1</v>
      </c>
      <c r="J192" t="s">
        <v>6</v>
      </c>
      <c r="K192" t="s">
        <v>7</v>
      </c>
      <c r="L192" t="s">
        <v>166</v>
      </c>
      <c r="M192" t="s">
        <v>60</v>
      </c>
      <c r="N192" t="s">
        <v>301</v>
      </c>
      <c r="O192" t="s">
        <v>302</v>
      </c>
      <c r="P192" t="s">
        <v>183</v>
      </c>
      <c r="Q192" t="s">
        <v>250</v>
      </c>
    </row>
    <row r="193" spans="1:17" x14ac:dyDescent="0.2">
      <c r="A193">
        <v>13</v>
      </c>
      <c r="B193">
        <v>4</v>
      </c>
      <c r="C193">
        <v>34</v>
      </c>
      <c r="D193">
        <v>1100000081</v>
      </c>
      <c r="E193">
        <v>100000579</v>
      </c>
      <c r="F193">
        <v>1</v>
      </c>
      <c r="G193">
        <v>0</v>
      </c>
      <c r="H193">
        <v>1</v>
      </c>
      <c r="I193">
        <v>1</v>
      </c>
      <c r="J193" t="s">
        <v>6</v>
      </c>
      <c r="K193" t="s">
        <v>7</v>
      </c>
      <c r="L193" t="s">
        <v>166</v>
      </c>
      <c r="M193" t="s">
        <v>60</v>
      </c>
      <c r="N193" t="s">
        <v>301</v>
      </c>
      <c r="O193" t="s">
        <v>302</v>
      </c>
      <c r="P193" t="s">
        <v>183</v>
      </c>
      <c r="Q193" t="s">
        <v>250</v>
      </c>
    </row>
    <row r="194" spans="1:17" x14ac:dyDescent="0.2">
      <c r="A194">
        <v>13</v>
      </c>
      <c r="B194">
        <v>4</v>
      </c>
      <c r="C194">
        <v>34</v>
      </c>
      <c r="D194">
        <v>1100000080</v>
      </c>
      <c r="E194">
        <v>100000564</v>
      </c>
      <c r="F194">
        <v>2</v>
      </c>
      <c r="G194">
        <v>0</v>
      </c>
      <c r="H194">
        <v>0</v>
      </c>
      <c r="I194">
        <v>2</v>
      </c>
      <c r="J194" t="s">
        <v>6</v>
      </c>
      <c r="K194" t="s">
        <v>8</v>
      </c>
      <c r="L194" t="s">
        <v>165</v>
      </c>
      <c r="M194" t="s">
        <v>60</v>
      </c>
      <c r="N194" t="s">
        <v>301</v>
      </c>
      <c r="O194" t="s">
        <v>302</v>
      </c>
      <c r="P194" t="s">
        <v>172</v>
      </c>
      <c r="Q194" t="s">
        <v>206</v>
      </c>
    </row>
    <row r="195" spans="1:17" x14ac:dyDescent="0.2">
      <c r="A195">
        <v>13</v>
      </c>
      <c r="B195">
        <v>4</v>
      </c>
      <c r="C195">
        <v>34</v>
      </c>
      <c r="D195">
        <v>1100000079</v>
      </c>
      <c r="E195">
        <v>100000554</v>
      </c>
      <c r="F195">
        <v>2</v>
      </c>
      <c r="G195">
        <v>0</v>
      </c>
      <c r="H195">
        <v>0</v>
      </c>
      <c r="I195">
        <v>2</v>
      </c>
      <c r="J195" t="s">
        <v>6</v>
      </c>
      <c r="K195" t="s">
        <v>8</v>
      </c>
      <c r="L195" t="s">
        <v>166</v>
      </c>
      <c r="M195" t="s">
        <v>60</v>
      </c>
      <c r="N195" t="s">
        <v>301</v>
      </c>
      <c r="O195" t="s">
        <v>302</v>
      </c>
      <c r="P195" t="s">
        <v>183</v>
      </c>
      <c r="Q195" t="s">
        <v>250</v>
      </c>
    </row>
    <row r="196" spans="1:17" x14ac:dyDescent="0.2">
      <c r="A196">
        <v>13</v>
      </c>
      <c r="B196">
        <v>4</v>
      </c>
      <c r="C196">
        <v>34</v>
      </c>
      <c r="D196">
        <v>1100000076</v>
      </c>
      <c r="E196">
        <v>100000553</v>
      </c>
      <c r="F196">
        <v>3</v>
      </c>
      <c r="G196">
        <v>0</v>
      </c>
      <c r="H196">
        <v>0</v>
      </c>
      <c r="I196">
        <v>3</v>
      </c>
      <c r="J196" t="s">
        <v>6</v>
      </c>
      <c r="K196" t="s">
        <v>8</v>
      </c>
      <c r="L196" t="s">
        <v>166</v>
      </c>
      <c r="M196" t="s">
        <v>60</v>
      </c>
      <c r="N196" t="s">
        <v>301</v>
      </c>
      <c r="O196" t="s">
        <v>302</v>
      </c>
      <c r="P196" t="s">
        <v>183</v>
      </c>
      <c r="Q196" t="s">
        <v>250</v>
      </c>
    </row>
    <row r="197" spans="1:17" x14ac:dyDescent="0.2">
      <c r="A197">
        <v>13</v>
      </c>
      <c r="B197">
        <v>4</v>
      </c>
      <c r="C197">
        <v>34</v>
      </c>
      <c r="D197">
        <v>1100000074</v>
      </c>
      <c r="E197">
        <v>100000561</v>
      </c>
      <c r="F197">
        <v>2</v>
      </c>
      <c r="G197">
        <v>0</v>
      </c>
      <c r="H197">
        <v>0</v>
      </c>
      <c r="I197">
        <v>2</v>
      </c>
      <c r="J197" t="s">
        <v>6</v>
      </c>
      <c r="K197" t="s">
        <v>8</v>
      </c>
      <c r="L197" t="s">
        <v>166</v>
      </c>
      <c r="M197" t="s">
        <v>60</v>
      </c>
      <c r="N197" t="s">
        <v>301</v>
      </c>
      <c r="O197" t="s">
        <v>302</v>
      </c>
      <c r="P197" t="s">
        <v>183</v>
      </c>
      <c r="Q197" t="s">
        <v>250</v>
      </c>
    </row>
    <row r="198" spans="1:17" x14ac:dyDescent="0.2">
      <c r="A198">
        <v>13</v>
      </c>
      <c r="B198">
        <v>4</v>
      </c>
      <c r="C198">
        <v>34</v>
      </c>
      <c r="D198">
        <v>1100000072</v>
      </c>
      <c r="E198">
        <v>100000568</v>
      </c>
      <c r="F198">
        <v>3</v>
      </c>
      <c r="G198">
        <v>0</v>
      </c>
      <c r="H198">
        <v>0</v>
      </c>
      <c r="I198">
        <v>3</v>
      </c>
      <c r="J198" t="s">
        <v>6</v>
      </c>
      <c r="K198" t="s">
        <v>8</v>
      </c>
      <c r="L198" t="s">
        <v>166</v>
      </c>
      <c r="M198" t="s">
        <v>60</v>
      </c>
      <c r="N198" t="s">
        <v>301</v>
      </c>
      <c r="O198" t="s">
        <v>302</v>
      </c>
      <c r="P198" t="s">
        <v>183</v>
      </c>
      <c r="Q198" t="s">
        <v>250</v>
      </c>
    </row>
    <row r="199" spans="1:17" x14ac:dyDescent="0.2">
      <c r="A199">
        <v>13</v>
      </c>
      <c r="B199">
        <v>4</v>
      </c>
      <c r="C199">
        <v>34</v>
      </c>
      <c r="D199">
        <v>1100000069</v>
      </c>
      <c r="E199">
        <v>100000552</v>
      </c>
      <c r="F199">
        <v>3</v>
      </c>
      <c r="G199">
        <v>0</v>
      </c>
      <c r="H199">
        <v>1</v>
      </c>
      <c r="I199">
        <v>3</v>
      </c>
      <c r="J199" t="s">
        <v>6</v>
      </c>
      <c r="K199" t="s">
        <v>8</v>
      </c>
      <c r="L199" t="s">
        <v>166</v>
      </c>
      <c r="M199" t="s">
        <v>60</v>
      </c>
      <c r="N199" t="s">
        <v>301</v>
      </c>
      <c r="O199" t="s">
        <v>302</v>
      </c>
      <c r="P199" t="s">
        <v>183</v>
      </c>
      <c r="Q199" t="s">
        <v>250</v>
      </c>
    </row>
    <row r="200" spans="1:17" x14ac:dyDescent="0.2">
      <c r="A200">
        <v>13</v>
      </c>
      <c r="B200">
        <v>4</v>
      </c>
      <c r="C200">
        <v>34</v>
      </c>
      <c r="D200">
        <v>1100000066</v>
      </c>
      <c r="E200">
        <v>100000566</v>
      </c>
      <c r="F200">
        <v>2</v>
      </c>
      <c r="G200">
        <v>1</v>
      </c>
      <c r="H200">
        <v>0</v>
      </c>
      <c r="I200">
        <v>1</v>
      </c>
      <c r="J200" t="s">
        <v>9</v>
      </c>
      <c r="K200" t="s">
        <v>8</v>
      </c>
      <c r="L200" t="s">
        <v>165</v>
      </c>
      <c r="M200" t="s">
        <v>61</v>
      </c>
      <c r="N200" t="s">
        <v>303</v>
      </c>
      <c r="O200" t="s">
        <v>304</v>
      </c>
      <c r="P200" t="s">
        <v>172</v>
      </c>
      <c r="Q200" t="s">
        <v>208</v>
      </c>
    </row>
    <row r="201" spans="1:17" x14ac:dyDescent="0.2">
      <c r="A201">
        <v>13</v>
      </c>
      <c r="B201">
        <v>4</v>
      </c>
      <c r="C201">
        <v>34</v>
      </c>
      <c r="D201">
        <v>1100000065</v>
      </c>
      <c r="E201">
        <v>100000555</v>
      </c>
      <c r="F201">
        <v>1</v>
      </c>
      <c r="G201">
        <v>0</v>
      </c>
      <c r="H201">
        <v>0</v>
      </c>
      <c r="I201">
        <v>1</v>
      </c>
      <c r="J201" t="s">
        <v>6</v>
      </c>
      <c r="K201" t="s">
        <v>7</v>
      </c>
      <c r="L201" t="s">
        <v>166</v>
      </c>
      <c r="M201" t="s">
        <v>60</v>
      </c>
      <c r="N201" t="s">
        <v>301</v>
      </c>
      <c r="O201" t="s">
        <v>302</v>
      </c>
      <c r="P201" t="s">
        <v>183</v>
      </c>
      <c r="Q201" t="s">
        <v>250</v>
      </c>
    </row>
    <row r="202" spans="1:17" x14ac:dyDescent="0.2">
      <c r="A202">
        <v>13</v>
      </c>
      <c r="B202">
        <v>4</v>
      </c>
      <c r="C202">
        <v>34</v>
      </c>
      <c r="D202">
        <v>1100000063</v>
      </c>
      <c r="E202">
        <v>100000567</v>
      </c>
      <c r="F202">
        <v>3</v>
      </c>
      <c r="G202">
        <v>0</v>
      </c>
      <c r="H202">
        <v>2</v>
      </c>
      <c r="I202">
        <v>3</v>
      </c>
      <c r="J202" t="s">
        <v>9</v>
      </c>
      <c r="K202" t="s">
        <v>8</v>
      </c>
      <c r="L202" t="s">
        <v>165</v>
      </c>
      <c r="M202" t="s">
        <v>60</v>
      </c>
      <c r="N202" t="s">
        <v>301</v>
      </c>
      <c r="O202" t="s">
        <v>305</v>
      </c>
      <c r="P202" t="s">
        <v>172</v>
      </c>
      <c r="Q202" t="s">
        <v>208</v>
      </c>
    </row>
    <row r="203" spans="1:17" x14ac:dyDescent="0.2">
      <c r="A203">
        <v>13</v>
      </c>
      <c r="B203">
        <v>4</v>
      </c>
      <c r="C203">
        <v>34</v>
      </c>
      <c r="D203">
        <v>1100000062</v>
      </c>
      <c r="E203">
        <v>100000573</v>
      </c>
      <c r="F203">
        <v>3</v>
      </c>
      <c r="G203">
        <v>0</v>
      </c>
      <c r="H203">
        <v>2</v>
      </c>
      <c r="I203">
        <v>3</v>
      </c>
      <c r="J203" t="s">
        <v>6</v>
      </c>
      <c r="K203" t="s">
        <v>8</v>
      </c>
      <c r="L203" t="s">
        <v>166</v>
      </c>
      <c r="M203" t="s">
        <v>60</v>
      </c>
      <c r="N203" t="s">
        <v>301</v>
      </c>
      <c r="O203" t="s">
        <v>302</v>
      </c>
      <c r="P203" t="s">
        <v>183</v>
      </c>
      <c r="Q203" t="s">
        <v>250</v>
      </c>
    </row>
    <row r="204" spans="1:17" x14ac:dyDescent="0.2">
      <c r="A204">
        <v>13</v>
      </c>
      <c r="B204">
        <v>4</v>
      </c>
      <c r="C204">
        <v>34</v>
      </c>
      <c r="D204">
        <v>1100000053</v>
      </c>
      <c r="E204">
        <v>100000559</v>
      </c>
      <c r="F204">
        <v>2</v>
      </c>
      <c r="G204">
        <v>2</v>
      </c>
      <c r="H204">
        <v>0</v>
      </c>
      <c r="I204">
        <v>0</v>
      </c>
      <c r="J204" t="s">
        <v>11</v>
      </c>
      <c r="K204" t="s">
        <v>8</v>
      </c>
      <c r="L204" t="s">
        <v>165</v>
      </c>
      <c r="M204" t="s">
        <v>61</v>
      </c>
      <c r="N204" t="s">
        <v>303</v>
      </c>
      <c r="O204" t="s">
        <v>306</v>
      </c>
      <c r="P204" t="s">
        <v>172</v>
      </c>
      <c r="Q204" t="s">
        <v>209</v>
      </c>
    </row>
    <row r="205" spans="1:17" x14ac:dyDescent="0.2">
      <c r="A205">
        <v>13</v>
      </c>
      <c r="B205">
        <v>4</v>
      </c>
      <c r="C205">
        <v>34</v>
      </c>
      <c r="D205">
        <v>1100000049</v>
      </c>
      <c r="E205">
        <v>100000551</v>
      </c>
      <c r="F205">
        <v>3</v>
      </c>
      <c r="G205">
        <v>0</v>
      </c>
      <c r="H205">
        <v>0</v>
      </c>
      <c r="I205">
        <v>3</v>
      </c>
      <c r="J205" t="s">
        <v>6</v>
      </c>
      <c r="K205" t="s">
        <v>8</v>
      </c>
      <c r="L205" t="s">
        <v>166</v>
      </c>
      <c r="M205" t="s">
        <v>60</v>
      </c>
      <c r="N205" t="s">
        <v>301</v>
      </c>
      <c r="O205" t="s">
        <v>302</v>
      </c>
      <c r="P205" t="s">
        <v>183</v>
      </c>
      <c r="Q205" t="s">
        <v>250</v>
      </c>
    </row>
    <row r="206" spans="1:17" x14ac:dyDescent="0.2">
      <c r="A206">
        <v>13</v>
      </c>
      <c r="B206">
        <v>4</v>
      </c>
      <c r="C206">
        <v>34</v>
      </c>
      <c r="D206">
        <v>1100000041</v>
      </c>
      <c r="E206">
        <v>100000563</v>
      </c>
      <c r="F206">
        <v>3</v>
      </c>
      <c r="G206">
        <v>0</v>
      </c>
      <c r="H206">
        <v>0</v>
      </c>
      <c r="I206">
        <v>3</v>
      </c>
      <c r="J206" t="s">
        <v>6</v>
      </c>
      <c r="K206" t="s">
        <v>8</v>
      </c>
      <c r="L206" t="s">
        <v>166</v>
      </c>
      <c r="M206" t="s">
        <v>60</v>
      </c>
      <c r="N206" t="s">
        <v>301</v>
      </c>
      <c r="O206" t="s">
        <v>302</v>
      </c>
      <c r="P206" t="s">
        <v>183</v>
      </c>
      <c r="Q206" t="s">
        <v>250</v>
      </c>
    </row>
    <row r="207" spans="1:17" x14ac:dyDescent="0.2">
      <c r="A207">
        <v>13</v>
      </c>
      <c r="B207">
        <v>4</v>
      </c>
      <c r="C207">
        <v>34</v>
      </c>
      <c r="D207">
        <v>1100000040</v>
      </c>
      <c r="E207">
        <v>100000574</v>
      </c>
      <c r="F207">
        <v>3</v>
      </c>
      <c r="G207">
        <v>1</v>
      </c>
      <c r="H207">
        <v>0</v>
      </c>
      <c r="I207">
        <v>2</v>
      </c>
      <c r="J207" t="s">
        <v>11</v>
      </c>
      <c r="K207" t="s">
        <v>8</v>
      </c>
      <c r="L207" t="s">
        <v>165</v>
      </c>
      <c r="M207" t="s">
        <v>61</v>
      </c>
      <c r="N207" t="s">
        <v>303</v>
      </c>
      <c r="O207" t="s">
        <v>306</v>
      </c>
      <c r="P207" t="s">
        <v>172</v>
      </c>
      <c r="Q207" t="s">
        <v>209</v>
      </c>
    </row>
    <row r="208" spans="1:17" x14ac:dyDescent="0.2">
      <c r="A208">
        <v>13</v>
      </c>
      <c r="B208">
        <v>4</v>
      </c>
      <c r="C208">
        <v>34</v>
      </c>
      <c r="D208">
        <v>1100000037</v>
      </c>
      <c r="E208">
        <v>100000577</v>
      </c>
      <c r="F208">
        <v>5</v>
      </c>
      <c r="G208">
        <v>0</v>
      </c>
      <c r="H208">
        <v>2</v>
      </c>
      <c r="I208">
        <v>5</v>
      </c>
      <c r="J208" t="s">
        <v>9</v>
      </c>
      <c r="K208" t="s">
        <v>8</v>
      </c>
      <c r="L208" t="s">
        <v>165</v>
      </c>
      <c r="M208" t="s">
        <v>60</v>
      </c>
      <c r="N208" t="s">
        <v>301</v>
      </c>
      <c r="O208" t="s">
        <v>305</v>
      </c>
      <c r="P208" t="s">
        <v>172</v>
      </c>
      <c r="Q208" t="s">
        <v>208</v>
      </c>
    </row>
    <row r="209" spans="1:17" x14ac:dyDescent="0.2">
      <c r="A209">
        <v>13</v>
      </c>
      <c r="B209">
        <v>4</v>
      </c>
      <c r="C209">
        <v>34</v>
      </c>
      <c r="D209">
        <v>1100000032</v>
      </c>
      <c r="E209">
        <v>100000572</v>
      </c>
      <c r="F209">
        <v>9</v>
      </c>
      <c r="G209">
        <v>1</v>
      </c>
      <c r="H209">
        <v>5</v>
      </c>
      <c r="I209">
        <v>8</v>
      </c>
      <c r="J209" t="s">
        <v>11</v>
      </c>
      <c r="K209" t="s">
        <v>8</v>
      </c>
      <c r="L209" t="s">
        <v>165</v>
      </c>
      <c r="M209" t="s">
        <v>61</v>
      </c>
      <c r="N209" t="s">
        <v>303</v>
      </c>
      <c r="O209" t="s">
        <v>306</v>
      </c>
      <c r="P209" t="s">
        <v>172</v>
      </c>
      <c r="Q209" t="s">
        <v>209</v>
      </c>
    </row>
    <row r="210" spans="1:17" x14ac:dyDescent="0.2">
      <c r="A210">
        <v>13</v>
      </c>
      <c r="B210">
        <v>4</v>
      </c>
      <c r="C210">
        <v>34</v>
      </c>
      <c r="D210">
        <v>1100000029</v>
      </c>
      <c r="E210">
        <v>100000571</v>
      </c>
      <c r="F210">
        <v>2</v>
      </c>
      <c r="G210">
        <v>1</v>
      </c>
      <c r="H210">
        <v>1</v>
      </c>
      <c r="I210">
        <v>1</v>
      </c>
      <c r="J210" t="s">
        <v>11</v>
      </c>
      <c r="K210" t="s">
        <v>8</v>
      </c>
      <c r="L210" t="s">
        <v>165</v>
      </c>
      <c r="M210" t="s">
        <v>61</v>
      </c>
      <c r="N210" t="s">
        <v>303</v>
      </c>
      <c r="O210" t="s">
        <v>306</v>
      </c>
      <c r="P210" t="s">
        <v>172</v>
      </c>
      <c r="Q210" t="s">
        <v>209</v>
      </c>
    </row>
    <row r="211" spans="1:17" x14ac:dyDescent="0.2">
      <c r="A211">
        <v>13</v>
      </c>
      <c r="B211">
        <v>4</v>
      </c>
      <c r="C211">
        <v>34</v>
      </c>
      <c r="D211">
        <v>1100000029</v>
      </c>
      <c r="E211">
        <v>100000576</v>
      </c>
      <c r="F211">
        <v>2</v>
      </c>
      <c r="G211">
        <v>0</v>
      </c>
      <c r="H211">
        <v>0</v>
      </c>
      <c r="I211">
        <v>2</v>
      </c>
      <c r="J211" t="s">
        <v>6</v>
      </c>
      <c r="K211" t="s">
        <v>8</v>
      </c>
      <c r="L211" t="s">
        <v>165</v>
      </c>
      <c r="M211" t="s">
        <v>60</v>
      </c>
      <c r="N211" t="s">
        <v>301</v>
      </c>
      <c r="O211" t="s">
        <v>302</v>
      </c>
      <c r="P211" t="s">
        <v>172</v>
      </c>
      <c r="Q211" t="s">
        <v>206</v>
      </c>
    </row>
    <row r="212" spans="1:17" x14ac:dyDescent="0.2">
      <c r="A212">
        <v>13</v>
      </c>
      <c r="B212">
        <v>4</v>
      </c>
      <c r="C212">
        <v>34</v>
      </c>
      <c r="D212">
        <v>1100000027</v>
      </c>
      <c r="E212">
        <v>100000569</v>
      </c>
      <c r="F212">
        <v>3</v>
      </c>
      <c r="G212">
        <v>0</v>
      </c>
      <c r="H212">
        <v>0</v>
      </c>
      <c r="I212">
        <v>3</v>
      </c>
      <c r="J212" t="s">
        <v>6</v>
      </c>
      <c r="K212" t="s">
        <v>8</v>
      </c>
      <c r="L212" t="s">
        <v>166</v>
      </c>
      <c r="M212" t="s">
        <v>60</v>
      </c>
      <c r="N212" t="s">
        <v>301</v>
      </c>
      <c r="O212" t="s">
        <v>302</v>
      </c>
      <c r="P212" t="s">
        <v>183</v>
      </c>
      <c r="Q212" t="s">
        <v>250</v>
      </c>
    </row>
    <row r="213" spans="1:17" x14ac:dyDescent="0.2">
      <c r="A213">
        <v>13</v>
      </c>
      <c r="B213">
        <v>4</v>
      </c>
      <c r="C213">
        <v>34</v>
      </c>
      <c r="D213">
        <v>1100000022</v>
      </c>
      <c r="E213">
        <v>100000565</v>
      </c>
      <c r="F213">
        <v>1</v>
      </c>
      <c r="G213">
        <v>0</v>
      </c>
      <c r="H213">
        <v>1</v>
      </c>
      <c r="I213">
        <v>1</v>
      </c>
      <c r="J213" t="s">
        <v>9</v>
      </c>
      <c r="K213" t="s">
        <v>7</v>
      </c>
      <c r="L213" t="s">
        <v>166</v>
      </c>
      <c r="M213" t="s">
        <v>60</v>
      </c>
      <c r="N213" t="s">
        <v>301</v>
      </c>
      <c r="O213" t="s">
        <v>305</v>
      </c>
      <c r="P213" t="s">
        <v>183</v>
      </c>
      <c r="Q213" t="s">
        <v>252</v>
      </c>
    </row>
    <row r="214" spans="1:17" x14ac:dyDescent="0.2">
      <c r="A214">
        <v>13</v>
      </c>
      <c r="B214">
        <v>4</v>
      </c>
      <c r="C214">
        <v>34</v>
      </c>
      <c r="D214">
        <v>1100000019</v>
      </c>
      <c r="E214">
        <v>100000560</v>
      </c>
      <c r="F214">
        <v>4</v>
      </c>
      <c r="G214">
        <v>1</v>
      </c>
      <c r="H214">
        <v>1</v>
      </c>
      <c r="I214">
        <v>3</v>
      </c>
      <c r="J214" t="s">
        <v>11</v>
      </c>
      <c r="K214" t="s">
        <v>8</v>
      </c>
      <c r="L214" t="s">
        <v>165</v>
      </c>
      <c r="M214" t="s">
        <v>61</v>
      </c>
      <c r="N214" t="s">
        <v>303</v>
      </c>
      <c r="O214" t="s">
        <v>306</v>
      </c>
      <c r="P214" t="s">
        <v>172</v>
      </c>
      <c r="Q214" t="s">
        <v>209</v>
      </c>
    </row>
    <row r="215" spans="1:17" x14ac:dyDescent="0.2">
      <c r="A215">
        <v>13</v>
      </c>
      <c r="B215">
        <v>4</v>
      </c>
      <c r="C215">
        <v>34</v>
      </c>
      <c r="D215">
        <v>1100000015</v>
      </c>
      <c r="E215">
        <v>100000558</v>
      </c>
      <c r="F215">
        <v>5</v>
      </c>
      <c r="G215">
        <v>0</v>
      </c>
      <c r="H215">
        <v>2</v>
      </c>
      <c r="I215">
        <v>5</v>
      </c>
      <c r="J215" t="s">
        <v>9</v>
      </c>
      <c r="K215" t="s">
        <v>8</v>
      </c>
      <c r="L215" t="s">
        <v>165</v>
      </c>
      <c r="M215" t="s">
        <v>60</v>
      </c>
      <c r="N215" t="s">
        <v>301</v>
      </c>
      <c r="O215" t="s">
        <v>305</v>
      </c>
      <c r="P215" t="s">
        <v>172</v>
      </c>
      <c r="Q215" t="s">
        <v>208</v>
      </c>
    </row>
    <row r="216" spans="1:17" x14ac:dyDescent="0.2">
      <c r="A216">
        <v>13</v>
      </c>
      <c r="B216">
        <v>4</v>
      </c>
      <c r="C216">
        <v>34</v>
      </c>
      <c r="D216">
        <v>1100000011</v>
      </c>
      <c r="E216">
        <v>100000556</v>
      </c>
      <c r="F216">
        <v>2</v>
      </c>
      <c r="G216">
        <v>0</v>
      </c>
      <c r="H216">
        <v>1</v>
      </c>
      <c r="I216">
        <v>2</v>
      </c>
      <c r="J216" t="s">
        <v>6</v>
      </c>
      <c r="K216" t="s">
        <v>8</v>
      </c>
      <c r="L216" t="s">
        <v>166</v>
      </c>
      <c r="M216" t="s">
        <v>60</v>
      </c>
      <c r="N216" t="s">
        <v>301</v>
      </c>
      <c r="O216" t="s">
        <v>302</v>
      </c>
      <c r="P216" t="s">
        <v>183</v>
      </c>
      <c r="Q216" t="s">
        <v>250</v>
      </c>
    </row>
    <row r="217" spans="1:17" x14ac:dyDescent="0.2">
      <c r="A217">
        <v>13</v>
      </c>
      <c r="B217">
        <v>4</v>
      </c>
      <c r="C217">
        <v>34</v>
      </c>
      <c r="D217">
        <v>1100000011</v>
      </c>
      <c r="E217">
        <v>100000557</v>
      </c>
      <c r="F217">
        <v>3</v>
      </c>
      <c r="G217">
        <v>0</v>
      </c>
      <c r="H217">
        <v>1</v>
      </c>
      <c r="I217">
        <v>3</v>
      </c>
      <c r="J217" t="s">
        <v>6</v>
      </c>
      <c r="K217" t="s">
        <v>8</v>
      </c>
      <c r="L217" t="s">
        <v>166</v>
      </c>
      <c r="M217" t="s">
        <v>60</v>
      </c>
      <c r="N217" t="s">
        <v>301</v>
      </c>
      <c r="O217" t="s">
        <v>302</v>
      </c>
      <c r="P217" t="s">
        <v>183</v>
      </c>
      <c r="Q217" t="s">
        <v>250</v>
      </c>
    </row>
    <row r="218" spans="1:17" x14ac:dyDescent="0.2">
      <c r="A218">
        <v>13</v>
      </c>
      <c r="B218">
        <v>4</v>
      </c>
      <c r="C218">
        <v>34</v>
      </c>
      <c r="D218">
        <v>1100000002</v>
      </c>
      <c r="E218">
        <v>100000549</v>
      </c>
      <c r="F218">
        <v>3</v>
      </c>
      <c r="G218">
        <v>2</v>
      </c>
      <c r="H218">
        <v>0</v>
      </c>
      <c r="I218">
        <v>1</v>
      </c>
      <c r="J218" t="s">
        <v>11</v>
      </c>
      <c r="K218" t="s">
        <v>8</v>
      </c>
      <c r="L218" t="s">
        <v>165</v>
      </c>
      <c r="M218" t="s">
        <v>61</v>
      </c>
      <c r="N218" t="s">
        <v>303</v>
      </c>
      <c r="O218" t="s">
        <v>306</v>
      </c>
      <c r="P218" t="s">
        <v>172</v>
      </c>
      <c r="Q218" t="s">
        <v>209</v>
      </c>
    </row>
    <row r="219" spans="1:17" x14ac:dyDescent="0.2">
      <c r="A219">
        <v>13</v>
      </c>
      <c r="B219">
        <v>4</v>
      </c>
      <c r="C219">
        <v>34</v>
      </c>
      <c r="D219">
        <v>1100000000</v>
      </c>
      <c r="E219">
        <v>100000548</v>
      </c>
      <c r="F219">
        <v>4</v>
      </c>
      <c r="G219">
        <v>1</v>
      </c>
      <c r="H219">
        <v>0</v>
      </c>
      <c r="I219">
        <v>3</v>
      </c>
      <c r="J219" t="s">
        <v>11</v>
      </c>
      <c r="K219" t="s">
        <v>8</v>
      </c>
      <c r="L219" t="s">
        <v>165</v>
      </c>
      <c r="M219" t="s">
        <v>61</v>
      </c>
      <c r="N219" t="s">
        <v>303</v>
      </c>
      <c r="O219" t="s">
        <v>306</v>
      </c>
      <c r="P219" t="s">
        <v>172</v>
      </c>
      <c r="Q219" t="s">
        <v>209</v>
      </c>
    </row>
    <row r="220" spans="1:17" x14ac:dyDescent="0.2">
      <c r="A220">
        <v>16</v>
      </c>
      <c r="B220">
        <v>5</v>
      </c>
      <c r="C220">
        <v>35</v>
      </c>
      <c r="D220">
        <v>1100000093</v>
      </c>
      <c r="E220">
        <v>100000695</v>
      </c>
      <c r="F220">
        <v>1</v>
      </c>
      <c r="G220">
        <v>0</v>
      </c>
      <c r="H220">
        <v>0</v>
      </c>
      <c r="I220">
        <v>1</v>
      </c>
      <c r="J220" t="s">
        <v>6</v>
      </c>
      <c r="K220" t="s">
        <v>7</v>
      </c>
      <c r="L220" t="s">
        <v>166</v>
      </c>
      <c r="M220" t="s">
        <v>60</v>
      </c>
      <c r="N220" t="s">
        <v>307</v>
      </c>
      <c r="O220" t="s">
        <v>308</v>
      </c>
      <c r="P220" t="s">
        <v>184</v>
      </c>
      <c r="Q220" t="s">
        <v>254</v>
      </c>
    </row>
    <row r="221" spans="1:17" x14ac:dyDescent="0.2">
      <c r="A221">
        <v>16</v>
      </c>
      <c r="B221">
        <v>5</v>
      </c>
      <c r="C221">
        <v>35</v>
      </c>
      <c r="D221">
        <v>1100000091</v>
      </c>
      <c r="E221">
        <v>100000681</v>
      </c>
      <c r="F221">
        <v>1</v>
      </c>
      <c r="G221">
        <v>0</v>
      </c>
      <c r="H221">
        <v>0</v>
      </c>
      <c r="I221">
        <v>1</v>
      </c>
      <c r="J221" t="s">
        <v>6</v>
      </c>
      <c r="K221" t="s">
        <v>7</v>
      </c>
      <c r="L221" t="s">
        <v>166</v>
      </c>
      <c r="M221" t="s">
        <v>60</v>
      </c>
      <c r="N221" t="s">
        <v>307</v>
      </c>
      <c r="O221" t="s">
        <v>308</v>
      </c>
      <c r="P221" t="s">
        <v>184</v>
      </c>
      <c r="Q221" t="s">
        <v>254</v>
      </c>
    </row>
    <row r="222" spans="1:17" x14ac:dyDescent="0.2">
      <c r="A222">
        <v>16</v>
      </c>
      <c r="B222">
        <v>5</v>
      </c>
      <c r="C222">
        <v>35</v>
      </c>
      <c r="D222">
        <v>1100000090</v>
      </c>
      <c r="E222">
        <v>100000689</v>
      </c>
      <c r="F222">
        <v>1</v>
      </c>
      <c r="G222">
        <v>0</v>
      </c>
      <c r="H222">
        <v>0</v>
      </c>
      <c r="I222">
        <v>1</v>
      </c>
      <c r="J222" t="s">
        <v>6</v>
      </c>
      <c r="K222" t="s">
        <v>7</v>
      </c>
      <c r="L222" t="s">
        <v>166</v>
      </c>
      <c r="M222" t="s">
        <v>60</v>
      </c>
      <c r="N222" t="s">
        <v>307</v>
      </c>
      <c r="O222" t="s">
        <v>308</v>
      </c>
      <c r="P222" t="s">
        <v>184</v>
      </c>
      <c r="Q222" t="s">
        <v>254</v>
      </c>
    </row>
    <row r="223" spans="1:17" x14ac:dyDescent="0.2">
      <c r="A223">
        <v>16</v>
      </c>
      <c r="B223">
        <v>5</v>
      </c>
      <c r="C223">
        <v>35</v>
      </c>
      <c r="D223">
        <v>1100000089</v>
      </c>
      <c r="E223">
        <v>100000669</v>
      </c>
      <c r="F223">
        <v>2</v>
      </c>
      <c r="G223">
        <v>0</v>
      </c>
      <c r="H223">
        <v>0</v>
      </c>
      <c r="I223">
        <v>2</v>
      </c>
      <c r="J223" t="s">
        <v>6</v>
      </c>
      <c r="K223" t="s">
        <v>8</v>
      </c>
      <c r="L223" t="s">
        <v>166</v>
      </c>
      <c r="M223" t="s">
        <v>60</v>
      </c>
      <c r="N223" t="s">
        <v>307</v>
      </c>
      <c r="O223" t="s">
        <v>308</v>
      </c>
      <c r="P223" t="s">
        <v>184</v>
      </c>
      <c r="Q223" t="s">
        <v>254</v>
      </c>
    </row>
    <row r="224" spans="1:17" x14ac:dyDescent="0.2">
      <c r="A224">
        <v>16</v>
      </c>
      <c r="B224">
        <v>5</v>
      </c>
      <c r="C224">
        <v>35</v>
      </c>
      <c r="D224">
        <v>1100000088</v>
      </c>
      <c r="E224">
        <v>100000667</v>
      </c>
      <c r="F224">
        <v>1</v>
      </c>
      <c r="G224">
        <v>0</v>
      </c>
      <c r="H224">
        <v>0</v>
      </c>
      <c r="I224">
        <v>1</v>
      </c>
      <c r="J224" t="s">
        <v>6</v>
      </c>
      <c r="K224" t="s">
        <v>7</v>
      </c>
      <c r="L224" t="s">
        <v>166</v>
      </c>
      <c r="M224" t="s">
        <v>60</v>
      </c>
      <c r="N224" t="s">
        <v>307</v>
      </c>
      <c r="O224" t="s">
        <v>308</v>
      </c>
      <c r="P224" t="s">
        <v>184</v>
      </c>
      <c r="Q224" t="s">
        <v>254</v>
      </c>
    </row>
    <row r="225" spans="1:17" x14ac:dyDescent="0.2">
      <c r="A225">
        <v>16</v>
      </c>
      <c r="B225">
        <v>5</v>
      </c>
      <c r="C225">
        <v>35</v>
      </c>
      <c r="D225">
        <v>1100000087</v>
      </c>
      <c r="E225">
        <v>100000683</v>
      </c>
      <c r="F225">
        <v>2</v>
      </c>
      <c r="G225">
        <v>0</v>
      </c>
      <c r="H225">
        <v>0</v>
      </c>
      <c r="I225">
        <v>2</v>
      </c>
      <c r="J225" t="s">
        <v>6</v>
      </c>
      <c r="K225" t="s">
        <v>8</v>
      </c>
      <c r="L225" t="s">
        <v>166</v>
      </c>
      <c r="M225" t="s">
        <v>60</v>
      </c>
      <c r="N225" t="s">
        <v>307</v>
      </c>
      <c r="O225" t="s">
        <v>308</v>
      </c>
      <c r="P225" t="s">
        <v>184</v>
      </c>
      <c r="Q225" t="s">
        <v>254</v>
      </c>
    </row>
    <row r="226" spans="1:17" x14ac:dyDescent="0.2">
      <c r="A226">
        <v>16</v>
      </c>
      <c r="B226">
        <v>5</v>
      </c>
      <c r="C226">
        <v>35</v>
      </c>
      <c r="D226">
        <v>1100000086</v>
      </c>
      <c r="E226">
        <v>100000659</v>
      </c>
      <c r="F226">
        <v>4</v>
      </c>
      <c r="G226">
        <v>0</v>
      </c>
      <c r="H226">
        <v>1</v>
      </c>
      <c r="I226">
        <v>4</v>
      </c>
      <c r="J226" t="s">
        <v>6</v>
      </c>
      <c r="K226" t="s">
        <v>8</v>
      </c>
      <c r="L226" t="s">
        <v>166</v>
      </c>
      <c r="M226" t="s">
        <v>60</v>
      </c>
      <c r="N226" t="s">
        <v>307</v>
      </c>
      <c r="O226" t="s">
        <v>308</v>
      </c>
      <c r="P226" t="s">
        <v>184</v>
      </c>
      <c r="Q226" t="s">
        <v>254</v>
      </c>
    </row>
    <row r="227" spans="1:17" x14ac:dyDescent="0.2">
      <c r="A227">
        <v>16</v>
      </c>
      <c r="B227">
        <v>5</v>
      </c>
      <c r="C227">
        <v>35</v>
      </c>
      <c r="D227">
        <v>1100000085</v>
      </c>
      <c r="E227">
        <v>100000677</v>
      </c>
      <c r="F227">
        <v>1</v>
      </c>
      <c r="G227">
        <v>0</v>
      </c>
      <c r="H227">
        <v>0</v>
      </c>
      <c r="I227">
        <v>1</v>
      </c>
      <c r="J227" t="s">
        <v>6</v>
      </c>
      <c r="K227" t="s">
        <v>7</v>
      </c>
      <c r="L227" t="s">
        <v>166</v>
      </c>
      <c r="M227" t="s">
        <v>60</v>
      </c>
      <c r="N227" t="s">
        <v>307</v>
      </c>
      <c r="O227" t="s">
        <v>308</v>
      </c>
      <c r="P227" t="s">
        <v>184</v>
      </c>
      <c r="Q227" t="s">
        <v>254</v>
      </c>
    </row>
    <row r="228" spans="1:17" x14ac:dyDescent="0.2">
      <c r="A228">
        <v>16</v>
      </c>
      <c r="B228">
        <v>5</v>
      </c>
      <c r="C228">
        <v>35</v>
      </c>
      <c r="D228">
        <v>1100000081</v>
      </c>
      <c r="E228">
        <v>100000688</v>
      </c>
      <c r="F228">
        <v>1</v>
      </c>
      <c r="G228">
        <v>0</v>
      </c>
      <c r="H228">
        <v>0</v>
      </c>
      <c r="I228">
        <v>1</v>
      </c>
      <c r="J228" t="s">
        <v>6</v>
      </c>
      <c r="K228" t="s">
        <v>7</v>
      </c>
      <c r="L228" t="s">
        <v>166</v>
      </c>
      <c r="M228" t="s">
        <v>60</v>
      </c>
      <c r="N228" t="s">
        <v>307</v>
      </c>
      <c r="O228" t="s">
        <v>308</v>
      </c>
      <c r="P228" t="s">
        <v>184</v>
      </c>
      <c r="Q228" t="s">
        <v>254</v>
      </c>
    </row>
    <row r="229" spans="1:17" x14ac:dyDescent="0.2">
      <c r="A229">
        <v>16</v>
      </c>
      <c r="B229">
        <v>5</v>
      </c>
      <c r="C229">
        <v>35</v>
      </c>
      <c r="D229">
        <v>1100000080</v>
      </c>
      <c r="E229">
        <v>100000662</v>
      </c>
      <c r="F229">
        <v>3</v>
      </c>
      <c r="G229">
        <v>0</v>
      </c>
      <c r="H229">
        <v>2</v>
      </c>
      <c r="I229">
        <v>3</v>
      </c>
      <c r="J229" t="s">
        <v>6</v>
      </c>
      <c r="K229" t="s">
        <v>8</v>
      </c>
      <c r="L229" t="s">
        <v>165</v>
      </c>
      <c r="M229" t="s">
        <v>60</v>
      </c>
      <c r="N229" t="s">
        <v>307</v>
      </c>
      <c r="O229" t="s">
        <v>308</v>
      </c>
      <c r="P229" t="s">
        <v>173</v>
      </c>
      <c r="Q229" t="s">
        <v>210</v>
      </c>
    </row>
    <row r="230" spans="1:17" x14ac:dyDescent="0.2">
      <c r="A230">
        <v>16</v>
      </c>
      <c r="B230">
        <v>5</v>
      </c>
      <c r="C230">
        <v>35</v>
      </c>
      <c r="D230">
        <v>1100000079</v>
      </c>
      <c r="E230">
        <v>100000665</v>
      </c>
      <c r="F230">
        <v>3</v>
      </c>
      <c r="G230">
        <v>0</v>
      </c>
      <c r="H230">
        <v>0</v>
      </c>
      <c r="I230">
        <v>3</v>
      </c>
      <c r="J230" t="s">
        <v>6</v>
      </c>
      <c r="K230" t="s">
        <v>8</v>
      </c>
      <c r="L230" t="s">
        <v>166</v>
      </c>
      <c r="M230" t="s">
        <v>60</v>
      </c>
      <c r="N230" t="s">
        <v>307</v>
      </c>
      <c r="O230" t="s">
        <v>308</v>
      </c>
      <c r="P230" t="s">
        <v>184</v>
      </c>
      <c r="Q230" t="s">
        <v>254</v>
      </c>
    </row>
    <row r="231" spans="1:17" x14ac:dyDescent="0.2">
      <c r="A231">
        <v>16</v>
      </c>
      <c r="B231">
        <v>5</v>
      </c>
      <c r="C231">
        <v>35</v>
      </c>
      <c r="D231">
        <v>1100000076</v>
      </c>
      <c r="E231">
        <v>100000666</v>
      </c>
      <c r="F231">
        <v>1</v>
      </c>
      <c r="G231">
        <v>0</v>
      </c>
      <c r="H231">
        <v>0</v>
      </c>
      <c r="I231">
        <v>1</v>
      </c>
      <c r="J231" t="s">
        <v>6</v>
      </c>
      <c r="K231" t="s">
        <v>8</v>
      </c>
      <c r="L231" t="s">
        <v>166</v>
      </c>
      <c r="M231" t="s">
        <v>60</v>
      </c>
      <c r="N231" t="s">
        <v>307</v>
      </c>
      <c r="O231" t="s">
        <v>308</v>
      </c>
      <c r="P231" t="s">
        <v>184</v>
      </c>
      <c r="Q231" t="s">
        <v>254</v>
      </c>
    </row>
    <row r="232" spans="1:17" x14ac:dyDescent="0.2">
      <c r="A232">
        <v>16</v>
      </c>
      <c r="B232">
        <v>5</v>
      </c>
      <c r="C232">
        <v>35</v>
      </c>
      <c r="D232">
        <v>1100000072</v>
      </c>
      <c r="E232">
        <v>100000684</v>
      </c>
      <c r="F232">
        <v>1</v>
      </c>
      <c r="G232">
        <v>0</v>
      </c>
      <c r="H232">
        <v>0</v>
      </c>
      <c r="I232">
        <v>1</v>
      </c>
      <c r="J232" t="s">
        <v>6</v>
      </c>
      <c r="K232" t="s">
        <v>7</v>
      </c>
      <c r="L232" t="s">
        <v>166</v>
      </c>
      <c r="M232" t="s">
        <v>60</v>
      </c>
      <c r="N232" t="s">
        <v>307</v>
      </c>
      <c r="O232" t="s">
        <v>308</v>
      </c>
      <c r="P232" t="s">
        <v>184</v>
      </c>
      <c r="Q232" t="s">
        <v>254</v>
      </c>
    </row>
    <row r="233" spans="1:17" x14ac:dyDescent="0.2">
      <c r="A233">
        <v>16</v>
      </c>
      <c r="B233">
        <v>5</v>
      </c>
      <c r="C233">
        <v>35</v>
      </c>
      <c r="D233">
        <v>1100000066</v>
      </c>
      <c r="E233">
        <v>100000686</v>
      </c>
      <c r="F233">
        <v>2</v>
      </c>
      <c r="G233">
        <v>1</v>
      </c>
      <c r="H233">
        <v>0</v>
      </c>
      <c r="I233">
        <v>1</v>
      </c>
      <c r="J233" t="s">
        <v>11</v>
      </c>
      <c r="K233" t="s">
        <v>8</v>
      </c>
      <c r="L233" t="s">
        <v>165</v>
      </c>
      <c r="M233" t="s">
        <v>61</v>
      </c>
      <c r="N233" t="s">
        <v>309</v>
      </c>
      <c r="O233" t="s">
        <v>310</v>
      </c>
      <c r="P233" t="s">
        <v>173</v>
      </c>
      <c r="Q233" t="s">
        <v>213</v>
      </c>
    </row>
    <row r="234" spans="1:17" x14ac:dyDescent="0.2">
      <c r="A234">
        <v>16</v>
      </c>
      <c r="B234">
        <v>5</v>
      </c>
      <c r="C234">
        <v>35</v>
      </c>
      <c r="D234">
        <v>1100000065</v>
      </c>
      <c r="E234">
        <v>100000664</v>
      </c>
      <c r="F234">
        <v>1</v>
      </c>
      <c r="G234">
        <v>0</v>
      </c>
      <c r="H234">
        <v>0</v>
      </c>
      <c r="I234">
        <v>1</v>
      </c>
      <c r="J234" t="s">
        <v>6</v>
      </c>
      <c r="K234" t="s">
        <v>7</v>
      </c>
      <c r="L234" t="s">
        <v>166</v>
      </c>
      <c r="M234" t="s">
        <v>60</v>
      </c>
      <c r="N234" t="s">
        <v>307</v>
      </c>
      <c r="O234" t="s">
        <v>308</v>
      </c>
      <c r="P234" t="s">
        <v>184</v>
      </c>
      <c r="Q234" t="s">
        <v>254</v>
      </c>
    </row>
    <row r="235" spans="1:17" x14ac:dyDescent="0.2">
      <c r="A235">
        <v>16</v>
      </c>
      <c r="B235">
        <v>5</v>
      </c>
      <c r="C235">
        <v>35</v>
      </c>
      <c r="D235">
        <v>1100000063</v>
      </c>
      <c r="E235">
        <v>100000685</v>
      </c>
      <c r="F235">
        <v>8</v>
      </c>
      <c r="G235">
        <v>1</v>
      </c>
      <c r="H235">
        <v>1</v>
      </c>
      <c r="I235">
        <v>7</v>
      </c>
      <c r="J235" t="s">
        <v>11</v>
      </c>
      <c r="K235" t="s">
        <v>8</v>
      </c>
      <c r="L235" t="s">
        <v>165</v>
      </c>
      <c r="M235" t="s">
        <v>61</v>
      </c>
      <c r="N235" t="s">
        <v>309</v>
      </c>
      <c r="O235" t="s">
        <v>310</v>
      </c>
      <c r="P235" t="s">
        <v>173</v>
      </c>
      <c r="Q235" t="s">
        <v>213</v>
      </c>
    </row>
    <row r="236" spans="1:17" x14ac:dyDescent="0.2">
      <c r="A236">
        <v>16</v>
      </c>
      <c r="B236">
        <v>5</v>
      </c>
      <c r="C236">
        <v>35</v>
      </c>
      <c r="D236">
        <v>1100000062</v>
      </c>
      <c r="E236">
        <v>100000680</v>
      </c>
      <c r="F236">
        <v>1</v>
      </c>
      <c r="G236">
        <v>0</v>
      </c>
      <c r="H236">
        <v>0</v>
      </c>
      <c r="I236">
        <v>1</v>
      </c>
      <c r="J236" t="s">
        <v>6</v>
      </c>
      <c r="K236" t="s">
        <v>7</v>
      </c>
      <c r="L236" t="s">
        <v>166</v>
      </c>
      <c r="M236" t="s">
        <v>60</v>
      </c>
      <c r="N236" t="s">
        <v>307</v>
      </c>
      <c r="O236" t="s">
        <v>308</v>
      </c>
      <c r="P236" t="s">
        <v>184</v>
      </c>
      <c r="Q236" t="s">
        <v>254</v>
      </c>
    </row>
    <row r="237" spans="1:17" x14ac:dyDescent="0.2">
      <c r="A237">
        <v>16</v>
      </c>
      <c r="B237">
        <v>5</v>
      </c>
      <c r="C237">
        <v>35</v>
      </c>
      <c r="D237">
        <v>1100000053</v>
      </c>
      <c r="E237">
        <v>100000655</v>
      </c>
      <c r="F237">
        <v>3</v>
      </c>
      <c r="G237">
        <v>1</v>
      </c>
      <c r="H237">
        <v>0</v>
      </c>
      <c r="I237">
        <v>2</v>
      </c>
      <c r="J237" t="s">
        <v>11</v>
      </c>
      <c r="K237" t="s">
        <v>8</v>
      </c>
      <c r="L237" t="s">
        <v>165</v>
      </c>
      <c r="M237" t="s">
        <v>61</v>
      </c>
      <c r="N237" t="s">
        <v>309</v>
      </c>
      <c r="O237" t="s">
        <v>310</v>
      </c>
      <c r="P237" t="s">
        <v>173</v>
      </c>
      <c r="Q237" t="s">
        <v>213</v>
      </c>
    </row>
    <row r="238" spans="1:17" x14ac:dyDescent="0.2">
      <c r="A238">
        <v>16</v>
      </c>
      <c r="B238">
        <v>5</v>
      </c>
      <c r="C238">
        <v>35</v>
      </c>
      <c r="D238">
        <v>1100000049</v>
      </c>
      <c r="E238">
        <v>100000661</v>
      </c>
      <c r="F238">
        <v>1</v>
      </c>
      <c r="G238">
        <v>0</v>
      </c>
      <c r="H238">
        <v>1</v>
      </c>
      <c r="I238">
        <v>1</v>
      </c>
      <c r="J238" t="s">
        <v>6</v>
      </c>
      <c r="K238" t="s">
        <v>7</v>
      </c>
      <c r="L238" t="s">
        <v>166</v>
      </c>
      <c r="M238" t="s">
        <v>60</v>
      </c>
      <c r="N238" t="s">
        <v>307</v>
      </c>
      <c r="O238" t="s">
        <v>308</v>
      </c>
      <c r="P238" t="s">
        <v>184</v>
      </c>
      <c r="Q238" t="s">
        <v>254</v>
      </c>
    </row>
    <row r="239" spans="1:17" x14ac:dyDescent="0.2">
      <c r="A239">
        <v>16</v>
      </c>
      <c r="B239">
        <v>5</v>
      </c>
      <c r="C239">
        <v>35</v>
      </c>
      <c r="D239">
        <v>1100000040</v>
      </c>
      <c r="E239">
        <v>100000670</v>
      </c>
      <c r="F239">
        <v>8</v>
      </c>
      <c r="G239">
        <v>1</v>
      </c>
      <c r="H239">
        <v>0</v>
      </c>
      <c r="I239">
        <v>7</v>
      </c>
      <c r="J239" t="s">
        <v>11</v>
      </c>
      <c r="K239" t="s">
        <v>8</v>
      </c>
      <c r="L239" t="s">
        <v>165</v>
      </c>
      <c r="M239" t="s">
        <v>61</v>
      </c>
      <c r="N239" t="s">
        <v>309</v>
      </c>
      <c r="O239" t="s">
        <v>310</v>
      </c>
      <c r="P239" t="s">
        <v>173</v>
      </c>
      <c r="Q239" t="s">
        <v>213</v>
      </c>
    </row>
    <row r="240" spans="1:17" x14ac:dyDescent="0.2">
      <c r="A240">
        <v>16</v>
      </c>
      <c r="B240">
        <v>5</v>
      </c>
      <c r="C240">
        <v>35</v>
      </c>
      <c r="D240">
        <v>1100000037</v>
      </c>
      <c r="E240">
        <v>100000671</v>
      </c>
      <c r="F240">
        <v>2</v>
      </c>
      <c r="G240">
        <v>0</v>
      </c>
      <c r="H240">
        <v>1</v>
      </c>
      <c r="I240">
        <v>2</v>
      </c>
      <c r="J240" t="s">
        <v>6</v>
      </c>
      <c r="K240" t="s">
        <v>8</v>
      </c>
      <c r="L240" t="s">
        <v>165</v>
      </c>
      <c r="M240" t="s">
        <v>60</v>
      </c>
      <c r="N240" t="s">
        <v>307</v>
      </c>
      <c r="O240" t="s">
        <v>308</v>
      </c>
      <c r="P240" t="s">
        <v>173</v>
      </c>
      <c r="Q240" t="s">
        <v>210</v>
      </c>
    </row>
    <row r="241" spans="1:17" x14ac:dyDescent="0.2">
      <c r="A241">
        <v>16</v>
      </c>
      <c r="B241">
        <v>5</v>
      </c>
      <c r="C241">
        <v>35</v>
      </c>
      <c r="D241">
        <v>1100000032</v>
      </c>
      <c r="E241">
        <v>100000672</v>
      </c>
      <c r="F241">
        <v>7</v>
      </c>
      <c r="G241">
        <v>1</v>
      </c>
      <c r="H241">
        <v>5</v>
      </c>
      <c r="I241">
        <v>6</v>
      </c>
      <c r="J241" t="s">
        <v>11</v>
      </c>
      <c r="K241" t="s">
        <v>8</v>
      </c>
      <c r="L241" t="s">
        <v>165</v>
      </c>
      <c r="M241" t="s">
        <v>61</v>
      </c>
      <c r="N241" t="s">
        <v>309</v>
      </c>
      <c r="O241" t="s">
        <v>310</v>
      </c>
      <c r="P241" t="s">
        <v>173</v>
      </c>
      <c r="Q241" t="s">
        <v>213</v>
      </c>
    </row>
    <row r="242" spans="1:17" x14ac:dyDescent="0.2">
      <c r="A242">
        <v>16</v>
      </c>
      <c r="B242">
        <v>5</v>
      </c>
      <c r="C242">
        <v>35</v>
      </c>
      <c r="D242">
        <v>1100000029</v>
      </c>
      <c r="E242">
        <v>100000673</v>
      </c>
      <c r="F242">
        <v>5</v>
      </c>
      <c r="G242">
        <v>1</v>
      </c>
      <c r="H242">
        <v>1</v>
      </c>
      <c r="I242">
        <v>4</v>
      </c>
      <c r="J242" t="s">
        <v>11</v>
      </c>
      <c r="K242" t="s">
        <v>8</v>
      </c>
      <c r="L242" t="s">
        <v>165</v>
      </c>
      <c r="M242" t="s">
        <v>61</v>
      </c>
      <c r="N242" t="s">
        <v>309</v>
      </c>
      <c r="O242" t="s">
        <v>310</v>
      </c>
      <c r="P242" t="s">
        <v>173</v>
      </c>
      <c r="Q242" t="s">
        <v>213</v>
      </c>
    </row>
    <row r="243" spans="1:17" x14ac:dyDescent="0.2">
      <c r="A243">
        <v>16</v>
      </c>
      <c r="B243">
        <v>5</v>
      </c>
      <c r="C243">
        <v>35</v>
      </c>
      <c r="D243">
        <v>1100000029</v>
      </c>
      <c r="E243">
        <v>100000674</v>
      </c>
      <c r="F243">
        <v>1</v>
      </c>
      <c r="G243">
        <v>0</v>
      </c>
      <c r="H243">
        <v>0</v>
      </c>
      <c r="I243">
        <v>1</v>
      </c>
      <c r="J243" t="s">
        <v>6</v>
      </c>
      <c r="K243" t="s">
        <v>7</v>
      </c>
      <c r="L243" t="s">
        <v>165</v>
      </c>
      <c r="M243" t="s">
        <v>60</v>
      </c>
      <c r="N243" t="s">
        <v>307</v>
      </c>
      <c r="O243" t="s">
        <v>308</v>
      </c>
      <c r="P243" t="s">
        <v>173</v>
      </c>
      <c r="Q243" t="s">
        <v>210</v>
      </c>
    </row>
    <row r="244" spans="1:17" x14ac:dyDescent="0.2">
      <c r="A244">
        <v>16</v>
      </c>
      <c r="B244">
        <v>5</v>
      </c>
      <c r="C244">
        <v>35</v>
      </c>
      <c r="D244">
        <v>1100000027</v>
      </c>
      <c r="E244">
        <v>100000682</v>
      </c>
      <c r="F244">
        <v>1</v>
      </c>
      <c r="G244">
        <v>0</v>
      </c>
      <c r="H244">
        <v>0</v>
      </c>
      <c r="I244">
        <v>1</v>
      </c>
      <c r="J244" t="s">
        <v>6</v>
      </c>
      <c r="K244" t="s">
        <v>7</v>
      </c>
      <c r="L244" t="s">
        <v>166</v>
      </c>
      <c r="M244" t="s">
        <v>60</v>
      </c>
      <c r="N244" t="s">
        <v>307</v>
      </c>
      <c r="O244" t="s">
        <v>308</v>
      </c>
      <c r="P244" t="s">
        <v>184</v>
      </c>
      <c r="Q244" t="s">
        <v>254</v>
      </c>
    </row>
    <row r="245" spans="1:17" x14ac:dyDescent="0.2">
      <c r="A245">
        <v>16</v>
      </c>
      <c r="B245">
        <v>5</v>
      </c>
      <c r="C245">
        <v>35</v>
      </c>
      <c r="D245">
        <v>1100000022</v>
      </c>
      <c r="E245">
        <v>100000687</v>
      </c>
      <c r="F245">
        <v>2</v>
      </c>
      <c r="G245">
        <v>0</v>
      </c>
      <c r="H245">
        <v>0</v>
      </c>
      <c r="I245">
        <v>2</v>
      </c>
      <c r="J245" t="s">
        <v>6</v>
      </c>
      <c r="K245" t="s">
        <v>8</v>
      </c>
      <c r="L245" t="s">
        <v>166</v>
      </c>
      <c r="M245" t="s">
        <v>60</v>
      </c>
      <c r="N245" t="s">
        <v>307</v>
      </c>
      <c r="O245" t="s">
        <v>308</v>
      </c>
      <c r="P245" t="s">
        <v>184</v>
      </c>
      <c r="Q245" t="s">
        <v>254</v>
      </c>
    </row>
    <row r="246" spans="1:17" x14ac:dyDescent="0.2">
      <c r="A246">
        <v>16</v>
      </c>
      <c r="B246">
        <v>5</v>
      </c>
      <c r="C246">
        <v>35</v>
      </c>
      <c r="D246">
        <v>1100000019</v>
      </c>
      <c r="E246">
        <v>100000654</v>
      </c>
      <c r="F246">
        <v>7</v>
      </c>
      <c r="G246">
        <v>3</v>
      </c>
      <c r="H246">
        <v>0</v>
      </c>
      <c r="I246">
        <v>4</v>
      </c>
      <c r="J246" t="s">
        <v>11</v>
      </c>
      <c r="K246" t="s">
        <v>8</v>
      </c>
      <c r="L246" t="s">
        <v>165</v>
      </c>
      <c r="M246" t="s">
        <v>61</v>
      </c>
      <c r="N246" t="s">
        <v>309</v>
      </c>
      <c r="O246" t="s">
        <v>310</v>
      </c>
      <c r="P246" t="s">
        <v>173</v>
      </c>
      <c r="Q246" t="s">
        <v>213</v>
      </c>
    </row>
    <row r="247" spans="1:17" x14ac:dyDescent="0.2">
      <c r="A247">
        <v>16</v>
      </c>
      <c r="B247">
        <v>5</v>
      </c>
      <c r="C247">
        <v>35</v>
      </c>
      <c r="D247">
        <v>1100000015</v>
      </c>
      <c r="E247">
        <v>100000656</v>
      </c>
      <c r="F247">
        <v>5</v>
      </c>
      <c r="G247">
        <v>0</v>
      </c>
      <c r="H247">
        <v>4</v>
      </c>
      <c r="I247">
        <v>5</v>
      </c>
      <c r="J247" t="s">
        <v>9</v>
      </c>
      <c r="K247" t="s">
        <v>8</v>
      </c>
      <c r="L247" t="s">
        <v>165</v>
      </c>
      <c r="M247" t="s">
        <v>60</v>
      </c>
      <c r="N247" t="s">
        <v>307</v>
      </c>
      <c r="O247" t="s">
        <v>311</v>
      </c>
      <c r="P247" t="s">
        <v>173</v>
      </c>
      <c r="Q247" t="s">
        <v>212</v>
      </c>
    </row>
    <row r="248" spans="1:17" x14ac:dyDescent="0.2">
      <c r="A248">
        <v>16</v>
      </c>
      <c r="B248">
        <v>5</v>
      </c>
      <c r="C248">
        <v>35</v>
      </c>
      <c r="D248">
        <v>1100000011</v>
      </c>
      <c r="E248">
        <v>100000657</v>
      </c>
      <c r="F248">
        <v>2</v>
      </c>
      <c r="G248">
        <v>0</v>
      </c>
      <c r="H248">
        <v>1</v>
      </c>
      <c r="I248">
        <v>2</v>
      </c>
      <c r="J248" t="s">
        <v>6</v>
      </c>
      <c r="K248" t="s">
        <v>8</v>
      </c>
      <c r="L248" t="s">
        <v>166</v>
      </c>
      <c r="M248" t="s">
        <v>60</v>
      </c>
      <c r="N248" t="s">
        <v>307</v>
      </c>
      <c r="O248" t="s">
        <v>308</v>
      </c>
      <c r="P248" t="s">
        <v>184</v>
      </c>
      <c r="Q248" t="s">
        <v>254</v>
      </c>
    </row>
    <row r="249" spans="1:17" x14ac:dyDescent="0.2">
      <c r="A249">
        <v>16</v>
      </c>
      <c r="B249">
        <v>5</v>
      </c>
      <c r="C249">
        <v>35</v>
      </c>
      <c r="D249">
        <v>1100000011</v>
      </c>
      <c r="E249">
        <v>100000658</v>
      </c>
      <c r="F249">
        <v>2</v>
      </c>
      <c r="G249">
        <v>0</v>
      </c>
      <c r="H249">
        <v>1</v>
      </c>
      <c r="I249">
        <v>2</v>
      </c>
      <c r="J249" t="s">
        <v>6</v>
      </c>
      <c r="K249" t="s">
        <v>8</v>
      </c>
      <c r="L249" t="s">
        <v>166</v>
      </c>
      <c r="M249" t="s">
        <v>60</v>
      </c>
      <c r="N249" t="s">
        <v>307</v>
      </c>
      <c r="O249" t="s">
        <v>308</v>
      </c>
      <c r="P249" t="s">
        <v>184</v>
      </c>
      <c r="Q249" t="s">
        <v>254</v>
      </c>
    </row>
    <row r="250" spans="1:17" x14ac:dyDescent="0.2">
      <c r="A250">
        <v>16</v>
      </c>
      <c r="B250">
        <v>5</v>
      </c>
      <c r="C250">
        <v>35</v>
      </c>
      <c r="D250">
        <v>1100000002</v>
      </c>
      <c r="E250">
        <v>100000653</v>
      </c>
      <c r="F250">
        <v>4</v>
      </c>
      <c r="G250">
        <v>2</v>
      </c>
      <c r="H250">
        <v>0</v>
      </c>
      <c r="I250">
        <v>2</v>
      </c>
      <c r="J250" t="s">
        <v>11</v>
      </c>
      <c r="K250" t="s">
        <v>8</v>
      </c>
      <c r="L250" t="s">
        <v>165</v>
      </c>
      <c r="M250" t="s">
        <v>61</v>
      </c>
      <c r="N250" t="s">
        <v>309</v>
      </c>
      <c r="O250" t="s">
        <v>310</v>
      </c>
      <c r="P250" t="s">
        <v>173</v>
      </c>
      <c r="Q250" t="s">
        <v>213</v>
      </c>
    </row>
    <row r="251" spans="1:17" x14ac:dyDescent="0.2">
      <c r="A251">
        <v>16</v>
      </c>
      <c r="B251">
        <v>5</v>
      </c>
      <c r="C251">
        <v>35</v>
      </c>
      <c r="D251">
        <v>1100000000</v>
      </c>
      <c r="E251">
        <v>100000652</v>
      </c>
      <c r="F251">
        <v>4</v>
      </c>
      <c r="G251">
        <v>1</v>
      </c>
      <c r="H251">
        <v>0</v>
      </c>
      <c r="I251">
        <v>3</v>
      </c>
      <c r="J251" t="s">
        <v>11</v>
      </c>
      <c r="K251" t="s">
        <v>8</v>
      </c>
      <c r="L251" t="s">
        <v>165</v>
      </c>
      <c r="M251" t="s">
        <v>61</v>
      </c>
      <c r="N251" t="s">
        <v>309</v>
      </c>
      <c r="O251" t="s">
        <v>310</v>
      </c>
      <c r="P251" t="s">
        <v>173</v>
      </c>
      <c r="Q251" t="s">
        <v>213</v>
      </c>
    </row>
    <row r="252" spans="1:17" x14ac:dyDescent="0.2">
      <c r="A252">
        <v>16</v>
      </c>
      <c r="B252">
        <v>5</v>
      </c>
      <c r="C252">
        <v>35</v>
      </c>
      <c r="D252">
        <v>100000660</v>
      </c>
      <c r="E252">
        <v>100000660</v>
      </c>
      <c r="F252">
        <v>1</v>
      </c>
      <c r="G252">
        <v>0</v>
      </c>
      <c r="H252">
        <v>1</v>
      </c>
      <c r="I252">
        <v>1</v>
      </c>
      <c r="J252" t="s">
        <v>6</v>
      </c>
      <c r="K252" t="s">
        <v>7</v>
      </c>
      <c r="L252" t="s">
        <v>166</v>
      </c>
      <c r="M252" t="s">
        <v>60</v>
      </c>
      <c r="N252" t="s">
        <v>307</v>
      </c>
      <c r="O252" t="s">
        <v>308</v>
      </c>
      <c r="P252" t="s">
        <v>184</v>
      </c>
      <c r="Q252" t="s">
        <v>254</v>
      </c>
    </row>
    <row r="253" spans="1:17" x14ac:dyDescent="0.2">
      <c r="A253">
        <v>16</v>
      </c>
      <c r="B253">
        <v>5</v>
      </c>
      <c r="C253">
        <v>35</v>
      </c>
      <c r="D253">
        <v>100000675</v>
      </c>
      <c r="E253">
        <v>100000675</v>
      </c>
      <c r="F253">
        <v>1</v>
      </c>
      <c r="G253">
        <v>0</v>
      </c>
      <c r="H253">
        <v>0</v>
      </c>
      <c r="I253">
        <v>1</v>
      </c>
      <c r="J253" t="s">
        <v>6</v>
      </c>
      <c r="K253" t="s">
        <v>7</v>
      </c>
      <c r="L253" t="s">
        <v>166</v>
      </c>
      <c r="M253" t="s">
        <v>60</v>
      </c>
      <c r="N253" t="s">
        <v>307</v>
      </c>
      <c r="O253" t="s">
        <v>308</v>
      </c>
      <c r="P253" t="s">
        <v>184</v>
      </c>
      <c r="Q253" t="s">
        <v>254</v>
      </c>
    </row>
    <row r="254" spans="1:17" x14ac:dyDescent="0.2">
      <c r="A254">
        <v>16</v>
      </c>
      <c r="B254">
        <v>5</v>
      </c>
      <c r="C254">
        <v>35</v>
      </c>
      <c r="D254">
        <v>100000676</v>
      </c>
      <c r="E254">
        <v>100000676</v>
      </c>
      <c r="F254">
        <v>1</v>
      </c>
      <c r="G254">
        <v>0</v>
      </c>
      <c r="H254">
        <v>0</v>
      </c>
      <c r="I254">
        <v>1</v>
      </c>
      <c r="J254" t="s">
        <v>6</v>
      </c>
      <c r="K254" t="s">
        <v>7</v>
      </c>
      <c r="L254" t="s">
        <v>166</v>
      </c>
      <c r="M254" t="s">
        <v>60</v>
      </c>
      <c r="N254" t="s">
        <v>307</v>
      </c>
      <c r="O254" t="s">
        <v>308</v>
      </c>
      <c r="P254" t="s">
        <v>184</v>
      </c>
      <c r="Q254" t="s">
        <v>254</v>
      </c>
    </row>
    <row r="255" spans="1:17" x14ac:dyDescent="0.2">
      <c r="A255">
        <v>16</v>
      </c>
      <c r="B255">
        <v>5</v>
      </c>
      <c r="C255">
        <v>35</v>
      </c>
      <c r="D255">
        <v>100000678</v>
      </c>
      <c r="E255">
        <v>100000678</v>
      </c>
      <c r="F255">
        <v>1</v>
      </c>
      <c r="G255">
        <v>0</v>
      </c>
      <c r="H255">
        <v>0</v>
      </c>
      <c r="I255">
        <v>1</v>
      </c>
      <c r="J255" t="s">
        <v>6</v>
      </c>
      <c r="K255" t="s">
        <v>7</v>
      </c>
      <c r="L255" t="s">
        <v>166</v>
      </c>
      <c r="M255" t="s">
        <v>60</v>
      </c>
      <c r="N255" t="s">
        <v>307</v>
      </c>
      <c r="O255" t="s">
        <v>308</v>
      </c>
      <c r="P255" t="s">
        <v>184</v>
      </c>
      <c r="Q255" t="s">
        <v>254</v>
      </c>
    </row>
    <row r="256" spans="1:17" x14ac:dyDescent="0.2">
      <c r="A256">
        <v>16</v>
      </c>
      <c r="B256">
        <v>5</v>
      </c>
      <c r="C256">
        <v>35</v>
      </c>
      <c r="D256">
        <v>100000679</v>
      </c>
      <c r="E256">
        <v>100000679</v>
      </c>
      <c r="F256">
        <v>1</v>
      </c>
      <c r="G256">
        <v>0</v>
      </c>
      <c r="H256">
        <v>0</v>
      </c>
      <c r="I256">
        <v>1</v>
      </c>
      <c r="J256" t="s">
        <v>6</v>
      </c>
      <c r="K256" t="s">
        <v>7</v>
      </c>
      <c r="L256" t="s">
        <v>166</v>
      </c>
      <c r="M256" t="s">
        <v>60</v>
      </c>
      <c r="N256" t="s">
        <v>307</v>
      </c>
      <c r="O256" t="s">
        <v>308</v>
      </c>
      <c r="P256" t="s">
        <v>184</v>
      </c>
      <c r="Q256" t="s">
        <v>254</v>
      </c>
    </row>
    <row r="257" spans="1:17" x14ac:dyDescent="0.2">
      <c r="A257">
        <v>16</v>
      </c>
      <c r="B257">
        <v>5</v>
      </c>
      <c r="C257">
        <v>35</v>
      </c>
      <c r="D257">
        <v>100000693</v>
      </c>
      <c r="E257">
        <v>100000693</v>
      </c>
      <c r="F257">
        <v>1</v>
      </c>
      <c r="G257">
        <v>0</v>
      </c>
      <c r="H257">
        <v>1</v>
      </c>
      <c r="I257">
        <v>1</v>
      </c>
      <c r="J257" t="s">
        <v>6</v>
      </c>
      <c r="K257" t="s">
        <v>7</v>
      </c>
      <c r="L257" t="s">
        <v>166</v>
      </c>
      <c r="M257" t="s">
        <v>60</v>
      </c>
      <c r="N257" t="s">
        <v>307</v>
      </c>
      <c r="O257" t="s">
        <v>308</v>
      </c>
      <c r="P257" t="s">
        <v>184</v>
      </c>
      <c r="Q257" t="s">
        <v>254</v>
      </c>
    </row>
    <row r="258" spans="1:17" x14ac:dyDescent="0.2">
      <c r="A258">
        <v>16</v>
      </c>
      <c r="B258">
        <v>5</v>
      </c>
      <c r="C258">
        <v>35</v>
      </c>
      <c r="D258">
        <v>100000694</v>
      </c>
      <c r="E258">
        <v>100000694</v>
      </c>
      <c r="F258">
        <v>1</v>
      </c>
      <c r="G258">
        <v>0</v>
      </c>
      <c r="H258">
        <v>1</v>
      </c>
      <c r="I258">
        <v>1</v>
      </c>
      <c r="J258" t="s">
        <v>6</v>
      </c>
      <c r="K258" t="s">
        <v>7</v>
      </c>
      <c r="L258" t="s">
        <v>166</v>
      </c>
      <c r="M258" t="s">
        <v>60</v>
      </c>
      <c r="N258" t="s">
        <v>307</v>
      </c>
      <c r="O258" t="s">
        <v>308</v>
      </c>
      <c r="P258" t="s">
        <v>184</v>
      </c>
      <c r="Q258" t="s">
        <v>254</v>
      </c>
    </row>
    <row r="259" spans="1:17" x14ac:dyDescent="0.2">
      <c r="A259">
        <v>16</v>
      </c>
      <c r="B259">
        <v>5</v>
      </c>
      <c r="C259">
        <v>35</v>
      </c>
      <c r="D259">
        <v>100000697</v>
      </c>
      <c r="E259">
        <v>100000697</v>
      </c>
      <c r="F259">
        <v>1</v>
      </c>
      <c r="G259">
        <v>0</v>
      </c>
      <c r="H259">
        <v>0</v>
      </c>
      <c r="I259">
        <v>1</v>
      </c>
      <c r="J259" t="s">
        <v>6</v>
      </c>
      <c r="K259" t="s">
        <v>7</v>
      </c>
      <c r="L259" t="s">
        <v>166</v>
      </c>
      <c r="M259" t="s">
        <v>60</v>
      </c>
      <c r="N259" t="s">
        <v>307</v>
      </c>
      <c r="O259" t="s">
        <v>308</v>
      </c>
      <c r="P259" t="s">
        <v>184</v>
      </c>
      <c r="Q259" t="s">
        <v>254</v>
      </c>
    </row>
    <row r="260" spans="1:17" x14ac:dyDescent="0.2">
      <c r="A260">
        <v>19</v>
      </c>
      <c r="B260">
        <v>6</v>
      </c>
      <c r="C260">
        <v>36</v>
      </c>
      <c r="D260">
        <v>1100000100</v>
      </c>
      <c r="E260">
        <v>100000800</v>
      </c>
      <c r="F260">
        <v>1</v>
      </c>
      <c r="G260">
        <v>0</v>
      </c>
      <c r="H260">
        <v>0</v>
      </c>
      <c r="I260">
        <v>1</v>
      </c>
      <c r="J260" t="s">
        <v>6</v>
      </c>
      <c r="K260" t="s">
        <v>7</v>
      </c>
      <c r="L260" t="s">
        <v>166</v>
      </c>
      <c r="M260" t="s">
        <v>60</v>
      </c>
      <c r="N260" t="s">
        <v>312</v>
      </c>
      <c r="O260" t="s">
        <v>313</v>
      </c>
      <c r="P260" t="s">
        <v>185</v>
      </c>
      <c r="Q260" t="s">
        <v>258</v>
      </c>
    </row>
    <row r="261" spans="1:17" x14ac:dyDescent="0.2">
      <c r="A261">
        <v>19</v>
      </c>
      <c r="B261">
        <v>6</v>
      </c>
      <c r="C261">
        <v>36</v>
      </c>
      <c r="D261">
        <v>1100000099</v>
      </c>
      <c r="E261">
        <v>100000799</v>
      </c>
      <c r="F261">
        <v>1</v>
      </c>
      <c r="G261">
        <v>0</v>
      </c>
      <c r="H261">
        <v>1</v>
      </c>
      <c r="I261">
        <v>1</v>
      </c>
      <c r="J261" t="s">
        <v>6</v>
      </c>
      <c r="K261" t="s">
        <v>7</v>
      </c>
      <c r="L261" t="s">
        <v>166</v>
      </c>
      <c r="M261" t="s">
        <v>60</v>
      </c>
      <c r="N261" t="s">
        <v>312</v>
      </c>
      <c r="O261" t="s">
        <v>313</v>
      </c>
      <c r="P261" t="s">
        <v>185</v>
      </c>
      <c r="Q261" t="s">
        <v>258</v>
      </c>
    </row>
    <row r="262" spans="1:17" x14ac:dyDescent="0.2">
      <c r="A262">
        <v>19</v>
      </c>
      <c r="B262">
        <v>6</v>
      </c>
      <c r="C262">
        <v>36</v>
      </c>
      <c r="D262">
        <v>1100000098</v>
      </c>
      <c r="E262">
        <v>100000795</v>
      </c>
      <c r="F262">
        <v>1</v>
      </c>
      <c r="G262">
        <v>0</v>
      </c>
      <c r="H262">
        <v>0</v>
      </c>
      <c r="I262">
        <v>1</v>
      </c>
      <c r="J262" t="s">
        <v>6</v>
      </c>
      <c r="K262" t="s">
        <v>7</v>
      </c>
      <c r="L262" t="s">
        <v>166</v>
      </c>
      <c r="M262" t="s">
        <v>60</v>
      </c>
      <c r="N262" t="s">
        <v>312</v>
      </c>
      <c r="O262" t="s">
        <v>313</v>
      </c>
      <c r="P262" t="s">
        <v>185</v>
      </c>
      <c r="Q262" t="s">
        <v>258</v>
      </c>
    </row>
    <row r="263" spans="1:17" x14ac:dyDescent="0.2">
      <c r="A263">
        <v>19</v>
      </c>
      <c r="B263">
        <v>6</v>
      </c>
      <c r="C263">
        <v>36</v>
      </c>
      <c r="D263">
        <v>1100000097</v>
      </c>
      <c r="E263">
        <v>100000785</v>
      </c>
      <c r="F263">
        <v>1</v>
      </c>
      <c r="G263">
        <v>0</v>
      </c>
      <c r="H263">
        <v>0</v>
      </c>
      <c r="I263">
        <v>1</v>
      </c>
      <c r="J263" t="s">
        <v>6</v>
      </c>
      <c r="K263" t="s">
        <v>7</v>
      </c>
      <c r="L263" t="s">
        <v>166</v>
      </c>
      <c r="M263" t="s">
        <v>60</v>
      </c>
      <c r="N263" t="s">
        <v>312</v>
      </c>
      <c r="O263" t="s">
        <v>313</v>
      </c>
      <c r="P263" t="s">
        <v>185</v>
      </c>
      <c r="Q263" t="s">
        <v>258</v>
      </c>
    </row>
    <row r="264" spans="1:17" x14ac:dyDescent="0.2">
      <c r="A264">
        <v>19</v>
      </c>
      <c r="B264">
        <v>6</v>
      </c>
      <c r="C264">
        <v>36</v>
      </c>
      <c r="D264">
        <v>1100000095</v>
      </c>
      <c r="E264">
        <v>100000778</v>
      </c>
      <c r="F264">
        <v>1</v>
      </c>
      <c r="G264">
        <v>0</v>
      </c>
      <c r="H264">
        <v>0</v>
      </c>
      <c r="I264">
        <v>1</v>
      </c>
      <c r="J264" t="s">
        <v>6</v>
      </c>
      <c r="K264" t="s">
        <v>7</v>
      </c>
      <c r="L264" t="s">
        <v>166</v>
      </c>
      <c r="M264" t="s">
        <v>60</v>
      </c>
      <c r="N264" t="s">
        <v>312</v>
      </c>
      <c r="O264" t="s">
        <v>313</v>
      </c>
      <c r="P264" t="s">
        <v>185</v>
      </c>
      <c r="Q264" t="s">
        <v>258</v>
      </c>
    </row>
    <row r="265" spans="1:17" x14ac:dyDescent="0.2">
      <c r="A265">
        <v>19</v>
      </c>
      <c r="B265">
        <v>6</v>
      </c>
      <c r="C265">
        <v>36</v>
      </c>
      <c r="D265">
        <v>1100000094</v>
      </c>
      <c r="E265">
        <v>100000782</v>
      </c>
      <c r="F265">
        <v>1</v>
      </c>
      <c r="G265">
        <v>0</v>
      </c>
      <c r="H265">
        <v>0</v>
      </c>
      <c r="I265">
        <v>1</v>
      </c>
      <c r="J265" t="s">
        <v>6</v>
      </c>
      <c r="K265" t="s">
        <v>7</v>
      </c>
      <c r="L265" t="s">
        <v>166</v>
      </c>
      <c r="M265" t="s">
        <v>60</v>
      </c>
      <c r="N265" t="s">
        <v>312</v>
      </c>
      <c r="O265" t="s">
        <v>313</v>
      </c>
      <c r="P265" t="s">
        <v>185</v>
      </c>
      <c r="Q265" t="s">
        <v>258</v>
      </c>
    </row>
    <row r="266" spans="1:17" x14ac:dyDescent="0.2">
      <c r="A266">
        <v>19</v>
      </c>
      <c r="B266">
        <v>6</v>
      </c>
      <c r="C266">
        <v>36</v>
      </c>
      <c r="D266">
        <v>1100000089</v>
      </c>
      <c r="E266">
        <v>100000784</v>
      </c>
      <c r="F266">
        <v>1</v>
      </c>
      <c r="G266">
        <v>0</v>
      </c>
      <c r="H266">
        <v>1</v>
      </c>
      <c r="I266">
        <v>1</v>
      </c>
      <c r="J266" t="s">
        <v>6</v>
      </c>
      <c r="K266" t="s">
        <v>7</v>
      </c>
      <c r="L266" t="s">
        <v>166</v>
      </c>
      <c r="M266" t="s">
        <v>60</v>
      </c>
      <c r="N266" t="s">
        <v>312</v>
      </c>
      <c r="O266" t="s">
        <v>313</v>
      </c>
      <c r="P266" t="s">
        <v>185</v>
      </c>
      <c r="Q266" t="s">
        <v>258</v>
      </c>
    </row>
    <row r="267" spans="1:17" x14ac:dyDescent="0.2">
      <c r="A267">
        <v>19</v>
      </c>
      <c r="B267">
        <v>6</v>
      </c>
      <c r="C267">
        <v>36</v>
      </c>
      <c r="D267">
        <v>1100000087</v>
      </c>
      <c r="E267">
        <v>100000790</v>
      </c>
      <c r="F267">
        <v>1</v>
      </c>
      <c r="G267">
        <v>0</v>
      </c>
      <c r="H267">
        <v>1</v>
      </c>
      <c r="I267">
        <v>1</v>
      </c>
      <c r="J267" t="s">
        <v>6</v>
      </c>
      <c r="K267" t="s">
        <v>7</v>
      </c>
      <c r="L267" t="s">
        <v>166</v>
      </c>
      <c r="M267" t="s">
        <v>60</v>
      </c>
      <c r="N267" t="s">
        <v>312</v>
      </c>
      <c r="O267" t="s">
        <v>313</v>
      </c>
      <c r="P267" t="s">
        <v>185</v>
      </c>
      <c r="Q267" t="s">
        <v>258</v>
      </c>
    </row>
    <row r="268" spans="1:17" x14ac:dyDescent="0.2">
      <c r="A268">
        <v>19</v>
      </c>
      <c r="B268">
        <v>6</v>
      </c>
      <c r="C268">
        <v>36</v>
      </c>
      <c r="D268">
        <v>1100000081</v>
      </c>
      <c r="E268">
        <v>100000786</v>
      </c>
      <c r="F268">
        <v>1</v>
      </c>
      <c r="G268">
        <v>0</v>
      </c>
      <c r="H268">
        <v>0</v>
      </c>
      <c r="I268">
        <v>1</v>
      </c>
      <c r="J268" t="s">
        <v>6</v>
      </c>
      <c r="K268" t="s">
        <v>7</v>
      </c>
      <c r="L268" t="s">
        <v>166</v>
      </c>
      <c r="M268" t="s">
        <v>60</v>
      </c>
      <c r="N268" t="s">
        <v>312</v>
      </c>
      <c r="O268" t="s">
        <v>313</v>
      </c>
      <c r="P268" t="s">
        <v>185</v>
      </c>
      <c r="Q268" t="s">
        <v>258</v>
      </c>
    </row>
    <row r="269" spans="1:17" x14ac:dyDescent="0.2">
      <c r="A269">
        <v>19</v>
      </c>
      <c r="B269">
        <v>6</v>
      </c>
      <c r="C269">
        <v>36</v>
      </c>
      <c r="D269">
        <v>1100000080</v>
      </c>
      <c r="E269">
        <v>100000779</v>
      </c>
      <c r="F269">
        <v>1</v>
      </c>
      <c r="G269">
        <v>0</v>
      </c>
      <c r="H269">
        <v>1</v>
      </c>
      <c r="I269">
        <v>1</v>
      </c>
      <c r="J269" t="s">
        <v>6</v>
      </c>
      <c r="K269" t="s">
        <v>7</v>
      </c>
      <c r="L269" t="s">
        <v>165</v>
      </c>
      <c r="M269" t="s">
        <v>60</v>
      </c>
      <c r="N269" t="s">
        <v>312</v>
      </c>
      <c r="O269" t="s">
        <v>313</v>
      </c>
      <c r="P269" t="s">
        <v>174</v>
      </c>
      <c r="Q269" t="s">
        <v>214</v>
      </c>
    </row>
    <row r="270" spans="1:17" x14ac:dyDescent="0.2">
      <c r="A270">
        <v>19</v>
      </c>
      <c r="B270">
        <v>6</v>
      </c>
      <c r="C270">
        <v>36</v>
      </c>
      <c r="D270">
        <v>1100000079</v>
      </c>
      <c r="E270">
        <v>100000783</v>
      </c>
      <c r="F270">
        <v>1</v>
      </c>
      <c r="G270">
        <v>0</v>
      </c>
      <c r="H270">
        <v>1</v>
      </c>
      <c r="I270">
        <v>1</v>
      </c>
      <c r="J270" t="s">
        <v>6</v>
      </c>
      <c r="K270" t="s">
        <v>7</v>
      </c>
      <c r="L270" t="s">
        <v>166</v>
      </c>
      <c r="M270" t="s">
        <v>60</v>
      </c>
      <c r="N270" t="s">
        <v>312</v>
      </c>
      <c r="O270" t="s">
        <v>313</v>
      </c>
      <c r="P270" t="s">
        <v>185</v>
      </c>
      <c r="Q270" t="s">
        <v>258</v>
      </c>
    </row>
    <row r="271" spans="1:17" x14ac:dyDescent="0.2">
      <c r="A271">
        <v>19</v>
      </c>
      <c r="B271">
        <v>6</v>
      </c>
      <c r="C271">
        <v>36</v>
      </c>
      <c r="D271">
        <v>1100000076</v>
      </c>
      <c r="E271">
        <v>100000777</v>
      </c>
      <c r="F271">
        <v>1</v>
      </c>
      <c r="G271">
        <v>0</v>
      </c>
      <c r="H271">
        <v>0</v>
      </c>
      <c r="I271">
        <v>1</v>
      </c>
      <c r="J271" t="s">
        <v>6</v>
      </c>
      <c r="K271" t="s">
        <v>7</v>
      </c>
      <c r="L271" t="s">
        <v>166</v>
      </c>
      <c r="M271" t="s">
        <v>60</v>
      </c>
      <c r="N271" t="s">
        <v>312</v>
      </c>
      <c r="O271" t="s">
        <v>313</v>
      </c>
      <c r="P271" t="s">
        <v>185</v>
      </c>
      <c r="Q271" t="s">
        <v>258</v>
      </c>
    </row>
    <row r="272" spans="1:17" x14ac:dyDescent="0.2">
      <c r="A272">
        <v>19</v>
      </c>
      <c r="B272">
        <v>6</v>
      </c>
      <c r="C272">
        <v>36</v>
      </c>
      <c r="D272">
        <v>1100000072</v>
      </c>
      <c r="E272">
        <v>100000794</v>
      </c>
      <c r="F272">
        <v>1</v>
      </c>
      <c r="G272">
        <v>0</v>
      </c>
      <c r="H272">
        <v>0</v>
      </c>
      <c r="I272">
        <v>1</v>
      </c>
      <c r="J272" t="s">
        <v>6</v>
      </c>
      <c r="K272" t="s">
        <v>7</v>
      </c>
      <c r="L272" t="s">
        <v>166</v>
      </c>
      <c r="M272" t="s">
        <v>60</v>
      </c>
      <c r="N272" t="s">
        <v>312</v>
      </c>
      <c r="O272" t="s">
        <v>313</v>
      </c>
      <c r="P272" t="s">
        <v>185</v>
      </c>
      <c r="Q272" t="s">
        <v>258</v>
      </c>
    </row>
    <row r="273" spans="1:17" x14ac:dyDescent="0.2">
      <c r="A273">
        <v>19</v>
      </c>
      <c r="B273">
        <v>6</v>
      </c>
      <c r="C273">
        <v>36</v>
      </c>
      <c r="D273">
        <v>1100000066</v>
      </c>
      <c r="E273">
        <v>100000789</v>
      </c>
      <c r="F273">
        <v>1</v>
      </c>
      <c r="G273">
        <v>1</v>
      </c>
      <c r="H273">
        <v>0</v>
      </c>
      <c r="I273">
        <v>0</v>
      </c>
      <c r="J273" t="s">
        <v>11</v>
      </c>
      <c r="K273" t="s">
        <v>7</v>
      </c>
      <c r="L273" t="s">
        <v>165</v>
      </c>
      <c r="M273" t="s">
        <v>61</v>
      </c>
      <c r="N273" t="s">
        <v>314</v>
      </c>
      <c r="O273" t="s">
        <v>315</v>
      </c>
      <c r="P273" t="s">
        <v>174</v>
      </c>
      <c r="Q273" t="s">
        <v>217</v>
      </c>
    </row>
    <row r="274" spans="1:17" x14ac:dyDescent="0.2">
      <c r="A274">
        <v>19</v>
      </c>
      <c r="B274">
        <v>6</v>
      </c>
      <c r="C274">
        <v>36</v>
      </c>
      <c r="D274">
        <v>1100000065</v>
      </c>
      <c r="E274">
        <v>100000781</v>
      </c>
      <c r="F274">
        <v>1</v>
      </c>
      <c r="G274">
        <v>0</v>
      </c>
      <c r="H274">
        <v>0</v>
      </c>
      <c r="I274">
        <v>1</v>
      </c>
      <c r="J274" t="s">
        <v>6</v>
      </c>
      <c r="K274" t="s">
        <v>7</v>
      </c>
      <c r="L274" t="s">
        <v>166</v>
      </c>
      <c r="M274" t="s">
        <v>60</v>
      </c>
      <c r="N274" t="s">
        <v>312</v>
      </c>
      <c r="O274" t="s">
        <v>313</v>
      </c>
      <c r="P274" t="s">
        <v>185</v>
      </c>
      <c r="Q274" t="s">
        <v>258</v>
      </c>
    </row>
    <row r="275" spans="1:17" x14ac:dyDescent="0.2">
      <c r="A275">
        <v>19</v>
      </c>
      <c r="B275">
        <v>6</v>
      </c>
      <c r="C275">
        <v>36</v>
      </c>
      <c r="D275">
        <v>1100000063</v>
      </c>
      <c r="E275">
        <v>100000788</v>
      </c>
      <c r="F275">
        <v>3</v>
      </c>
      <c r="G275">
        <v>1</v>
      </c>
      <c r="H275">
        <v>1</v>
      </c>
      <c r="I275">
        <v>2</v>
      </c>
      <c r="J275" t="s">
        <v>11</v>
      </c>
      <c r="K275" t="s">
        <v>8</v>
      </c>
      <c r="L275" t="s">
        <v>165</v>
      </c>
      <c r="M275" t="s">
        <v>61</v>
      </c>
      <c r="N275" t="s">
        <v>314</v>
      </c>
      <c r="O275" t="s">
        <v>315</v>
      </c>
      <c r="P275" t="s">
        <v>174</v>
      </c>
      <c r="Q275" t="s">
        <v>217</v>
      </c>
    </row>
    <row r="276" spans="1:17" x14ac:dyDescent="0.2">
      <c r="A276">
        <v>19</v>
      </c>
      <c r="B276">
        <v>6</v>
      </c>
      <c r="C276">
        <v>36</v>
      </c>
      <c r="D276">
        <v>1100000053</v>
      </c>
      <c r="E276">
        <v>100000774</v>
      </c>
      <c r="F276">
        <v>3</v>
      </c>
      <c r="G276">
        <v>1</v>
      </c>
      <c r="H276">
        <v>1</v>
      </c>
      <c r="I276">
        <v>2</v>
      </c>
      <c r="J276" t="s">
        <v>11</v>
      </c>
      <c r="K276" t="s">
        <v>8</v>
      </c>
      <c r="L276" t="s">
        <v>165</v>
      </c>
      <c r="M276" t="s">
        <v>61</v>
      </c>
      <c r="N276" t="s">
        <v>314</v>
      </c>
      <c r="O276" t="s">
        <v>315</v>
      </c>
      <c r="P276" t="s">
        <v>174</v>
      </c>
      <c r="Q276" t="s">
        <v>217</v>
      </c>
    </row>
    <row r="277" spans="1:17" x14ac:dyDescent="0.2">
      <c r="A277">
        <v>19</v>
      </c>
      <c r="B277">
        <v>6</v>
      </c>
      <c r="C277">
        <v>36</v>
      </c>
      <c r="D277">
        <v>1100000040</v>
      </c>
      <c r="E277">
        <v>100000798</v>
      </c>
      <c r="F277">
        <v>6</v>
      </c>
      <c r="G277">
        <v>1</v>
      </c>
      <c r="H277">
        <v>0</v>
      </c>
      <c r="I277">
        <v>5</v>
      </c>
      <c r="J277" t="s">
        <v>11</v>
      </c>
      <c r="K277" t="s">
        <v>8</v>
      </c>
      <c r="L277" t="s">
        <v>165</v>
      </c>
      <c r="M277" t="s">
        <v>61</v>
      </c>
      <c r="N277" t="s">
        <v>314</v>
      </c>
      <c r="O277" t="s">
        <v>315</v>
      </c>
      <c r="P277" t="s">
        <v>174</v>
      </c>
      <c r="Q277" t="s">
        <v>217</v>
      </c>
    </row>
    <row r="278" spans="1:17" x14ac:dyDescent="0.2">
      <c r="A278">
        <v>19</v>
      </c>
      <c r="B278">
        <v>6</v>
      </c>
      <c r="C278">
        <v>36</v>
      </c>
      <c r="D278">
        <v>1100000037</v>
      </c>
      <c r="E278">
        <v>100000797</v>
      </c>
      <c r="F278">
        <v>2</v>
      </c>
      <c r="G278">
        <v>0</v>
      </c>
      <c r="H278">
        <v>1</v>
      </c>
      <c r="I278">
        <v>2</v>
      </c>
      <c r="J278" t="s">
        <v>9</v>
      </c>
      <c r="K278" t="s">
        <v>8</v>
      </c>
      <c r="L278" t="s">
        <v>165</v>
      </c>
      <c r="M278" t="s">
        <v>60</v>
      </c>
      <c r="N278" t="s">
        <v>312</v>
      </c>
      <c r="O278" t="s">
        <v>316</v>
      </c>
      <c r="P278" t="s">
        <v>174</v>
      </c>
      <c r="Q278" t="s">
        <v>216</v>
      </c>
    </row>
    <row r="279" spans="1:17" x14ac:dyDescent="0.2">
      <c r="A279">
        <v>19</v>
      </c>
      <c r="B279">
        <v>6</v>
      </c>
      <c r="C279">
        <v>36</v>
      </c>
      <c r="D279">
        <v>1100000032</v>
      </c>
      <c r="E279">
        <v>100000793</v>
      </c>
      <c r="F279">
        <v>8</v>
      </c>
      <c r="G279">
        <v>2</v>
      </c>
      <c r="H279">
        <v>3</v>
      </c>
      <c r="I279">
        <v>6</v>
      </c>
      <c r="J279" t="s">
        <v>11</v>
      </c>
      <c r="K279" t="s">
        <v>8</v>
      </c>
      <c r="L279" t="s">
        <v>165</v>
      </c>
      <c r="M279" t="s">
        <v>61</v>
      </c>
      <c r="N279" t="s">
        <v>314</v>
      </c>
      <c r="O279" t="s">
        <v>315</v>
      </c>
      <c r="P279" t="s">
        <v>174</v>
      </c>
      <c r="Q279" t="s">
        <v>217</v>
      </c>
    </row>
    <row r="280" spans="1:17" x14ac:dyDescent="0.2">
      <c r="A280">
        <v>19</v>
      </c>
      <c r="B280">
        <v>6</v>
      </c>
      <c r="C280">
        <v>36</v>
      </c>
      <c r="D280">
        <v>1100000029</v>
      </c>
      <c r="E280">
        <v>100000791</v>
      </c>
      <c r="F280">
        <v>4</v>
      </c>
      <c r="G280">
        <v>1</v>
      </c>
      <c r="H280">
        <v>2</v>
      </c>
      <c r="I280">
        <v>3</v>
      </c>
      <c r="J280" t="s">
        <v>11</v>
      </c>
      <c r="K280" t="s">
        <v>8</v>
      </c>
      <c r="L280" t="s">
        <v>165</v>
      </c>
      <c r="M280" t="s">
        <v>61</v>
      </c>
      <c r="N280" t="s">
        <v>314</v>
      </c>
      <c r="O280" t="s">
        <v>315</v>
      </c>
      <c r="P280" t="s">
        <v>174</v>
      </c>
      <c r="Q280" t="s">
        <v>217</v>
      </c>
    </row>
    <row r="281" spans="1:17" x14ac:dyDescent="0.2">
      <c r="A281">
        <v>19</v>
      </c>
      <c r="B281">
        <v>6</v>
      </c>
      <c r="C281">
        <v>36</v>
      </c>
      <c r="D281">
        <v>1100000029</v>
      </c>
      <c r="E281">
        <v>100000792</v>
      </c>
      <c r="F281">
        <v>1</v>
      </c>
      <c r="G281">
        <v>0</v>
      </c>
      <c r="H281">
        <v>1</v>
      </c>
      <c r="I281">
        <v>1</v>
      </c>
      <c r="J281" t="s">
        <v>6</v>
      </c>
      <c r="K281" t="s">
        <v>7</v>
      </c>
      <c r="L281" t="s">
        <v>165</v>
      </c>
      <c r="M281" t="s">
        <v>60</v>
      </c>
      <c r="N281" t="s">
        <v>312</v>
      </c>
      <c r="O281" t="s">
        <v>313</v>
      </c>
      <c r="P281" t="s">
        <v>174</v>
      </c>
      <c r="Q281" t="s">
        <v>214</v>
      </c>
    </row>
    <row r="282" spans="1:17" x14ac:dyDescent="0.2">
      <c r="A282">
        <v>19</v>
      </c>
      <c r="B282">
        <v>6</v>
      </c>
      <c r="C282">
        <v>36</v>
      </c>
      <c r="D282">
        <v>1100000027</v>
      </c>
      <c r="E282">
        <v>100000796</v>
      </c>
      <c r="F282">
        <v>1</v>
      </c>
      <c r="G282">
        <v>0</v>
      </c>
      <c r="H282">
        <v>0</v>
      </c>
      <c r="I282">
        <v>1</v>
      </c>
      <c r="J282" t="s">
        <v>6</v>
      </c>
      <c r="K282" t="s">
        <v>7</v>
      </c>
      <c r="L282" t="s">
        <v>166</v>
      </c>
      <c r="M282" t="s">
        <v>60</v>
      </c>
      <c r="N282" t="s">
        <v>312</v>
      </c>
      <c r="O282" t="s">
        <v>313</v>
      </c>
      <c r="P282" t="s">
        <v>185</v>
      </c>
      <c r="Q282" t="s">
        <v>258</v>
      </c>
    </row>
    <row r="283" spans="1:17" x14ac:dyDescent="0.2">
      <c r="A283">
        <v>19</v>
      </c>
      <c r="B283">
        <v>6</v>
      </c>
      <c r="C283">
        <v>36</v>
      </c>
      <c r="D283">
        <v>1100000022</v>
      </c>
      <c r="E283">
        <v>100000787</v>
      </c>
      <c r="F283">
        <v>1</v>
      </c>
      <c r="G283">
        <v>0</v>
      </c>
      <c r="H283">
        <v>0</v>
      </c>
      <c r="I283">
        <v>1</v>
      </c>
      <c r="J283" t="s">
        <v>6</v>
      </c>
      <c r="K283" t="s">
        <v>7</v>
      </c>
      <c r="L283" t="s">
        <v>166</v>
      </c>
      <c r="M283" t="s">
        <v>60</v>
      </c>
      <c r="N283" t="s">
        <v>312</v>
      </c>
      <c r="O283" t="s">
        <v>313</v>
      </c>
      <c r="P283" t="s">
        <v>185</v>
      </c>
      <c r="Q283" t="s">
        <v>258</v>
      </c>
    </row>
    <row r="284" spans="1:17" x14ac:dyDescent="0.2">
      <c r="A284">
        <v>19</v>
      </c>
      <c r="B284">
        <v>6</v>
      </c>
      <c r="C284">
        <v>36</v>
      </c>
      <c r="D284">
        <v>1100000019</v>
      </c>
      <c r="E284">
        <v>100000771</v>
      </c>
      <c r="F284">
        <v>5</v>
      </c>
      <c r="G284">
        <v>1</v>
      </c>
      <c r="H284">
        <v>2</v>
      </c>
      <c r="I284">
        <v>4</v>
      </c>
      <c r="J284" t="s">
        <v>11</v>
      </c>
      <c r="K284" t="s">
        <v>8</v>
      </c>
      <c r="L284" t="s">
        <v>165</v>
      </c>
      <c r="M284" t="s">
        <v>61</v>
      </c>
      <c r="N284" t="s">
        <v>314</v>
      </c>
      <c r="O284" t="s">
        <v>315</v>
      </c>
      <c r="P284" t="s">
        <v>174</v>
      </c>
      <c r="Q284" t="s">
        <v>217</v>
      </c>
    </row>
    <row r="285" spans="1:17" x14ac:dyDescent="0.2">
      <c r="A285">
        <v>19</v>
      </c>
      <c r="B285">
        <v>6</v>
      </c>
      <c r="C285">
        <v>36</v>
      </c>
      <c r="D285">
        <v>1100000015</v>
      </c>
      <c r="E285">
        <v>100000775</v>
      </c>
      <c r="F285">
        <v>3</v>
      </c>
      <c r="G285">
        <v>1</v>
      </c>
      <c r="H285">
        <v>2</v>
      </c>
      <c r="I285">
        <v>2</v>
      </c>
      <c r="J285" t="s">
        <v>9</v>
      </c>
      <c r="K285" t="s">
        <v>8</v>
      </c>
      <c r="L285" t="s">
        <v>165</v>
      </c>
      <c r="M285" t="s">
        <v>61</v>
      </c>
      <c r="N285" t="s">
        <v>314</v>
      </c>
      <c r="O285" t="s">
        <v>317</v>
      </c>
      <c r="P285" t="s">
        <v>174</v>
      </c>
      <c r="Q285" t="s">
        <v>216</v>
      </c>
    </row>
    <row r="286" spans="1:17" x14ac:dyDescent="0.2">
      <c r="A286">
        <v>19</v>
      </c>
      <c r="B286">
        <v>6</v>
      </c>
      <c r="C286">
        <v>36</v>
      </c>
      <c r="D286">
        <v>1100000011</v>
      </c>
      <c r="E286">
        <v>100000776</v>
      </c>
      <c r="F286">
        <v>1</v>
      </c>
      <c r="G286">
        <v>0</v>
      </c>
      <c r="H286">
        <v>0</v>
      </c>
      <c r="I286">
        <v>1</v>
      </c>
      <c r="J286" t="s">
        <v>6</v>
      </c>
      <c r="K286" t="s">
        <v>7</v>
      </c>
      <c r="L286" t="s">
        <v>166</v>
      </c>
      <c r="M286" t="s">
        <v>60</v>
      </c>
      <c r="N286" t="s">
        <v>312</v>
      </c>
      <c r="O286" t="s">
        <v>313</v>
      </c>
      <c r="P286" t="s">
        <v>185</v>
      </c>
      <c r="Q286" t="s">
        <v>258</v>
      </c>
    </row>
    <row r="287" spans="1:17" x14ac:dyDescent="0.2">
      <c r="A287">
        <v>19</v>
      </c>
      <c r="B287">
        <v>6</v>
      </c>
      <c r="C287">
        <v>36</v>
      </c>
      <c r="D287">
        <v>1100000002</v>
      </c>
      <c r="E287">
        <v>100000773</v>
      </c>
      <c r="F287">
        <v>2</v>
      </c>
      <c r="G287">
        <v>1</v>
      </c>
      <c r="H287">
        <v>0</v>
      </c>
      <c r="I287">
        <v>1</v>
      </c>
      <c r="J287" t="s">
        <v>11</v>
      </c>
      <c r="K287" t="s">
        <v>8</v>
      </c>
      <c r="L287" t="s">
        <v>165</v>
      </c>
      <c r="M287" t="s">
        <v>61</v>
      </c>
      <c r="N287" t="s">
        <v>314</v>
      </c>
      <c r="O287" t="s">
        <v>315</v>
      </c>
      <c r="P287" t="s">
        <v>174</v>
      </c>
      <c r="Q287" t="s">
        <v>217</v>
      </c>
    </row>
    <row r="288" spans="1:17" x14ac:dyDescent="0.2">
      <c r="A288">
        <v>19</v>
      </c>
      <c r="B288">
        <v>6</v>
      </c>
      <c r="C288">
        <v>36</v>
      </c>
      <c r="D288">
        <v>1100000002</v>
      </c>
      <c r="E288">
        <v>100000801</v>
      </c>
      <c r="F288">
        <v>1</v>
      </c>
      <c r="G288">
        <v>0</v>
      </c>
      <c r="H288">
        <v>0</v>
      </c>
      <c r="I288">
        <v>1</v>
      </c>
      <c r="J288" t="s">
        <v>11</v>
      </c>
      <c r="K288" t="s">
        <v>7</v>
      </c>
      <c r="L288" t="s">
        <v>165</v>
      </c>
      <c r="M288" t="s">
        <v>60</v>
      </c>
      <c r="N288" t="s">
        <v>312</v>
      </c>
      <c r="O288" t="s">
        <v>318</v>
      </c>
      <c r="P288" t="s">
        <v>174</v>
      </c>
      <c r="Q288" t="s">
        <v>217</v>
      </c>
    </row>
    <row r="289" spans="1:17" x14ac:dyDescent="0.2">
      <c r="A289">
        <v>19</v>
      </c>
      <c r="B289">
        <v>6</v>
      </c>
      <c r="C289">
        <v>36</v>
      </c>
      <c r="D289">
        <v>1100000000</v>
      </c>
      <c r="E289">
        <v>100000772</v>
      </c>
      <c r="F289">
        <v>4</v>
      </c>
      <c r="G289">
        <v>1</v>
      </c>
      <c r="H289">
        <v>0</v>
      </c>
      <c r="I289">
        <v>3</v>
      </c>
      <c r="J289" t="s">
        <v>11</v>
      </c>
      <c r="K289" t="s">
        <v>8</v>
      </c>
      <c r="L289" t="s">
        <v>165</v>
      </c>
      <c r="M289" t="s">
        <v>61</v>
      </c>
      <c r="N289" t="s">
        <v>314</v>
      </c>
      <c r="O289" t="s">
        <v>315</v>
      </c>
      <c r="P289" t="s">
        <v>174</v>
      </c>
      <c r="Q289" t="s">
        <v>217</v>
      </c>
    </row>
    <row r="290" spans="1:17" x14ac:dyDescent="0.2">
      <c r="A290">
        <v>22</v>
      </c>
      <c r="B290">
        <v>7</v>
      </c>
      <c r="C290">
        <v>37</v>
      </c>
      <c r="D290">
        <v>1100000103</v>
      </c>
      <c r="E290">
        <v>100000889</v>
      </c>
      <c r="F290">
        <v>1</v>
      </c>
      <c r="G290">
        <v>0</v>
      </c>
      <c r="H290">
        <v>0</v>
      </c>
      <c r="I290">
        <v>1</v>
      </c>
      <c r="J290" t="s">
        <v>10</v>
      </c>
      <c r="K290" t="s">
        <v>7</v>
      </c>
      <c r="L290" t="s">
        <v>166</v>
      </c>
      <c r="M290" t="s">
        <v>60</v>
      </c>
      <c r="N290" t="s">
        <v>319</v>
      </c>
      <c r="O290" t="s">
        <v>320</v>
      </c>
      <c r="P290" t="s">
        <v>186</v>
      </c>
      <c r="Q290" t="s">
        <v>263</v>
      </c>
    </row>
    <row r="291" spans="1:17" x14ac:dyDescent="0.2">
      <c r="A291">
        <v>22</v>
      </c>
      <c r="B291">
        <v>7</v>
      </c>
      <c r="C291">
        <v>37</v>
      </c>
      <c r="D291">
        <v>1100000102</v>
      </c>
      <c r="E291">
        <v>100000871</v>
      </c>
      <c r="F291">
        <v>1</v>
      </c>
      <c r="G291">
        <v>0</v>
      </c>
      <c r="H291">
        <v>0</v>
      </c>
      <c r="I291">
        <v>1</v>
      </c>
      <c r="J291" t="s">
        <v>6</v>
      </c>
      <c r="K291" t="s">
        <v>7</v>
      </c>
      <c r="L291" t="s">
        <v>166</v>
      </c>
      <c r="M291" t="s">
        <v>60</v>
      </c>
      <c r="N291" t="s">
        <v>319</v>
      </c>
      <c r="O291" t="s">
        <v>321</v>
      </c>
      <c r="P291" t="s">
        <v>186</v>
      </c>
      <c r="Q291" t="s">
        <v>262</v>
      </c>
    </row>
    <row r="292" spans="1:17" x14ac:dyDescent="0.2">
      <c r="A292">
        <v>22</v>
      </c>
      <c r="B292">
        <v>7</v>
      </c>
      <c r="C292">
        <v>37</v>
      </c>
      <c r="D292">
        <v>1100000101</v>
      </c>
      <c r="E292">
        <v>100000891</v>
      </c>
      <c r="F292">
        <v>1</v>
      </c>
      <c r="G292">
        <v>0</v>
      </c>
      <c r="H292">
        <v>0</v>
      </c>
      <c r="I292">
        <v>1</v>
      </c>
      <c r="J292" t="s">
        <v>6</v>
      </c>
      <c r="K292" t="s">
        <v>7</v>
      </c>
      <c r="L292" t="s">
        <v>166</v>
      </c>
      <c r="M292" t="s">
        <v>60</v>
      </c>
      <c r="N292" t="s">
        <v>319</v>
      </c>
      <c r="O292" t="s">
        <v>321</v>
      </c>
      <c r="P292" t="s">
        <v>186</v>
      </c>
      <c r="Q292" t="s">
        <v>262</v>
      </c>
    </row>
    <row r="293" spans="1:17" x14ac:dyDescent="0.2">
      <c r="A293">
        <v>22</v>
      </c>
      <c r="B293">
        <v>7</v>
      </c>
      <c r="C293">
        <v>37</v>
      </c>
      <c r="D293">
        <v>1100000099</v>
      </c>
      <c r="E293">
        <v>100000883</v>
      </c>
      <c r="F293">
        <v>1</v>
      </c>
      <c r="G293">
        <v>0</v>
      </c>
      <c r="H293">
        <v>0</v>
      </c>
      <c r="I293">
        <v>1</v>
      </c>
      <c r="J293" t="s">
        <v>6</v>
      </c>
      <c r="K293" t="s">
        <v>7</v>
      </c>
      <c r="L293" t="s">
        <v>166</v>
      </c>
      <c r="M293" t="s">
        <v>60</v>
      </c>
      <c r="N293" t="s">
        <v>319</v>
      </c>
      <c r="O293" t="s">
        <v>321</v>
      </c>
      <c r="P293" t="s">
        <v>186</v>
      </c>
      <c r="Q293" t="s">
        <v>262</v>
      </c>
    </row>
    <row r="294" spans="1:17" x14ac:dyDescent="0.2">
      <c r="A294">
        <v>22</v>
      </c>
      <c r="B294">
        <v>7</v>
      </c>
      <c r="C294">
        <v>37</v>
      </c>
      <c r="D294">
        <v>1100000098</v>
      </c>
      <c r="E294">
        <v>100000888</v>
      </c>
      <c r="F294">
        <v>1</v>
      </c>
      <c r="G294">
        <v>0</v>
      </c>
      <c r="H294">
        <v>0</v>
      </c>
      <c r="I294">
        <v>1</v>
      </c>
      <c r="J294" t="s">
        <v>6</v>
      </c>
      <c r="K294" t="s">
        <v>7</v>
      </c>
      <c r="L294" t="s">
        <v>166</v>
      </c>
      <c r="M294" t="s">
        <v>60</v>
      </c>
      <c r="N294" t="s">
        <v>319</v>
      </c>
      <c r="O294" t="s">
        <v>321</v>
      </c>
      <c r="P294" t="s">
        <v>186</v>
      </c>
      <c r="Q294" t="s">
        <v>262</v>
      </c>
    </row>
    <row r="295" spans="1:17" x14ac:dyDescent="0.2">
      <c r="A295">
        <v>22</v>
      </c>
      <c r="B295">
        <v>7</v>
      </c>
      <c r="C295">
        <v>37</v>
      </c>
      <c r="D295">
        <v>1100000097</v>
      </c>
      <c r="E295">
        <v>100000875</v>
      </c>
      <c r="F295">
        <v>1</v>
      </c>
      <c r="G295">
        <v>0</v>
      </c>
      <c r="H295">
        <v>0</v>
      </c>
      <c r="I295">
        <v>1</v>
      </c>
      <c r="J295" t="s">
        <v>6</v>
      </c>
      <c r="K295" t="s">
        <v>7</v>
      </c>
      <c r="L295" t="s">
        <v>166</v>
      </c>
      <c r="M295" t="s">
        <v>60</v>
      </c>
      <c r="N295" t="s">
        <v>319</v>
      </c>
      <c r="O295" t="s">
        <v>321</v>
      </c>
      <c r="P295" t="s">
        <v>186</v>
      </c>
      <c r="Q295" t="s">
        <v>262</v>
      </c>
    </row>
    <row r="296" spans="1:17" x14ac:dyDescent="0.2">
      <c r="A296">
        <v>22</v>
      </c>
      <c r="B296">
        <v>7</v>
      </c>
      <c r="C296">
        <v>37</v>
      </c>
      <c r="D296">
        <v>1100000095</v>
      </c>
      <c r="E296">
        <v>100000876</v>
      </c>
      <c r="F296">
        <v>3</v>
      </c>
      <c r="G296">
        <v>0</v>
      </c>
      <c r="H296">
        <v>0</v>
      </c>
      <c r="I296">
        <v>3</v>
      </c>
      <c r="J296" t="s">
        <v>6</v>
      </c>
      <c r="K296" t="s">
        <v>8</v>
      </c>
      <c r="L296" t="s">
        <v>166</v>
      </c>
      <c r="M296" t="s">
        <v>60</v>
      </c>
      <c r="N296" t="s">
        <v>319</v>
      </c>
      <c r="O296" t="s">
        <v>321</v>
      </c>
      <c r="P296" t="s">
        <v>186</v>
      </c>
      <c r="Q296" t="s">
        <v>262</v>
      </c>
    </row>
    <row r="297" spans="1:17" x14ac:dyDescent="0.2">
      <c r="A297">
        <v>22</v>
      </c>
      <c r="B297">
        <v>7</v>
      </c>
      <c r="C297">
        <v>37</v>
      </c>
      <c r="D297">
        <v>1100000094</v>
      </c>
      <c r="E297">
        <v>100000874</v>
      </c>
      <c r="F297">
        <v>1</v>
      </c>
      <c r="G297">
        <v>0</v>
      </c>
      <c r="H297">
        <v>0</v>
      </c>
      <c r="I297">
        <v>1</v>
      </c>
      <c r="J297" t="s">
        <v>6</v>
      </c>
      <c r="K297" t="s">
        <v>7</v>
      </c>
      <c r="L297" t="s">
        <v>166</v>
      </c>
      <c r="M297" t="s">
        <v>60</v>
      </c>
      <c r="N297" t="s">
        <v>319</v>
      </c>
      <c r="O297" t="s">
        <v>321</v>
      </c>
      <c r="P297" t="s">
        <v>186</v>
      </c>
      <c r="Q297" t="s">
        <v>262</v>
      </c>
    </row>
    <row r="298" spans="1:17" x14ac:dyDescent="0.2">
      <c r="A298">
        <v>22</v>
      </c>
      <c r="B298">
        <v>7</v>
      </c>
      <c r="C298">
        <v>37</v>
      </c>
      <c r="D298">
        <v>1100000089</v>
      </c>
      <c r="E298">
        <v>100000873</v>
      </c>
      <c r="F298">
        <v>2</v>
      </c>
      <c r="G298">
        <v>0</v>
      </c>
      <c r="H298">
        <v>0</v>
      </c>
      <c r="I298">
        <v>2</v>
      </c>
      <c r="J298" t="s">
        <v>6</v>
      </c>
      <c r="K298" t="s">
        <v>8</v>
      </c>
      <c r="L298" t="s">
        <v>166</v>
      </c>
      <c r="M298" t="s">
        <v>60</v>
      </c>
      <c r="N298" t="s">
        <v>319</v>
      </c>
      <c r="O298" t="s">
        <v>321</v>
      </c>
      <c r="P298" t="s">
        <v>186</v>
      </c>
      <c r="Q298" t="s">
        <v>262</v>
      </c>
    </row>
    <row r="299" spans="1:17" x14ac:dyDescent="0.2">
      <c r="A299">
        <v>22</v>
      </c>
      <c r="B299">
        <v>7</v>
      </c>
      <c r="C299">
        <v>37</v>
      </c>
      <c r="D299">
        <v>1100000087</v>
      </c>
      <c r="E299">
        <v>100000890</v>
      </c>
      <c r="F299">
        <v>1</v>
      </c>
      <c r="G299">
        <v>0</v>
      </c>
      <c r="H299">
        <v>0</v>
      </c>
      <c r="I299">
        <v>1</v>
      </c>
      <c r="J299" t="s">
        <v>6</v>
      </c>
      <c r="K299" t="s">
        <v>7</v>
      </c>
      <c r="L299" t="s">
        <v>166</v>
      </c>
      <c r="M299" t="s">
        <v>60</v>
      </c>
      <c r="N299" t="s">
        <v>319</v>
      </c>
      <c r="O299" t="s">
        <v>321</v>
      </c>
      <c r="P299" t="s">
        <v>186</v>
      </c>
      <c r="Q299" t="s">
        <v>262</v>
      </c>
    </row>
    <row r="300" spans="1:17" x14ac:dyDescent="0.2">
      <c r="A300">
        <v>22</v>
      </c>
      <c r="B300">
        <v>7</v>
      </c>
      <c r="C300">
        <v>37</v>
      </c>
      <c r="D300">
        <v>1100000081</v>
      </c>
      <c r="E300">
        <v>100000894</v>
      </c>
      <c r="F300">
        <v>2</v>
      </c>
      <c r="G300">
        <v>0</v>
      </c>
      <c r="H300">
        <v>0</v>
      </c>
      <c r="I300">
        <v>2</v>
      </c>
      <c r="J300" t="s">
        <v>6</v>
      </c>
      <c r="K300" t="s">
        <v>8</v>
      </c>
      <c r="L300" t="s">
        <v>166</v>
      </c>
      <c r="M300" t="s">
        <v>60</v>
      </c>
      <c r="N300" t="s">
        <v>319</v>
      </c>
      <c r="O300" t="s">
        <v>321</v>
      </c>
      <c r="P300" t="s">
        <v>186</v>
      </c>
      <c r="Q300" t="s">
        <v>262</v>
      </c>
    </row>
    <row r="301" spans="1:17" x14ac:dyDescent="0.2">
      <c r="A301">
        <v>22</v>
      </c>
      <c r="B301">
        <v>7</v>
      </c>
      <c r="C301">
        <v>37</v>
      </c>
      <c r="D301">
        <v>1100000080</v>
      </c>
      <c r="E301">
        <v>100000872</v>
      </c>
      <c r="F301">
        <v>5</v>
      </c>
      <c r="G301">
        <v>0</v>
      </c>
      <c r="H301">
        <v>1</v>
      </c>
      <c r="I301">
        <v>5</v>
      </c>
      <c r="J301" t="s">
        <v>10</v>
      </c>
      <c r="K301" t="s">
        <v>8</v>
      </c>
      <c r="L301" t="s">
        <v>165</v>
      </c>
      <c r="M301" t="s">
        <v>60</v>
      </c>
      <c r="N301" t="s">
        <v>319</v>
      </c>
      <c r="O301" t="s">
        <v>320</v>
      </c>
      <c r="P301" t="s">
        <v>175</v>
      </c>
      <c r="Q301" t="s">
        <v>219</v>
      </c>
    </row>
    <row r="302" spans="1:17" x14ac:dyDescent="0.2">
      <c r="A302">
        <v>22</v>
      </c>
      <c r="B302">
        <v>7</v>
      </c>
      <c r="C302">
        <v>37</v>
      </c>
      <c r="D302">
        <v>1100000076</v>
      </c>
      <c r="E302">
        <v>100000877</v>
      </c>
      <c r="F302">
        <v>1</v>
      </c>
      <c r="G302">
        <v>0</v>
      </c>
      <c r="H302">
        <v>0</v>
      </c>
      <c r="I302">
        <v>1</v>
      </c>
      <c r="J302" t="s">
        <v>6</v>
      </c>
      <c r="K302" t="s">
        <v>7</v>
      </c>
      <c r="L302" t="s">
        <v>166</v>
      </c>
      <c r="M302" t="s">
        <v>60</v>
      </c>
      <c r="N302" t="s">
        <v>319</v>
      </c>
      <c r="O302" t="s">
        <v>321</v>
      </c>
      <c r="P302" t="s">
        <v>186</v>
      </c>
      <c r="Q302" t="s">
        <v>262</v>
      </c>
    </row>
    <row r="303" spans="1:17" x14ac:dyDescent="0.2">
      <c r="A303">
        <v>22</v>
      </c>
      <c r="B303">
        <v>7</v>
      </c>
      <c r="C303">
        <v>37</v>
      </c>
      <c r="D303">
        <v>1100000066</v>
      </c>
      <c r="E303">
        <v>100000895</v>
      </c>
      <c r="F303">
        <v>1</v>
      </c>
      <c r="G303">
        <v>1</v>
      </c>
      <c r="H303">
        <v>0</v>
      </c>
      <c r="I303">
        <v>0</v>
      </c>
      <c r="J303" t="s">
        <v>11</v>
      </c>
      <c r="K303" t="s">
        <v>7</v>
      </c>
      <c r="L303" t="s">
        <v>165</v>
      </c>
      <c r="M303" t="s">
        <v>61</v>
      </c>
      <c r="N303" t="s">
        <v>322</v>
      </c>
      <c r="O303" t="s">
        <v>323</v>
      </c>
      <c r="P303" t="s">
        <v>175</v>
      </c>
      <c r="Q303" t="s">
        <v>221</v>
      </c>
    </row>
    <row r="304" spans="1:17" x14ac:dyDescent="0.2">
      <c r="A304">
        <v>22</v>
      </c>
      <c r="B304">
        <v>7</v>
      </c>
      <c r="C304">
        <v>37</v>
      </c>
      <c r="D304">
        <v>1100000065</v>
      </c>
      <c r="E304">
        <v>100000878</v>
      </c>
      <c r="F304">
        <v>2</v>
      </c>
      <c r="G304">
        <v>0</v>
      </c>
      <c r="H304">
        <v>0</v>
      </c>
      <c r="I304">
        <v>2</v>
      </c>
      <c r="J304" t="s">
        <v>6</v>
      </c>
      <c r="K304" t="s">
        <v>8</v>
      </c>
      <c r="L304" t="s">
        <v>166</v>
      </c>
      <c r="M304" t="s">
        <v>60</v>
      </c>
      <c r="N304" t="s">
        <v>319</v>
      </c>
      <c r="O304" t="s">
        <v>321</v>
      </c>
      <c r="P304" t="s">
        <v>186</v>
      </c>
      <c r="Q304" t="s">
        <v>262</v>
      </c>
    </row>
    <row r="305" spans="1:17" x14ac:dyDescent="0.2">
      <c r="A305">
        <v>22</v>
      </c>
      <c r="B305">
        <v>7</v>
      </c>
      <c r="C305">
        <v>37</v>
      </c>
      <c r="D305">
        <v>1100000063</v>
      </c>
      <c r="E305">
        <v>100000893</v>
      </c>
      <c r="F305">
        <v>4</v>
      </c>
      <c r="G305">
        <v>2</v>
      </c>
      <c r="H305">
        <v>0</v>
      </c>
      <c r="I305">
        <v>2</v>
      </c>
      <c r="J305" t="s">
        <v>11</v>
      </c>
      <c r="K305" t="s">
        <v>8</v>
      </c>
      <c r="L305" t="s">
        <v>165</v>
      </c>
      <c r="M305" t="s">
        <v>61</v>
      </c>
      <c r="N305" t="s">
        <v>322</v>
      </c>
      <c r="O305" t="s">
        <v>323</v>
      </c>
      <c r="P305" t="s">
        <v>175</v>
      </c>
      <c r="Q305" t="s">
        <v>221</v>
      </c>
    </row>
    <row r="306" spans="1:17" x14ac:dyDescent="0.2">
      <c r="A306">
        <v>22</v>
      </c>
      <c r="B306">
        <v>7</v>
      </c>
      <c r="C306">
        <v>37</v>
      </c>
      <c r="D306">
        <v>1100000053</v>
      </c>
      <c r="E306">
        <v>100000881</v>
      </c>
      <c r="F306">
        <v>2</v>
      </c>
      <c r="G306">
        <v>1</v>
      </c>
      <c r="H306">
        <v>0</v>
      </c>
      <c r="I306">
        <v>1</v>
      </c>
      <c r="J306" t="s">
        <v>11</v>
      </c>
      <c r="K306" t="s">
        <v>8</v>
      </c>
      <c r="L306" t="s">
        <v>165</v>
      </c>
      <c r="M306" t="s">
        <v>61</v>
      </c>
      <c r="N306" t="s">
        <v>322</v>
      </c>
      <c r="O306" t="s">
        <v>323</v>
      </c>
      <c r="P306" t="s">
        <v>175</v>
      </c>
      <c r="Q306" t="s">
        <v>221</v>
      </c>
    </row>
    <row r="307" spans="1:17" x14ac:dyDescent="0.2">
      <c r="A307">
        <v>22</v>
      </c>
      <c r="B307">
        <v>7</v>
      </c>
      <c r="C307">
        <v>37</v>
      </c>
      <c r="D307">
        <v>1100000040</v>
      </c>
      <c r="E307">
        <v>100000884</v>
      </c>
      <c r="F307">
        <v>6</v>
      </c>
      <c r="G307">
        <v>1</v>
      </c>
      <c r="H307">
        <v>1</v>
      </c>
      <c r="I307">
        <v>5</v>
      </c>
      <c r="J307" t="s">
        <v>11</v>
      </c>
      <c r="K307" t="s">
        <v>8</v>
      </c>
      <c r="L307" t="s">
        <v>165</v>
      </c>
      <c r="M307" t="s">
        <v>61</v>
      </c>
      <c r="N307" t="s">
        <v>322</v>
      </c>
      <c r="O307" t="s">
        <v>323</v>
      </c>
      <c r="P307" t="s">
        <v>175</v>
      </c>
      <c r="Q307" t="s">
        <v>221</v>
      </c>
    </row>
    <row r="308" spans="1:17" x14ac:dyDescent="0.2">
      <c r="A308">
        <v>22</v>
      </c>
      <c r="B308">
        <v>7</v>
      </c>
      <c r="C308">
        <v>37</v>
      </c>
      <c r="D308">
        <v>1100000037</v>
      </c>
      <c r="E308">
        <v>100000892</v>
      </c>
      <c r="F308">
        <v>2</v>
      </c>
      <c r="G308">
        <v>0</v>
      </c>
      <c r="H308">
        <v>1</v>
      </c>
      <c r="I308">
        <v>2</v>
      </c>
      <c r="J308" t="s">
        <v>10</v>
      </c>
      <c r="K308" t="s">
        <v>8</v>
      </c>
      <c r="L308" t="s">
        <v>165</v>
      </c>
      <c r="M308" t="s">
        <v>60</v>
      </c>
      <c r="N308" t="s">
        <v>319</v>
      </c>
      <c r="O308" t="s">
        <v>320</v>
      </c>
      <c r="P308" t="s">
        <v>175</v>
      </c>
      <c r="Q308" t="s">
        <v>219</v>
      </c>
    </row>
    <row r="309" spans="1:17" x14ac:dyDescent="0.2">
      <c r="A309">
        <v>22</v>
      </c>
      <c r="B309">
        <v>7</v>
      </c>
      <c r="C309">
        <v>37</v>
      </c>
      <c r="D309">
        <v>1100000032</v>
      </c>
      <c r="E309">
        <v>100000885</v>
      </c>
      <c r="F309">
        <v>10</v>
      </c>
      <c r="G309">
        <v>3</v>
      </c>
      <c r="H309">
        <v>1</v>
      </c>
      <c r="I309">
        <v>7</v>
      </c>
      <c r="J309" t="s">
        <v>11</v>
      </c>
      <c r="K309" t="s">
        <v>8</v>
      </c>
      <c r="L309" t="s">
        <v>165</v>
      </c>
      <c r="M309" t="s">
        <v>61</v>
      </c>
      <c r="N309" t="s">
        <v>322</v>
      </c>
      <c r="O309" t="s">
        <v>323</v>
      </c>
      <c r="P309" t="s">
        <v>175</v>
      </c>
      <c r="Q309" t="s">
        <v>221</v>
      </c>
    </row>
    <row r="310" spans="1:17" x14ac:dyDescent="0.2">
      <c r="A310">
        <v>22</v>
      </c>
      <c r="B310">
        <v>7</v>
      </c>
      <c r="C310">
        <v>37</v>
      </c>
      <c r="D310">
        <v>1100000029</v>
      </c>
      <c r="E310">
        <v>100000886</v>
      </c>
      <c r="F310">
        <v>2</v>
      </c>
      <c r="G310">
        <v>0</v>
      </c>
      <c r="H310">
        <v>0</v>
      </c>
      <c r="I310">
        <v>2</v>
      </c>
      <c r="J310" t="s">
        <v>6</v>
      </c>
      <c r="K310" t="s">
        <v>8</v>
      </c>
      <c r="L310" t="s">
        <v>165</v>
      </c>
      <c r="M310" t="s">
        <v>60</v>
      </c>
      <c r="N310" t="s">
        <v>319</v>
      </c>
      <c r="O310" t="s">
        <v>321</v>
      </c>
      <c r="P310" t="s">
        <v>175</v>
      </c>
      <c r="Q310" t="s">
        <v>218</v>
      </c>
    </row>
    <row r="311" spans="1:17" x14ac:dyDescent="0.2">
      <c r="A311">
        <v>22</v>
      </c>
      <c r="B311">
        <v>7</v>
      </c>
      <c r="C311">
        <v>37</v>
      </c>
      <c r="D311">
        <v>1100000029</v>
      </c>
      <c r="E311">
        <v>100000887</v>
      </c>
      <c r="F311">
        <v>3</v>
      </c>
      <c r="G311">
        <v>1</v>
      </c>
      <c r="H311">
        <v>1</v>
      </c>
      <c r="I311">
        <v>2</v>
      </c>
      <c r="J311" t="s">
        <v>11</v>
      </c>
      <c r="K311" t="s">
        <v>8</v>
      </c>
      <c r="L311" t="s">
        <v>165</v>
      </c>
      <c r="M311" t="s">
        <v>61</v>
      </c>
      <c r="N311" t="s">
        <v>322</v>
      </c>
      <c r="O311" t="s">
        <v>323</v>
      </c>
      <c r="P311" t="s">
        <v>175</v>
      </c>
      <c r="Q311" t="s">
        <v>221</v>
      </c>
    </row>
    <row r="312" spans="1:17" x14ac:dyDescent="0.2">
      <c r="A312">
        <v>22</v>
      </c>
      <c r="B312">
        <v>7</v>
      </c>
      <c r="C312">
        <v>37</v>
      </c>
      <c r="D312">
        <v>1100000019</v>
      </c>
      <c r="E312">
        <v>100000896</v>
      </c>
      <c r="F312">
        <v>5</v>
      </c>
      <c r="G312">
        <v>1</v>
      </c>
      <c r="H312">
        <v>2</v>
      </c>
      <c r="I312">
        <v>4</v>
      </c>
      <c r="J312" t="s">
        <v>11</v>
      </c>
      <c r="K312" t="s">
        <v>8</v>
      </c>
      <c r="L312" t="s">
        <v>165</v>
      </c>
      <c r="M312" t="s">
        <v>61</v>
      </c>
      <c r="N312" t="s">
        <v>322</v>
      </c>
      <c r="O312" t="s">
        <v>323</v>
      </c>
      <c r="P312" t="s">
        <v>175</v>
      </c>
      <c r="Q312" t="s">
        <v>221</v>
      </c>
    </row>
    <row r="313" spans="1:17" x14ac:dyDescent="0.2">
      <c r="A313">
        <v>22</v>
      </c>
      <c r="B313">
        <v>7</v>
      </c>
      <c r="C313">
        <v>37</v>
      </c>
      <c r="D313">
        <v>1100000015</v>
      </c>
      <c r="E313">
        <v>100000880</v>
      </c>
      <c r="F313">
        <v>3</v>
      </c>
      <c r="G313">
        <v>1</v>
      </c>
      <c r="H313">
        <v>2</v>
      </c>
      <c r="I313">
        <v>2</v>
      </c>
      <c r="J313" t="s">
        <v>9</v>
      </c>
      <c r="K313" t="s">
        <v>8</v>
      </c>
      <c r="L313" t="s">
        <v>165</v>
      </c>
      <c r="M313" t="s">
        <v>61</v>
      </c>
      <c r="N313" t="s">
        <v>322</v>
      </c>
      <c r="O313" t="s">
        <v>324</v>
      </c>
      <c r="P313" t="s">
        <v>175</v>
      </c>
      <c r="Q313" t="s">
        <v>220</v>
      </c>
    </row>
    <row r="314" spans="1:17" x14ac:dyDescent="0.2">
      <c r="A314">
        <v>22</v>
      </c>
      <c r="B314">
        <v>7</v>
      </c>
      <c r="C314">
        <v>37</v>
      </c>
      <c r="D314">
        <v>1100000011</v>
      </c>
      <c r="E314">
        <v>100000879</v>
      </c>
      <c r="F314">
        <v>2</v>
      </c>
      <c r="G314">
        <v>0</v>
      </c>
      <c r="H314">
        <v>0</v>
      </c>
      <c r="I314">
        <v>2</v>
      </c>
      <c r="J314" t="s">
        <v>6</v>
      </c>
      <c r="K314" t="s">
        <v>8</v>
      </c>
      <c r="L314" t="s">
        <v>166</v>
      </c>
      <c r="M314" t="s">
        <v>60</v>
      </c>
      <c r="N314" t="s">
        <v>319</v>
      </c>
      <c r="O314" t="s">
        <v>321</v>
      </c>
      <c r="P314" t="s">
        <v>186</v>
      </c>
      <c r="Q314" t="s">
        <v>262</v>
      </c>
    </row>
    <row r="315" spans="1:17" x14ac:dyDescent="0.2">
      <c r="A315">
        <v>22</v>
      </c>
      <c r="B315">
        <v>7</v>
      </c>
      <c r="C315">
        <v>37</v>
      </c>
      <c r="D315">
        <v>1100000002</v>
      </c>
      <c r="E315">
        <v>100000868</v>
      </c>
      <c r="F315">
        <v>2</v>
      </c>
      <c r="G315">
        <v>1</v>
      </c>
      <c r="H315">
        <v>0</v>
      </c>
      <c r="I315">
        <v>1</v>
      </c>
      <c r="J315" t="s">
        <v>11</v>
      </c>
      <c r="K315" t="s">
        <v>8</v>
      </c>
      <c r="L315" t="s">
        <v>165</v>
      </c>
      <c r="M315" t="s">
        <v>61</v>
      </c>
      <c r="N315" t="s">
        <v>322</v>
      </c>
      <c r="O315" t="s">
        <v>323</v>
      </c>
      <c r="P315" t="s">
        <v>175</v>
      </c>
      <c r="Q315" t="s">
        <v>221</v>
      </c>
    </row>
    <row r="316" spans="1:17" x14ac:dyDescent="0.2">
      <c r="A316">
        <v>22</v>
      </c>
      <c r="B316">
        <v>7</v>
      </c>
      <c r="C316">
        <v>37</v>
      </c>
      <c r="D316">
        <v>1100000000</v>
      </c>
      <c r="E316">
        <v>100000867</v>
      </c>
      <c r="F316">
        <v>3</v>
      </c>
      <c r="G316">
        <v>1</v>
      </c>
      <c r="H316">
        <v>1</v>
      </c>
      <c r="I316">
        <v>2</v>
      </c>
      <c r="J316" t="s">
        <v>11</v>
      </c>
      <c r="K316" t="s">
        <v>8</v>
      </c>
      <c r="L316" t="s">
        <v>165</v>
      </c>
      <c r="M316" t="s">
        <v>61</v>
      </c>
      <c r="N316" t="s">
        <v>322</v>
      </c>
      <c r="O316" t="s">
        <v>323</v>
      </c>
      <c r="P316" t="s">
        <v>175</v>
      </c>
      <c r="Q316" t="s">
        <v>221</v>
      </c>
    </row>
    <row r="317" spans="1:17" x14ac:dyDescent="0.2">
      <c r="A317">
        <v>25</v>
      </c>
      <c r="B317">
        <v>8</v>
      </c>
      <c r="C317">
        <v>38</v>
      </c>
      <c r="D317">
        <v>1100000107</v>
      </c>
      <c r="E317">
        <v>100000993</v>
      </c>
      <c r="F317">
        <v>1</v>
      </c>
      <c r="G317">
        <v>0</v>
      </c>
      <c r="H317">
        <v>0</v>
      </c>
      <c r="I317">
        <v>1</v>
      </c>
      <c r="J317" t="s">
        <v>10</v>
      </c>
      <c r="K317" t="s">
        <v>7</v>
      </c>
      <c r="L317" t="s">
        <v>166</v>
      </c>
      <c r="M317" t="s">
        <v>60</v>
      </c>
      <c r="N317" t="s">
        <v>325</v>
      </c>
      <c r="O317" t="s">
        <v>326</v>
      </c>
      <c r="P317" t="s">
        <v>187</v>
      </c>
      <c r="Q317" t="s">
        <v>267</v>
      </c>
    </row>
    <row r="318" spans="1:17" x14ac:dyDescent="0.2">
      <c r="A318">
        <v>25</v>
      </c>
      <c r="B318">
        <v>8</v>
      </c>
      <c r="C318">
        <v>38</v>
      </c>
      <c r="D318">
        <v>1100000106</v>
      </c>
      <c r="E318">
        <v>100000989</v>
      </c>
      <c r="F318">
        <v>3</v>
      </c>
      <c r="G318">
        <v>0</v>
      </c>
      <c r="H318">
        <v>0</v>
      </c>
      <c r="I318">
        <v>3</v>
      </c>
      <c r="J318" t="s">
        <v>6</v>
      </c>
      <c r="K318" t="s">
        <v>8</v>
      </c>
      <c r="L318" t="s">
        <v>166</v>
      </c>
      <c r="M318" t="s">
        <v>60</v>
      </c>
      <c r="N318" t="s">
        <v>325</v>
      </c>
      <c r="O318" t="s">
        <v>327</v>
      </c>
      <c r="P318" t="s">
        <v>187</v>
      </c>
      <c r="Q318" t="s">
        <v>266</v>
      </c>
    </row>
    <row r="319" spans="1:17" x14ac:dyDescent="0.2">
      <c r="A319">
        <v>25</v>
      </c>
      <c r="B319">
        <v>8</v>
      </c>
      <c r="C319">
        <v>38</v>
      </c>
      <c r="D319">
        <v>1100000105</v>
      </c>
      <c r="E319">
        <v>100000990</v>
      </c>
      <c r="F319">
        <v>1</v>
      </c>
      <c r="G319">
        <v>0</v>
      </c>
      <c r="H319">
        <v>0</v>
      </c>
      <c r="I319">
        <v>1</v>
      </c>
      <c r="J319" t="s">
        <v>6</v>
      </c>
      <c r="K319" t="s">
        <v>7</v>
      </c>
      <c r="L319" t="s">
        <v>166</v>
      </c>
      <c r="M319" t="s">
        <v>60</v>
      </c>
      <c r="N319" t="s">
        <v>325</v>
      </c>
      <c r="O319" t="s">
        <v>327</v>
      </c>
      <c r="P319" t="s">
        <v>187</v>
      </c>
      <c r="Q319" t="s">
        <v>266</v>
      </c>
    </row>
    <row r="320" spans="1:17" x14ac:dyDescent="0.2">
      <c r="A320">
        <v>25</v>
      </c>
      <c r="B320">
        <v>8</v>
      </c>
      <c r="C320">
        <v>38</v>
      </c>
      <c r="D320">
        <v>1100000104</v>
      </c>
      <c r="E320">
        <v>100000977</v>
      </c>
      <c r="F320">
        <v>2</v>
      </c>
      <c r="G320">
        <v>0</v>
      </c>
      <c r="H320">
        <v>0</v>
      </c>
      <c r="I320">
        <v>2</v>
      </c>
      <c r="J320" t="s">
        <v>6</v>
      </c>
      <c r="K320" t="s">
        <v>8</v>
      </c>
      <c r="L320" t="s">
        <v>166</v>
      </c>
      <c r="M320" t="s">
        <v>60</v>
      </c>
      <c r="N320" t="s">
        <v>325</v>
      </c>
      <c r="O320" t="s">
        <v>327</v>
      </c>
      <c r="P320" t="s">
        <v>187</v>
      </c>
      <c r="Q320" t="s">
        <v>266</v>
      </c>
    </row>
    <row r="321" spans="1:17" x14ac:dyDescent="0.2">
      <c r="A321">
        <v>25</v>
      </c>
      <c r="B321">
        <v>8</v>
      </c>
      <c r="C321">
        <v>38</v>
      </c>
      <c r="D321">
        <v>1100000103</v>
      </c>
      <c r="E321">
        <v>100000991</v>
      </c>
      <c r="F321">
        <v>1</v>
      </c>
      <c r="G321">
        <v>0</v>
      </c>
      <c r="H321">
        <v>0</v>
      </c>
      <c r="I321">
        <v>1</v>
      </c>
      <c r="J321" t="s">
        <v>6</v>
      </c>
      <c r="K321" t="s">
        <v>7</v>
      </c>
      <c r="L321" t="s">
        <v>166</v>
      </c>
      <c r="M321" t="s">
        <v>60</v>
      </c>
      <c r="N321" t="s">
        <v>325</v>
      </c>
      <c r="O321" t="s">
        <v>327</v>
      </c>
      <c r="P321" t="s">
        <v>187</v>
      </c>
      <c r="Q321" t="s">
        <v>266</v>
      </c>
    </row>
    <row r="322" spans="1:17" x14ac:dyDescent="0.2">
      <c r="A322">
        <v>25</v>
      </c>
      <c r="B322">
        <v>8</v>
      </c>
      <c r="C322">
        <v>38</v>
      </c>
      <c r="D322">
        <v>1100000098</v>
      </c>
      <c r="E322">
        <v>100000992</v>
      </c>
      <c r="F322">
        <v>1</v>
      </c>
      <c r="G322">
        <v>0</v>
      </c>
      <c r="H322">
        <v>0</v>
      </c>
      <c r="I322">
        <v>1</v>
      </c>
      <c r="J322" t="s">
        <v>6</v>
      </c>
      <c r="K322" t="s">
        <v>7</v>
      </c>
      <c r="L322" t="s">
        <v>166</v>
      </c>
      <c r="M322" t="s">
        <v>60</v>
      </c>
      <c r="N322" t="s">
        <v>325</v>
      </c>
      <c r="O322" t="s">
        <v>327</v>
      </c>
      <c r="P322" t="s">
        <v>187</v>
      </c>
      <c r="Q322" t="s">
        <v>266</v>
      </c>
    </row>
    <row r="323" spans="1:17" x14ac:dyDescent="0.2">
      <c r="A323">
        <v>25</v>
      </c>
      <c r="B323">
        <v>8</v>
      </c>
      <c r="C323">
        <v>38</v>
      </c>
      <c r="D323">
        <v>1100000097</v>
      </c>
      <c r="E323">
        <v>100000979</v>
      </c>
      <c r="F323">
        <v>2</v>
      </c>
      <c r="G323">
        <v>0</v>
      </c>
      <c r="H323">
        <v>0</v>
      </c>
      <c r="I323">
        <v>2</v>
      </c>
      <c r="J323" t="s">
        <v>10</v>
      </c>
      <c r="K323" t="s">
        <v>8</v>
      </c>
      <c r="L323" t="s">
        <v>166</v>
      </c>
      <c r="M323" t="s">
        <v>60</v>
      </c>
      <c r="N323" t="s">
        <v>325</v>
      </c>
      <c r="O323" t="s">
        <v>326</v>
      </c>
      <c r="P323" t="s">
        <v>187</v>
      </c>
      <c r="Q323" t="s">
        <v>267</v>
      </c>
    </row>
    <row r="324" spans="1:17" x14ac:dyDescent="0.2">
      <c r="A324">
        <v>25</v>
      </c>
      <c r="B324">
        <v>8</v>
      </c>
      <c r="C324">
        <v>38</v>
      </c>
      <c r="D324">
        <v>1100000095</v>
      </c>
      <c r="E324">
        <v>100000976</v>
      </c>
      <c r="F324">
        <v>1</v>
      </c>
      <c r="G324">
        <v>0</v>
      </c>
      <c r="H324">
        <v>0</v>
      </c>
      <c r="I324">
        <v>1</v>
      </c>
      <c r="J324" t="s">
        <v>10</v>
      </c>
      <c r="K324" t="s">
        <v>7</v>
      </c>
      <c r="L324" t="s">
        <v>166</v>
      </c>
      <c r="M324" t="s">
        <v>60</v>
      </c>
      <c r="N324" t="s">
        <v>325</v>
      </c>
      <c r="O324" t="s">
        <v>326</v>
      </c>
      <c r="P324" t="s">
        <v>187</v>
      </c>
      <c r="Q324" t="s">
        <v>267</v>
      </c>
    </row>
    <row r="325" spans="1:17" x14ac:dyDescent="0.2">
      <c r="A325">
        <v>25</v>
      </c>
      <c r="B325">
        <v>8</v>
      </c>
      <c r="C325">
        <v>38</v>
      </c>
      <c r="D325">
        <v>1100000095</v>
      </c>
      <c r="E325">
        <v>100000982</v>
      </c>
      <c r="F325">
        <v>1</v>
      </c>
      <c r="G325">
        <v>0</v>
      </c>
      <c r="H325">
        <v>0</v>
      </c>
      <c r="I325">
        <v>1</v>
      </c>
      <c r="J325" t="s">
        <v>10</v>
      </c>
      <c r="K325" t="s">
        <v>7</v>
      </c>
      <c r="L325" t="s">
        <v>166</v>
      </c>
      <c r="M325" t="s">
        <v>60</v>
      </c>
      <c r="N325" t="s">
        <v>325</v>
      </c>
      <c r="O325" t="s">
        <v>326</v>
      </c>
      <c r="P325" t="s">
        <v>187</v>
      </c>
      <c r="Q325" t="s">
        <v>267</v>
      </c>
    </row>
    <row r="326" spans="1:17" x14ac:dyDescent="0.2">
      <c r="A326">
        <v>25</v>
      </c>
      <c r="B326">
        <v>8</v>
      </c>
      <c r="C326">
        <v>38</v>
      </c>
      <c r="D326">
        <v>1100000080</v>
      </c>
      <c r="E326">
        <v>100000975</v>
      </c>
      <c r="F326">
        <v>5</v>
      </c>
      <c r="G326">
        <v>2</v>
      </c>
      <c r="H326">
        <v>1</v>
      </c>
      <c r="I326">
        <v>3</v>
      </c>
      <c r="J326" t="s">
        <v>9</v>
      </c>
      <c r="K326" t="s">
        <v>8</v>
      </c>
      <c r="L326" t="s">
        <v>165</v>
      </c>
      <c r="M326" t="s">
        <v>61</v>
      </c>
      <c r="N326" t="s">
        <v>328</v>
      </c>
      <c r="O326" t="s">
        <v>329</v>
      </c>
      <c r="P326" t="s">
        <v>176</v>
      </c>
      <c r="Q326" t="s">
        <v>224</v>
      </c>
    </row>
    <row r="327" spans="1:17" x14ac:dyDescent="0.2">
      <c r="A327">
        <v>25</v>
      </c>
      <c r="B327">
        <v>8</v>
      </c>
      <c r="C327">
        <v>38</v>
      </c>
      <c r="D327">
        <v>1100000076</v>
      </c>
      <c r="E327">
        <v>100000983</v>
      </c>
      <c r="F327">
        <v>1</v>
      </c>
      <c r="G327">
        <v>0</v>
      </c>
      <c r="H327">
        <v>0</v>
      </c>
      <c r="I327">
        <v>1</v>
      </c>
      <c r="J327" t="s">
        <v>6</v>
      </c>
      <c r="K327" t="s">
        <v>7</v>
      </c>
      <c r="L327" t="s">
        <v>166</v>
      </c>
      <c r="M327" t="s">
        <v>60</v>
      </c>
      <c r="N327" t="s">
        <v>325</v>
      </c>
      <c r="O327" t="s">
        <v>327</v>
      </c>
      <c r="P327" t="s">
        <v>187</v>
      </c>
      <c r="Q327" t="s">
        <v>266</v>
      </c>
    </row>
    <row r="328" spans="1:17" x14ac:dyDescent="0.2">
      <c r="A328">
        <v>25</v>
      </c>
      <c r="B328">
        <v>8</v>
      </c>
      <c r="C328">
        <v>38</v>
      </c>
      <c r="D328">
        <v>1100000066</v>
      </c>
      <c r="E328">
        <v>100000966</v>
      </c>
      <c r="F328">
        <v>1</v>
      </c>
      <c r="G328">
        <v>1</v>
      </c>
      <c r="H328">
        <v>0</v>
      </c>
      <c r="I328">
        <v>0</v>
      </c>
      <c r="J328" t="s">
        <v>11</v>
      </c>
      <c r="K328" t="s">
        <v>7</v>
      </c>
      <c r="L328" t="s">
        <v>165</v>
      </c>
      <c r="M328" t="s">
        <v>61</v>
      </c>
      <c r="N328" t="s">
        <v>328</v>
      </c>
      <c r="O328" t="s">
        <v>330</v>
      </c>
      <c r="P328" t="s">
        <v>176</v>
      </c>
      <c r="Q328" t="s">
        <v>225</v>
      </c>
    </row>
    <row r="329" spans="1:17" x14ac:dyDescent="0.2">
      <c r="A329">
        <v>25</v>
      </c>
      <c r="B329">
        <v>8</v>
      </c>
      <c r="C329">
        <v>38</v>
      </c>
      <c r="D329">
        <v>1100000065</v>
      </c>
      <c r="E329">
        <v>100000984</v>
      </c>
      <c r="F329">
        <v>1</v>
      </c>
      <c r="G329">
        <v>0</v>
      </c>
      <c r="H329">
        <v>0</v>
      </c>
      <c r="I329">
        <v>1</v>
      </c>
      <c r="J329" t="s">
        <v>6</v>
      </c>
      <c r="K329" t="s">
        <v>7</v>
      </c>
      <c r="L329" t="s">
        <v>166</v>
      </c>
      <c r="M329" t="s">
        <v>60</v>
      </c>
      <c r="N329" t="s">
        <v>325</v>
      </c>
      <c r="O329" t="s">
        <v>327</v>
      </c>
      <c r="P329" t="s">
        <v>187</v>
      </c>
      <c r="Q329" t="s">
        <v>266</v>
      </c>
    </row>
    <row r="330" spans="1:17" x14ac:dyDescent="0.2">
      <c r="A330">
        <v>25</v>
      </c>
      <c r="B330">
        <v>8</v>
      </c>
      <c r="C330">
        <v>38</v>
      </c>
      <c r="D330">
        <v>1100000063</v>
      </c>
      <c r="E330">
        <v>100000964</v>
      </c>
      <c r="F330">
        <v>3</v>
      </c>
      <c r="G330">
        <v>1</v>
      </c>
      <c r="H330">
        <v>1</v>
      </c>
      <c r="I330">
        <v>2</v>
      </c>
      <c r="J330" t="s">
        <v>11</v>
      </c>
      <c r="K330" t="s">
        <v>8</v>
      </c>
      <c r="L330" t="s">
        <v>165</v>
      </c>
      <c r="M330" t="s">
        <v>61</v>
      </c>
      <c r="N330" t="s">
        <v>328</v>
      </c>
      <c r="O330" t="s">
        <v>330</v>
      </c>
      <c r="P330" t="s">
        <v>176</v>
      </c>
      <c r="Q330" t="s">
        <v>225</v>
      </c>
    </row>
    <row r="331" spans="1:17" x14ac:dyDescent="0.2">
      <c r="A331">
        <v>25</v>
      </c>
      <c r="B331">
        <v>8</v>
      </c>
      <c r="C331">
        <v>38</v>
      </c>
      <c r="D331">
        <v>1100000053</v>
      </c>
      <c r="E331">
        <v>100000972</v>
      </c>
      <c r="F331">
        <v>1</v>
      </c>
      <c r="G331">
        <v>1</v>
      </c>
      <c r="H331">
        <v>0</v>
      </c>
      <c r="I331">
        <v>0</v>
      </c>
      <c r="J331" t="s">
        <v>11</v>
      </c>
      <c r="K331" t="s">
        <v>7</v>
      </c>
      <c r="L331" t="s">
        <v>165</v>
      </c>
      <c r="M331" t="s">
        <v>61</v>
      </c>
      <c r="N331" t="s">
        <v>328</v>
      </c>
      <c r="O331" t="s">
        <v>330</v>
      </c>
      <c r="P331" t="s">
        <v>176</v>
      </c>
      <c r="Q331" t="s">
        <v>225</v>
      </c>
    </row>
    <row r="332" spans="1:17" x14ac:dyDescent="0.2">
      <c r="A332">
        <v>25</v>
      </c>
      <c r="B332">
        <v>8</v>
      </c>
      <c r="C332">
        <v>38</v>
      </c>
      <c r="D332">
        <v>1100000040</v>
      </c>
      <c r="E332">
        <v>100000970</v>
      </c>
      <c r="F332">
        <v>4</v>
      </c>
      <c r="G332">
        <v>2</v>
      </c>
      <c r="H332">
        <v>0</v>
      </c>
      <c r="I332">
        <v>2</v>
      </c>
      <c r="J332" t="s">
        <v>11</v>
      </c>
      <c r="K332" t="s">
        <v>8</v>
      </c>
      <c r="L332" t="s">
        <v>165</v>
      </c>
      <c r="M332" t="s">
        <v>61</v>
      </c>
      <c r="N332" t="s">
        <v>328</v>
      </c>
      <c r="O332" t="s">
        <v>330</v>
      </c>
      <c r="P332" t="s">
        <v>176</v>
      </c>
      <c r="Q332" t="s">
        <v>225</v>
      </c>
    </row>
    <row r="333" spans="1:17" x14ac:dyDescent="0.2">
      <c r="A333">
        <v>25</v>
      </c>
      <c r="B333">
        <v>8</v>
      </c>
      <c r="C333">
        <v>38</v>
      </c>
      <c r="D333">
        <v>1100000037</v>
      </c>
      <c r="E333">
        <v>100000969</v>
      </c>
      <c r="F333">
        <v>2</v>
      </c>
      <c r="G333">
        <v>1</v>
      </c>
      <c r="H333">
        <v>0</v>
      </c>
      <c r="I333">
        <v>1</v>
      </c>
      <c r="J333" t="s">
        <v>10</v>
      </c>
      <c r="K333" t="s">
        <v>8</v>
      </c>
      <c r="L333" t="s">
        <v>165</v>
      </c>
      <c r="M333" t="s">
        <v>61</v>
      </c>
      <c r="N333" t="s">
        <v>328</v>
      </c>
      <c r="O333" t="s">
        <v>331</v>
      </c>
      <c r="P333" t="s">
        <v>176</v>
      </c>
      <c r="Q333" t="s">
        <v>223</v>
      </c>
    </row>
    <row r="334" spans="1:17" x14ac:dyDescent="0.2">
      <c r="A334">
        <v>25</v>
      </c>
      <c r="B334">
        <v>8</v>
      </c>
      <c r="C334">
        <v>38</v>
      </c>
      <c r="D334">
        <v>1100000032</v>
      </c>
      <c r="E334">
        <v>100000968</v>
      </c>
      <c r="F334">
        <v>8</v>
      </c>
      <c r="G334">
        <v>4</v>
      </c>
      <c r="H334">
        <v>2</v>
      </c>
      <c r="I334">
        <v>4</v>
      </c>
      <c r="J334" t="s">
        <v>11</v>
      </c>
      <c r="K334" t="s">
        <v>8</v>
      </c>
      <c r="L334" t="s">
        <v>165</v>
      </c>
      <c r="M334" t="s">
        <v>61</v>
      </c>
      <c r="N334" t="s">
        <v>328</v>
      </c>
      <c r="O334" t="s">
        <v>330</v>
      </c>
      <c r="P334" t="s">
        <v>176</v>
      </c>
      <c r="Q334" t="s">
        <v>225</v>
      </c>
    </row>
    <row r="335" spans="1:17" x14ac:dyDescent="0.2">
      <c r="A335">
        <v>25</v>
      </c>
      <c r="B335">
        <v>8</v>
      </c>
      <c r="C335">
        <v>38</v>
      </c>
      <c r="D335">
        <v>1100000029</v>
      </c>
      <c r="E335">
        <v>100000963</v>
      </c>
      <c r="F335">
        <v>5</v>
      </c>
      <c r="G335">
        <v>1</v>
      </c>
      <c r="H335">
        <v>0</v>
      </c>
      <c r="I335">
        <v>4</v>
      </c>
      <c r="J335" t="s">
        <v>11</v>
      </c>
      <c r="K335" t="s">
        <v>8</v>
      </c>
      <c r="L335" t="s">
        <v>165</v>
      </c>
      <c r="M335" t="s">
        <v>61</v>
      </c>
      <c r="N335" t="s">
        <v>328</v>
      </c>
      <c r="O335" t="s">
        <v>330</v>
      </c>
      <c r="P335" t="s">
        <v>176</v>
      </c>
      <c r="Q335" t="s">
        <v>225</v>
      </c>
    </row>
    <row r="336" spans="1:17" x14ac:dyDescent="0.2">
      <c r="A336">
        <v>25</v>
      </c>
      <c r="B336">
        <v>8</v>
      </c>
      <c r="C336">
        <v>38</v>
      </c>
      <c r="D336">
        <v>1100000029</v>
      </c>
      <c r="E336">
        <v>100000967</v>
      </c>
      <c r="F336">
        <v>2</v>
      </c>
      <c r="G336">
        <v>0</v>
      </c>
      <c r="H336">
        <v>0</v>
      </c>
      <c r="I336">
        <v>2</v>
      </c>
      <c r="J336" t="s">
        <v>10</v>
      </c>
      <c r="K336" t="s">
        <v>8</v>
      </c>
      <c r="L336" t="s">
        <v>165</v>
      </c>
      <c r="M336" t="s">
        <v>60</v>
      </c>
      <c r="N336" t="s">
        <v>325</v>
      </c>
      <c r="O336" t="s">
        <v>326</v>
      </c>
      <c r="P336" t="s">
        <v>176</v>
      </c>
      <c r="Q336" t="s">
        <v>223</v>
      </c>
    </row>
    <row r="337" spans="1:17" x14ac:dyDescent="0.2">
      <c r="A337">
        <v>25</v>
      </c>
      <c r="B337">
        <v>8</v>
      </c>
      <c r="C337">
        <v>38</v>
      </c>
      <c r="D337">
        <v>1100000019</v>
      </c>
      <c r="E337">
        <v>100000971</v>
      </c>
      <c r="F337">
        <v>7</v>
      </c>
      <c r="G337">
        <v>2</v>
      </c>
      <c r="H337">
        <v>2</v>
      </c>
      <c r="I337">
        <v>5</v>
      </c>
      <c r="J337" t="s">
        <v>11</v>
      </c>
      <c r="K337" t="s">
        <v>8</v>
      </c>
      <c r="L337" t="s">
        <v>165</v>
      </c>
      <c r="M337" t="s">
        <v>61</v>
      </c>
      <c r="N337" t="s">
        <v>328</v>
      </c>
      <c r="O337" t="s">
        <v>330</v>
      </c>
      <c r="P337" t="s">
        <v>176</v>
      </c>
      <c r="Q337" t="s">
        <v>225</v>
      </c>
    </row>
    <row r="338" spans="1:17" x14ac:dyDescent="0.2">
      <c r="A338">
        <v>25</v>
      </c>
      <c r="B338">
        <v>8</v>
      </c>
      <c r="C338">
        <v>38</v>
      </c>
      <c r="D338">
        <v>1100000015</v>
      </c>
      <c r="E338">
        <v>100000973</v>
      </c>
      <c r="F338">
        <v>2</v>
      </c>
      <c r="G338">
        <v>1</v>
      </c>
      <c r="H338">
        <v>0</v>
      </c>
      <c r="I338">
        <v>1</v>
      </c>
      <c r="J338" t="s">
        <v>9</v>
      </c>
      <c r="K338" t="s">
        <v>8</v>
      </c>
      <c r="L338" t="s">
        <v>165</v>
      </c>
      <c r="M338" t="s">
        <v>61</v>
      </c>
      <c r="N338" t="s">
        <v>328</v>
      </c>
      <c r="O338" t="s">
        <v>329</v>
      </c>
      <c r="P338" t="s">
        <v>176</v>
      </c>
      <c r="Q338" t="s">
        <v>224</v>
      </c>
    </row>
    <row r="339" spans="1:17" x14ac:dyDescent="0.2">
      <c r="A339">
        <v>25</v>
      </c>
      <c r="B339">
        <v>8</v>
      </c>
      <c r="C339">
        <v>38</v>
      </c>
      <c r="D339">
        <v>1100000015</v>
      </c>
      <c r="E339">
        <v>100000986</v>
      </c>
      <c r="F339">
        <v>1</v>
      </c>
      <c r="G339">
        <v>0</v>
      </c>
      <c r="H339">
        <v>1</v>
      </c>
      <c r="I339">
        <v>1</v>
      </c>
      <c r="J339" t="s">
        <v>6</v>
      </c>
      <c r="K339" t="s">
        <v>7</v>
      </c>
      <c r="L339" t="s">
        <v>165</v>
      </c>
      <c r="M339" t="s">
        <v>60</v>
      </c>
      <c r="N339" t="s">
        <v>325</v>
      </c>
      <c r="O339" t="s">
        <v>327</v>
      </c>
      <c r="P339" t="s">
        <v>176</v>
      </c>
      <c r="Q339" t="s">
        <v>222</v>
      </c>
    </row>
    <row r="340" spans="1:17" x14ac:dyDescent="0.2">
      <c r="A340">
        <v>25</v>
      </c>
      <c r="B340">
        <v>8</v>
      </c>
      <c r="C340">
        <v>38</v>
      </c>
      <c r="D340">
        <v>1100000011</v>
      </c>
      <c r="E340">
        <v>100000985</v>
      </c>
      <c r="F340">
        <v>1</v>
      </c>
      <c r="G340">
        <v>0</v>
      </c>
      <c r="H340">
        <v>0</v>
      </c>
      <c r="I340">
        <v>1</v>
      </c>
      <c r="J340" t="s">
        <v>6</v>
      </c>
      <c r="K340" t="s">
        <v>7</v>
      </c>
      <c r="L340" t="s">
        <v>166</v>
      </c>
      <c r="M340" t="s">
        <v>60</v>
      </c>
      <c r="N340" t="s">
        <v>325</v>
      </c>
      <c r="O340" t="s">
        <v>327</v>
      </c>
      <c r="P340" t="s">
        <v>187</v>
      </c>
      <c r="Q340" t="s">
        <v>266</v>
      </c>
    </row>
    <row r="341" spans="1:17" x14ac:dyDescent="0.2">
      <c r="A341">
        <v>25</v>
      </c>
      <c r="B341">
        <v>8</v>
      </c>
      <c r="C341">
        <v>38</v>
      </c>
      <c r="D341">
        <v>1100000002</v>
      </c>
      <c r="E341">
        <v>100000981</v>
      </c>
      <c r="F341">
        <v>6</v>
      </c>
      <c r="G341">
        <v>1</v>
      </c>
      <c r="H341">
        <v>0</v>
      </c>
      <c r="I341">
        <v>5</v>
      </c>
      <c r="J341" t="s">
        <v>11</v>
      </c>
      <c r="K341" t="s">
        <v>8</v>
      </c>
      <c r="L341" t="s">
        <v>165</v>
      </c>
      <c r="M341" t="s">
        <v>61</v>
      </c>
      <c r="N341" t="s">
        <v>328</v>
      </c>
      <c r="O341" t="s">
        <v>330</v>
      </c>
      <c r="P341" t="s">
        <v>176</v>
      </c>
      <c r="Q341" t="s">
        <v>225</v>
      </c>
    </row>
    <row r="342" spans="1:17" x14ac:dyDescent="0.2">
      <c r="A342">
        <v>25</v>
      </c>
      <c r="B342">
        <v>8</v>
      </c>
      <c r="C342">
        <v>38</v>
      </c>
      <c r="D342">
        <v>1100000000</v>
      </c>
      <c r="E342">
        <v>100000978</v>
      </c>
      <c r="F342">
        <v>5</v>
      </c>
      <c r="G342">
        <v>2</v>
      </c>
      <c r="H342">
        <v>0</v>
      </c>
      <c r="I342">
        <v>3</v>
      </c>
      <c r="J342" t="s">
        <v>11</v>
      </c>
      <c r="K342" t="s">
        <v>8</v>
      </c>
      <c r="L342" t="s">
        <v>165</v>
      </c>
      <c r="M342" t="s">
        <v>61</v>
      </c>
      <c r="N342" t="s">
        <v>328</v>
      </c>
      <c r="O342" t="s">
        <v>330</v>
      </c>
      <c r="P342" t="s">
        <v>176</v>
      </c>
      <c r="Q342" t="s">
        <v>225</v>
      </c>
    </row>
    <row r="343" spans="1:17" x14ac:dyDescent="0.2">
      <c r="A343">
        <v>25</v>
      </c>
      <c r="B343">
        <v>8</v>
      </c>
      <c r="C343">
        <v>38</v>
      </c>
      <c r="D343">
        <v>100000994</v>
      </c>
      <c r="E343">
        <v>100000994</v>
      </c>
      <c r="F343">
        <v>1</v>
      </c>
      <c r="G343">
        <v>0</v>
      </c>
      <c r="H343">
        <v>0</v>
      </c>
      <c r="I343">
        <v>1</v>
      </c>
      <c r="J343" t="s">
        <v>6</v>
      </c>
      <c r="K343" t="s">
        <v>7</v>
      </c>
      <c r="L343" t="s">
        <v>166</v>
      </c>
      <c r="M343" t="s">
        <v>60</v>
      </c>
      <c r="N343" t="s">
        <v>325</v>
      </c>
      <c r="O343" t="s">
        <v>327</v>
      </c>
      <c r="P343" t="s">
        <v>187</v>
      </c>
      <c r="Q343" t="s">
        <v>266</v>
      </c>
    </row>
    <row r="344" spans="1:17" x14ac:dyDescent="0.2">
      <c r="A344">
        <v>28</v>
      </c>
      <c r="B344">
        <v>9</v>
      </c>
      <c r="C344">
        <v>39</v>
      </c>
      <c r="D344">
        <v>1100000109</v>
      </c>
      <c r="E344">
        <v>100001074</v>
      </c>
      <c r="F344">
        <v>1</v>
      </c>
      <c r="G344">
        <v>0</v>
      </c>
      <c r="H344">
        <v>0</v>
      </c>
      <c r="I344">
        <v>1</v>
      </c>
      <c r="J344" t="s">
        <v>6</v>
      </c>
      <c r="K344" t="s">
        <v>7</v>
      </c>
      <c r="L344" t="s">
        <v>166</v>
      </c>
      <c r="M344" t="s">
        <v>60</v>
      </c>
      <c r="N344" t="s">
        <v>332</v>
      </c>
      <c r="O344" t="s">
        <v>333</v>
      </c>
      <c r="P344" t="s">
        <v>188</v>
      </c>
      <c r="Q344" t="s">
        <v>270</v>
      </c>
    </row>
    <row r="345" spans="1:17" x14ac:dyDescent="0.2">
      <c r="A345">
        <v>28</v>
      </c>
      <c r="B345">
        <v>9</v>
      </c>
      <c r="C345">
        <v>39</v>
      </c>
      <c r="D345">
        <v>1100000105</v>
      </c>
      <c r="E345">
        <v>100001072</v>
      </c>
      <c r="F345">
        <v>1</v>
      </c>
      <c r="G345">
        <v>0</v>
      </c>
      <c r="H345">
        <v>0</v>
      </c>
      <c r="I345">
        <v>1</v>
      </c>
      <c r="J345" t="s">
        <v>6</v>
      </c>
      <c r="K345" t="s">
        <v>7</v>
      </c>
      <c r="L345" t="s">
        <v>166</v>
      </c>
      <c r="M345" t="s">
        <v>60</v>
      </c>
      <c r="N345" t="s">
        <v>332</v>
      </c>
      <c r="O345" t="s">
        <v>333</v>
      </c>
      <c r="P345" t="s">
        <v>188</v>
      </c>
      <c r="Q345" t="s">
        <v>270</v>
      </c>
    </row>
    <row r="346" spans="1:17" x14ac:dyDescent="0.2">
      <c r="A346">
        <v>28</v>
      </c>
      <c r="B346">
        <v>9</v>
      </c>
      <c r="C346">
        <v>39</v>
      </c>
      <c r="D346">
        <v>1100000104</v>
      </c>
      <c r="E346">
        <v>100001068</v>
      </c>
      <c r="F346">
        <v>1</v>
      </c>
      <c r="G346">
        <v>0</v>
      </c>
      <c r="H346">
        <v>0</v>
      </c>
      <c r="I346">
        <v>1</v>
      </c>
      <c r="J346" t="s">
        <v>6</v>
      </c>
      <c r="K346" t="s">
        <v>7</v>
      </c>
      <c r="L346" t="s">
        <v>166</v>
      </c>
      <c r="M346" t="s">
        <v>60</v>
      </c>
      <c r="N346" t="s">
        <v>332</v>
      </c>
      <c r="O346" t="s">
        <v>333</v>
      </c>
      <c r="P346" t="s">
        <v>188</v>
      </c>
      <c r="Q346" t="s">
        <v>270</v>
      </c>
    </row>
    <row r="347" spans="1:17" x14ac:dyDescent="0.2">
      <c r="A347">
        <v>28</v>
      </c>
      <c r="B347">
        <v>9</v>
      </c>
      <c r="C347">
        <v>39</v>
      </c>
      <c r="D347">
        <v>1100000103</v>
      </c>
      <c r="E347">
        <v>100001073</v>
      </c>
      <c r="F347">
        <v>1</v>
      </c>
      <c r="G347">
        <v>0</v>
      </c>
      <c r="H347">
        <v>0</v>
      </c>
      <c r="I347">
        <v>1</v>
      </c>
      <c r="J347" t="s">
        <v>6</v>
      </c>
      <c r="K347" t="s">
        <v>7</v>
      </c>
      <c r="L347" t="s">
        <v>166</v>
      </c>
      <c r="M347" t="s">
        <v>60</v>
      </c>
      <c r="N347" t="s">
        <v>332</v>
      </c>
      <c r="O347" t="s">
        <v>333</v>
      </c>
      <c r="P347" t="s">
        <v>188</v>
      </c>
      <c r="Q347" t="s">
        <v>270</v>
      </c>
    </row>
    <row r="348" spans="1:17" x14ac:dyDescent="0.2">
      <c r="A348">
        <v>28</v>
      </c>
      <c r="B348">
        <v>9</v>
      </c>
      <c r="C348">
        <v>39</v>
      </c>
      <c r="D348">
        <v>1100000097</v>
      </c>
      <c r="E348">
        <v>100001056</v>
      </c>
      <c r="F348">
        <v>2</v>
      </c>
      <c r="G348">
        <v>0</v>
      </c>
      <c r="H348">
        <v>0</v>
      </c>
      <c r="I348">
        <v>2</v>
      </c>
      <c r="J348" t="s">
        <v>6</v>
      </c>
      <c r="K348" t="s">
        <v>8</v>
      </c>
      <c r="L348" t="s">
        <v>166</v>
      </c>
      <c r="M348" t="s">
        <v>60</v>
      </c>
      <c r="N348" t="s">
        <v>332</v>
      </c>
      <c r="O348" t="s">
        <v>333</v>
      </c>
      <c r="P348" t="s">
        <v>188</v>
      </c>
      <c r="Q348" t="s">
        <v>270</v>
      </c>
    </row>
    <row r="349" spans="1:17" x14ac:dyDescent="0.2">
      <c r="A349">
        <v>28</v>
      </c>
      <c r="B349">
        <v>9</v>
      </c>
      <c r="C349">
        <v>39</v>
      </c>
      <c r="D349">
        <v>1100000095</v>
      </c>
      <c r="E349">
        <v>100001055</v>
      </c>
      <c r="F349">
        <v>3</v>
      </c>
      <c r="G349">
        <v>0</v>
      </c>
      <c r="H349">
        <v>0</v>
      </c>
      <c r="I349">
        <v>3</v>
      </c>
      <c r="J349" t="s">
        <v>10</v>
      </c>
      <c r="K349" t="s">
        <v>8</v>
      </c>
      <c r="L349" t="s">
        <v>166</v>
      </c>
      <c r="M349" t="s">
        <v>60</v>
      </c>
      <c r="N349" t="s">
        <v>332</v>
      </c>
      <c r="O349" t="s">
        <v>334</v>
      </c>
      <c r="P349" t="s">
        <v>188</v>
      </c>
      <c r="Q349" t="s">
        <v>271</v>
      </c>
    </row>
    <row r="350" spans="1:17" x14ac:dyDescent="0.2">
      <c r="A350">
        <v>28</v>
      </c>
      <c r="B350">
        <v>9</v>
      </c>
      <c r="C350">
        <v>39</v>
      </c>
      <c r="D350">
        <v>1100000080</v>
      </c>
      <c r="E350">
        <v>100001065</v>
      </c>
      <c r="F350">
        <v>5</v>
      </c>
      <c r="G350">
        <v>2</v>
      </c>
      <c r="H350">
        <v>3</v>
      </c>
      <c r="I350">
        <v>3</v>
      </c>
      <c r="J350" t="s">
        <v>11</v>
      </c>
      <c r="K350" t="s">
        <v>8</v>
      </c>
      <c r="L350" t="s">
        <v>165</v>
      </c>
      <c r="M350" t="s">
        <v>61</v>
      </c>
      <c r="N350" t="s">
        <v>335</v>
      </c>
      <c r="O350" t="s">
        <v>336</v>
      </c>
      <c r="P350" t="s">
        <v>177</v>
      </c>
      <c r="Q350" t="s">
        <v>229</v>
      </c>
    </row>
    <row r="351" spans="1:17" x14ac:dyDescent="0.2">
      <c r="A351">
        <v>28</v>
      </c>
      <c r="B351">
        <v>9</v>
      </c>
      <c r="C351">
        <v>39</v>
      </c>
      <c r="D351">
        <v>1100000066</v>
      </c>
      <c r="E351">
        <v>100001057</v>
      </c>
      <c r="F351">
        <v>1</v>
      </c>
      <c r="G351">
        <v>1</v>
      </c>
      <c r="H351">
        <v>0</v>
      </c>
      <c r="I351">
        <v>0</v>
      </c>
      <c r="J351" t="s">
        <v>11</v>
      </c>
      <c r="K351" t="s">
        <v>7</v>
      </c>
      <c r="L351" t="s">
        <v>165</v>
      </c>
      <c r="M351" t="s">
        <v>61</v>
      </c>
      <c r="N351" t="s">
        <v>335</v>
      </c>
      <c r="O351" t="s">
        <v>336</v>
      </c>
      <c r="P351" t="s">
        <v>177</v>
      </c>
      <c r="Q351" t="s">
        <v>229</v>
      </c>
    </row>
    <row r="352" spans="1:17" x14ac:dyDescent="0.2">
      <c r="A352">
        <v>28</v>
      </c>
      <c r="B352">
        <v>9</v>
      </c>
      <c r="C352">
        <v>39</v>
      </c>
      <c r="D352">
        <v>1100000065</v>
      </c>
      <c r="E352">
        <v>100001054</v>
      </c>
      <c r="F352">
        <v>2</v>
      </c>
      <c r="G352">
        <v>0</v>
      </c>
      <c r="H352">
        <v>0</v>
      </c>
      <c r="I352">
        <v>2</v>
      </c>
      <c r="J352" t="s">
        <v>6</v>
      </c>
      <c r="K352" t="s">
        <v>8</v>
      </c>
      <c r="L352" t="s">
        <v>166</v>
      </c>
      <c r="M352" t="s">
        <v>60</v>
      </c>
      <c r="N352" t="s">
        <v>332</v>
      </c>
      <c r="O352" t="s">
        <v>333</v>
      </c>
      <c r="P352" t="s">
        <v>188</v>
      </c>
      <c r="Q352" t="s">
        <v>270</v>
      </c>
    </row>
    <row r="353" spans="1:17" x14ac:dyDescent="0.2">
      <c r="A353">
        <v>28</v>
      </c>
      <c r="B353">
        <v>9</v>
      </c>
      <c r="C353">
        <v>39</v>
      </c>
      <c r="D353">
        <v>1100000063</v>
      </c>
      <c r="E353">
        <v>100001058</v>
      </c>
      <c r="F353">
        <v>2</v>
      </c>
      <c r="G353">
        <v>1</v>
      </c>
      <c r="H353">
        <v>1</v>
      </c>
      <c r="I353">
        <v>1</v>
      </c>
      <c r="J353" t="s">
        <v>11</v>
      </c>
      <c r="K353" t="s">
        <v>8</v>
      </c>
      <c r="L353" t="s">
        <v>165</v>
      </c>
      <c r="M353" t="s">
        <v>61</v>
      </c>
      <c r="N353" t="s">
        <v>335</v>
      </c>
      <c r="O353" t="s">
        <v>336</v>
      </c>
      <c r="P353" t="s">
        <v>177</v>
      </c>
      <c r="Q353" t="s">
        <v>229</v>
      </c>
    </row>
    <row r="354" spans="1:17" x14ac:dyDescent="0.2">
      <c r="A354">
        <v>28</v>
      </c>
      <c r="B354">
        <v>9</v>
      </c>
      <c r="C354">
        <v>39</v>
      </c>
      <c r="D354">
        <v>1100000053</v>
      </c>
      <c r="E354">
        <v>100001050</v>
      </c>
      <c r="F354">
        <v>1</v>
      </c>
      <c r="G354">
        <v>1</v>
      </c>
      <c r="H354">
        <v>0</v>
      </c>
      <c r="I354">
        <v>0</v>
      </c>
      <c r="J354" t="s">
        <v>11</v>
      </c>
      <c r="K354" t="s">
        <v>7</v>
      </c>
      <c r="L354" t="s">
        <v>165</v>
      </c>
      <c r="M354" t="s">
        <v>61</v>
      </c>
      <c r="N354" t="s">
        <v>335</v>
      </c>
      <c r="O354" t="s">
        <v>336</v>
      </c>
      <c r="P354" t="s">
        <v>177</v>
      </c>
      <c r="Q354" t="s">
        <v>229</v>
      </c>
    </row>
    <row r="355" spans="1:17" x14ac:dyDescent="0.2">
      <c r="A355">
        <v>28</v>
      </c>
      <c r="B355">
        <v>9</v>
      </c>
      <c r="C355">
        <v>39</v>
      </c>
      <c r="D355">
        <v>1100000040</v>
      </c>
      <c r="E355">
        <v>100001064</v>
      </c>
      <c r="F355">
        <v>7</v>
      </c>
      <c r="G355">
        <v>2</v>
      </c>
      <c r="H355">
        <v>0</v>
      </c>
      <c r="I355">
        <v>5</v>
      </c>
      <c r="J355" t="s">
        <v>11</v>
      </c>
      <c r="K355" t="s">
        <v>8</v>
      </c>
      <c r="L355" t="s">
        <v>165</v>
      </c>
      <c r="M355" t="s">
        <v>61</v>
      </c>
      <c r="N355" t="s">
        <v>335</v>
      </c>
      <c r="O355" t="s">
        <v>336</v>
      </c>
      <c r="P355" t="s">
        <v>177</v>
      </c>
      <c r="Q355" t="s">
        <v>229</v>
      </c>
    </row>
    <row r="356" spans="1:17" x14ac:dyDescent="0.2">
      <c r="A356">
        <v>28</v>
      </c>
      <c r="B356">
        <v>9</v>
      </c>
      <c r="C356">
        <v>39</v>
      </c>
      <c r="D356">
        <v>1100000037</v>
      </c>
      <c r="E356">
        <v>100001063</v>
      </c>
      <c r="F356">
        <v>4</v>
      </c>
      <c r="G356">
        <v>1</v>
      </c>
      <c r="H356">
        <v>0</v>
      </c>
      <c r="I356">
        <v>3</v>
      </c>
      <c r="J356" t="s">
        <v>9</v>
      </c>
      <c r="K356" t="s">
        <v>8</v>
      </c>
      <c r="L356" t="s">
        <v>165</v>
      </c>
      <c r="M356" t="s">
        <v>61</v>
      </c>
      <c r="N356" t="s">
        <v>335</v>
      </c>
      <c r="O356" t="s">
        <v>337</v>
      </c>
      <c r="P356" t="s">
        <v>177</v>
      </c>
      <c r="Q356" t="s">
        <v>228</v>
      </c>
    </row>
    <row r="357" spans="1:17" x14ac:dyDescent="0.2">
      <c r="A357">
        <v>28</v>
      </c>
      <c r="B357">
        <v>9</v>
      </c>
      <c r="C357">
        <v>39</v>
      </c>
      <c r="D357">
        <v>1100000032</v>
      </c>
      <c r="E357">
        <v>100001062</v>
      </c>
      <c r="F357">
        <v>6</v>
      </c>
      <c r="G357">
        <v>3</v>
      </c>
      <c r="H357">
        <v>0</v>
      </c>
      <c r="I357">
        <v>3</v>
      </c>
      <c r="J357" t="s">
        <v>11</v>
      </c>
      <c r="K357" t="s">
        <v>8</v>
      </c>
      <c r="L357" t="s">
        <v>165</v>
      </c>
      <c r="M357" t="s">
        <v>61</v>
      </c>
      <c r="N357" t="s">
        <v>335</v>
      </c>
      <c r="O357" t="s">
        <v>336</v>
      </c>
      <c r="P357" t="s">
        <v>177</v>
      </c>
      <c r="Q357" t="s">
        <v>229</v>
      </c>
    </row>
    <row r="358" spans="1:17" x14ac:dyDescent="0.2">
      <c r="A358">
        <v>28</v>
      </c>
      <c r="B358">
        <v>9</v>
      </c>
      <c r="C358">
        <v>39</v>
      </c>
      <c r="D358">
        <v>1100000029</v>
      </c>
      <c r="E358">
        <v>100001060</v>
      </c>
      <c r="F358">
        <v>3</v>
      </c>
      <c r="G358">
        <v>1</v>
      </c>
      <c r="H358">
        <v>1</v>
      </c>
      <c r="I358">
        <v>2</v>
      </c>
      <c r="J358" t="s">
        <v>11</v>
      </c>
      <c r="K358" t="s">
        <v>8</v>
      </c>
      <c r="L358" t="s">
        <v>165</v>
      </c>
      <c r="M358" t="s">
        <v>61</v>
      </c>
      <c r="N358" t="s">
        <v>335</v>
      </c>
      <c r="O358" t="s">
        <v>336</v>
      </c>
      <c r="P358" t="s">
        <v>177</v>
      </c>
      <c r="Q358" t="s">
        <v>229</v>
      </c>
    </row>
    <row r="359" spans="1:17" x14ac:dyDescent="0.2">
      <c r="A359">
        <v>28</v>
      </c>
      <c r="B359">
        <v>9</v>
      </c>
      <c r="C359">
        <v>39</v>
      </c>
      <c r="D359">
        <v>1100000029</v>
      </c>
      <c r="E359">
        <v>100001061</v>
      </c>
      <c r="F359">
        <v>3</v>
      </c>
      <c r="G359">
        <v>0</v>
      </c>
      <c r="H359">
        <v>0</v>
      </c>
      <c r="I359">
        <v>3</v>
      </c>
      <c r="J359" t="s">
        <v>10</v>
      </c>
      <c r="K359" t="s">
        <v>8</v>
      </c>
      <c r="L359" t="s">
        <v>165</v>
      </c>
      <c r="M359" t="s">
        <v>60</v>
      </c>
      <c r="N359" t="s">
        <v>332</v>
      </c>
      <c r="O359" t="s">
        <v>334</v>
      </c>
      <c r="P359" t="s">
        <v>177</v>
      </c>
      <c r="Q359" t="s">
        <v>227</v>
      </c>
    </row>
    <row r="360" spans="1:17" x14ac:dyDescent="0.2">
      <c r="A360">
        <v>28</v>
      </c>
      <c r="B360">
        <v>9</v>
      </c>
      <c r="C360">
        <v>39</v>
      </c>
      <c r="D360">
        <v>1100000019</v>
      </c>
      <c r="E360">
        <v>100001059</v>
      </c>
      <c r="F360">
        <v>5</v>
      </c>
      <c r="G360">
        <v>3</v>
      </c>
      <c r="H360">
        <v>0</v>
      </c>
      <c r="I360">
        <v>2</v>
      </c>
      <c r="J360" t="s">
        <v>11</v>
      </c>
      <c r="K360" t="s">
        <v>8</v>
      </c>
      <c r="L360" t="s">
        <v>165</v>
      </c>
      <c r="M360" t="s">
        <v>61</v>
      </c>
      <c r="N360" t="s">
        <v>335</v>
      </c>
      <c r="O360" t="s">
        <v>336</v>
      </c>
      <c r="P360" t="s">
        <v>177</v>
      </c>
      <c r="Q360" t="s">
        <v>229</v>
      </c>
    </row>
    <row r="361" spans="1:17" x14ac:dyDescent="0.2">
      <c r="A361">
        <v>28</v>
      </c>
      <c r="B361">
        <v>9</v>
      </c>
      <c r="C361">
        <v>39</v>
      </c>
      <c r="D361">
        <v>1100000015</v>
      </c>
      <c r="E361">
        <v>100001051</v>
      </c>
      <c r="F361">
        <v>1</v>
      </c>
      <c r="G361">
        <v>1</v>
      </c>
      <c r="H361">
        <v>0</v>
      </c>
      <c r="I361">
        <v>0</v>
      </c>
      <c r="J361" t="s">
        <v>9</v>
      </c>
      <c r="K361" t="s">
        <v>7</v>
      </c>
      <c r="L361" t="s">
        <v>165</v>
      </c>
      <c r="M361" t="s">
        <v>61</v>
      </c>
      <c r="N361" t="s">
        <v>335</v>
      </c>
      <c r="O361" t="s">
        <v>337</v>
      </c>
      <c r="P361" t="s">
        <v>177</v>
      </c>
      <c r="Q361" t="s">
        <v>228</v>
      </c>
    </row>
    <row r="362" spans="1:17" x14ac:dyDescent="0.2">
      <c r="A362">
        <v>28</v>
      </c>
      <c r="B362">
        <v>9</v>
      </c>
      <c r="C362">
        <v>39</v>
      </c>
      <c r="D362">
        <v>1100000015</v>
      </c>
      <c r="E362">
        <v>100001052</v>
      </c>
      <c r="F362">
        <v>1</v>
      </c>
      <c r="G362">
        <v>0</v>
      </c>
      <c r="H362">
        <v>1</v>
      </c>
      <c r="I362">
        <v>1</v>
      </c>
      <c r="J362" t="s">
        <v>9</v>
      </c>
      <c r="K362" t="s">
        <v>7</v>
      </c>
      <c r="L362" t="s">
        <v>165</v>
      </c>
      <c r="M362" t="s">
        <v>60</v>
      </c>
      <c r="N362" t="s">
        <v>332</v>
      </c>
      <c r="O362" t="s">
        <v>338</v>
      </c>
      <c r="P362" t="s">
        <v>177</v>
      </c>
      <c r="Q362" t="s">
        <v>228</v>
      </c>
    </row>
    <row r="363" spans="1:17" x14ac:dyDescent="0.2">
      <c r="A363">
        <v>28</v>
      </c>
      <c r="B363">
        <v>9</v>
      </c>
      <c r="C363">
        <v>39</v>
      </c>
      <c r="D363">
        <v>1100000011</v>
      </c>
      <c r="E363">
        <v>100001069</v>
      </c>
      <c r="F363">
        <v>1</v>
      </c>
      <c r="G363">
        <v>0</v>
      </c>
      <c r="H363">
        <v>0</v>
      </c>
      <c r="I363">
        <v>1</v>
      </c>
      <c r="J363" t="s">
        <v>6</v>
      </c>
      <c r="K363" t="s">
        <v>7</v>
      </c>
      <c r="L363" t="s">
        <v>166</v>
      </c>
      <c r="M363" t="s">
        <v>60</v>
      </c>
      <c r="N363" t="s">
        <v>332</v>
      </c>
      <c r="O363" t="s">
        <v>333</v>
      </c>
      <c r="P363" t="s">
        <v>188</v>
      </c>
      <c r="Q363" t="s">
        <v>270</v>
      </c>
    </row>
    <row r="364" spans="1:17" x14ac:dyDescent="0.2">
      <c r="A364">
        <v>28</v>
      </c>
      <c r="B364">
        <v>9</v>
      </c>
      <c r="C364">
        <v>39</v>
      </c>
      <c r="D364">
        <v>1100000002</v>
      </c>
      <c r="E364">
        <v>100001066</v>
      </c>
      <c r="F364">
        <v>3</v>
      </c>
      <c r="G364">
        <v>1</v>
      </c>
      <c r="H364">
        <v>0</v>
      </c>
      <c r="I364">
        <v>2</v>
      </c>
      <c r="J364" t="s">
        <v>11</v>
      </c>
      <c r="K364" t="s">
        <v>8</v>
      </c>
      <c r="L364" t="s">
        <v>165</v>
      </c>
      <c r="M364" t="s">
        <v>61</v>
      </c>
      <c r="N364" t="s">
        <v>335</v>
      </c>
      <c r="O364" t="s">
        <v>336</v>
      </c>
      <c r="P364" t="s">
        <v>177</v>
      </c>
      <c r="Q364" t="s">
        <v>229</v>
      </c>
    </row>
    <row r="365" spans="1:17" x14ac:dyDescent="0.2">
      <c r="A365">
        <v>28</v>
      </c>
      <c r="B365">
        <v>9</v>
      </c>
      <c r="C365">
        <v>39</v>
      </c>
      <c r="D365">
        <v>1100000000</v>
      </c>
      <c r="E365">
        <v>100001067</v>
      </c>
      <c r="F365">
        <v>5</v>
      </c>
      <c r="G365">
        <v>2</v>
      </c>
      <c r="H365">
        <v>0</v>
      </c>
      <c r="I365">
        <v>3</v>
      </c>
      <c r="J365" t="s">
        <v>11</v>
      </c>
      <c r="K365" t="s">
        <v>8</v>
      </c>
      <c r="L365" t="s">
        <v>165</v>
      </c>
      <c r="M365" t="s">
        <v>61</v>
      </c>
      <c r="N365" t="s">
        <v>335</v>
      </c>
      <c r="O365" t="s">
        <v>336</v>
      </c>
      <c r="P365" t="s">
        <v>177</v>
      </c>
      <c r="Q365" t="s">
        <v>229</v>
      </c>
    </row>
    <row r="366" spans="1:17" x14ac:dyDescent="0.2">
      <c r="A366">
        <v>28</v>
      </c>
      <c r="B366">
        <v>9</v>
      </c>
      <c r="C366">
        <v>39</v>
      </c>
      <c r="D366">
        <v>100001070</v>
      </c>
      <c r="E366">
        <v>100001070</v>
      </c>
      <c r="F366">
        <v>1</v>
      </c>
      <c r="G366">
        <v>0</v>
      </c>
      <c r="H366">
        <v>0</v>
      </c>
      <c r="I366">
        <v>1</v>
      </c>
      <c r="J366" t="s">
        <v>6</v>
      </c>
      <c r="K366" t="s">
        <v>7</v>
      </c>
      <c r="L366" t="s">
        <v>166</v>
      </c>
      <c r="M366" t="s">
        <v>60</v>
      </c>
      <c r="N366" t="s">
        <v>332</v>
      </c>
      <c r="O366" t="s">
        <v>333</v>
      </c>
      <c r="P366" t="s">
        <v>188</v>
      </c>
      <c r="Q366" t="s">
        <v>270</v>
      </c>
    </row>
    <row r="367" spans="1:17" x14ac:dyDescent="0.2">
      <c r="A367">
        <v>28</v>
      </c>
      <c r="B367">
        <v>9</v>
      </c>
      <c r="C367">
        <v>39</v>
      </c>
      <c r="D367">
        <v>100001071</v>
      </c>
      <c r="E367">
        <v>100001071</v>
      </c>
      <c r="F367">
        <v>1</v>
      </c>
      <c r="G367">
        <v>0</v>
      </c>
      <c r="H367">
        <v>0</v>
      </c>
      <c r="I367">
        <v>1</v>
      </c>
      <c r="J367" t="s">
        <v>6</v>
      </c>
      <c r="K367" t="s">
        <v>7</v>
      </c>
      <c r="L367" t="s">
        <v>166</v>
      </c>
      <c r="M367" t="s">
        <v>60</v>
      </c>
      <c r="N367" t="s">
        <v>332</v>
      </c>
      <c r="O367" t="s">
        <v>333</v>
      </c>
      <c r="P367" t="s">
        <v>188</v>
      </c>
      <c r="Q367" t="s">
        <v>270</v>
      </c>
    </row>
    <row r="368" spans="1:17" x14ac:dyDescent="0.2">
      <c r="A368">
        <v>31</v>
      </c>
      <c r="B368">
        <v>10</v>
      </c>
      <c r="C368">
        <v>40</v>
      </c>
      <c r="D368">
        <v>1100000105</v>
      </c>
      <c r="E368">
        <v>100001135</v>
      </c>
      <c r="F368">
        <v>1</v>
      </c>
      <c r="G368">
        <v>0</v>
      </c>
      <c r="H368">
        <v>0</v>
      </c>
      <c r="I368">
        <v>1</v>
      </c>
      <c r="J368" t="s">
        <v>6</v>
      </c>
      <c r="K368" t="s">
        <v>7</v>
      </c>
      <c r="L368" t="s">
        <v>166</v>
      </c>
      <c r="M368" t="s">
        <v>60</v>
      </c>
      <c r="N368" t="s">
        <v>339</v>
      </c>
      <c r="O368" t="s">
        <v>340</v>
      </c>
      <c r="P368" t="s">
        <v>189</v>
      </c>
      <c r="Q368" t="s">
        <v>274</v>
      </c>
    </row>
    <row r="369" spans="1:17" x14ac:dyDescent="0.2">
      <c r="A369">
        <v>31</v>
      </c>
      <c r="B369">
        <v>10</v>
      </c>
      <c r="C369">
        <v>40</v>
      </c>
      <c r="D369">
        <v>1100000097</v>
      </c>
      <c r="E369">
        <v>100001125</v>
      </c>
      <c r="F369">
        <v>2</v>
      </c>
      <c r="G369">
        <v>0</v>
      </c>
      <c r="H369">
        <v>0</v>
      </c>
      <c r="I369">
        <v>2</v>
      </c>
      <c r="J369" t="s">
        <v>6</v>
      </c>
      <c r="K369" t="s">
        <v>8</v>
      </c>
      <c r="L369" t="s">
        <v>166</v>
      </c>
      <c r="M369" t="s">
        <v>60</v>
      </c>
      <c r="N369" t="s">
        <v>339</v>
      </c>
      <c r="O369" t="s">
        <v>340</v>
      </c>
      <c r="P369" t="s">
        <v>189</v>
      </c>
      <c r="Q369" t="s">
        <v>274</v>
      </c>
    </row>
    <row r="370" spans="1:17" x14ac:dyDescent="0.2">
      <c r="A370">
        <v>31</v>
      </c>
      <c r="B370">
        <v>10</v>
      </c>
      <c r="C370">
        <v>40</v>
      </c>
      <c r="D370">
        <v>1100000095</v>
      </c>
      <c r="E370">
        <v>100001122</v>
      </c>
      <c r="F370">
        <v>4</v>
      </c>
      <c r="G370">
        <v>0</v>
      </c>
      <c r="H370">
        <v>0</v>
      </c>
      <c r="I370">
        <v>4</v>
      </c>
      <c r="J370" t="s">
        <v>10</v>
      </c>
      <c r="K370" t="s">
        <v>8</v>
      </c>
      <c r="L370" t="s">
        <v>166</v>
      </c>
      <c r="M370" t="s">
        <v>60</v>
      </c>
      <c r="N370" t="s">
        <v>339</v>
      </c>
      <c r="O370" t="s">
        <v>341</v>
      </c>
      <c r="P370" t="s">
        <v>189</v>
      </c>
      <c r="Q370" t="s">
        <v>275</v>
      </c>
    </row>
    <row r="371" spans="1:17" x14ac:dyDescent="0.2">
      <c r="A371">
        <v>31</v>
      </c>
      <c r="B371">
        <v>10</v>
      </c>
      <c r="C371">
        <v>40</v>
      </c>
      <c r="D371">
        <v>1100000080</v>
      </c>
      <c r="E371">
        <v>100001120</v>
      </c>
      <c r="F371">
        <v>5</v>
      </c>
      <c r="G371">
        <v>2</v>
      </c>
      <c r="H371">
        <v>2</v>
      </c>
      <c r="I371">
        <v>3</v>
      </c>
      <c r="J371" t="s">
        <v>11</v>
      </c>
      <c r="K371" t="s">
        <v>8</v>
      </c>
      <c r="L371" t="s">
        <v>165</v>
      </c>
      <c r="M371" t="s">
        <v>61</v>
      </c>
      <c r="N371" t="s">
        <v>342</v>
      </c>
      <c r="O371" t="s">
        <v>343</v>
      </c>
      <c r="P371" t="s">
        <v>178</v>
      </c>
      <c r="Q371" t="s">
        <v>233</v>
      </c>
    </row>
    <row r="372" spans="1:17" x14ac:dyDescent="0.2">
      <c r="A372">
        <v>31</v>
      </c>
      <c r="B372">
        <v>10</v>
      </c>
      <c r="C372">
        <v>40</v>
      </c>
      <c r="D372">
        <v>1100000066</v>
      </c>
      <c r="E372">
        <v>100001128</v>
      </c>
      <c r="F372">
        <v>1</v>
      </c>
      <c r="G372">
        <v>1</v>
      </c>
      <c r="H372">
        <v>0</v>
      </c>
      <c r="I372">
        <v>0</v>
      </c>
      <c r="J372" t="s">
        <v>11</v>
      </c>
      <c r="K372" t="s">
        <v>7</v>
      </c>
      <c r="L372" t="s">
        <v>165</v>
      </c>
      <c r="M372" t="s">
        <v>61</v>
      </c>
      <c r="N372" t="s">
        <v>342</v>
      </c>
      <c r="O372" t="s">
        <v>343</v>
      </c>
      <c r="P372" t="s">
        <v>178</v>
      </c>
      <c r="Q372" t="s">
        <v>233</v>
      </c>
    </row>
    <row r="373" spans="1:17" x14ac:dyDescent="0.2">
      <c r="A373">
        <v>31</v>
      </c>
      <c r="B373">
        <v>10</v>
      </c>
      <c r="C373">
        <v>40</v>
      </c>
      <c r="D373">
        <v>1100000065</v>
      </c>
      <c r="E373">
        <v>100001121</v>
      </c>
      <c r="F373">
        <v>4</v>
      </c>
      <c r="G373">
        <v>0</v>
      </c>
      <c r="H373">
        <v>0</v>
      </c>
      <c r="I373">
        <v>4</v>
      </c>
      <c r="J373" t="s">
        <v>6</v>
      </c>
      <c r="K373" t="s">
        <v>8</v>
      </c>
      <c r="L373" t="s">
        <v>166</v>
      </c>
      <c r="M373" t="s">
        <v>60</v>
      </c>
      <c r="N373" t="s">
        <v>339</v>
      </c>
      <c r="O373" t="s">
        <v>340</v>
      </c>
      <c r="P373" t="s">
        <v>189</v>
      </c>
      <c r="Q373" t="s">
        <v>274</v>
      </c>
    </row>
    <row r="374" spans="1:17" x14ac:dyDescent="0.2">
      <c r="A374">
        <v>31</v>
      </c>
      <c r="B374">
        <v>10</v>
      </c>
      <c r="C374">
        <v>40</v>
      </c>
      <c r="D374">
        <v>1100000063</v>
      </c>
      <c r="E374">
        <v>100001129</v>
      </c>
      <c r="F374">
        <v>4</v>
      </c>
      <c r="G374">
        <v>1</v>
      </c>
      <c r="H374">
        <v>1</v>
      </c>
      <c r="I374">
        <v>3</v>
      </c>
      <c r="J374" t="s">
        <v>11</v>
      </c>
      <c r="K374" t="s">
        <v>8</v>
      </c>
      <c r="L374" t="s">
        <v>165</v>
      </c>
      <c r="M374" t="s">
        <v>61</v>
      </c>
      <c r="N374" t="s">
        <v>342</v>
      </c>
      <c r="O374" t="s">
        <v>343</v>
      </c>
      <c r="P374" t="s">
        <v>178</v>
      </c>
      <c r="Q374" t="s">
        <v>233</v>
      </c>
    </row>
    <row r="375" spans="1:17" x14ac:dyDescent="0.2">
      <c r="A375">
        <v>31</v>
      </c>
      <c r="B375">
        <v>10</v>
      </c>
      <c r="C375">
        <v>40</v>
      </c>
      <c r="D375">
        <v>1100000053</v>
      </c>
      <c r="E375">
        <v>100001126</v>
      </c>
      <c r="F375">
        <v>2</v>
      </c>
      <c r="G375">
        <v>1</v>
      </c>
      <c r="H375">
        <v>0</v>
      </c>
      <c r="I375">
        <v>1</v>
      </c>
      <c r="J375" t="s">
        <v>11</v>
      </c>
      <c r="K375" t="s">
        <v>8</v>
      </c>
      <c r="L375" t="s">
        <v>165</v>
      </c>
      <c r="M375" t="s">
        <v>61</v>
      </c>
      <c r="N375" t="s">
        <v>342</v>
      </c>
      <c r="O375" t="s">
        <v>343</v>
      </c>
      <c r="P375" t="s">
        <v>178</v>
      </c>
      <c r="Q375" t="s">
        <v>233</v>
      </c>
    </row>
    <row r="376" spans="1:17" x14ac:dyDescent="0.2">
      <c r="A376">
        <v>31</v>
      </c>
      <c r="B376">
        <v>10</v>
      </c>
      <c r="C376">
        <v>40</v>
      </c>
      <c r="D376">
        <v>1100000040</v>
      </c>
      <c r="E376">
        <v>100001134</v>
      </c>
      <c r="F376">
        <v>8</v>
      </c>
      <c r="G376">
        <v>3</v>
      </c>
      <c r="H376">
        <v>1</v>
      </c>
      <c r="I376">
        <v>5</v>
      </c>
      <c r="J376" t="s">
        <v>11</v>
      </c>
      <c r="K376" t="s">
        <v>8</v>
      </c>
      <c r="L376" t="s">
        <v>165</v>
      </c>
      <c r="M376" t="s">
        <v>61</v>
      </c>
      <c r="N376" t="s">
        <v>342</v>
      </c>
      <c r="O376" t="s">
        <v>343</v>
      </c>
      <c r="P376" t="s">
        <v>178</v>
      </c>
      <c r="Q376" t="s">
        <v>233</v>
      </c>
    </row>
    <row r="377" spans="1:17" x14ac:dyDescent="0.2">
      <c r="A377">
        <v>31</v>
      </c>
      <c r="B377">
        <v>10</v>
      </c>
      <c r="C377">
        <v>40</v>
      </c>
      <c r="D377">
        <v>1100000037</v>
      </c>
      <c r="E377">
        <v>100001133</v>
      </c>
      <c r="F377">
        <v>2</v>
      </c>
      <c r="G377">
        <v>0</v>
      </c>
      <c r="H377">
        <v>1</v>
      </c>
      <c r="I377">
        <v>2</v>
      </c>
      <c r="J377" t="s">
        <v>9</v>
      </c>
      <c r="K377" t="s">
        <v>8</v>
      </c>
      <c r="L377" t="s">
        <v>165</v>
      </c>
      <c r="M377" t="s">
        <v>60</v>
      </c>
      <c r="N377" t="s">
        <v>339</v>
      </c>
      <c r="O377" t="s">
        <v>344</v>
      </c>
      <c r="P377" t="s">
        <v>178</v>
      </c>
      <c r="Q377" t="s">
        <v>232</v>
      </c>
    </row>
    <row r="378" spans="1:17" x14ac:dyDescent="0.2">
      <c r="A378">
        <v>31</v>
      </c>
      <c r="B378">
        <v>10</v>
      </c>
      <c r="C378">
        <v>40</v>
      </c>
      <c r="D378">
        <v>1100000032</v>
      </c>
      <c r="E378">
        <v>100001132</v>
      </c>
      <c r="F378">
        <v>5</v>
      </c>
      <c r="G378">
        <v>3</v>
      </c>
      <c r="H378">
        <v>0</v>
      </c>
      <c r="I378">
        <v>2</v>
      </c>
      <c r="J378" t="s">
        <v>11</v>
      </c>
      <c r="K378" t="s">
        <v>8</v>
      </c>
      <c r="L378" t="s">
        <v>165</v>
      </c>
      <c r="M378" t="s">
        <v>61</v>
      </c>
      <c r="N378" t="s">
        <v>342</v>
      </c>
      <c r="O378" t="s">
        <v>343</v>
      </c>
      <c r="P378" t="s">
        <v>178</v>
      </c>
      <c r="Q378" t="s">
        <v>233</v>
      </c>
    </row>
    <row r="379" spans="1:17" x14ac:dyDescent="0.2">
      <c r="A379">
        <v>31</v>
      </c>
      <c r="B379">
        <v>10</v>
      </c>
      <c r="C379">
        <v>40</v>
      </c>
      <c r="D379">
        <v>1100000029</v>
      </c>
      <c r="E379">
        <v>100001130</v>
      </c>
      <c r="F379">
        <v>3</v>
      </c>
      <c r="G379">
        <v>1</v>
      </c>
      <c r="H379">
        <v>1</v>
      </c>
      <c r="I379">
        <v>2</v>
      </c>
      <c r="J379" t="s">
        <v>11</v>
      </c>
      <c r="K379" t="s">
        <v>8</v>
      </c>
      <c r="L379" t="s">
        <v>165</v>
      </c>
      <c r="M379" t="s">
        <v>61</v>
      </c>
      <c r="N379" t="s">
        <v>342</v>
      </c>
      <c r="O379" t="s">
        <v>343</v>
      </c>
      <c r="P379" t="s">
        <v>178</v>
      </c>
      <c r="Q379" t="s">
        <v>233</v>
      </c>
    </row>
    <row r="380" spans="1:17" x14ac:dyDescent="0.2">
      <c r="A380">
        <v>31</v>
      </c>
      <c r="B380">
        <v>10</v>
      </c>
      <c r="C380">
        <v>40</v>
      </c>
      <c r="D380">
        <v>1100000029</v>
      </c>
      <c r="E380">
        <v>100001131</v>
      </c>
      <c r="F380">
        <v>1</v>
      </c>
      <c r="G380">
        <v>0</v>
      </c>
      <c r="H380">
        <v>0</v>
      </c>
      <c r="I380">
        <v>1</v>
      </c>
      <c r="J380" t="s">
        <v>9</v>
      </c>
      <c r="K380" t="s">
        <v>7</v>
      </c>
      <c r="L380" t="s">
        <v>165</v>
      </c>
      <c r="M380" t="s">
        <v>60</v>
      </c>
      <c r="N380" t="s">
        <v>339</v>
      </c>
      <c r="O380" t="s">
        <v>344</v>
      </c>
      <c r="P380" t="s">
        <v>178</v>
      </c>
      <c r="Q380" t="s">
        <v>232</v>
      </c>
    </row>
    <row r="381" spans="1:17" x14ac:dyDescent="0.2">
      <c r="A381">
        <v>31</v>
      </c>
      <c r="B381">
        <v>10</v>
      </c>
      <c r="C381">
        <v>40</v>
      </c>
      <c r="D381">
        <v>1100000019</v>
      </c>
      <c r="E381">
        <v>100001127</v>
      </c>
      <c r="F381">
        <v>4</v>
      </c>
      <c r="G381">
        <v>3</v>
      </c>
      <c r="H381">
        <v>0</v>
      </c>
      <c r="I381">
        <v>1</v>
      </c>
      <c r="J381" t="s">
        <v>11</v>
      </c>
      <c r="K381" t="s">
        <v>8</v>
      </c>
      <c r="L381" t="s">
        <v>165</v>
      </c>
      <c r="M381" t="s">
        <v>61</v>
      </c>
      <c r="N381" t="s">
        <v>342</v>
      </c>
      <c r="O381" t="s">
        <v>343</v>
      </c>
      <c r="P381" t="s">
        <v>178</v>
      </c>
      <c r="Q381" t="s">
        <v>233</v>
      </c>
    </row>
    <row r="382" spans="1:17" x14ac:dyDescent="0.2">
      <c r="A382">
        <v>31</v>
      </c>
      <c r="B382">
        <v>10</v>
      </c>
      <c r="C382">
        <v>40</v>
      </c>
      <c r="D382">
        <v>1100000015</v>
      </c>
      <c r="E382">
        <v>100001123</v>
      </c>
      <c r="F382">
        <v>2</v>
      </c>
      <c r="G382">
        <v>1</v>
      </c>
      <c r="H382">
        <v>0</v>
      </c>
      <c r="I382">
        <v>1</v>
      </c>
      <c r="J382" t="s">
        <v>11</v>
      </c>
      <c r="K382" t="s">
        <v>8</v>
      </c>
      <c r="L382" t="s">
        <v>165</v>
      </c>
      <c r="M382" t="s">
        <v>61</v>
      </c>
      <c r="N382" t="s">
        <v>342</v>
      </c>
      <c r="O382" t="s">
        <v>343</v>
      </c>
      <c r="P382" t="s">
        <v>178</v>
      </c>
      <c r="Q382" t="s">
        <v>233</v>
      </c>
    </row>
    <row r="383" spans="1:17" x14ac:dyDescent="0.2">
      <c r="A383">
        <v>31</v>
      </c>
      <c r="B383">
        <v>10</v>
      </c>
      <c r="C383">
        <v>40</v>
      </c>
      <c r="D383">
        <v>1100000015</v>
      </c>
      <c r="E383">
        <v>100001124</v>
      </c>
      <c r="F383">
        <v>1</v>
      </c>
      <c r="G383">
        <v>0</v>
      </c>
      <c r="H383">
        <v>1</v>
      </c>
      <c r="I383">
        <v>1</v>
      </c>
      <c r="J383" t="s">
        <v>11</v>
      </c>
      <c r="K383" t="s">
        <v>7</v>
      </c>
      <c r="L383" t="s">
        <v>165</v>
      </c>
      <c r="M383" t="s">
        <v>60</v>
      </c>
      <c r="N383" t="s">
        <v>339</v>
      </c>
      <c r="O383" t="s">
        <v>345</v>
      </c>
      <c r="P383" t="s">
        <v>178</v>
      </c>
      <c r="Q383" t="s">
        <v>233</v>
      </c>
    </row>
    <row r="384" spans="1:17" x14ac:dyDescent="0.2">
      <c r="A384">
        <v>31</v>
      </c>
      <c r="B384">
        <v>10</v>
      </c>
      <c r="C384">
        <v>40</v>
      </c>
      <c r="D384">
        <v>1100000002</v>
      </c>
      <c r="E384">
        <v>100001119</v>
      </c>
      <c r="F384">
        <v>3</v>
      </c>
      <c r="G384">
        <v>1</v>
      </c>
      <c r="H384">
        <v>0</v>
      </c>
      <c r="I384">
        <v>2</v>
      </c>
      <c r="J384" t="s">
        <v>11</v>
      </c>
      <c r="K384" t="s">
        <v>8</v>
      </c>
      <c r="L384" t="s">
        <v>165</v>
      </c>
      <c r="M384" t="s">
        <v>61</v>
      </c>
      <c r="N384" t="s">
        <v>342</v>
      </c>
      <c r="O384" t="s">
        <v>343</v>
      </c>
      <c r="P384" t="s">
        <v>178</v>
      </c>
      <c r="Q384" t="s">
        <v>233</v>
      </c>
    </row>
    <row r="385" spans="1:17" x14ac:dyDescent="0.2">
      <c r="A385">
        <v>31</v>
      </c>
      <c r="B385">
        <v>10</v>
      </c>
      <c r="C385">
        <v>40</v>
      </c>
      <c r="D385">
        <v>1100000000</v>
      </c>
      <c r="E385">
        <v>100001117</v>
      </c>
      <c r="F385">
        <v>3</v>
      </c>
      <c r="G385">
        <v>2</v>
      </c>
      <c r="H385">
        <v>0</v>
      </c>
      <c r="I385">
        <v>1</v>
      </c>
      <c r="J385" t="s">
        <v>11</v>
      </c>
      <c r="K385" t="s">
        <v>8</v>
      </c>
      <c r="L385" t="s">
        <v>165</v>
      </c>
      <c r="M385" t="s">
        <v>61</v>
      </c>
      <c r="N385" t="s">
        <v>342</v>
      </c>
      <c r="O385" t="s">
        <v>343</v>
      </c>
      <c r="P385" t="s">
        <v>178</v>
      </c>
      <c r="Q385" t="s">
        <v>233</v>
      </c>
    </row>
  </sheetData>
  <sortState xmlns:xlrd2="http://schemas.microsoft.com/office/spreadsheetml/2017/richdata2" ref="A2:K388">
    <sortCondition ref="C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DC88-73A1-E24D-8B1F-875BCE1B6937}">
  <dimension ref="A1:BU49"/>
  <sheetViews>
    <sheetView topLeftCell="A34" workbookViewId="0">
      <selection activeCell="A2" sqref="A2:XFD45"/>
    </sheetView>
  </sheetViews>
  <sheetFormatPr baseColWidth="10" defaultRowHeight="16" x14ac:dyDescent="0.2"/>
  <cols>
    <col min="1" max="2" width="11" style="20" bestFit="1" customWidth="1"/>
    <col min="3" max="3" width="13" style="20" bestFit="1" customWidth="1"/>
    <col min="4" max="4" width="11.1640625" style="20" bestFit="1" customWidth="1"/>
    <col min="5" max="6" width="11" style="20" bestFit="1" customWidth="1"/>
    <col min="7" max="7" width="16.83203125" style="20" bestFit="1" customWidth="1"/>
    <col min="8" max="8" width="17.5" style="20" bestFit="1" customWidth="1"/>
    <col min="9" max="9" width="17" style="20" bestFit="1" customWidth="1"/>
    <col min="10" max="10" width="10.83203125" style="20"/>
    <col min="11" max="11" width="23.33203125" style="20" customWidth="1"/>
    <col min="12" max="12" width="23.6640625" style="20" customWidth="1"/>
    <col min="13" max="13" width="10.83203125" style="20"/>
    <col min="14" max="14" width="24.6640625" style="20" bestFit="1" customWidth="1"/>
    <col min="15" max="15" width="23.33203125" style="20" bestFit="1" customWidth="1"/>
    <col min="16" max="16" width="30.33203125" style="20" customWidth="1"/>
    <col min="17" max="18" width="26.1640625" style="20" bestFit="1" customWidth="1"/>
    <col min="19" max="16384" width="10.83203125" style="20"/>
  </cols>
  <sheetData>
    <row r="1" spans="1:73" s="18" customFormat="1" x14ac:dyDescent="0.2">
      <c r="A1" s="18" t="s">
        <v>352</v>
      </c>
      <c r="B1" s="18" t="s">
        <v>351</v>
      </c>
      <c r="C1" s="18" t="s">
        <v>15</v>
      </c>
      <c r="D1" s="18" t="s">
        <v>4</v>
      </c>
      <c r="E1" s="18" t="s">
        <v>5</v>
      </c>
      <c r="F1" s="18" t="s">
        <v>1</v>
      </c>
      <c r="G1" s="18" t="s">
        <v>34</v>
      </c>
      <c r="H1" s="18" t="s">
        <v>35</v>
      </c>
      <c r="I1" s="18" t="s">
        <v>36</v>
      </c>
      <c r="J1" s="18" t="s">
        <v>2</v>
      </c>
      <c r="K1" s="18" t="s">
        <v>3</v>
      </c>
      <c r="L1" s="18" t="s">
        <v>167</v>
      </c>
      <c r="M1" s="18" t="s">
        <v>59</v>
      </c>
      <c r="N1" s="18" t="s">
        <v>282</v>
      </c>
      <c r="O1" s="18" t="s">
        <v>283</v>
      </c>
      <c r="P1" s="18" t="s">
        <v>284</v>
      </c>
      <c r="Q1" s="18" t="s">
        <v>285</v>
      </c>
      <c r="S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1" t="s">
        <v>153</v>
      </c>
      <c r="AZ1" s="21"/>
      <c r="BA1" s="21"/>
      <c r="BB1" s="21"/>
      <c r="BC1" s="21"/>
      <c r="BD1" s="21" t="s">
        <v>154</v>
      </c>
      <c r="BE1" s="21"/>
      <c r="BF1" s="21"/>
      <c r="BG1" s="21"/>
      <c r="BH1" s="21"/>
      <c r="BI1" s="19"/>
      <c r="BJ1" s="19"/>
      <c r="BL1" s="21" t="s">
        <v>165</v>
      </c>
      <c r="BM1" s="21"/>
      <c r="BN1" s="21"/>
      <c r="BO1" s="21"/>
      <c r="BP1" s="21"/>
      <c r="BQ1" s="21" t="s">
        <v>166</v>
      </c>
      <c r="BR1" s="21"/>
      <c r="BS1" s="21"/>
      <c r="BT1" s="21"/>
      <c r="BU1" s="21"/>
    </row>
    <row r="2" spans="1:73" x14ac:dyDescent="0.2">
      <c r="A2" s="20">
        <v>4</v>
      </c>
      <c r="B2" s="20">
        <v>1</v>
      </c>
      <c r="C2" s="20">
        <v>31</v>
      </c>
      <c r="D2" s="20">
        <v>1100000048</v>
      </c>
      <c r="E2" s="20">
        <v>100000186</v>
      </c>
      <c r="F2" s="20">
        <v>1</v>
      </c>
      <c r="G2" s="20">
        <v>0</v>
      </c>
      <c r="H2" s="20">
        <v>0</v>
      </c>
      <c r="I2" s="20">
        <v>1</v>
      </c>
      <c r="J2" s="20" t="s">
        <v>6</v>
      </c>
      <c r="K2" s="20" t="s">
        <v>7</v>
      </c>
      <c r="L2" s="20" t="s">
        <v>166</v>
      </c>
      <c r="M2" s="20" t="s">
        <v>60</v>
      </c>
      <c r="N2" s="20" t="s">
        <v>367</v>
      </c>
      <c r="O2" s="20" t="s">
        <v>368</v>
      </c>
      <c r="P2" s="20" t="str">
        <f>_xlfn.CONCAT(C2,"_",L2)</f>
        <v>31_TRANSIENT</v>
      </c>
      <c r="Q2" s="20" t="str">
        <f>_xlfn.CONCAT(C2,"_",J2,"_",L2)</f>
        <v>31_Short_TRANSIENT</v>
      </c>
    </row>
    <row r="3" spans="1:73" x14ac:dyDescent="0.2">
      <c r="A3" s="20">
        <v>4</v>
      </c>
      <c r="B3" s="20">
        <v>1</v>
      </c>
      <c r="C3" s="20">
        <v>31</v>
      </c>
      <c r="D3" s="20">
        <v>1100000051</v>
      </c>
      <c r="E3" s="20">
        <v>100000203</v>
      </c>
      <c r="F3" s="20">
        <v>2</v>
      </c>
      <c r="G3" s="20">
        <v>0</v>
      </c>
      <c r="H3" s="20">
        <v>0</v>
      </c>
      <c r="I3" s="20">
        <v>2</v>
      </c>
      <c r="J3" s="20" t="s">
        <v>6</v>
      </c>
      <c r="K3" s="20" t="s">
        <v>8</v>
      </c>
      <c r="L3" s="20" t="s">
        <v>166</v>
      </c>
      <c r="M3" s="20" t="s">
        <v>60</v>
      </c>
      <c r="N3" s="20" t="s">
        <v>367</v>
      </c>
      <c r="O3" s="20" t="s">
        <v>368</v>
      </c>
      <c r="P3" s="20" t="str">
        <f t="shared" ref="P3:P45" si="0">_xlfn.CONCAT(C3,"_",L3)</f>
        <v>31_TRANSIENT</v>
      </c>
      <c r="Q3" s="20" t="str">
        <f t="shared" ref="Q3:Q45" si="1">_xlfn.CONCAT(C3,"_",J3,"_",L3)</f>
        <v>31_Short_TRANSIENT</v>
      </c>
    </row>
    <row r="4" spans="1:73" x14ac:dyDescent="0.2">
      <c r="A4" s="20">
        <v>4</v>
      </c>
      <c r="B4" s="20">
        <v>1</v>
      </c>
      <c r="C4" s="20">
        <v>31</v>
      </c>
      <c r="D4" s="20">
        <v>1100000000</v>
      </c>
      <c r="E4" s="20">
        <v>100000185</v>
      </c>
      <c r="F4" s="20">
        <v>1</v>
      </c>
      <c r="G4" s="20">
        <v>0</v>
      </c>
      <c r="H4" s="20">
        <v>0</v>
      </c>
      <c r="I4" s="20">
        <v>1</v>
      </c>
      <c r="J4" s="20" t="s">
        <v>9</v>
      </c>
      <c r="K4" s="20" t="s">
        <v>7</v>
      </c>
      <c r="L4" s="20" t="s">
        <v>165</v>
      </c>
      <c r="M4" s="20" t="s">
        <v>60</v>
      </c>
      <c r="N4" s="20" t="s">
        <v>367</v>
      </c>
      <c r="O4" s="20" t="s">
        <v>369</v>
      </c>
      <c r="P4" s="20" t="str">
        <f t="shared" si="0"/>
        <v>31_SELECTED</v>
      </c>
      <c r="Q4" s="20" t="str">
        <f t="shared" si="1"/>
        <v>31_LP-Contact_SELECTED</v>
      </c>
    </row>
    <row r="5" spans="1:73" x14ac:dyDescent="0.2">
      <c r="A5" s="20">
        <v>4</v>
      </c>
      <c r="B5" s="20">
        <v>1</v>
      </c>
      <c r="C5" s="20">
        <v>31</v>
      </c>
      <c r="D5" s="20">
        <v>1100000001</v>
      </c>
      <c r="E5" s="20">
        <v>100000192</v>
      </c>
      <c r="F5" s="20">
        <v>1</v>
      </c>
      <c r="G5" s="20">
        <v>0</v>
      </c>
      <c r="H5" s="20">
        <v>0</v>
      </c>
      <c r="I5" s="20">
        <v>1</v>
      </c>
      <c r="J5" s="20" t="s">
        <v>6</v>
      </c>
      <c r="K5" s="20" t="s">
        <v>7</v>
      </c>
      <c r="L5" s="20" t="s">
        <v>166</v>
      </c>
      <c r="M5" s="20" t="s">
        <v>60</v>
      </c>
      <c r="N5" s="20" t="s">
        <v>367</v>
      </c>
      <c r="O5" s="20" t="s">
        <v>368</v>
      </c>
      <c r="P5" s="20" t="str">
        <f t="shared" si="0"/>
        <v>31_TRANSIENT</v>
      </c>
      <c r="Q5" s="20" t="str">
        <f t="shared" si="1"/>
        <v>31_Short_TRANSIENT</v>
      </c>
    </row>
    <row r="6" spans="1:73" x14ac:dyDescent="0.2">
      <c r="A6" s="20">
        <v>4</v>
      </c>
      <c r="B6" s="20">
        <v>1</v>
      </c>
      <c r="C6" s="20">
        <v>31</v>
      </c>
      <c r="D6" s="20">
        <v>1100000002</v>
      </c>
      <c r="E6" s="20">
        <v>100000195</v>
      </c>
      <c r="F6" s="20">
        <v>4</v>
      </c>
      <c r="G6" s="20">
        <v>0</v>
      </c>
      <c r="H6" s="20">
        <v>0</v>
      </c>
      <c r="I6" s="20">
        <v>4</v>
      </c>
      <c r="J6" s="20" t="s">
        <v>9</v>
      </c>
      <c r="K6" s="20" t="s">
        <v>8</v>
      </c>
      <c r="L6" s="20" t="s">
        <v>165</v>
      </c>
      <c r="M6" s="20" t="s">
        <v>60</v>
      </c>
      <c r="N6" s="20" t="s">
        <v>367</v>
      </c>
      <c r="O6" s="20" t="s">
        <v>369</v>
      </c>
      <c r="P6" s="20" t="str">
        <f t="shared" si="0"/>
        <v>31_SELECTED</v>
      </c>
      <c r="Q6" s="20" t="str">
        <f t="shared" si="1"/>
        <v>31_LP-Contact_SELECTED</v>
      </c>
    </row>
    <row r="7" spans="1:73" x14ac:dyDescent="0.2">
      <c r="A7" s="20">
        <v>4</v>
      </c>
      <c r="B7" s="20">
        <v>1</v>
      </c>
      <c r="C7" s="20">
        <v>31</v>
      </c>
      <c r="D7" s="20">
        <v>100000194</v>
      </c>
      <c r="E7" s="20">
        <v>100000194</v>
      </c>
      <c r="F7" s="20">
        <v>1</v>
      </c>
      <c r="G7" s="20">
        <v>0</v>
      </c>
      <c r="H7" s="20">
        <v>0</v>
      </c>
      <c r="I7" s="20">
        <v>1</v>
      </c>
      <c r="J7" s="20" t="s">
        <v>6</v>
      </c>
      <c r="K7" s="20" t="s">
        <v>7</v>
      </c>
      <c r="L7" s="20" t="s">
        <v>166</v>
      </c>
      <c r="M7" s="20" t="s">
        <v>60</v>
      </c>
      <c r="N7" s="20" t="s">
        <v>367</v>
      </c>
      <c r="O7" s="20" t="s">
        <v>368</v>
      </c>
      <c r="P7" s="20" t="str">
        <f t="shared" si="0"/>
        <v>31_TRANSIENT</v>
      </c>
      <c r="Q7" s="20" t="str">
        <f t="shared" si="1"/>
        <v>31_Short_TRANSIENT</v>
      </c>
    </row>
    <row r="8" spans="1:73" x14ac:dyDescent="0.2">
      <c r="A8" s="20">
        <v>4</v>
      </c>
      <c r="B8" s="20">
        <v>1</v>
      </c>
      <c r="C8" s="20">
        <v>31</v>
      </c>
      <c r="D8" s="20">
        <v>1100000041</v>
      </c>
      <c r="E8" s="20">
        <v>100000188</v>
      </c>
      <c r="F8" s="20">
        <v>1</v>
      </c>
      <c r="G8" s="20">
        <v>0</v>
      </c>
      <c r="H8" s="20">
        <v>0</v>
      </c>
      <c r="I8" s="20">
        <v>1</v>
      </c>
      <c r="J8" s="20" t="s">
        <v>6</v>
      </c>
      <c r="K8" s="20" t="s">
        <v>7</v>
      </c>
      <c r="L8" s="20" t="s">
        <v>166</v>
      </c>
      <c r="M8" s="20" t="s">
        <v>60</v>
      </c>
      <c r="N8" s="20" t="s">
        <v>367</v>
      </c>
      <c r="O8" s="20" t="s">
        <v>368</v>
      </c>
      <c r="P8" s="20" t="str">
        <f t="shared" si="0"/>
        <v>31_TRANSIENT</v>
      </c>
      <c r="Q8" s="20" t="str">
        <f t="shared" si="1"/>
        <v>31_Short_TRANSIENT</v>
      </c>
    </row>
    <row r="9" spans="1:73" x14ac:dyDescent="0.2">
      <c r="A9" s="20">
        <v>4</v>
      </c>
      <c r="B9" s="20">
        <v>1</v>
      </c>
      <c r="C9" s="20">
        <v>31</v>
      </c>
      <c r="D9" s="20">
        <v>1100000050</v>
      </c>
      <c r="E9" s="20">
        <v>100000202</v>
      </c>
      <c r="F9" s="20">
        <v>1</v>
      </c>
      <c r="G9" s="20">
        <v>0</v>
      </c>
      <c r="H9" s="20">
        <v>0</v>
      </c>
      <c r="I9" s="20">
        <v>1</v>
      </c>
      <c r="J9" s="20" t="s">
        <v>6</v>
      </c>
      <c r="K9" s="20" t="s">
        <v>7</v>
      </c>
      <c r="L9" s="20" t="s">
        <v>166</v>
      </c>
      <c r="M9" s="20" t="s">
        <v>60</v>
      </c>
      <c r="N9" s="20" t="s">
        <v>367</v>
      </c>
      <c r="O9" s="20" t="s">
        <v>368</v>
      </c>
      <c r="P9" s="20" t="str">
        <f t="shared" si="0"/>
        <v>31_TRANSIENT</v>
      </c>
      <c r="Q9" s="20" t="str">
        <f t="shared" si="1"/>
        <v>31_Short_TRANSIENT</v>
      </c>
    </row>
    <row r="10" spans="1:73" x14ac:dyDescent="0.2">
      <c r="A10" s="20">
        <v>4</v>
      </c>
      <c r="B10" s="20">
        <v>1</v>
      </c>
      <c r="C10" s="20">
        <v>31</v>
      </c>
      <c r="D10" s="20">
        <v>1100000003</v>
      </c>
      <c r="E10" s="20">
        <v>100000187</v>
      </c>
      <c r="F10" s="20">
        <v>1</v>
      </c>
      <c r="G10" s="20">
        <v>0</v>
      </c>
      <c r="H10" s="20">
        <v>0</v>
      </c>
      <c r="I10" s="20">
        <v>1</v>
      </c>
      <c r="J10" s="20" t="s">
        <v>6</v>
      </c>
      <c r="K10" s="20" t="s">
        <v>7</v>
      </c>
      <c r="L10" s="20" t="s">
        <v>166</v>
      </c>
      <c r="M10" s="20" t="s">
        <v>60</v>
      </c>
      <c r="N10" s="20" t="s">
        <v>367</v>
      </c>
      <c r="O10" s="20" t="s">
        <v>368</v>
      </c>
      <c r="P10" s="20" t="str">
        <f t="shared" si="0"/>
        <v>31_TRANSIENT</v>
      </c>
      <c r="Q10" s="20" t="str">
        <f t="shared" si="1"/>
        <v>31_Short_TRANSIENT</v>
      </c>
    </row>
    <row r="11" spans="1:73" x14ac:dyDescent="0.2">
      <c r="A11" s="20">
        <v>4</v>
      </c>
      <c r="B11" s="20">
        <v>1</v>
      </c>
      <c r="C11" s="20">
        <v>31</v>
      </c>
      <c r="D11" s="20">
        <v>100000190</v>
      </c>
      <c r="E11" s="20">
        <v>100000190</v>
      </c>
      <c r="F11" s="20">
        <v>1</v>
      </c>
      <c r="G11" s="20">
        <v>0</v>
      </c>
      <c r="H11" s="20">
        <v>0</v>
      </c>
      <c r="I11" s="20">
        <v>1</v>
      </c>
      <c r="J11" s="20" t="s">
        <v>6</v>
      </c>
      <c r="K11" s="20" t="s">
        <v>7</v>
      </c>
      <c r="L11" s="20" t="s">
        <v>166</v>
      </c>
      <c r="M11" s="20" t="s">
        <v>60</v>
      </c>
      <c r="N11" s="20" t="s">
        <v>367</v>
      </c>
      <c r="O11" s="20" t="s">
        <v>368</v>
      </c>
      <c r="P11" s="20" t="str">
        <f t="shared" si="0"/>
        <v>31_TRANSIENT</v>
      </c>
      <c r="Q11" s="20" t="str">
        <f t="shared" si="1"/>
        <v>31_Short_TRANSIENT</v>
      </c>
    </row>
    <row r="12" spans="1:73" x14ac:dyDescent="0.2">
      <c r="A12" s="20">
        <v>4</v>
      </c>
      <c r="B12" s="20">
        <v>1</v>
      </c>
      <c r="C12" s="20">
        <v>31</v>
      </c>
      <c r="D12" s="20">
        <v>1100000049</v>
      </c>
      <c r="E12" s="20">
        <v>100000189</v>
      </c>
      <c r="F12" s="20">
        <v>1</v>
      </c>
      <c r="G12" s="20">
        <v>0</v>
      </c>
      <c r="H12" s="20">
        <v>0</v>
      </c>
      <c r="I12" s="20">
        <v>1</v>
      </c>
      <c r="J12" s="20" t="s">
        <v>6</v>
      </c>
      <c r="K12" s="20" t="s">
        <v>7</v>
      </c>
      <c r="L12" s="20" t="s">
        <v>166</v>
      </c>
      <c r="M12" s="20" t="s">
        <v>60</v>
      </c>
      <c r="N12" s="20" t="s">
        <v>367</v>
      </c>
      <c r="O12" s="20" t="s">
        <v>368</v>
      </c>
      <c r="P12" s="20" t="str">
        <f t="shared" si="0"/>
        <v>31_TRANSIENT</v>
      </c>
      <c r="Q12" s="20" t="str">
        <f t="shared" si="1"/>
        <v>31_Short_TRANSIENT</v>
      </c>
    </row>
    <row r="13" spans="1:73" x14ac:dyDescent="0.2">
      <c r="A13" s="20">
        <v>4</v>
      </c>
      <c r="B13" s="20">
        <v>1</v>
      </c>
      <c r="C13" s="20">
        <v>31</v>
      </c>
      <c r="D13" s="20">
        <v>1100000052</v>
      </c>
      <c r="E13" s="20">
        <v>100000204</v>
      </c>
      <c r="F13" s="20">
        <v>1</v>
      </c>
      <c r="G13" s="20">
        <v>0</v>
      </c>
      <c r="H13" s="20">
        <v>0</v>
      </c>
      <c r="I13" s="20">
        <v>1</v>
      </c>
      <c r="J13" s="20" t="s">
        <v>6</v>
      </c>
      <c r="K13" s="20" t="s">
        <v>7</v>
      </c>
      <c r="L13" s="20" t="s">
        <v>166</v>
      </c>
      <c r="M13" s="20" t="s">
        <v>60</v>
      </c>
      <c r="N13" s="20" t="s">
        <v>367</v>
      </c>
      <c r="O13" s="20" t="s">
        <v>368</v>
      </c>
      <c r="P13" s="20" t="str">
        <f t="shared" si="0"/>
        <v>31_TRANSIENT</v>
      </c>
      <c r="Q13" s="20" t="str">
        <f t="shared" si="1"/>
        <v>31_Short_TRANSIENT</v>
      </c>
    </row>
    <row r="14" spans="1:73" x14ac:dyDescent="0.2">
      <c r="A14" s="20">
        <v>4</v>
      </c>
      <c r="B14" s="20">
        <v>1</v>
      </c>
      <c r="C14" s="20">
        <v>31</v>
      </c>
      <c r="D14" s="20">
        <v>1100000007</v>
      </c>
      <c r="E14" s="20">
        <v>100000191</v>
      </c>
      <c r="F14" s="20">
        <v>2</v>
      </c>
      <c r="G14" s="20">
        <v>0</v>
      </c>
      <c r="H14" s="20">
        <v>0</v>
      </c>
      <c r="I14" s="20">
        <v>2</v>
      </c>
      <c r="J14" s="20" t="s">
        <v>6</v>
      </c>
      <c r="K14" s="20" t="s">
        <v>8</v>
      </c>
      <c r="L14" s="20" t="s">
        <v>166</v>
      </c>
      <c r="M14" s="20" t="s">
        <v>60</v>
      </c>
      <c r="N14" s="20" t="s">
        <v>367</v>
      </c>
      <c r="O14" s="20" t="s">
        <v>368</v>
      </c>
      <c r="P14" s="20" t="str">
        <f t="shared" si="0"/>
        <v>31_TRANSIENT</v>
      </c>
      <c r="Q14" s="20" t="str">
        <f t="shared" si="1"/>
        <v>31_Short_TRANSIENT</v>
      </c>
    </row>
    <row r="15" spans="1:73" x14ac:dyDescent="0.2">
      <c r="A15" s="20">
        <v>4</v>
      </c>
      <c r="B15" s="20">
        <v>1</v>
      </c>
      <c r="C15" s="20">
        <v>31</v>
      </c>
      <c r="D15" s="20">
        <v>1100000010</v>
      </c>
      <c r="E15" s="20">
        <v>100000193</v>
      </c>
      <c r="F15" s="20">
        <v>2</v>
      </c>
      <c r="G15" s="20">
        <v>0</v>
      </c>
      <c r="H15" s="20">
        <v>0</v>
      </c>
      <c r="I15" s="20">
        <v>2</v>
      </c>
      <c r="J15" s="20" t="s">
        <v>6</v>
      </c>
      <c r="K15" s="20" t="s">
        <v>8</v>
      </c>
      <c r="L15" s="20" t="s">
        <v>166</v>
      </c>
      <c r="M15" s="20" t="s">
        <v>60</v>
      </c>
      <c r="N15" s="20" t="s">
        <v>367</v>
      </c>
      <c r="O15" s="20" t="s">
        <v>368</v>
      </c>
      <c r="P15" s="20" t="str">
        <f t="shared" si="0"/>
        <v>31_TRANSIENT</v>
      </c>
      <c r="Q15" s="20" t="str">
        <f t="shared" si="1"/>
        <v>31_Short_TRANSIENT</v>
      </c>
    </row>
    <row r="16" spans="1:73" x14ac:dyDescent="0.2">
      <c r="A16" s="20">
        <v>4</v>
      </c>
      <c r="B16" s="20">
        <v>1</v>
      </c>
      <c r="C16" s="20">
        <v>31</v>
      </c>
      <c r="D16" s="20">
        <v>1100000009</v>
      </c>
      <c r="E16" s="20">
        <v>100000196</v>
      </c>
      <c r="F16" s="20">
        <v>2</v>
      </c>
      <c r="G16" s="20">
        <v>0</v>
      </c>
      <c r="H16" s="20">
        <v>0</v>
      </c>
      <c r="I16" s="20">
        <v>2</v>
      </c>
      <c r="J16" s="20" t="s">
        <v>6</v>
      </c>
      <c r="K16" s="20" t="s">
        <v>8</v>
      </c>
      <c r="L16" s="20" t="s">
        <v>166</v>
      </c>
      <c r="M16" s="20" t="s">
        <v>60</v>
      </c>
      <c r="N16" s="20" t="s">
        <v>367</v>
      </c>
      <c r="O16" s="20" t="s">
        <v>368</v>
      </c>
      <c r="P16" s="20" t="str">
        <f t="shared" si="0"/>
        <v>31_TRANSIENT</v>
      </c>
      <c r="Q16" s="20" t="str">
        <f t="shared" si="1"/>
        <v>31_Short_TRANSIENT</v>
      </c>
    </row>
    <row r="17" spans="1:17" x14ac:dyDescent="0.2">
      <c r="A17" s="20">
        <v>4</v>
      </c>
      <c r="B17" s="20">
        <v>1</v>
      </c>
      <c r="C17" s="20">
        <v>31</v>
      </c>
      <c r="D17" s="20">
        <v>1100000011</v>
      </c>
      <c r="E17" s="20">
        <v>100000197</v>
      </c>
      <c r="F17" s="20">
        <v>5</v>
      </c>
      <c r="G17" s="20">
        <v>0</v>
      </c>
      <c r="H17" s="20">
        <v>0</v>
      </c>
      <c r="I17" s="20">
        <v>5</v>
      </c>
      <c r="J17" s="20" t="s">
        <v>10</v>
      </c>
      <c r="K17" s="20" t="s">
        <v>8</v>
      </c>
      <c r="L17" s="20" t="s">
        <v>165</v>
      </c>
      <c r="M17" s="20" t="s">
        <v>60</v>
      </c>
      <c r="N17" s="20" t="s">
        <v>367</v>
      </c>
      <c r="O17" s="20" t="s">
        <v>370</v>
      </c>
      <c r="P17" s="20" t="str">
        <f t="shared" si="0"/>
        <v>31_SELECTED</v>
      </c>
      <c r="Q17" s="20" t="str">
        <f t="shared" si="1"/>
        <v>31_Middle_SELECTED</v>
      </c>
    </row>
    <row r="18" spans="1:17" x14ac:dyDescent="0.2">
      <c r="A18" s="20">
        <v>4</v>
      </c>
      <c r="B18" s="20">
        <v>1</v>
      </c>
      <c r="C18" s="20">
        <v>31</v>
      </c>
      <c r="D18" s="20">
        <v>1100000012</v>
      </c>
      <c r="E18" s="20">
        <v>100000198</v>
      </c>
      <c r="F18" s="20">
        <v>1</v>
      </c>
      <c r="G18" s="20">
        <v>0</v>
      </c>
      <c r="H18" s="20">
        <v>0</v>
      </c>
      <c r="I18" s="20">
        <v>1</v>
      </c>
      <c r="J18" s="20" t="s">
        <v>6</v>
      </c>
      <c r="K18" s="20" t="s">
        <v>7</v>
      </c>
      <c r="L18" s="20" t="s">
        <v>166</v>
      </c>
      <c r="M18" s="20" t="s">
        <v>60</v>
      </c>
      <c r="N18" s="20" t="s">
        <v>367</v>
      </c>
      <c r="O18" s="20" t="s">
        <v>368</v>
      </c>
      <c r="P18" s="20" t="str">
        <f t="shared" si="0"/>
        <v>31_TRANSIENT</v>
      </c>
      <c r="Q18" s="20" t="str">
        <f t="shared" si="1"/>
        <v>31_Short_TRANSIENT</v>
      </c>
    </row>
    <row r="19" spans="1:17" x14ac:dyDescent="0.2">
      <c r="A19" s="20">
        <v>4</v>
      </c>
      <c r="B19" s="20">
        <v>1</v>
      </c>
      <c r="C19" s="20">
        <v>31</v>
      </c>
      <c r="D19" s="20">
        <v>1100000011</v>
      </c>
      <c r="E19" s="20">
        <v>100000199</v>
      </c>
      <c r="F19" s="20">
        <v>2</v>
      </c>
      <c r="G19" s="20">
        <v>0</v>
      </c>
      <c r="H19" s="20">
        <v>1</v>
      </c>
      <c r="I19" s="20">
        <v>2</v>
      </c>
      <c r="J19" s="20" t="s">
        <v>6</v>
      </c>
      <c r="K19" s="20" t="s">
        <v>8</v>
      </c>
      <c r="L19" s="20" t="s">
        <v>165</v>
      </c>
      <c r="M19" s="20" t="s">
        <v>60</v>
      </c>
      <c r="N19" s="20" t="s">
        <v>367</v>
      </c>
      <c r="O19" s="20" t="s">
        <v>368</v>
      </c>
      <c r="P19" s="20" t="str">
        <f t="shared" si="0"/>
        <v>31_SELECTED</v>
      </c>
      <c r="Q19" s="20" t="str">
        <f t="shared" si="1"/>
        <v>31_Short_SELECTED</v>
      </c>
    </row>
    <row r="20" spans="1:17" x14ac:dyDescent="0.2">
      <c r="A20" s="20">
        <v>4</v>
      </c>
      <c r="B20" s="20">
        <v>1</v>
      </c>
      <c r="C20" s="20">
        <v>31</v>
      </c>
      <c r="D20" s="20">
        <v>100000201</v>
      </c>
      <c r="E20" s="20">
        <v>100000201</v>
      </c>
      <c r="F20" s="20">
        <v>1</v>
      </c>
      <c r="G20" s="20">
        <v>0</v>
      </c>
      <c r="H20" s="20">
        <v>0</v>
      </c>
      <c r="I20" s="20">
        <v>1</v>
      </c>
      <c r="J20" s="20" t="s">
        <v>6</v>
      </c>
      <c r="K20" s="20" t="s">
        <v>7</v>
      </c>
      <c r="L20" s="20" t="s">
        <v>166</v>
      </c>
      <c r="M20" s="20" t="s">
        <v>60</v>
      </c>
      <c r="N20" s="20" t="s">
        <v>367</v>
      </c>
      <c r="O20" s="20" t="s">
        <v>368</v>
      </c>
      <c r="P20" s="20" t="str">
        <f t="shared" si="0"/>
        <v>31_TRANSIENT</v>
      </c>
      <c r="Q20" s="20" t="str">
        <f t="shared" si="1"/>
        <v>31_Short_TRANSIENT</v>
      </c>
    </row>
    <row r="21" spans="1:17" x14ac:dyDescent="0.2">
      <c r="A21" s="20">
        <v>4</v>
      </c>
      <c r="B21" s="20">
        <v>1</v>
      </c>
      <c r="C21" s="20">
        <v>31</v>
      </c>
      <c r="D21" s="20">
        <v>1100000015</v>
      </c>
      <c r="E21" s="20">
        <v>100000200</v>
      </c>
      <c r="F21" s="20">
        <v>1</v>
      </c>
      <c r="G21" s="20">
        <v>0</v>
      </c>
      <c r="H21" s="20">
        <v>0</v>
      </c>
      <c r="I21" s="20">
        <v>1</v>
      </c>
      <c r="J21" s="20" t="s">
        <v>10</v>
      </c>
      <c r="K21" s="20" t="s">
        <v>7</v>
      </c>
      <c r="L21" s="20" t="s">
        <v>165</v>
      </c>
      <c r="M21" s="20" t="s">
        <v>60</v>
      </c>
      <c r="N21" s="20" t="s">
        <v>367</v>
      </c>
      <c r="O21" s="20" t="s">
        <v>370</v>
      </c>
      <c r="P21" s="20" t="str">
        <f t="shared" si="0"/>
        <v>31_SELECTED</v>
      </c>
      <c r="Q21" s="20" t="str">
        <f t="shared" si="1"/>
        <v>31_Middle_SELECTED</v>
      </c>
    </row>
    <row r="22" spans="1:17" x14ac:dyDescent="0.2">
      <c r="A22" s="20">
        <v>4</v>
      </c>
      <c r="B22" s="20">
        <v>1</v>
      </c>
      <c r="C22" s="20">
        <v>31</v>
      </c>
      <c r="D22" s="20">
        <v>1100000015</v>
      </c>
      <c r="E22" s="20">
        <v>100000205</v>
      </c>
      <c r="F22" s="20">
        <v>2</v>
      </c>
      <c r="G22" s="20">
        <v>0</v>
      </c>
      <c r="H22" s="20">
        <v>0</v>
      </c>
      <c r="I22" s="20">
        <v>2</v>
      </c>
      <c r="J22" s="20" t="s">
        <v>6</v>
      </c>
      <c r="K22" s="20" t="s">
        <v>8</v>
      </c>
      <c r="L22" s="20" t="s">
        <v>165</v>
      </c>
      <c r="M22" s="20" t="s">
        <v>60</v>
      </c>
      <c r="N22" s="20" t="s">
        <v>367</v>
      </c>
      <c r="O22" s="20" t="s">
        <v>368</v>
      </c>
      <c r="P22" s="20" t="str">
        <f t="shared" si="0"/>
        <v>31_SELECTED</v>
      </c>
      <c r="Q22" s="20" t="str">
        <f t="shared" si="1"/>
        <v>31_Short_SELECTED</v>
      </c>
    </row>
    <row r="23" spans="1:17" x14ac:dyDescent="0.2">
      <c r="A23" s="20">
        <v>4</v>
      </c>
      <c r="B23" s="20">
        <v>1</v>
      </c>
      <c r="C23" s="20">
        <v>31</v>
      </c>
      <c r="D23" s="20">
        <v>1100000016</v>
      </c>
      <c r="E23" s="20">
        <v>100000207</v>
      </c>
      <c r="F23" s="20">
        <v>2</v>
      </c>
      <c r="G23" s="20">
        <v>0</v>
      </c>
      <c r="H23" s="20">
        <v>0</v>
      </c>
      <c r="I23" s="20">
        <v>2</v>
      </c>
      <c r="J23" s="20" t="s">
        <v>6</v>
      </c>
      <c r="K23" s="20" t="s">
        <v>8</v>
      </c>
      <c r="L23" s="20" t="s">
        <v>166</v>
      </c>
      <c r="M23" s="20" t="s">
        <v>60</v>
      </c>
      <c r="N23" s="20" t="s">
        <v>367</v>
      </c>
      <c r="O23" s="20" t="s">
        <v>368</v>
      </c>
      <c r="P23" s="20" t="str">
        <f t="shared" si="0"/>
        <v>31_TRANSIENT</v>
      </c>
      <c r="Q23" s="20" t="str">
        <f t="shared" si="1"/>
        <v>31_Short_TRANSIENT</v>
      </c>
    </row>
    <row r="24" spans="1:17" x14ac:dyDescent="0.2">
      <c r="A24" s="20">
        <v>4</v>
      </c>
      <c r="B24" s="20">
        <v>1</v>
      </c>
      <c r="C24" s="20">
        <v>31</v>
      </c>
      <c r="D24" s="20">
        <v>1100000053</v>
      </c>
      <c r="E24" s="20">
        <v>100000206</v>
      </c>
      <c r="F24" s="20">
        <v>1</v>
      </c>
      <c r="G24" s="20">
        <v>0</v>
      </c>
      <c r="H24" s="20">
        <v>0</v>
      </c>
      <c r="I24" s="20">
        <v>1</v>
      </c>
      <c r="J24" s="20" t="s">
        <v>6</v>
      </c>
      <c r="K24" s="20" t="s">
        <v>7</v>
      </c>
      <c r="L24" s="20" t="s">
        <v>165</v>
      </c>
      <c r="M24" s="20" t="s">
        <v>60</v>
      </c>
      <c r="N24" s="20" t="s">
        <v>367</v>
      </c>
      <c r="O24" s="20" t="s">
        <v>368</v>
      </c>
      <c r="P24" s="20" t="str">
        <f t="shared" si="0"/>
        <v>31_SELECTED</v>
      </c>
      <c r="Q24" s="20" t="str">
        <f t="shared" si="1"/>
        <v>31_Short_SELECTED</v>
      </c>
    </row>
    <row r="25" spans="1:17" x14ac:dyDescent="0.2">
      <c r="A25" s="20">
        <v>4</v>
      </c>
      <c r="B25" s="20">
        <v>1</v>
      </c>
      <c r="C25" s="20">
        <v>31</v>
      </c>
      <c r="D25" s="20">
        <v>1100000054</v>
      </c>
      <c r="E25" s="20">
        <v>100000208</v>
      </c>
      <c r="F25" s="20">
        <v>1</v>
      </c>
      <c r="G25" s="20">
        <v>0</v>
      </c>
      <c r="H25" s="20">
        <v>0</v>
      </c>
      <c r="I25" s="20">
        <v>1</v>
      </c>
      <c r="J25" s="20" t="s">
        <v>6</v>
      </c>
      <c r="K25" s="20" t="s">
        <v>7</v>
      </c>
      <c r="L25" s="20" t="s">
        <v>166</v>
      </c>
      <c r="M25" s="20" t="s">
        <v>60</v>
      </c>
      <c r="N25" s="20" t="s">
        <v>367</v>
      </c>
      <c r="O25" s="20" t="s">
        <v>368</v>
      </c>
      <c r="P25" s="20" t="str">
        <f t="shared" si="0"/>
        <v>31_TRANSIENT</v>
      </c>
      <c r="Q25" s="20" t="str">
        <f t="shared" si="1"/>
        <v>31_Short_TRANSIENT</v>
      </c>
    </row>
    <row r="26" spans="1:17" x14ac:dyDescent="0.2">
      <c r="A26" s="20">
        <v>4</v>
      </c>
      <c r="B26" s="20">
        <v>1</v>
      </c>
      <c r="C26" s="20">
        <v>31</v>
      </c>
      <c r="D26" s="20">
        <v>1100000019</v>
      </c>
      <c r="E26" s="20">
        <v>100000209</v>
      </c>
      <c r="F26" s="20">
        <v>3</v>
      </c>
      <c r="G26" s="20">
        <v>0</v>
      </c>
      <c r="H26" s="20">
        <v>0</v>
      </c>
      <c r="I26" s="20">
        <v>3</v>
      </c>
      <c r="J26" s="20" t="s">
        <v>9</v>
      </c>
      <c r="K26" s="20" t="s">
        <v>8</v>
      </c>
      <c r="L26" s="20" t="s">
        <v>165</v>
      </c>
      <c r="M26" s="20" t="s">
        <v>60</v>
      </c>
      <c r="N26" s="20" t="s">
        <v>367</v>
      </c>
      <c r="O26" s="20" t="s">
        <v>369</v>
      </c>
      <c r="P26" s="20" t="str">
        <f t="shared" si="0"/>
        <v>31_SELECTED</v>
      </c>
      <c r="Q26" s="20" t="str">
        <f t="shared" si="1"/>
        <v>31_LP-Contact_SELECTED</v>
      </c>
    </row>
    <row r="27" spans="1:17" x14ac:dyDescent="0.2">
      <c r="A27" s="20">
        <v>4</v>
      </c>
      <c r="B27" s="20">
        <v>1</v>
      </c>
      <c r="C27" s="20">
        <v>31</v>
      </c>
      <c r="D27" s="20">
        <v>1100000020</v>
      </c>
      <c r="E27" s="20">
        <v>100000210</v>
      </c>
      <c r="F27" s="20">
        <v>3</v>
      </c>
      <c r="G27" s="20">
        <v>0</v>
      </c>
      <c r="H27" s="20">
        <v>3</v>
      </c>
      <c r="I27" s="20">
        <v>3</v>
      </c>
      <c r="J27" s="20" t="s">
        <v>6</v>
      </c>
      <c r="K27" s="20" t="s">
        <v>8</v>
      </c>
      <c r="L27" s="20" t="s">
        <v>166</v>
      </c>
      <c r="M27" s="20" t="s">
        <v>60</v>
      </c>
      <c r="N27" s="20" t="s">
        <v>367</v>
      </c>
      <c r="O27" s="20" t="s">
        <v>368</v>
      </c>
      <c r="P27" s="20" t="str">
        <f t="shared" si="0"/>
        <v>31_TRANSIENT</v>
      </c>
      <c r="Q27" s="20" t="str">
        <f t="shared" si="1"/>
        <v>31_Short_TRANSIENT</v>
      </c>
    </row>
    <row r="28" spans="1:17" x14ac:dyDescent="0.2">
      <c r="A28" s="20">
        <v>4</v>
      </c>
      <c r="B28" s="20">
        <v>1</v>
      </c>
      <c r="C28" s="20">
        <v>31</v>
      </c>
      <c r="D28" s="20">
        <v>1100000022</v>
      </c>
      <c r="E28" s="20">
        <v>100000211</v>
      </c>
      <c r="F28" s="20">
        <v>3</v>
      </c>
      <c r="G28" s="20">
        <v>0</v>
      </c>
      <c r="H28" s="20">
        <v>0</v>
      </c>
      <c r="I28" s="20">
        <v>3</v>
      </c>
      <c r="J28" s="20" t="s">
        <v>10</v>
      </c>
      <c r="K28" s="20" t="s">
        <v>8</v>
      </c>
      <c r="L28" s="20" t="s">
        <v>166</v>
      </c>
      <c r="M28" s="20" t="s">
        <v>60</v>
      </c>
      <c r="N28" s="20" t="s">
        <v>367</v>
      </c>
      <c r="O28" s="20" t="s">
        <v>370</v>
      </c>
      <c r="P28" s="20" t="str">
        <f t="shared" si="0"/>
        <v>31_TRANSIENT</v>
      </c>
      <c r="Q28" s="20" t="str">
        <f t="shared" si="1"/>
        <v>31_Middle_TRANSIENT</v>
      </c>
    </row>
    <row r="29" spans="1:17" x14ac:dyDescent="0.2">
      <c r="A29" s="20">
        <v>4</v>
      </c>
      <c r="B29" s="20">
        <v>1</v>
      </c>
      <c r="C29" s="20">
        <v>31</v>
      </c>
      <c r="D29" s="20">
        <v>1100000024</v>
      </c>
      <c r="E29" s="20">
        <v>100000230</v>
      </c>
      <c r="F29" s="20">
        <v>1</v>
      </c>
      <c r="G29" s="20">
        <v>0</v>
      </c>
      <c r="H29" s="20">
        <v>0</v>
      </c>
      <c r="I29" s="20">
        <v>1</v>
      </c>
      <c r="J29" s="20" t="s">
        <v>6</v>
      </c>
      <c r="K29" s="20" t="s">
        <v>7</v>
      </c>
      <c r="L29" s="20" t="s">
        <v>166</v>
      </c>
      <c r="M29" s="20" t="s">
        <v>60</v>
      </c>
      <c r="N29" s="20" t="s">
        <v>367</v>
      </c>
      <c r="O29" s="20" t="s">
        <v>368</v>
      </c>
      <c r="P29" s="20" t="str">
        <f t="shared" si="0"/>
        <v>31_TRANSIENT</v>
      </c>
      <c r="Q29" s="20" t="str">
        <f t="shared" si="1"/>
        <v>31_Short_TRANSIENT</v>
      </c>
    </row>
    <row r="30" spans="1:17" x14ac:dyDescent="0.2">
      <c r="A30" s="20">
        <v>4</v>
      </c>
      <c r="B30" s="20">
        <v>1</v>
      </c>
      <c r="C30" s="20">
        <v>31</v>
      </c>
      <c r="D30" s="20">
        <v>100000212</v>
      </c>
      <c r="E30" s="20">
        <v>100000212</v>
      </c>
      <c r="F30" s="20">
        <v>1</v>
      </c>
      <c r="G30" s="20">
        <v>0</v>
      </c>
      <c r="H30" s="20">
        <v>0</v>
      </c>
      <c r="I30" s="20">
        <v>1</v>
      </c>
      <c r="J30" s="20" t="s">
        <v>6</v>
      </c>
      <c r="K30" s="20" t="s">
        <v>7</v>
      </c>
      <c r="L30" s="20" t="s">
        <v>166</v>
      </c>
      <c r="M30" s="20" t="s">
        <v>60</v>
      </c>
      <c r="N30" s="20" t="s">
        <v>367</v>
      </c>
      <c r="O30" s="20" t="s">
        <v>368</v>
      </c>
      <c r="P30" s="20" t="str">
        <f t="shared" si="0"/>
        <v>31_TRANSIENT</v>
      </c>
      <c r="Q30" s="20" t="str">
        <f t="shared" si="1"/>
        <v>31_Short_TRANSIENT</v>
      </c>
    </row>
    <row r="31" spans="1:17" x14ac:dyDescent="0.2">
      <c r="A31" s="20">
        <v>4</v>
      </c>
      <c r="B31" s="20">
        <v>1</v>
      </c>
      <c r="C31" s="20">
        <v>31</v>
      </c>
      <c r="D31" s="20">
        <v>1100000026</v>
      </c>
      <c r="E31" s="20">
        <v>100000228</v>
      </c>
      <c r="F31" s="20">
        <v>1</v>
      </c>
      <c r="G31" s="20">
        <v>0</v>
      </c>
      <c r="H31" s="20">
        <v>0</v>
      </c>
      <c r="I31" s="20">
        <v>1</v>
      </c>
      <c r="J31" s="20" t="s">
        <v>6</v>
      </c>
      <c r="K31" s="20" t="s">
        <v>7</v>
      </c>
      <c r="L31" s="20" t="s">
        <v>166</v>
      </c>
      <c r="M31" s="20" t="s">
        <v>60</v>
      </c>
      <c r="N31" s="20" t="s">
        <v>367</v>
      </c>
      <c r="O31" s="20" t="s">
        <v>368</v>
      </c>
      <c r="P31" s="20" t="str">
        <f t="shared" si="0"/>
        <v>31_TRANSIENT</v>
      </c>
      <c r="Q31" s="20" t="str">
        <f t="shared" si="1"/>
        <v>31_Short_TRANSIENT</v>
      </c>
    </row>
    <row r="32" spans="1:17" x14ac:dyDescent="0.2">
      <c r="A32" s="20">
        <v>4</v>
      </c>
      <c r="B32" s="20">
        <v>1</v>
      </c>
      <c r="C32" s="20">
        <v>31</v>
      </c>
      <c r="D32" s="20">
        <v>1100000042</v>
      </c>
      <c r="E32" s="20">
        <v>100000214</v>
      </c>
      <c r="F32" s="20">
        <v>2</v>
      </c>
      <c r="G32" s="20">
        <v>0</v>
      </c>
      <c r="H32" s="20">
        <v>0</v>
      </c>
      <c r="I32" s="20">
        <v>2</v>
      </c>
      <c r="J32" s="20" t="s">
        <v>10</v>
      </c>
      <c r="K32" s="20" t="s">
        <v>8</v>
      </c>
      <c r="L32" s="20" t="s">
        <v>166</v>
      </c>
      <c r="M32" s="20" t="s">
        <v>60</v>
      </c>
      <c r="N32" s="20" t="s">
        <v>367</v>
      </c>
      <c r="O32" s="20" t="s">
        <v>370</v>
      </c>
      <c r="P32" s="20" t="str">
        <f t="shared" si="0"/>
        <v>31_TRANSIENT</v>
      </c>
      <c r="Q32" s="20" t="str">
        <f t="shared" si="1"/>
        <v>31_Middle_TRANSIENT</v>
      </c>
    </row>
    <row r="33" spans="1:17" x14ac:dyDescent="0.2">
      <c r="A33" s="20">
        <v>4</v>
      </c>
      <c r="B33" s="20">
        <v>1</v>
      </c>
      <c r="C33" s="20">
        <v>31</v>
      </c>
      <c r="D33" s="20">
        <v>1100000027</v>
      </c>
      <c r="E33" s="20">
        <v>100000213</v>
      </c>
      <c r="F33" s="20">
        <v>2</v>
      </c>
      <c r="G33" s="20">
        <v>1</v>
      </c>
      <c r="H33" s="20">
        <v>0</v>
      </c>
      <c r="I33" s="20">
        <v>1</v>
      </c>
      <c r="J33" s="20" t="s">
        <v>10</v>
      </c>
      <c r="K33" s="20" t="s">
        <v>8</v>
      </c>
      <c r="L33" s="20" t="s">
        <v>166</v>
      </c>
      <c r="M33" s="20" t="s">
        <v>61</v>
      </c>
      <c r="N33" s="20" t="s">
        <v>371</v>
      </c>
      <c r="O33" s="20" t="s">
        <v>372</v>
      </c>
      <c r="P33" s="20" t="str">
        <f t="shared" si="0"/>
        <v>31_TRANSIENT</v>
      </c>
      <c r="Q33" s="20" t="str">
        <f t="shared" si="1"/>
        <v>31_Middle_TRANSIENT</v>
      </c>
    </row>
    <row r="34" spans="1:17" x14ac:dyDescent="0.2">
      <c r="A34" s="20">
        <v>4</v>
      </c>
      <c r="B34" s="20">
        <v>1</v>
      </c>
      <c r="C34" s="20">
        <v>31</v>
      </c>
      <c r="D34" s="20">
        <v>100000231</v>
      </c>
      <c r="E34" s="20">
        <v>100000231</v>
      </c>
      <c r="F34" s="20">
        <v>1</v>
      </c>
      <c r="G34" s="20">
        <v>0</v>
      </c>
      <c r="H34" s="20">
        <v>0</v>
      </c>
      <c r="I34" s="20">
        <v>1</v>
      </c>
      <c r="J34" s="20" t="s">
        <v>6</v>
      </c>
      <c r="K34" s="20" t="s">
        <v>7</v>
      </c>
      <c r="L34" s="20" t="s">
        <v>166</v>
      </c>
      <c r="M34" s="20" t="s">
        <v>60</v>
      </c>
      <c r="N34" s="20" t="s">
        <v>367</v>
      </c>
      <c r="O34" s="20" t="s">
        <v>368</v>
      </c>
      <c r="P34" s="20" t="str">
        <f t="shared" si="0"/>
        <v>31_TRANSIENT</v>
      </c>
      <c r="Q34" s="20" t="str">
        <f t="shared" si="1"/>
        <v>31_Short_TRANSIENT</v>
      </c>
    </row>
    <row r="35" spans="1:17" x14ac:dyDescent="0.2">
      <c r="A35" s="20">
        <v>4</v>
      </c>
      <c r="B35" s="20">
        <v>1</v>
      </c>
      <c r="C35" s="20">
        <v>31</v>
      </c>
      <c r="D35" s="20">
        <v>100000215</v>
      </c>
      <c r="E35" s="20">
        <v>100000215</v>
      </c>
      <c r="F35" s="20">
        <v>1</v>
      </c>
      <c r="G35" s="20">
        <v>0</v>
      </c>
      <c r="H35" s="20">
        <v>0</v>
      </c>
      <c r="I35" s="20">
        <v>1</v>
      </c>
      <c r="J35" s="20" t="s">
        <v>6</v>
      </c>
      <c r="K35" s="20" t="s">
        <v>7</v>
      </c>
      <c r="L35" s="20" t="s">
        <v>166</v>
      </c>
      <c r="M35" s="20" t="s">
        <v>60</v>
      </c>
      <c r="N35" s="20" t="s">
        <v>367</v>
      </c>
      <c r="O35" s="20" t="s">
        <v>368</v>
      </c>
      <c r="P35" s="20" t="str">
        <f t="shared" si="0"/>
        <v>31_TRANSIENT</v>
      </c>
      <c r="Q35" s="20" t="str">
        <f t="shared" si="1"/>
        <v>31_Short_TRANSIENT</v>
      </c>
    </row>
    <row r="36" spans="1:17" x14ac:dyDescent="0.2">
      <c r="A36" s="20">
        <v>4</v>
      </c>
      <c r="B36" s="20">
        <v>1</v>
      </c>
      <c r="C36" s="20">
        <v>31</v>
      </c>
      <c r="D36" s="20">
        <v>1100000028</v>
      </c>
      <c r="E36" s="20">
        <v>100000216</v>
      </c>
      <c r="F36" s="20">
        <v>1</v>
      </c>
      <c r="G36" s="20">
        <v>0</v>
      </c>
      <c r="H36" s="20">
        <v>0</v>
      </c>
      <c r="I36" s="20">
        <v>1</v>
      </c>
      <c r="J36" s="20" t="s">
        <v>6</v>
      </c>
      <c r="K36" s="20" t="s">
        <v>7</v>
      </c>
      <c r="L36" s="20" t="s">
        <v>166</v>
      </c>
      <c r="M36" s="20" t="s">
        <v>60</v>
      </c>
      <c r="N36" s="20" t="s">
        <v>367</v>
      </c>
      <c r="O36" s="20" t="s">
        <v>368</v>
      </c>
      <c r="P36" s="20" t="str">
        <f t="shared" si="0"/>
        <v>31_TRANSIENT</v>
      </c>
      <c r="Q36" s="20" t="str">
        <f t="shared" si="1"/>
        <v>31_Short_TRANSIENT</v>
      </c>
    </row>
    <row r="37" spans="1:17" x14ac:dyDescent="0.2">
      <c r="A37" s="20">
        <v>4</v>
      </c>
      <c r="B37" s="20">
        <v>1</v>
      </c>
      <c r="C37" s="20">
        <v>31</v>
      </c>
      <c r="D37" s="20">
        <v>1100000043</v>
      </c>
      <c r="E37" s="20">
        <v>100000217</v>
      </c>
      <c r="F37" s="20">
        <v>2</v>
      </c>
      <c r="G37" s="20">
        <v>0</v>
      </c>
      <c r="H37" s="20">
        <v>0</v>
      </c>
      <c r="I37" s="20">
        <v>2</v>
      </c>
      <c r="J37" s="20" t="s">
        <v>6</v>
      </c>
      <c r="K37" s="20" t="s">
        <v>8</v>
      </c>
      <c r="L37" s="20" t="s">
        <v>166</v>
      </c>
      <c r="M37" s="20" t="s">
        <v>60</v>
      </c>
      <c r="N37" s="20" t="s">
        <v>367</v>
      </c>
      <c r="O37" s="20" t="s">
        <v>368</v>
      </c>
      <c r="P37" s="20" t="str">
        <f t="shared" si="0"/>
        <v>31_TRANSIENT</v>
      </c>
      <c r="Q37" s="20" t="str">
        <f t="shared" si="1"/>
        <v>31_Short_TRANSIENT</v>
      </c>
    </row>
    <row r="38" spans="1:17" x14ac:dyDescent="0.2">
      <c r="A38" s="20">
        <v>4</v>
      </c>
      <c r="B38" s="20">
        <v>1</v>
      </c>
      <c r="C38" s="20">
        <v>31</v>
      </c>
      <c r="D38" s="20">
        <v>1100000029</v>
      </c>
      <c r="E38" s="20">
        <v>100000218</v>
      </c>
      <c r="F38" s="20">
        <v>7</v>
      </c>
      <c r="G38" s="20">
        <v>1</v>
      </c>
      <c r="H38" s="20">
        <v>3</v>
      </c>
      <c r="I38" s="20">
        <v>6</v>
      </c>
      <c r="J38" s="20" t="s">
        <v>9</v>
      </c>
      <c r="K38" s="20" t="s">
        <v>8</v>
      </c>
      <c r="L38" s="20" t="s">
        <v>165</v>
      </c>
      <c r="M38" s="20" t="s">
        <v>61</v>
      </c>
      <c r="N38" s="20" t="s">
        <v>371</v>
      </c>
      <c r="O38" s="20" t="s">
        <v>373</v>
      </c>
      <c r="P38" s="20" t="str">
        <f t="shared" si="0"/>
        <v>31_SELECTED</v>
      </c>
      <c r="Q38" s="20" t="str">
        <f t="shared" si="1"/>
        <v>31_LP-Contact_SELECTED</v>
      </c>
    </row>
    <row r="39" spans="1:17" x14ac:dyDescent="0.2">
      <c r="A39" s="20">
        <v>4</v>
      </c>
      <c r="B39" s="20">
        <v>1</v>
      </c>
      <c r="C39" s="20">
        <v>31</v>
      </c>
      <c r="D39" s="20">
        <v>1100000030</v>
      </c>
      <c r="E39" s="20">
        <v>100000229</v>
      </c>
      <c r="F39" s="20">
        <v>2</v>
      </c>
      <c r="G39" s="20">
        <v>0</v>
      </c>
      <c r="H39" s="20">
        <v>0</v>
      </c>
      <c r="I39" s="20">
        <v>2</v>
      </c>
      <c r="J39" s="20" t="s">
        <v>6</v>
      </c>
      <c r="K39" s="20" t="s">
        <v>8</v>
      </c>
      <c r="L39" s="20" t="s">
        <v>166</v>
      </c>
      <c r="M39" s="20" t="s">
        <v>60</v>
      </c>
      <c r="N39" s="20" t="s">
        <v>367</v>
      </c>
      <c r="O39" s="20" t="s">
        <v>368</v>
      </c>
      <c r="P39" s="20" t="str">
        <f t="shared" si="0"/>
        <v>31_TRANSIENT</v>
      </c>
      <c r="Q39" s="20" t="str">
        <f t="shared" si="1"/>
        <v>31_Short_TRANSIENT</v>
      </c>
    </row>
    <row r="40" spans="1:17" x14ac:dyDescent="0.2">
      <c r="A40" s="20">
        <v>4</v>
      </c>
      <c r="B40" s="20">
        <v>1</v>
      </c>
      <c r="C40" s="20">
        <v>31</v>
      </c>
      <c r="D40" s="20">
        <v>1100000044</v>
      </c>
      <c r="E40" s="20">
        <v>100000219</v>
      </c>
      <c r="F40" s="20">
        <v>1</v>
      </c>
      <c r="G40" s="20">
        <v>0</v>
      </c>
      <c r="H40" s="20">
        <v>0</v>
      </c>
      <c r="I40" s="20">
        <v>1</v>
      </c>
      <c r="J40" s="20" t="s">
        <v>6</v>
      </c>
      <c r="K40" s="20" t="s">
        <v>7</v>
      </c>
      <c r="L40" s="20" t="s">
        <v>166</v>
      </c>
      <c r="M40" s="20" t="s">
        <v>60</v>
      </c>
      <c r="N40" s="20" t="s">
        <v>367</v>
      </c>
      <c r="O40" s="20" t="s">
        <v>368</v>
      </c>
      <c r="P40" s="20" t="str">
        <f t="shared" si="0"/>
        <v>31_TRANSIENT</v>
      </c>
      <c r="Q40" s="20" t="str">
        <f t="shared" si="1"/>
        <v>31_Short_TRANSIENT</v>
      </c>
    </row>
    <row r="41" spans="1:17" x14ac:dyDescent="0.2">
      <c r="A41" s="20">
        <v>4</v>
      </c>
      <c r="B41" s="20">
        <v>1</v>
      </c>
      <c r="C41" s="20">
        <v>31</v>
      </c>
      <c r="D41" s="20">
        <v>1100000046</v>
      </c>
      <c r="E41" s="20">
        <v>100000220</v>
      </c>
      <c r="F41" s="20">
        <v>1</v>
      </c>
      <c r="G41" s="20">
        <v>0</v>
      </c>
      <c r="H41" s="20">
        <v>0</v>
      </c>
      <c r="I41" s="20">
        <v>1</v>
      </c>
      <c r="J41" s="20" t="s">
        <v>6</v>
      </c>
      <c r="K41" s="20" t="s">
        <v>7</v>
      </c>
      <c r="L41" s="20" t="s">
        <v>166</v>
      </c>
      <c r="M41" s="20" t="s">
        <v>60</v>
      </c>
      <c r="N41" s="20" t="s">
        <v>367</v>
      </c>
      <c r="O41" s="20" t="s">
        <v>368</v>
      </c>
      <c r="P41" s="20" t="str">
        <f t="shared" si="0"/>
        <v>31_TRANSIENT</v>
      </c>
      <c r="Q41" s="20" t="str">
        <f t="shared" si="1"/>
        <v>31_Short_TRANSIENT</v>
      </c>
    </row>
    <row r="42" spans="1:17" x14ac:dyDescent="0.2">
      <c r="A42" s="20">
        <v>4</v>
      </c>
      <c r="B42" s="20">
        <v>1</v>
      </c>
      <c r="C42" s="20">
        <v>31</v>
      </c>
      <c r="D42" s="20">
        <v>1100000032</v>
      </c>
      <c r="E42" s="20">
        <v>100000222</v>
      </c>
      <c r="F42" s="20">
        <v>12</v>
      </c>
      <c r="G42" s="20">
        <v>2</v>
      </c>
      <c r="H42" s="20">
        <v>0</v>
      </c>
      <c r="I42" s="20">
        <v>10</v>
      </c>
      <c r="J42" s="20" t="s">
        <v>9</v>
      </c>
      <c r="K42" s="20" t="s">
        <v>8</v>
      </c>
      <c r="L42" s="20" t="s">
        <v>165</v>
      </c>
      <c r="M42" s="20" t="s">
        <v>61</v>
      </c>
      <c r="N42" s="20" t="s">
        <v>371</v>
      </c>
      <c r="O42" s="20" t="s">
        <v>373</v>
      </c>
      <c r="P42" s="20" t="str">
        <f t="shared" si="0"/>
        <v>31_SELECTED</v>
      </c>
      <c r="Q42" s="20" t="str">
        <f t="shared" si="1"/>
        <v>31_LP-Contact_SELECTED</v>
      </c>
    </row>
    <row r="43" spans="1:17" x14ac:dyDescent="0.2">
      <c r="A43" s="20">
        <v>4</v>
      </c>
      <c r="B43" s="20">
        <v>1</v>
      </c>
      <c r="C43" s="20">
        <v>31</v>
      </c>
      <c r="D43" s="20">
        <v>1100000037</v>
      </c>
      <c r="E43" s="20">
        <v>100000223</v>
      </c>
      <c r="F43" s="20">
        <v>7</v>
      </c>
      <c r="G43" s="20">
        <v>0</v>
      </c>
      <c r="H43" s="20">
        <v>0</v>
      </c>
      <c r="I43" s="20">
        <v>7</v>
      </c>
      <c r="J43" s="20" t="s">
        <v>9</v>
      </c>
      <c r="K43" s="20" t="s">
        <v>8</v>
      </c>
      <c r="L43" s="20" t="s">
        <v>165</v>
      </c>
      <c r="M43" s="20" t="s">
        <v>60</v>
      </c>
      <c r="N43" s="20" t="s">
        <v>367</v>
      </c>
      <c r="O43" s="20" t="s">
        <v>369</v>
      </c>
      <c r="P43" s="20" t="str">
        <f t="shared" si="0"/>
        <v>31_SELECTED</v>
      </c>
      <c r="Q43" s="20" t="str">
        <f t="shared" si="1"/>
        <v>31_LP-Contact_SELECTED</v>
      </c>
    </row>
    <row r="44" spans="1:17" x14ac:dyDescent="0.2">
      <c r="A44" s="20">
        <v>4</v>
      </c>
      <c r="B44" s="20">
        <v>1</v>
      </c>
      <c r="C44" s="20">
        <v>31</v>
      </c>
      <c r="D44" s="20">
        <v>1100000055</v>
      </c>
      <c r="E44" s="20">
        <v>100000225</v>
      </c>
      <c r="F44" s="20">
        <v>2</v>
      </c>
      <c r="G44" s="20">
        <v>0</v>
      </c>
      <c r="H44" s="20">
        <v>0</v>
      </c>
      <c r="I44" s="20">
        <v>2</v>
      </c>
      <c r="J44" s="20" t="s">
        <v>10</v>
      </c>
      <c r="K44" s="20" t="s">
        <v>8</v>
      </c>
      <c r="L44" s="20" t="s">
        <v>166</v>
      </c>
      <c r="M44" s="20" t="s">
        <v>60</v>
      </c>
      <c r="N44" s="20" t="s">
        <v>367</v>
      </c>
      <c r="O44" s="20" t="s">
        <v>370</v>
      </c>
      <c r="P44" s="20" t="str">
        <f t="shared" si="0"/>
        <v>31_TRANSIENT</v>
      </c>
      <c r="Q44" s="20" t="str">
        <f t="shared" si="1"/>
        <v>31_Middle_TRANSIENT</v>
      </c>
    </row>
    <row r="45" spans="1:17" x14ac:dyDescent="0.2">
      <c r="A45" s="20">
        <v>4</v>
      </c>
      <c r="B45" s="20">
        <v>1</v>
      </c>
      <c r="C45" s="20">
        <v>31</v>
      </c>
      <c r="D45" s="20">
        <v>1100000040</v>
      </c>
      <c r="E45" s="20">
        <v>100000224</v>
      </c>
      <c r="F45" s="20">
        <v>3</v>
      </c>
      <c r="G45" s="20">
        <v>1</v>
      </c>
      <c r="H45" s="20">
        <v>0</v>
      </c>
      <c r="I45" s="20">
        <v>2</v>
      </c>
      <c r="J45" s="20" t="s">
        <v>9</v>
      </c>
      <c r="K45" s="20" t="s">
        <v>8</v>
      </c>
      <c r="L45" s="20" t="s">
        <v>165</v>
      </c>
      <c r="M45" s="20" t="s">
        <v>61</v>
      </c>
      <c r="N45" s="20" t="s">
        <v>371</v>
      </c>
      <c r="O45" s="20" t="s">
        <v>373</v>
      </c>
      <c r="P45" s="20" t="str">
        <f t="shared" si="0"/>
        <v>31_SELECTED</v>
      </c>
      <c r="Q45" s="20" t="str">
        <f t="shared" si="1"/>
        <v>31_LP-Contact_SELECTED</v>
      </c>
    </row>
    <row r="49" s="20" customFormat="1" x14ac:dyDescent="0.2"/>
  </sheetData>
  <sortState xmlns:xlrd2="http://schemas.microsoft.com/office/spreadsheetml/2017/richdata2" ref="A57:E74">
    <sortCondition ref="E57:E74"/>
  </sortState>
  <mergeCells count="4">
    <mergeCell ref="AY1:BC1"/>
    <mergeCell ref="BD1:BH1"/>
    <mergeCell ref="BL1:BP1"/>
    <mergeCell ref="BQ1:B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D219-4A4C-7C4A-ADD4-FF30CB75E62E}">
  <dimension ref="A1:BW405"/>
  <sheetViews>
    <sheetView topLeftCell="AP11" zoomScale="82" zoomScaleNormal="82" workbookViewId="0">
      <selection activeCell="AT10" sqref="AT10"/>
    </sheetView>
  </sheetViews>
  <sheetFormatPr baseColWidth="10" defaultRowHeight="16" x14ac:dyDescent="0.2"/>
  <cols>
    <col min="1" max="1" width="5.33203125" bestFit="1" customWidth="1"/>
    <col min="2" max="2" width="10.33203125" customWidth="1"/>
    <col min="3" max="3" width="12.83203125" customWidth="1"/>
    <col min="4" max="4" width="10.83203125" customWidth="1"/>
    <col min="5" max="5" width="6" bestFit="1" customWidth="1"/>
    <col min="6" max="6" width="8.1640625" bestFit="1" customWidth="1"/>
    <col min="7" max="7" width="7.5" bestFit="1" customWidth="1"/>
    <col min="8" max="8" width="17.1640625" bestFit="1" customWidth="1"/>
    <col min="9" max="9" width="17.6640625" bestFit="1" customWidth="1"/>
    <col min="10" max="10" width="17.5" bestFit="1" customWidth="1"/>
    <col min="11" max="11" width="13" bestFit="1" customWidth="1"/>
    <col min="12" max="12" width="12.33203125" bestFit="1" customWidth="1"/>
    <col min="13" max="13" width="11.5" bestFit="1" customWidth="1"/>
    <col min="14" max="14" width="10.5" bestFit="1" customWidth="1"/>
    <col min="15" max="15" width="11" bestFit="1" customWidth="1"/>
    <col min="16" max="16" width="16.83203125" bestFit="1" customWidth="1"/>
    <col min="17" max="17" width="25.83203125" bestFit="1" customWidth="1"/>
    <col min="18" max="18" width="23.6640625" bestFit="1" customWidth="1"/>
    <col min="19" max="19" width="14" bestFit="1" customWidth="1"/>
    <col min="20" max="20" width="19.83203125" bestFit="1" customWidth="1"/>
    <col min="21" max="21" width="26.6640625" bestFit="1" customWidth="1"/>
    <col min="22" max="22" width="11" customWidth="1"/>
    <col min="23" max="23" width="2.6640625" customWidth="1"/>
    <col min="24" max="24" width="5" customWidth="1"/>
    <col min="25" max="25" width="7" customWidth="1"/>
    <col min="26" max="26" width="4.33203125" style="7" customWidth="1"/>
    <col min="27" max="27" width="3.83203125" style="7" customWidth="1"/>
    <col min="28" max="37" width="4.5" style="7" customWidth="1"/>
    <col min="38" max="38" width="16.1640625" style="9" customWidth="1"/>
    <col min="39" max="39" width="17.5" style="9" customWidth="1"/>
    <col min="40" max="40" width="20.5" style="9" customWidth="1"/>
    <col min="41" max="41" width="23.6640625" style="9" customWidth="1"/>
    <col min="42" max="42" width="16.1640625" style="9" customWidth="1"/>
    <col min="43" max="43" width="17.5" style="9" customWidth="1"/>
    <col min="44" max="44" width="20.6640625" style="9" customWidth="1"/>
    <col min="45" max="45" width="26.83203125" style="9" bestFit="1" customWidth="1"/>
    <col min="46" max="47" width="16.1640625" bestFit="1" customWidth="1"/>
    <col min="48" max="48" width="5.5" bestFit="1" customWidth="1"/>
    <col min="49" max="49" width="6.5" bestFit="1" customWidth="1"/>
    <col min="50" max="51" width="13.33203125" bestFit="1" customWidth="1"/>
    <col min="52" max="52" width="17.6640625" bestFit="1" customWidth="1"/>
    <col min="53" max="53" width="5.6640625" bestFit="1" customWidth="1"/>
    <col min="54" max="54" width="7.1640625" bestFit="1" customWidth="1"/>
    <col min="55" max="55" width="12" customWidth="1"/>
    <col min="56" max="56" width="11.5" customWidth="1"/>
    <col min="57" max="57" width="13.5" bestFit="1" customWidth="1"/>
    <col min="58" max="58" width="5.6640625" bestFit="1" customWidth="1"/>
    <col min="59" max="59" width="7.1640625" bestFit="1" customWidth="1"/>
    <col min="62" max="62" width="13.5" bestFit="1" customWidth="1"/>
    <col min="63" max="64" width="16.1640625" bestFit="1" customWidth="1"/>
    <col min="66" max="66" width="5.6640625" bestFit="1" customWidth="1"/>
    <col min="67" max="67" width="7.1640625" bestFit="1" customWidth="1"/>
    <col min="68" max="68" width="12" customWidth="1"/>
    <col min="69" max="69" width="11.5" customWidth="1"/>
    <col min="70" max="70" width="13.5" bestFit="1" customWidth="1"/>
    <col min="71" max="71" width="5.6640625" bestFit="1" customWidth="1"/>
    <col min="72" max="72" width="7.1640625" bestFit="1" customWidth="1"/>
    <col min="75" max="75" width="13.5" bestFit="1" customWidth="1"/>
  </cols>
  <sheetData>
    <row r="1" spans="1:75" s="1" customFormat="1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</v>
      </c>
      <c r="H1" s="1" t="s">
        <v>34</v>
      </c>
      <c r="I1" s="1" t="s">
        <v>35</v>
      </c>
      <c r="J1" s="1" t="s">
        <v>36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59</v>
      </c>
      <c r="P1" s="1" t="str">
        <f t="shared" ref="P1:P64" si="0">CONCATENATE(E1,"_",O1)</f>
        <v>Stage_position.tub</v>
      </c>
      <c r="Q1" s="1" t="s">
        <v>68</v>
      </c>
      <c r="R1" s="1" t="str">
        <f t="shared" ref="R1:R64" si="1">CONCATENATE(E1,"_",K1,"_",O1)</f>
        <v>Stage_Length_position.tub</v>
      </c>
      <c r="S1" s="1" t="s">
        <v>167</v>
      </c>
      <c r="T1" s="1" t="str">
        <f t="shared" ref="T1:T64" si="2">CONCATENATE(E1,"_",S1)</f>
        <v>Stage_Fate_Posteriori</v>
      </c>
      <c r="U1" s="1" t="str">
        <f t="shared" ref="U1:U64" si="3">CONCATENATE(E1,"_",K1,"_",S1)</f>
        <v>Stage_Length_Fate_Posteriori</v>
      </c>
      <c r="Y1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9"/>
      <c r="AM1" s="9"/>
      <c r="AN1" s="9"/>
      <c r="AO1" s="9"/>
      <c r="AP1" s="9"/>
      <c r="AQ1" s="9"/>
      <c r="AR1" s="9"/>
      <c r="AS1" s="9"/>
      <c r="AT1"/>
      <c r="AU1"/>
      <c r="AV1"/>
      <c r="AW1"/>
      <c r="AX1"/>
      <c r="AY1"/>
      <c r="AZ1"/>
      <c r="BA1" s="22" t="s">
        <v>153</v>
      </c>
      <c r="BB1" s="22"/>
      <c r="BC1" s="22"/>
      <c r="BD1" s="22"/>
      <c r="BE1" s="22"/>
      <c r="BF1" s="23" t="s">
        <v>154</v>
      </c>
      <c r="BG1" s="23"/>
      <c r="BH1" s="23"/>
      <c r="BI1" s="23"/>
      <c r="BJ1" s="23"/>
      <c r="BK1"/>
      <c r="BL1"/>
      <c r="BN1" s="22" t="s">
        <v>165</v>
      </c>
      <c r="BO1" s="22"/>
      <c r="BP1" s="22"/>
      <c r="BQ1" s="22"/>
      <c r="BR1" s="22"/>
      <c r="BS1" s="23" t="s">
        <v>166</v>
      </c>
      <c r="BT1" s="23"/>
      <c r="BU1" s="23"/>
      <c r="BV1" s="23"/>
      <c r="BW1" s="23"/>
    </row>
    <row r="2" spans="1:75" x14ac:dyDescent="0.2">
      <c r="A2">
        <v>1</v>
      </c>
      <c r="B2">
        <v>30</v>
      </c>
      <c r="C2">
        <v>20</v>
      </c>
      <c r="D2">
        <f t="shared" ref="D2:D65" si="4">C2/60</f>
        <v>0.33333333333333331</v>
      </c>
      <c r="E2">
        <f t="shared" ref="E2:E65" si="5">B2+(D2*(A2-1))</f>
        <v>30</v>
      </c>
      <c r="F2">
        <f t="shared" ref="F2:F65" si="6">D2*(A2-1)</f>
        <v>0</v>
      </c>
      <c r="G2">
        <v>2</v>
      </c>
      <c r="H2">
        <v>0</v>
      </c>
      <c r="I2">
        <v>0</v>
      </c>
      <c r="J2">
        <f>G2-H2</f>
        <v>2</v>
      </c>
      <c r="K2" t="s">
        <v>6</v>
      </c>
      <c r="L2" t="s">
        <v>8</v>
      </c>
      <c r="M2">
        <v>1100000040</v>
      </c>
      <c r="N2">
        <v>100000059</v>
      </c>
      <c r="O2" t="s">
        <v>60</v>
      </c>
      <c r="P2" t="str">
        <f t="shared" si="0"/>
        <v>30_tub.neg</v>
      </c>
      <c r="Q2">
        <f t="shared" ref="Q2:Q65" si="7">H2/G2</f>
        <v>0</v>
      </c>
      <c r="R2" t="str">
        <f t="shared" si="1"/>
        <v>30_Short_tub.neg</v>
      </c>
      <c r="S2" t="s">
        <v>165</v>
      </c>
      <c r="T2" t="str">
        <f t="shared" si="2"/>
        <v>30_SELECTED</v>
      </c>
      <c r="U2" t="str">
        <f t="shared" si="3"/>
        <v>30_Short_SELECTED</v>
      </c>
      <c r="Y2" s="1" t="s">
        <v>15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10"/>
      <c r="AM2" s="10"/>
      <c r="AN2" s="10"/>
      <c r="AO2" s="10"/>
      <c r="AP2" s="10"/>
      <c r="AQ2" s="10"/>
      <c r="AR2" s="10"/>
      <c r="AS2" s="10"/>
      <c r="AT2" s="1" t="s">
        <v>63</v>
      </c>
      <c r="AU2" s="1" t="s">
        <v>62</v>
      </c>
      <c r="AV2" s="1" t="s">
        <v>64</v>
      </c>
      <c r="AW2" s="1" t="s">
        <v>66</v>
      </c>
      <c r="AX2" s="1" t="s">
        <v>65</v>
      </c>
      <c r="AY2" s="1" t="s">
        <v>67</v>
      </c>
      <c r="AZ2" s="1" t="s">
        <v>69</v>
      </c>
      <c r="BA2" s="1" t="s">
        <v>6</v>
      </c>
      <c r="BB2" s="1" t="s">
        <v>10</v>
      </c>
      <c r="BC2" s="1" t="s">
        <v>150</v>
      </c>
      <c r="BD2" s="1" t="s">
        <v>151</v>
      </c>
      <c r="BE2" s="1" t="s">
        <v>152</v>
      </c>
      <c r="BF2" s="1" t="s">
        <v>6</v>
      </c>
      <c r="BG2" s="1" t="s">
        <v>10</v>
      </c>
      <c r="BH2" s="1" t="s">
        <v>150</v>
      </c>
      <c r="BI2" s="1" t="s">
        <v>151</v>
      </c>
      <c r="BJ2" s="1" t="s">
        <v>152</v>
      </c>
      <c r="BK2" s="1" t="s">
        <v>280</v>
      </c>
      <c r="BL2" s="1" t="s">
        <v>281</v>
      </c>
      <c r="BN2" s="1" t="s">
        <v>6</v>
      </c>
      <c r="BO2" s="1" t="s">
        <v>10</v>
      </c>
      <c r="BP2" s="1" t="s">
        <v>150</v>
      </c>
      <c r="BQ2" s="1" t="s">
        <v>151</v>
      </c>
      <c r="BR2" s="1" t="s">
        <v>152</v>
      </c>
      <c r="BS2" s="1" t="s">
        <v>6</v>
      </c>
      <c r="BT2" s="1" t="s">
        <v>10</v>
      </c>
      <c r="BU2" s="1" t="s">
        <v>150</v>
      </c>
      <c r="BV2" s="1" t="s">
        <v>151</v>
      </c>
      <c r="BW2" s="1" t="s">
        <v>152</v>
      </c>
    </row>
    <row r="3" spans="1:75" x14ac:dyDescent="0.2">
      <c r="A3">
        <v>1</v>
      </c>
      <c r="B3">
        <v>30</v>
      </c>
      <c r="C3">
        <v>20</v>
      </c>
      <c r="D3">
        <f t="shared" si="4"/>
        <v>0.33333333333333331</v>
      </c>
      <c r="E3">
        <f t="shared" si="5"/>
        <v>30</v>
      </c>
      <c r="F3">
        <f t="shared" si="6"/>
        <v>0</v>
      </c>
      <c r="G3">
        <v>2</v>
      </c>
      <c r="H3">
        <v>0</v>
      </c>
      <c r="I3">
        <v>0</v>
      </c>
      <c r="J3">
        <f t="shared" ref="J3:J66" si="8">G3-H3</f>
        <v>2</v>
      </c>
      <c r="K3" t="s">
        <v>6</v>
      </c>
      <c r="L3" t="s">
        <v>8</v>
      </c>
      <c r="M3">
        <v>1100000039</v>
      </c>
      <c r="N3">
        <v>100000058</v>
      </c>
      <c r="O3" t="s">
        <v>60</v>
      </c>
      <c r="P3" t="str">
        <f t="shared" si="0"/>
        <v>30_tub.neg</v>
      </c>
      <c r="Q3">
        <f t="shared" si="7"/>
        <v>0</v>
      </c>
      <c r="R3" t="str">
        <f t="shared" si="1"/>
        <v>30_Short_tub.neg</v>
      </c>
      <c r="S3" t="s">
        <v>166</v>
      </c>
      <c r="T3" t="str">
        <f t="shared" si="2"/>
        <v>30_TRANSIENT</v>
      </c>
      <c r="U3" t="str">
        <f t="shared" si="3"/>
        <v>30_Short_TRANSIENT</v>
      </c>
      <c r="Y3">
        <v>30</v>
      </c>
      <c r="Z3" s="7" t="s">
        <v>39</v>
      </c>
      <c r="AA3" s="7" t="s">
        <v>40</v>
      </c>
      <c r="AB3" s="7" t="s">
        <v>70</v>
      </c>
      <c r="AC3" s="7" t="s">
        <v>80</v>
      </c>
      <c r="AD3" s="7" t="s">
        <v>90</v>
      </c>
      <c r="AE3" s="7" t="s">
        <v>100</v>
      </c>
      <c r="AF3" s="7" t="s">
        <v>110</v>
      </c>
      <c r="AG3" s="7" t="s">
        <v>111</v>
      </c>
      <c r="AH3" s="7" t="s">
        <v>112</v>
      </c>
      <c r="AI3" s="7" t="s">
        <v>113</v>
      </c>
      <c r="AJ3" s="7" t="s">
        <v>179</v>
      </c>
      <c r="AK3" s="7" t="s">
        <v>168</v>
      </c>
      <c r="AL3" s="11" t="s">
        <v>190</v>
      </c>
      <c r="AM3" s="11" t="s">
        <v>191</v>
      </c>
      <c r="AN3" s="11" t="s">
        <v>192</v>
      </c>
      <c r="AO3" s="11" t="s">
        <v>193</v>
      </c>
      <c r="AP3" s="9" t="s">
        <v>234</v>
      </c>
      <c r="AQ3" s="9" t="s">
        <v>235</v>
      </c>
      <c r="AR3" s="9" t="s">
        <v>236</v>
      </c>
      <c r="AS3" s="9" t="s">
        <v>237</v>
      </c>
      <c r="AT3">
        <f t="shared" ref="AT3:AT13" si="9">COUNTIF(P:P,Z3)</f>
        <v>0</v>
      </c>
      <c r="AU3">
        <f t="shared" ref="AU3:AU13" si="10">COUNTIF(P:P,AA3)</f>
        <v>68</v>
      </c>
      <c r="AV3">
        <f>SUM(AT3:AU3)</f>
        <v>68</v>
      </c>
      <c r="AW3">
        <f>SUM(G2:G69)</f>
        <v>108</v>
      </c>
      <c r="AX3">
        <f>SUM(H2:H69)</f>
        <v>0</v>
      </c>
      <c r="AY3">
        <f t="shared" ref="AY3:AY13" si="11">AW3-AX3</f>
        <v>108</v>
      </c>
      <c r="AZ3" s="2">
        <f>AVERAGE(J2:J69)</f>
        <v>1.588235294117647</v>
      </c>
      <c r="BA3">
        <f t="shared" ref="BA3:BA13" si="12">COUNTIF(R:R,AB3)</f>
        <v>0</v>
      </c>
      <c r="BB3">
        <f t="shared" ref="BB3:BB13" si="13">COUNTIF(R:R,AC3)</f>
        <v>0</v>
      </c>
      <c r="BC3">
        <f>SUM(BA3:BB3)</f>
        <v>0</v>
      </c>
      <c r="BD3">
        <f t="shared" ref="BD3:BD13" si="14">COUNTIF(R:R,AD3)</f>
        <v>0</v>
      </c>
      <c r="BE3">
        <f t="shared" ref="BE3:BE13" si="15">COUNTIF(R:R,AE3)</f>
        <v>0</v>
      </c>
      <c r="BF3">
        <f t="shared" ref="BF3:BF13" si="16">COUNTIF(R:R,AF3)</f>
        <v>68</v>
      </c>
      <c r="BG3">
        <f t="shared" ref="BG3:BG13" si="17">COUNTIF(R:R,AG3)</f>
        <v>0</v>
      </c>
      <c r="BH3">
        <f>SUM(BF3:BG3)</f>
        <v>68</v>
      </c>
      <c r="BI3">
        <f t="shared" ref="BI3:BI13" si="18">COUNTIF(R:R,AH3)</f>
        <v>0</v>
      </c>
      <c r="BJ3">
        <f t="shared" ref="BJ3:BJ13" si="19">COUNTIF(R:R,AI3)</f>
        <v>0</v>
      </c>
      <c r="BK3">
        <f t="shared" ref="BK3:BK13" si="20">COUNTIF(T:T,AJ3)</f>
        <v>57</v>
      </c>
      <c r="BL3">
        <f t="shared" ref="BL3:BL13" si="21">COUNTIF(T:T,AK3)</f>
        <v>11</v>
      </c>
      <c r="BM3">
        <f>SUM(BK3:BL3)</f>
        <v>68</v>
      </c>
      <c r="BN3">
        <f t="shared" ref="BN3:BN13" si="22">COUNTIF(U:U,AL3)</f>
        <v>11</v>
      </c>
      <c r="BO3">
        <f t="shared" ref="BO3:BO13" si="23">COUNTIF(U:U,AM3)</f>
        <v>0</v>
      </c>
      <c r="BP3">
        <f>SUM(BN3:BO3)</f>
        <v>11</v>
      </c>
      <c r="BQ3">
        <f t="shared" ref="BQ3:BQ13" si="24">COUNTIF(U:U,AN3)</f>
        <v>0</v>
      </c>
      <c r="BR3">
        <f t="shared" ref="BR3:BR13" si="25">COUNTIF(U:U,AO3)</f>
        <v>0</v>
      </c>
      <c r="BS3">
        <f t="shared" ref="BS3:BS13" si="26">COUNTIF(U:U,AP3)</f>
        <v>57</v>
      </c>
      <c r="BT3">
        <f t="shared" ref="BT3:BT13" si="27">COUNTIF(U:U,AQ3)</f>
        <v>0</v>
      </c>
      <c r="BU3">
        <f>SUM(BS3:BT3)</f>
        <v>57</v>
      </c>
      <c r="BV3">
        <f t="shared" ref="BV3:BV13" si="28">COUNTIF(U:U,AR3)</f>
        <v>0</v>
      </c>
      <c r="BW3">
        <f t="shared" ref="BW3:BW13" si="29">COUNTIF(U:U,AS3)</f>
        <v>0</v>
      </c>
    </row>
    <row r="4" spans="1:75" x14ac:dyDescent="0.2">
      <c r="A4">
        <v>1</v>
      </c>
      <c r="B4">
        <v>30</v>
      </c>
      <c r="C4">
        <v>20</v>
      </c>
      <c r="D4">
        <f t="shared" si="4"/>
        <v>0.33333333333333331</v>
      </c>
      <c r="E4">
        <f t="shared" si="5"/>
        <v>30</v>
      </c>
      <c r="F4">
        <f t="shared" si="6"/>
        <v>0</v>
      </c>
      <c r="G4">
        <v>3</v>
      </c>
      <c r="H4">
        <v>0</v>
      </c>
      <c r="I4">
        <v>0</v>
      </c>
      <c r="J4">
        <f t="shared" si="8"/>
        <v>3</v>
      </c>
      <c r="K4" t="s">
        <v>6</v>
      </c>
      <c r="L4" t="s">
        <v>8</v>
      </c>
      <c r="M4">
        <v>1100000038</v>
      </c>
      <c r="N4">
        <v>100000057</v>
      </c>
      <c r="O4" t="s">
        <v>60</v>
      </c>
      <c r="P4" t="str">
        <f t="shared" si="0"/>
        <v>30_tub.neg</v>
      </c>
      <c r="Q4">
        <f t="shared" si="7"/>
        <v>0</v>
      </c>
      <c r="R4" t="str">
        <f t="shared" si="1"/>
        <v>30_Short_tub.neg</v>
      </c>
      <c r="S4" t="s">
        <v>166</v>
      </c>
      <c r="T4" t="str">
        <f t="shared" si="2"/>
        <v>30_TRANSIENT</v>
      </c>
      <c r="U4" t="str">
        <f t="shared" si="3"/>
        <v>30_Short_TRANSIENT</v>
      </c>
      <c r="Y4">
        <v>31</v>
      </c>
      <c r="Z4" s="7" t="s">
        <v>155</v>
      </c>
      <c r="AA4" s="7" t="s">
        <v>156</v>
      </c>
      <c r="AB4" s="7" t="s">
        <v>157</v>
      </c>
      <c r="AC4" s="7" t="s">
        <v>158</v>
      </c>
      <c r="AD4" s="7" t="s">
        <v>159</v>
      </c>
      <c r="AE4" s="7" t="s">
        <v>160</v>
      </c>
      <c r="AF4" s="7" t="s">
        <v>161</v>
      </c>
      <c r="AG4" s="7" t="s">
        <v>162</v>
      </c>
      <c r="AH4" s="7" t="s">
        <v>163</v>
      </c>
      <c r="AI4" s="7" t="s">
        <v>164</v>
      </c>
      <c r="AJ4" s="7" t="s">
        <v>180</v>
      </c>
      <c r="AK4" s="7" t="s">
        <v>169</v>
      </c>
      <c r="AL4" s="11" t="s">
        <v>194</v>
      </c>
      <c r="AM4" s="11" t="s">
        <v>195</v>
      </c>
      <c r="AN4" s="11" t="s">
        <v>196</v>
      </c>
      <c r="AO4" s="11" t="s">
        <v>197</v>
      </c>
      <c r="AP4" s="9" t="s">
        <v>238</v>
      </c>
      <c r="AQ4" s="9" t="s">
        <v>239</v>
      </c>
      <c r="AR4" s="9" t="s">
        <v>240</v>
      </c>
      <c r="AS4" s="9" t="s">
        <v>241</v>
      </c>
      <c r="AT4">
        <f t="shared" si="9"/>
        <v>4</v>
      </c>
      <c r="AU4">
        <f t="shared" si="10"/>
        <v>40</v>
      </c>
      <c r="AV4">
        <f>SUM(AT4:AU4)</f>
        <v>44</v>
      </c>
      <c r="AW4">
        <f>SUM(G3:G70)</f>
        <v>107</v>
      </c>
      <c r="AX4">
        <f>SUM(H3:H70)</f>
        <v>0</v>
      </c>
      <c r="AY4">
        <f t="shared" ref="AY4" si="30">AW4-AX4</f>
        <v>107</v>
      </c>
      <c r="AZ4" s="2">
        <f>AVERAGE(J3:J70)</f>
        <v>1.5735294117647058</v>
      </c>
      <c r="BA4">
        <f t="shared" si="12"/>
        <v>0</v>
      </c>
      <c r="BB4">
        <f t="shared" si="13"/>
        <v>1</v>
      </c>
      <c r="BC4">
        <f>SUM(BA4:BB4)</f>
        <v>1</v>
      </c>
      <c r="BD4">
        <f t="shared" si="14"/>
        <v>3</v>
      </c>
      <c r="BE4">
        <f t="shared" si="15"/>
        <v>0</v>
      </c>
      <c r="BF4">
        <f t="shared" si="16"/>
        <v>31</v>
      </c>
      <c r="BG4">
        <f t="shared" si="17"/>
        <v>5</v>
      </c>
      <c r="BH4">
        <f>SUM(BF4:BG4)</f>
        <v>36</v>
      </c>
      <c r="BI4">
        <f t="shared" si="18"/>
        <v>4</v>
      </c>
      <c r="BJ4">
        <f t="shared" si="19"/>
        <v>0</v>
      </c>
      <c r="BK4">
        <f t="shared" si="20"/>
        <v>32</v>
      </c>
      <c r="BL4">
        <f t="shared" si="21"/>
        <v>12</v>
      </c>
      <c r="BM4">
        <f>SUM(BK4:BL4)</f>
        <v>44</v>
      </c>
      <c r="BN4">
        <f t="shared" si="22"/>
        <v>3</v>
      </c>
      <c r="BO4">
        <f t="shared" si="23"/>
        <v>2</v>
      </c>
      <c r="BP4">
        <f>SUM(BN4:BO4)</f>
        <v>5</v>
      </c>
      <c r="BQ4">
        <f t="shared" si="24"/>
        <v>7</v>
      </c>
      <c r="BR4">
        <f t="shared" si="25"/>
        <v>0</v>
      </c>
      <c r="BS4">
        <f t="shared" si="26"/>
        <v>28</v>
      </c>
      <c r="BT4">
        <f t="shared" si="27"/>
        <v>4</v>
      </c>
      <c r="BU4">
        <f>SUM(BS4:BT4)</f>
        <v>32</v>
      </c>
      <c r="BV4">
        <f t="shared" si="28"/>
        <v>0</v>
      </c>
      <c r="BW4">
        <f t="shared" si="29"/>
        <v>0</v>
      </c>
    </row>
    <row r="5" spans="1:75" x14ac:dyDescent="0.2">
      <c r="A5">
        <v>1</v>
      </c>
      <c r="B5">
        <v>30</v>
      </c>
      <c r="C5">
        <v>20</v>
      </c>
      <c r="D5">
        <f t="shared" si="4"/>
        <v>0.33333333333333331</v>
      </c>
      <c r="E5">
        <f t="shared" si="5"/>
        <v>30</v>
      </c>
      <c r="F5">
        <f t="shared" si="6"/>
        <v>0</v>
      </c>
      <c r="G5">
        <v>3</v>
      </c>
      <c r="H5">
        <v>0</v>
      </c>
      <c r="I5">
        <v>0</v>
      </c>
      <c r="J5">
        <f t="shared" si="8"/>
        <v>3</v>
      </c>
      <c r="K5" t="s">
        <v>6</v>
      </c>
      <c r="L5" t="s">
        <v>8</v>
      </c>
      <c r="M5">
        <v>1100000037</v>
      </c>
      <c r="N5">
        <v>100000056</v>
      </c>
      <c r="O5" t="s">
        <v>60</v>
      </c>
      <c r="P5" t="str">
        <f t="shared" si="0"/>
        <v>30_tub.neg</v>
      </c>
      <c r="Q5">
        <f t="shared" si="7"/>
        <v>0</v>
      </c>
      <c r="R5" t="str">
        <f t="shared" si="1"/>
        <v>30_Short_tub.neg</v>
      </c>
      <c r="S5" t="s">
        <v>165</v>
      </c>
      <c r="T5" t="str">
        <f t="shared" si="2"/>
        <v>30_SELECTED</v>
      </c>
      <c r="U5" t="str">
        <f t="shared" si="3"/>
        <v>30_Short_SELECTED</v>
      </c>
      <c r="Y5">
        <v>32</v>
      </c>
      <c r="Z5" s="7" t="s">
        <v>41</v>
      </c>
      <c r="AA5" s="7" t="s">
        <v>42</v>
      </c>
      <c r="AB5" s="7" t="s">
        <v>71</v>
      </c>
      <c r="AC5" s="7" t="s">
        <v>81</v>
      </c>
      <c r="AD5" s="7" t="s">
        <v>91</v>
      </c>
      <c r="AE5" s="7" t="s">
        <v>101</v>
      </c>
      <c r="AF5" s="7" t="s">
        <v>114</v>
      </c>
      <c r="AG5" s="7" t="s">
        <v>115</v>
      </c>
      <c r="AH5" s="7" t="s">
        <v>116</v>
      </c>
      <c r="AI5" s="7" t="s">
        <v>117</v>
      </c>
      <c r="AJ5" s="7" t="s">
        <v>181</v>
      </c>
      <c r="AK5" s="7" t="s">
        <v>170</v>
      </c>
      <c r="AL5" s="11" t="s">
        <v>198</v>
      </c>
      <c r="AM5" s="11" t="s">
        <v>199</v>
      </c>
      <c r="AN5" s="11" t="s">
        <v>200</v>
      </c>
      <c r="AO5" s="11" t="s">
        <v>201</v>
      </c>
      <c r="AP5" s="9" t="s">
        <v>242</v>
      </c>
      <c r="AQ5" s="9" t="s">
        <v>243</v>
      </c>
      <c r="AR5" s="9" t="s">
        <v>244</v>
      </c>
      <c r="AS5" s="9" t="s">
        <v>245</v>
      </c>
      <c r="AT5">
        <f t="shared" si="9"/>
        <v>2</v>
      </c>
      <c r="AU5">
        <f t="shared" si="10"/>
        <v>36</v>
      </c>
      <c r="AV5">
        <f t="shared" ref="AV5:AV13" si="31">SUM(AT5:AU5)</f>
        <v>38</v>
      </c>
      <c r="AW5">
        <f>SUM(G70:G107)</f>
        <v>103</v>
      </c>
      <c r="AX5">
        <f>SUM(H70:H107)</f>
        <v>4</v>
      </c>
      <c r="AY5">
        <f t="shared" si="11"/>
        <v>99</v>
      </c>
      <c r="AZ5" s="2">
        <f>AVERAGE(J70:J107)</f>
        <v>2.6052631578947367</v>
      </c>
      <c r="BA5">
        <f t="shared" si="12"/>
        <v>0</v>
      </c>
      <c r="BB5">
        <f t="shared" si="13"/>
        <v>0</v>
      </c>
      <c r="BC5">
        <f t="shared" ref="BC5:BC13" si="32">SUM(BA5:BB5)</f>
        <v>0</v>
      </c>
      <c r="BD5">
        <f t="shared" si="14"/>
        <v>2</v>
      </c>
      <c r="BE5">
        <f t="shared" si="15"/>
        <v>0</v>
      </c>
      <c r="BF5">
        <f t="shared" si="16"/>
        <v>28</v>
      </c>
      <c r="BG5">
        <f t="shared" si="17"/>
        <v>3</v>
      </c>
      <c r="BH5">
        <f t="shared" ref="BH5:BH13" si="33">SUM(BF5:BG5)</f>
        <v>31</v>
      </c>
      <c r="BI5">
        <f t="shared" si="18"/>
        <v>5</v>
      </c>
      <c r="BJ5">
        <f t="shared" si="19"/>
        <v>0</v>
      </c>
      <c r="BK5">
        <f t="shared" si="20"/>
        <v>23</v>
      </c>
      <c r="BL5">
        <f t="shared" si="21"/>
        <v>15</v>
      </c>
      <c r="BM5">
        <f t="shared" ref="BM5:BM13" si="34">SUM(BK5:BL5)</f>
        <v>38</v>
      </c>
      <c r="BN5">
        <f t="shared" si="22"/>
        <v>8</v>
      </c>
      <c r="BO5">
        <f t="shared" si="23"/>
        <v>1</v>
      </c>
      <c r="BP5">
        <f t="shared" ref="BP5:BP13" si="35">SUM(BN5:BO5)</f>
        <v>9</v>
      </c>
      <c r="BQ5">
        <f t="shared" si="24"/>
        <v>6</v>
      </c>
      <c r="BR5">
        <f t="shared" si="25"/>
        <v>0</v>
      </c>
      <c r="BS5">
        <f t="shared" si="26"/>
        <v>20</v>
      </c>
      <c r="BT5">
        <f t="shared" si="27"/>
        <v>2</v>
      </c>
      <c r="BU5">
        <f t="shared" ref="BU5:BU13" si="36">SUM(BS5:BT5)</f>
        <v>22</v>
      </c>
      <c r="BV5">
        <f t="shared" si="28"/>
        <v>1</v>
      </c>
      <c r="BW5">
        <f t="shared" si="29"/>
        <v>0</v>
      </c>
    </row>
    <row r="6" spans="1:75" x14ac:dyDescent="0.2">
      <c r="A6">
        <v>1</v>
      </c>
      <c r="B6">
        <v>30</v>
      </c>
      <c r="C6">
        <v>20</v>
      </c>
      <c r="D6">
        <f t="shared" si="4"/>
        <v>0.33333333333333331</v>
      </c>
      <c r="E6">
        <f t="shared" si="5"/>
        <v>30</v>
      </c>
      <c r="F6">
        <f t="shared" si="6"/>
        <v>0</v>
      </c>
      <c r="G6">
        <v>1</v>
      </c>
      <c r="H6">
        <v>0</v>
      </c>
      <c r="I6">
        <v>0</v>
      </c>
      <c r="J6">
        <f t="shared" si="8"/>
        <v>1</v>
      </c>
      <c r="K6" t="s">
        <v>6</v>
      </c>
      <c r="L6" t="s">
        <v>7</v>
      </c>
      <c r="M6">
        <v>1100000036</v>
      </c>
      <c r="N6">
        <v>100000055</v>
      </c>
      <c r="O6" t="s">
        <v>60</v>
      </c>
      <c r="P6" t="str">
        <f t="shared" si="0"/>
        <v>30_tub.neg</v>
      </c>
      <c r="Q6">
        <f t="shared" si="7"/>
        <v>0</v>
      </c>
      <c r="R6" t="str">
        <f t="shared" si="1"/>
        <v>30_Short_tub.neg</v>
      </c>
      <c r="S6" t="s">
        <v>166</v>
      </c>
      <c r="T6" t="str">
        <f t="shared" si="2"/>
        <v>30_TRANSIENT</v>
      </c>
      <c r="U6" t="str">
        <f t="shared" si="3"/>
        <v>30_Short_TRANSIENT</v>
      </c>
      <c r="Y6">
        <v>33</v>
      </c>
      <c r="Z6" s="7" t="s">
        <v>43</v>
      </c>
      <c r="AA6" s="7" t="s">
        <v>44</v>
      </c>
      <c r="AB6" s="7" t="s">
        <v>72</v>
      </c>
      <c r="AC6" s="7" t="s">
        <v>82</v>
      </c>
      <c r="AD6" s="7" t="s">
        <v>92</v>
      </c>
      <c r="AE6" s="7" t="s">
        <v>102</v>
      </c>
      <c r="AF6" s="7" t="s">
        <v>118</v>
      </c>
      <c r="AG6" s="7" t="s">
        <v>119</v>
      </c>
      <c r="AH6" s="7" t="s">
        <v>120</v>
      </c>
      <c r="AI6" s="7" t="s">
        <v>121</v>
      </c>
      <c r="AJ6" s="7" t="s">
        <v>182</v>
      </c>
      <c r="AK6" s="7" t="s">
        <v>171</v>
      </c>
      <c r="AL6" s="11" t="s">
        <v>202</v>
      </c>
      <c r="AM6" s="11" t="s">
        <v>203</v>
      </c>
      <c r="AN6" s="11" t="s">
        <v>204</v>
      </c>
      <c r="AO6" s="11" t="s">
        <v>205</v>
      </c>
      <c r="AP6" s="9" t="s">
        <v>246</v>
      </c>
      <c r="AQ6" s="9" t="s">
        <v>247</v>
      </c>
      <c r="AR6" s="9" t="s">
        <v>248</v>
      </c>
      <c r="AS6" s="9" t="s">
        <v>249</v>
      </c>
      <c r="AT6">
        <f t="shared" si="9"/>
        <v>6</v>
      </c>
      <c r="AU6">
        <f t="shared" si="10"/>
        <v>31</v>
      </c>
      <c r="AV6">
        <f t="shared" si="31"/>
        <v>37</v>
      </c>
      <c r="AW6">
        <f>SUM(G108:G144)</f>
        <v>86</v>
      </c>
      <c r="AX6">
        <f>SUM(H108:H144)</f>
        <v>9</v>
      </c>
      <c r="AY6">
        <f t="shared" si="11"/>
        <v>77</v>
      </c>
      <c r="AZ6" s="2">
        <f>AVERAGE(J108:J144)</f>
        <v>2.0810810810810811</v>
      </c>
      <c r="BA6">
        <f t="shared" si="12"/>
        <v>0</v>
      </c>
      <c r="BB6">
        <f t="shared" si="13"/>
        <v>0</v>
      </c>
      <c r="BC6">
        <f t="shared" si="32"/>
        <v>0</v>
      </c>
      <c r="BD6">
        <f t="shared" si="14"/>
        <v>5</v>
      </c>
      <c r="BE6">
        <f t="shared" si="15"/>
        <v>1</v>
      </c>
      <c r="BF6">
        <f t="shared" si="16"/>
        <v>26</v>
      </c>
      <c r="BG6">
        <f t="shared" si="17"/>
        <v>1</v>
      </c>
      <c r="BH6">
        <f t="shared" si="33"/>
        <v>27</v>
      </c>
      <c r="BI6">
        <f t="shared" si="18"/>
        <v>4</v>
      </c>
      <c r="BJ6">
        <f t="shared" si="19"/>
        <v>0</v>
      </c>
      <c r="BK6">
        <f t="shared" si="20"/>
        <v>24</v>
      </c>
      <c r="BL6">
        <f t="shared" si="21"/>
        <v>13</v>
      </c>
      <c r="BM6">
        <f t="shared" si="34"/>
        <v>37</v>
      </c>
      <c r="BN6">
        <f t="shared" si="22"/>
        <v>4</v>
      </c>
      <c r="BO6">
        <f t="shared" si="23"/>
        <v>0</v>
      </c>
      <c r="BP6">
        <f t="shared" si="35"/>
        <v>4</v>
      </c>
      <c r="BQ6">
        <f t="shared" si="24"/>
        <v>8</v>
      </c>
      <c r="BR6">
        <f t="shared" si="25"/>
        <v>1</v>
      </c>
      <c r="BS6">
        <f t="shared" si="26"/>
        <v>22</v>
      </c>
      <c r="BT6">
        <f t="shared" si="27"/>
        <v>1</v>
      </c>
      <c r="BU6">
        <f t="shared" si="36"/>
        <v>23</v>
      </c>
      <c r="BV6">
        <f t="shared" si="28"/>
        <v>1</v>
      </c>
      <c r="BW6">
        <f t="shared" si="29"/>
        <v>0</v>
      </c>
    </row>
    <row r="7" spans="1:75" x14ac:dyDescent="0.2">
      <c r="A7">
        <v>1</v>
      </c>
      <c r="B7">
        <v>30</v>
      </c>
      <c r="C7">
        <v>20</v>
      </c>
      <c r="D7">
        <f t="shared" si="4"/>
        <v>0.33333333333333331</v>
      </c>
      <c r="E7">
        <f t="shared" si="5"/>
        <v>30</v>
      </c>
      <c r="F7">
        <f t="shared" si="6"/>
        <v>0</v>
      </c>
      <c r="G7">
        <v>2</v>
      </c>
      <c r="H7">
        <v>0</v>
      </c>
      <c r="I7">
        <v>0</v>
      </c>
      <c r="J7">
        <f t="shared" si="8"/>
        <v>2</v>
      </c>
      <c r="K7" t="s">
        <v>6</v>
      </c>
      <c r="L7" t="s">
        <v>8</v>
      </c>
      <c r="M7">
        <v>1100000035</v>
      </c>
      <c r="N7">
        <v>100000054</v>
      </c>
      <c r="O7" t="s">
        <v>60</v>
      </c>
      <c r="P7" t="str">
        <f t="shared" si="0"/>
        <v>30_tub.neg</v>
      </c>
      <c r="Q7">
        <f t="shared" si="7"/>
        <v>0</v>
      </c>
      <c r="R7" t="str">
        <f t="shared" si="1"/>
        <v>30_Short_tub.neg</v>
      </c>
      <c r="S7" t="s">
        <v>166</v>
      </c>
      <c r="T7" t="str">
        <f t="shared" si="2"/>
        <v>30_TRANSIENT</v>
      </c>
      <c r="U7" t="str">
        <f t="shared" si="3"/>
        <v>30_Short_TRANSIENT</v>
      </c>
      <c r="Y7">
        <v>34</v>
      </c>
      <c r="Z7" s="7" t="s">
        <v>45</v>
      </c>
      <c r="AA7" s="7" t="s">
        <v>46</v>
      </c>
      <c r="AB7" s="7" t="s">
        <v>73</v>
      </c>
      <c r="AC7" s="7" t="s">
        <v>83</v>
      </c>
      <c r="AD7" s="7" t="s">
        <v>93</v>
      </c>
      <c r="AE7" s="7" t="s">
        <v>103</v>
      </c>
      <c r="AF7" s="7" t="s">
        <v>122</v>
      </c>
      <c r="AG7" s="7" t="s">
        <v>123</v>
      </c>
      <c r="AH7" s="7" t="s">
        <v>124</v>
      </c>
      <c r="AI7" s="7" t="s">
        <v>125</v>
      </c>
      <c r="AJ7" s="7" t="s">
        <v>183</v>
      </c>
      <c r="AK7" s="7" t="s">
        <v>172</v>
      </c>
      <c r="AL7" s="11" t="s">
        <v>206</v>
      </c>
      <c r="AM7" s="11" t="s">
        <v>207</v>
      </c>
      <c r="AN7" s="11" t="s">
        <v>208</v>
      </c>
      <c r="AO7" s="11" t="s">
        <v>209</v>
      </c>
      <c r="AP7" s="9" t="s">
        <v>250</v>
      </c>
      <c r="AQ7" s="9" t="s">
        <v>251</v>
      </c>
      <c r="AR7" s="9" t="s">
        <v>252</v>
      </c>
      <c r="AS7" s="9" t="s">
        <v>253</v>
      </c>
      <c r="AT7">
        <f t="shared" si="9"/>
        <v>8</v>
      </c>
      <c r="AU7">
        <f t="shared" si="10"/>
        <v>23</v>
      </c>
      <c r="AV7">
        <f t="shared" si="31"/>
        <v>31</v>
      </c>
      <c r="AW7">
        <f>SUM(G145:G175)</f>
        <v>84</v>
      </c>
      <c r="AX7">
        <f>SUM(H145:H175)</f>
        <v>10</v>
      </c>
      <c r="AY7">
        <f t="shared" si="11"/>
        <v>74</v>
      </c>
      <c r="AZ7" s="2">
        <f>AVERAGE(J145:J175)</f>
        <v>2.3870967741935485</v>
      </c>
      <c r="BA7">
        <f t="shared" si="12"/>
        <v>0</v>
      </c>
      <c r="BB7">
        <f t="shared" si="13"/>
        <v>0</v>
      </c>
      <c r="BC7">
        <f t="shared" si="32"/>
        <v>0</v>
      </c>
      <c r="BD7">
        <f t="shared" si="14"/>
        <v>1</v>
      </c>
      <c r="BE7">
        <f t="shared" si="15"/>
        <v>7</v>
      </c>
      <c r="BF7">
        <f t="shared" si="16"/>
        <v>19</v>
      </c>
      <c r="BG7">
        <f t="shared" si="17"/>
        <v>0</v>
      </c>
      <c r="BH7">
        <f t="shared" si="33"/>
        <v>19</v>
      </c>
      <c r="BI7">
        <f t="shared" si="18"/>
        <v>4</v>
      </c>
      <c r="BJ7">
        <f t="shared" si="19"/>
        <v>0</v>
      </c>
      <c r="BK7">
        <f t="shared" si="20"/>
        <v>18</v>
      </c>
      <c r="BL7">
        <f t="shared" si="21"/>
        <v>13</v>
      </c>
      <c r="BM7">
        <f t="shared" si="34"/>
        <v>31</v>
      </c>
      <c r="BN7">
        <f t="shared" si="22"/>
        <v>2</v>
      </c>
      <c r="BO7">
        <f t="shared" si="23"/>
        <v>0</v>
      </c>
      <c r="BP7">
        <f t="shared" si="35"/>
        <v>2</v>
      </c>
      <c r="BQ7">
        <f t="shared" si="24"/>
        <v>4</v>
      </c>
      <c r="BR7">
        <f t="shared" si="25"/>
        <v>7</v>
      </c>
      <c r="BS7">
        <f t="shared" si="26"/>
        <v>17</v>
      </c>
      <c r="BT7">
        <f t="shared" si="27"/>
        <v>0</v>
      </c>
      <c r="BU7">
        <f t="shared" si="36"/>
        <v>17</v>
      </c>
      <c r="BV7">
        <f t="shared" si="28"/>
        <v>1</v>
      </c>
      <c r="BW7">
        <f t="shared" si="29"/>
        <v>0</v>
      </c>
    </row>
    <row r="8" spans="1:75" x14ac:dyDescent="0.2">
      <c r="A8">
        <v>1</v>
      </c>
      <c r="B8">
        <v>30</v>
      </c>
      <c r="C8">
        <v>20</v>
      </c>
      <c r="D8">
        <f t="shared" si="4"/>
        <v>0.33333333333333331</v>
      </c>
      <c r="E8">
        <f t="shared" si="5"/>
        <v>30</v>
      </c>
      <c r="F8">
        <f t="shared" si="6"/>
        <v>0</v>
      </c>
      <c r="G8">
        <v>2</v>
      </c>
      <c r="H8">
        <v>0</v>
      </c>
      <c r="I8">
        <v>0</v>
      </c>
      <c r="J8">
        <f t="shared" si="8"/>
        <v>2</v>
      </c>
      <c r="K8" t="s">
        <v>6</v>
      </c>
      <c r="L8" t="s">
        <v>8</v>
      </c>
      <c r="M8">
        <v>1100000034</v>
      </c>
      <c r="N8">
        <v>100000053</v>
      </c>
      <c r="O8" t="s">
        <v>60</v>
      </c>
      <c r="P8" t="str">
        <f t="shared" si="0"/>
        <v>30_tub.neg</v>
      </c>
      <c r="Q8">
        <f t="shared" si="7"/>
        <v>0</v>
      </c>
      <c r="R8" t="str">
        <f t="shared" si="1"/>
        <v>30_Short_tub.neg</v>
      </c>
      <c r="S8" t="s">
        <v>166</v>
      </c>
      <c r="T8" t="str">
        <f t="shared" si="2"/>
        <v>30_TRANSIENT</v>
      </c>
      <c r="U8" t="str">
        <f t="shared" si="3"/>
        <v>30_Short_TRANSIENT</v>
      </c>
      <c r="Y8">
        <v>35</v>
      </c>
      <c r="Z8" s="7" t="s">
        <v>47</v>
      </c>
      <c r="AA8" s="7" t="s">
        <v>48</v>
      </c>
      <c r="AB8" s="7" t="s">
        <v>74</v>
      </c>
      <c r="AC8" s="7" t="s">
        <v>84</v>
      </c>
      <c r="AD8" s="7" t="s">
        <v>94</v>
      </c>
      <c r="AE8" s="7" t="s">
        <v>104</v>
      </c>
      <c r="AF8" s="7" t="s">
        <v>126</v>
      </c>
      <c r="AG8" s="7" t="s">
        <v>127</v>
      </c>
      <c r="AH8" s="7" t="s">
        <v>128</v>
      </c>
      <c r="AI8" s="7" t="s">
        <v>129</v>
      </c>
      <c r="AJ8" s="7" t="s">
        <v>184</v>
      </c>
      <c r="AK8" s="7" t="s">
        <v>173</v>
      </c>
      <c r="AL8" s="11" t="s">
        <v>210</v>
      </c>
      <c r="AM8" s="11" t="s">
        <v>211</v>
      </c>
      <c r="AN8" s="11" t="s">
        <v>212</v>
      </c>
      <c r="AO8" s="11" t="s">
        <v>213</v>
      </c>
      <c r="AP8" s="9" t="s">
        <v>254</v>
      </c>
      <c r="AQ8" s="9" t="s">
        <v>255</v>
      </c>
      <c r="AR8" s="9" t="s">
        <v>256</v>
      </c>
      <c r="AS8" s="9" t="s">
        <v>257</v>
      </c>
      <c r="AT8">
        <f t="shared" si="9"/>
        <v>9</v>
      </c>
      <c r="AU8">
        <f t="shared" si="10"/>
        <v>31</v>
      </c>
      <c r="AV8">
        <f t="shared" si="31"/>
        <v>40</v>
      </c>
      <c r="AW8">
        <f>SUM(G176:G215)</f>
        <v>96</v>
      </c>
      <c r="AX8">
        <f>SUM(H176:H215)</f>
        <v>12</v>
      </c>
      <c r="AY8">
        <f t="shared" si="11"/>
        <v>84</v>
      </c>
      <c r="AZ8" s="2">
        <f>AVERAGE(J176:J215)</f>
        <v>2.1</v>
      </c>
      <c r="BA8">
        <f t="shared" si="12"/>
        <v>0</v>
      </c>
      <c r="BB8">
        <f t="shared" si="13"/>
        <v>0</v>
      </c>
      <c r="BC8">
        <f t="shared" si="32"/>
        <v>0</v>
      </c>
      <c r="BD8">
        <f t="shared" si="14"/>
        <v>0</v>
      </c>
      <c r="BE8">
        <f t="shared" si="15"/>
        <v>9</v>
      </c>
      <c r="BF8">
        <f t="shared" si="16"/>
        <v>30</v>
      </c>
      <c r="BG8">
        <f t="shared" si="17"/>
        <v>0</v>
      </c>
      <c r="BH8">
        <f t="shared" si="33"/>
        <v>30</v>
      </c>
      <c r="BI8">
        <f t="shared" si="18"/>
        <v>1</v>
      </c>
      <c r="BJ8">
        <f t="shared" si="19"/>
        <v>0</v>
      </c>
      <c r="BK8">
        <f t="shared" si="20"/>
        <v>27</v>
      </c>
      <c r="BL8">
        <f t="shared" si="21"/>
        <v>13</v>
      </c>
      <c r="BM8">
        <f t="shared" si="34"/>
        <v>40</v>
      </c>
      <c r="BN8">
        <f t="shared" si="22"/>
        <v>3</v>
      </c>
      <c r="BO8">
        <f t="shared" si="23"/>
        <v>0</v>
      </c>
      <c r="BP8">
        <f t="shared" si="35"/>
        <v>3</v>
      </c>
      <c r="BQ8">
        <f t="shared" si="24"/>
        <v>1</v>
      </c>
      <c r="BR8">
        <f t="shared" si="25"/>
        <v>9</v>
      </c>
      <c r="BS8">
        <f t="shared" si="26"/>
        <v>27</v>
      </c>
      <c r="BT8">
        <f t="shared" si="27"/>
        <v>0</v>
      </c>
      <c r="BU8">
        <f t="shared" si="36"/>
        <v>27</v>
      </c>
      <c r="BV8">
        <f t="shared" si="28"/>
        <v>0</v>
      </c>
      <c r="BW8">
        <f t="shared" si="29"/>
        <v>0</v>
      </c>
    </row>
    <row r="9" spans="1:75" x14ac:dyDescent="0.2">
      <c r="A9">
        <v>1</v>
      </c>
      <c r="B9">
        <v>30</v>
      </c>
      <c r="C9">
        <v>20</v>
      </c>
      <c r="D9">
        <f t="shared" si="4"/>
        <v>0.33333333333333331</v>
      </c>
      <c r="E9">
        <f t="shared" si="5"/>
        <v>30</v>
      </c>
      <c r="F9">
        <f t="shared" si="6"/>
        <v>0</v>
      </c>
      <c r="G9">
        <v>1</v>
      </c>
      <c r="H9">
        <v>0</v>
      </c>
      <c r="I9">
        <v>0</v>
      </c>
      <c r="J9">
        <f t="shared" si="8"/>
        <v>1</v>
      </c>
      <c r="K9" t="s">
        <v>6</v>
      </c>
      <c r="L9" t="s">
        <v>7</v>
      </c>
      <c r="M9">
        <v>1100000033</v>
      </c>
      <c r="N9">
        <v>100000051</v>
      </c>
      <c r="O9" t="s">
        <v>60</v>
      </c>
      <c r="P9" t="str">
        <f t="shared" si="0"/>
        <v>30_tub.neg</v>
      </c>
      <c r="Q9">
        <f t="shared" si="7"/>
        <v>0</v>
      </c>
      <c r="R9" t="str">
        <f t="shared" si="1"/>
        <v>30_Short_tub.neg</v>
      </c>
      <c r="S9" t="s">
        <v>166</v>
      </c>
      <c r="T9" t="str">
        <f t="shared" si="2"/>
        <v>30_TRANSIENT</v>
      </c>
      <c r="U9" t="str">
        <f t="shared" si="3"/>
        <v>30_Short_TRANSIENT</v>
      </c>
      <c r="Y9">
        <v>36</v>
      </c>
      <c r="Z9" s="7" t="s">
        <v>49</v>
      </c>
      <c r="AA9" s="7" t="s">
        <v>50</v>
      </c>
      <c r="AB9" s="7" t="s">
        <v>75</v>
      </c>
      <c r="AC9" s="7" t="s">
        <v>85</v>
      </c>
      <c r="AD9" s="7" t="s">
        <v>95</v>
      </c>
      <c r="AE9" s="7" t="s">
        <v>105</v>
      </c>
      <c r="AF9" s="7" t="s">
        <v>130</v>
      </c>
      <c r="AG9" s="7" t="s">
        <v>131</v>
      </c>
      <c r="AH9" s="7" t="s">
        <v>132</v>
      </c>
      <c r="AI9" s="7" t="s">
        <v>133</v>
      </c>
      <c r="AJ9" s="7" t="s">
        <v>185</v>
      </c>
      <c r="AK9" s="7" t="s">
        <v>174</v>
      </c>
      <c r="AL9" s="11" t="s">
        <v>214</v>
      </c>
      <c r="AM9" s="11" t="s">
        <v>215</v>
      </c>
      <c r="AN9" s="11" t="s">
        <v>216</v>
      </c>
      <c r="AO9" s="11" t="s">
        <v>217</v>
      </c>
      <c r="AP9" s="9" t="s">
        <v>258</v>
      </c>
      <c r="AQ9" s="9" t="s">
        <v>259</v>
      </c>
      <c r="AR9" s="9" t="s">
        <v>260</v>
      </c>
      <c r="AS9" s="9" t="s">
        <v>261</v>
      </c>
      <c r="AT9">
        <f t="shared" si="9"/>
        <v>10</v>
      </c>
      <c r="AU9">
        <f t="shared" si="10"/>
        <v>20</v>
      </c>
      <c r="AV9">
        <f t="shared" si="31"/>
        <v>30</v>
      </c>
      <c r="AW9">
        <f>SUM(G216:G245)</f>
        <v>60</v>
      </c>
      <c r="AX9">
        <f>SUM(H216:H245)</f>
        <v>11</v>
      </c>
      <c r="AY9">
        <f t="shared" si="11"/>
        <v>49</v>
      </c>
      <c r="AZ9" s="2">
        <f>AVERAGE(J216:J245)</f>
        <v>1.6333333333333333</v>
      </c>
      <c r="BA9">
        <f t="shared" si="12"/>
        <v>0</v>
      </c>
      <c r="BB9">
        <f t="shared" si="13"/>
        <v>0</v>
      </c>
      <c r="BC9">
        <f t="shared" si="32"/>
        <v>0</v>
      </c>
      <c r="BD9">
        <f t="shared" si="14"/>
        <v>1</v>
      </c>
      <c r="BE9">
        <f t="shared" si="15"/>
        <v>9</v>
      </c>
      <c r="BF9">
        <f t="shared" si="16"/>
        <v>18</v>
      </c>
      <c r="BG9">
        <f t="shared" si="17"/>
        <v>0</v>
      </c>
      <c r="BH9">
        <f t="shared" si="33"/>
        <v>18</v>
      </c>
      <c r="BI9">
        <f t="shared" si="18"/>
        <v>1</v>
      </c>
      <c r="BJ9">
        <f t="shared" si="19"/>
        <v>1</v>
      </c>
      <c r="BK9">
        <f t="shared" si="20"/>
        <v>16</v>
      </c>
      <c r="BL9">
        <f t="shared" si="21"/>
        <v>14</v>
      </c>
      <c r="BM9">
        <f t="shared" si="34"/>
        <v>30</v>
      </c>
      <c r="BN9">
        <f t="shared" si="22"/>
        <v>2</v>
      </c>
      <c r="BO9">
        <f t="shared" si="23"/>
        <v>0</v>
      </c>
      <c r="BP9">
        <f t="shared" si="35"/>
        <v>2</v>
      </c>
      <c r="BQ9">
        <f t="shared" si="24"/>
        <v>2</v>
      </c>
      <c r="BR9">
        <f t="shared" si="25"/>
        <v>10</v>
      </c>
      <c r="BS9">
        <f t="shared" si="26"/>
        <v>16</v>
      </c>
      <c r="BT9">
        <f t="shared" si="27"/>
        <v>0</v>
      </c>
      <c r="BU9">
        <f t="shared" si="36"/>
        <v>16</v>
      </c>
      <c r="BV9">
        <f t="shared" si="28"/>
        <v>0</v>
      </c>
      <c r="BW9">
        <f t="shared" si="29"/>
        <v>0</v>
      </c>
    </row>
    <row r="10" spans="1:75" x14ac:dyDescent="0.2">
      <c r="A10">
        <v>1</v>
      </c>
      <c r="B10">
        <v>30</v>
      </c>
      <c r="C10">
        <v>20</v>
      </c>
      <c r="D10">
        <f t="shared" si="4"/>
        <v>0.33333333333333331</v>
      </c>
      <c r="E10">
        <f t="shared" si="5"/>
        <v>30</v>
      </c>
      <c r="F10">
        <f t="shared" si="6"/>
        <v>0</v>
      </c>
      <c r="G10">
        <v>3</v>
      </c>
      <c r="H10">
        <v>0</v>
      </c>
      <c r="I10">
        <v>0</v>
      </c>
      <c r="J10">
        <f t="shared" si="8"/>
        <v>3</v>
      </c>
      <c r="K10" t="s">
        <v>6</v>
      </c>
      <c r="L10" t="s">
        <v>8</v>
      </c>
      <c r="M10">
        <v>1100000032</v>
      </c>
      <c r="N10">
        <v>100000049</v>
      </c>
      <c r="O10" t="s">
        <v>60</v>
      </c>
      <c r="P10" t="str">
        <f t="shared" si="0"/>
        <v>30_tub.neg</v>
      </c>
      <c r="Q10">
        <f t="shared" si="7"/>
        <v>0</v>
      </c>
      <c r="R10" t="str">
        <f t="shared" si="1"/>
        <v>30_Short_tub.neg</v>
      </c>
      <c r="S10" t="s">
        <v>165</v>
      </c>
      <c r="T10" t="str">
        <f t="shared" si="2"/>
        <v>30_SELECTED</v>
      </c>
      <c r="U10" t="str">
        <f t="shared" si="3"/>
        <v>30_Short_SELECTED</v>
      </c>
      <c r="Y10">
        <v>37</v>
      </c>
      <c r="Z10" s="7" t="s">
        <v>51</v>
      </c>
      <c r="AA10" s="7" t="s">
        <v>52</v>
      </c>
      <c r="AB10" s="7" t="s">
        <v>76</v>
      </c>
      <c r="AC10" s="7" t="s">
        <v>86</v>
      </c>
      <c r="AD10" s="7" t="s">
        <v>96</v>
      </c>
      <c r="AE10" s="7" t="s">
        <v>106</v>
      </c>
      <c r="AF10" s="7" t="s">
        <v>134</v>
      </c>
      <c r="AG10" s="7" t="s">
        <v>135</v>
      </c>
      <c r="AH10" s="7" t="s">
        <v>136</v>
      </c>
      <c r="AI10" s="7" t="s">
        <v>137</v>
      </c>
      <c r="AJ10" s="7" t="s">
        <v>186</v>
      </c>
      <c r="AK10" s="7" t="s">
        <v>175</v>
      </c>
      <c r="AL10" s="11" t="s">
        <v>218</v>
      </c>
      <c r="AM10" s="11" t="s">
        <v>219</v>
      </c>
      <c r="AN10" s="11" t="s">
        <v>220</v>
      </c>
      <c r="AO10" s="11" t="s">
        <v>221</v>
      </c>
      <c r="AP10" s="9" t="s">
        <v>262</v>
      </c>
      <c r="AQ10" s="9" t="s">
        <v>263</v>
      </c>
      <c r="AR10" s="9" t="s">
        <v>264</v>
      </c>
      <c r="AS10" s="9" t="s">
        <v>265</v>
      </c>
      <c r="AT10">
        <f t="shared" si="9"/>
        <v>10</v>
      </c>
      <c r="AU10">
        <f t="shared" si="10"/>
        <v>17</v>
      </c>
      <c r="AV10">
        <f t="shared" si="31"/>
        <v>27</v>
      </c>
      <c r="AW10">
        <f>SUM(G246:G272)</f>
        <v>68</v>
      </c>
      <c r="AX10">
        <f>SUM(H246:H272)</f>
        <v>13</v>
      </c>
      <c r="AY10">
        <f t="shared" si="11"/>
        <v>55</v>
      </c>
      <c r="AZ10" s="2">
        <f>AVERAGE(J246:J272)</f>
        <v>2.0370370370370372</v>
      </c>
      <c r="BA10">
        <f t="shared" si="12"/>
        <v>0</v>
      </c>
      <c r="BB10">
        <f t="shared" si="13"/>
        <v>0</v>
      </c>
      <c r="BC10">
        <f t="shared" si="32"/>
        <v>0</v>
      </c>
      <c r="BD10">
        <f t="shared" si="14"/>
        <v>1</v>
      </c>
      <c r="BE10">
        <f t="shared" si="15"/>
        <v>9</v>
      </c>
      <c r="BF10">
        <f t="shared" si="16"/>
        <v>14</v>
      </c>
      <c r="BG10">
        <f t="shared" si="17"/>
        <v>3</v>
      </c>
      <c r="BH10">
        <f t="shared" si="33"/>
        <v>17</v>
      </c>
      <c r="BI10">
        <f t="shared" si="18"/>
        <v>0</v>
      </c>
      <c r="BJ10">
        <f t="shared" si="19"/>
        <v>0</v>
      </c>
      <c r="BK10">
        <f t="shared" si="20"/>
        <v>14</v>
      </c>
      <c r="BL10">
        <f t="shared" si="21"/>
        <v>13</v>
      </c>
      <c r="BM10">
        <f t="shared" si="34"/>
        <v>27</v>
      </c>
      <c r="BN10">
        <f t="shared" si="22"/>
        <v>1</v>
      </c>
      <c r="BO10">
        <f t="shared" si="23"/>
        <v>2</v>
      </c>
      <c r="BP10">
        <f t="shared" si="35"/>
        <v>3</v>
      </c>
      <c r="BQ10">
        <f t="shared" si="24"/>
        <v>1</v>
      </c>
      <c r="BR10">
        <f t="shared" si="25"/>
        <v>9</v>
      </c>
      <c r="BS10">
        <f t="shared" si="26"/>
        <v>13</v>
      </c>
      <c r="BT10">
        <f t="shared" si="27"/>
        <v>1</v>
      </c>
      <c r="BU10">
        <f t="shared" si="36"/>
        <v>14</v>
      </c>
      <c r="BV10">
        <f t="shared" si="28"/>
        <v>0</v>
      </c>
      <c r="BW10">
        <f t="shared" si="29"/>
        <v>0</v>
      </c>
    </row>
    <row r="11" spans="1:75" x14ac:dyDescent="0.2">
      <c r="A11">
        <v>1</v>
      </c>
      <c r="B11">
        <v>30</v>
      </c>
      <c r="C11">
        <v>20</v>
      </c>
      <c r="D11">
        <f t="shared" si="4"/>
        <v>0.33333333333333331</v>
      </c>
      <c r="E11">
        <f t="shared" si="5"/>
        <v>30</v>
      </c>
      <c r="F11">
        <f t="shared" si="6"/>
        <v>0</v>
      </c>
      <c r="G11">
        <v>3</v>
      </c>
      <c r="H11">
        <v>0</v>
      </c>
      <c r="I11">
        <v>0</v>
      </c>
      <c r="J11">
        <f t="shared" si="8"/>
        <v>3</v>
      </c>
      <c r="K11" t="s">
        <v>6</v>
      </c>
      <c r="L11" t="s">
        <v>8</v>
      </c>
      <c r="M11">
        <v>1100000032</v>
      </c>
      <c r="N11">
        <v>100000052</v>
      </c>
      <c r="O11" t="s">
        <v>60</v>
      </c>
      <c r="P11" t="str">
        <f t="shared" si="0"/>
        <v>30_tub.neg</v>
      </c>
      <c r="Q11">
        <f t="shared" si="7"/>
        <v>0</v>
      </c>
      <c r="R11" t="str">
        <f t="shared" si="1"/>
        <v>30_Short_tub.neg</v>
      </c>
      <c r="S11" t="s">
        <v>165</v>
      </c>
      <c r="T11" t="str">
        <f t="shared" si="2"/>
        <v>30_SELECTED</v>
      </c>
      <c r="U11" t="str">
        <f t="shared" si="3"/>
        <v>30_Short_SELECTED</v>
      </c>
      <c r="Y11">
        <v>38</v>
      </c>
      <c r="Z11" s="7" t="s">
        <v>53</v>
      </c>
      <c r="AA11" s="7" t="s">
        <v>54</v>
      </c>
      <c r="AB11" s="7" t="s">
        <v>77</v>
      </c>
      <c r="AC11" s="7" t="s">
        <v>87</v>
      </c>
      <c r="AD11" s="7" t="s">
        <v>97</v>
      </c>
      <c r="AE11" s="7" t="s">
        <v>107</v>
      </c>
      <c r="AF11" s="7" t="s">
        <v>138</v>
      </c>
      <c r="AG11" s="7" t="s">
        <v>139</v>
      </c>
      <c r="AH11" s="7" t="s">
        <v>140</v>
      </c>
      <c r="AI11" s="7" t="s">
        <v>141</v>
      </c>
      <c r="AJ11" s="7" t="s">
        <v>187</v>
      </c>
      <c r="AK11" s="7" t="s">
        <v>176</v>
      </c>
      <c r="AL11" s="11" t="s">
        <v>222</v>
      </c>
      <c r="AM11" s="11" t="s">
        <v>223</v>
      </c>
      <c r="AN11" s="11" t="s">
        <v>224</v>
      </c>
      <c r="AO11" s="11" t="s">
        <v>225</v>
      </c>
      <c r="AP11" s="9" t="s">
        <v>266</v>
      </c>
      <c r="AQ11" s="9" t="s">
        <v>267</v>
      </c>
      <c r="AR11" s="9" t="s">
        <v>268</v>
      </c>
      <c r="AS11" s="9" t="s">
        <v>269</v>
      </c>
      <c r="AT11">
        <f t="shared" si="9"/>
        <v>12</v>
      </c>
      <c r="AU11">
        <f t="shared" si="10"/>
        <v>15</v>
      </c>
      <c r="AV11">
        <f t="shared" si="31"/>
        <v>27</v>
      </c>
      <c r="AW11">
        <f>SUM(G273:G299)</f>
        <v>69</v>
      </c>
      <c r="AX11">
        <f>SUM(H273:H299)</f>
        <v>19</v>
      </c>
      <c r="AY11">
        <f t="shared" si="11"/>
        <v>50</v>
      </c>
      <c r="AZ11" s="2">
        <f>AVERAGE(J273:J299)</f>
        <v>1.8518518518518519</v>
      </c>
      <c r="BA11">
        <f t="shared" si="12"/>
        <v>0</v>
      </c>
      <c r="BB11">
        <f t="shared" si="13"/>
        <v>1</v>
      </c>
      <c r="BC11">
        <f t="shared" si="32"/>
        <v>1</v>
      </c>
      <c r="BD11">
        <f t="shared" si="14"/>
        <v>2</v>
      </c>
      <c r="BE11">
        <f t="shared" si="15"/>
        <v>9</v>
      </c>
      <c r="BF11">
        <f t="shared" si="16"/>
        <v>10</v>
      </c>
      <c r="BG11">
        <f t="shared" si="17"/>
        <v>5</v>
      </c>
      <c r="BH11">
        <f t="shared" si="33"/>
        <v>15</v>
      </c>
      <c r="BI11">
        <f t="shared" si="18"/>
        <v>0</v>
      </c>
      <c r="BJ11">
        <f t="shared" si="19"/>
        <v>0</v>
      </c>
      <c r="BK11">
        <f t="shared" si="20"/>
        <v>13</v>
      </c>
      <c r="BL11">
        <f t="shared" si="21"/>
        <v>14</v>
      </c>
      <c r="BM11">
        <f t="shared" si="34"/>
        <v>27</v>
      </c>
      <c r="BN11">
        <f t="shared" si="22"/>
        <v>1</v>
      </c>
      <c r="BO11">
        <f t="shared" si="23"/>
        <v>2</v>
      </c>
      <c r="BP11">
        <f t="shared" si="35"/>
        <v>3</v>
      </c>
      <c r="BQ11">
        <f t="shared" si="24"/>
        <v>2</v>
      </c>
      <c r="BR11">
        <f t="shared" si="25"/>
        <v>9</v>
      </c>
      <c r="BS11">
        <f t="shared" si="26"/>
        <v>9</v>
      </c>
      <c r="BT11">
        <f t="shared" si="27"/>
        <v>4</v>
      </c>
      <c r="BU11">
        <f t="shared" si="36"/>
        <v>13</v>
      </c>
      <c r="BV11">
        <f t="shared" si="28"/>
        <v>0</v>
      </c>
      <c r="BW11">
        <f t="shared" si="29"/>
        <v>0</v>
      </c>
    </row>
    <row r="12" spans="1:75" x14ac:dyDescent="0.2">
      <c r="A12">
        <v>1</v>
      </c>
      <c r="B12">
        <v>30</v>
      </c>
      <c r="C12">
        <v>20</v>
      </c>
      <c r="D12">
        <f t="shared" si="4"/>
        <v>0.33333333333333331</v>
      </c>
      <c r="E12">
        <f t="shared" si="5"/>
        <v>30</v>
      </c>
      <c r="F12">
        <f t="shared" si="6"/>
        <v>0</v>
      </c>
      <c r="G12">
        <v>3</v>
      </c>
      <c r="H12">
        <v>0</v>
      </c>
      <c r="I12">
        <v>0</v>
      </c>
      <c r="J12">
        <f t="shared" si="8"/>
        <v>3</v>
      </c>
      <c r="K12" t="s">
        <v>6</v>
      </c>
      <c r="L12" t="s">
        <v>8</v>
      </c>
      <c r="M12">
        <v>1100000031</v>
      </c>
      <c r="N12">
        <v>100000047</v>
      </c>
      <c r="O12" t="s">
        <v>60</v>
      </c>
      <c r="P12" t="str">
        <f t="shared" si="0"/>
        <v>30_tub.neg</v>
      </c>
      <c r="Q12">
        <f t="shared" si="7"/>
        <v>0</v>
      </c>
      <c r="R12" t="str">
        <f t="shared" si="1"/>
        <v>30_Short_tub.neg</v>
      </c>
      <c r="S12" t="s">
        <v>166</v>
      </c>
      <c r="T12" t="str">
        <f t="shared" si="2"/>
        <v>30_TRANSIENT</v>
      </c>
      <c r="U12" t="str">
        <f t="shared" si="3"/>
        <v>30_Short_TRANSIENT</v>
      </c>
      <c r="Y12">
        <v>39</v>
      </c>
      <c r="Z12" s="7" t="s">
        <v>55</v>
      </c>
      <c r="AA12" s="7" t="s">
        <v>56</v>
      </c>
      <c r="AB12" s="7" t="s">
        <v>78</v>
      </c>
      <c r="AC12" s="7" t="s">
        <v>88</v>
      </c>
      <c r="AD12" s="7" t="s">
        <v>98</v>
      </c>
      <c r="AE12" s="7" t="s">
        <v>108</v>
      </c>
      <c r="AF12" s="7" t="s">
        <v>142</v>
      </c>
      <c r="AG12" s="7" t="s">
        <v>143</v>
      </c>
      <c r="AH12" s="7" t="s">
        <v>144</v>
      </c>
      <c r="AI12" s="7" t="s">
        <v>145</v>
      </c>
      <c r="AJ12" s="7" t="s">
        <v>188</v>
      </c>
      <c r="AK12" s="7" t="s">
        <v>177</v>
      </c>
      <c r="AL12" s="11" t="s">
        <v>226</v>
      </c>
      <c r="AM12" s="11" t="s">
        <v>227</v>
      </c>
      <c r="AN12" s="11" t="s">
        <v>228</v>
      </c>
      <c r="AO12" s="11" t="s">
        <v>229</v>
      </c>
      <c r="AP12" s="9" t="s">
        <v>270</v>
      </c>
      <c r="AQ12" s="9" t="s">
        <v>271</v>
      </c>
      <c r="AR12" s="9" t="s">
        <v>272</v>
      </c>
      <c r="AS12" s="9" t="s">
        <v>273</v>
      </c>
      <c r="AT12">
        <f t="shared" si="9"/>
        <v>12</v>
      </c>
      <c r="AU12">
        <f t="shared" si="10"/>
        <v>12</v>
      </c>
      <c r="AV12">
        <f t="shared" si="31"/>
        <v>24</v>
      </c>
      <c r="AW12">
        <f>SUM(G300:G323)</f>
        <v>61</v>
      </c>
      <c r="AX12">
        <f>SUM(H300:H323)</f>
        <v>19</v>
      </c>
      <c r="AY12">
        <f t="shared" si="11"/>
        <v>42</v>
      </c>
      <c r="AZ12" s="2">
        <f>AVERAGE(J300:J323)</f>
        <v>1.75</v>
      </c>
      <c r="BA12">
        <f t="shared" si="12"/>
        <v>0</v>
      </c>
      <c r="BB12">
        <f t="shared" si="13"/>
        <v>0</v>
      </c>
      <c r="BC12">
        <f t="shared" si="32"/>
        <v>0</v>
      </c>
      <c r="BD12">
        <f t="shared" si="14"/>
        <v>2</v>
      </c>
      <c r="BE12">
        <f t="shared" si="15"/>
        <v>10</v>
      </c>
      <c r="BF12">
        <f t="shared" si="16"/>
        <v>9</v>
      </c>
      <c r="BG12">
        <f t="shared" si="17"/>
        <v>2</v>
      </c>
      <c r="BH12">
        <f t="shared" si="33"/>
        <v>11</v>
      </c>
      <c r="BI12">
        <f t="shared" si="18"/>
        <v>1</v>
      </c>
      <c r="BJ12">
        <f t="shared" si="19"/>
        <v>0</v>
      </c>
      <c r="BK12">
        <f t="shared" si="20"/>
        <v>10</v>
      </c>
      <c r="BL12">
        <f t="shared" si="21"/>
        <v>14</v>
      </c>
      <c r="BM12">
        <f t="shared" si="34"/>
        <v>24</v>
      </c>
      <c r="BN12">
        <f t="shared" si="22"/>
        <v>0</v>
      </c>
      <c r="BO12">
        <f t="shared" si="23"/>
        <v>1</v>
      </c>
      <c r="BP12">
        <f t="shared" si="35"/>
        <v>1</v>
      </c>
      <c r="BQ12">
        <f t="shared" si="24"/>
        <v>3</v>
      </c>
      <c r="BR12">
        <f t="shared" si="25"/>
        <v>10</v>
      </c>
      <c r="BS12">
        <f t="shared" si="26"/>
        <v>9</v>
      </c>
      <c r="BT12">
        <f t="shared" si="27"/>
        <v>1</v>
      </c>
      <c r="BU12">
        <f t="shared" si="36"/>
        <v>10</v>
      </c>
      <c r="BV12">
        <f t="shared" si="28"/>
        <v>0</v>
      </c>
      <c r="BW12">
        <f t="shared" si="29"/>
        <v>0</v>
      </c>
    </row>
    <row r="13" spans="1:75" x14ac:dyDescent="0.2">
      <c r="A13">
        <v>1</v>
      </c>
      <c r="B13">
        <v>30</v>
      </c>
      <c r="C13">
        <v>20</v>
      </c>
      <c r="D13">
        <f t="shared" si="4"/>
        <v>0.33333333333333331</v>
      </c>
      <c r="E13">
        <f t="shared" si="5"/>
        <v>30</v>
      </c>
      <c r="F13">
        <f t="shared" si="6"/>
        <v>0</v>
      </c>
      <c r="G13">
        <v>2</v>
      </c>
      <c r="H13">
        <v>0</v>
      </c>
      <c r="I13">
        <v>0</v>
      </c>
      <c r="J13">
        <f t="shared" si="8"/>
        <v>2</v>
      </c>
      <c r="K13" t="s">
        <v>6</v>
      </c>
      <c r="L13" t="s">
        <v>8</v>
      </c>
      <c r="M13">
        <v>1100000030</v>
      </c>
      <c r="N13">
        <v>100000044</v>
      </c>
      <c r="O13" t="s">
        <v>60</v>
      </c>
      <c r="P13" t="str">
        <f t="shared" si="0"/>
        <v>30_tub.neg</v>
      </c>
      <c r="Q13">
        <f t="shared" si="7"/>
        <v>0</v>
      </c>
      <c r="R13" t="str">
        <f t="shared" si="1"/>
        <v>30_Short_tub.neg</v>
      </c>
      <c r="S13" t="s">
        <v>166</v>
      </c>
      <c r="T13" t="str">
        <f t="shared" si="2"/>
        <v>30_TRANSIENT</v>
      </c>
      <c r="U13" t="str">
        <f t="shared" si="3"/>
        <v>30_Short_TRANSIENT</v>
      </c>
      <c r="Y13">
        <v>40</v>
      </c>
      <c r="Z13" s="7" t="s">
        <v>57</v>
      </c>
      <c r="AA13" s="7" t="s">
        <v>58</v>
      </c>
      <c r="AB13" s="7" t="s">
        <v>79</v>
      </c>
      <c r="AC13" s="7" t="s">
        <v>89</v>
      </c>
      <c r="AD13" s="7" t="s">
        <v>99</v>
      </c>
      <c r="AE13" s="7" t="s">
        <v>109</v>
      </c>
      <c r="AF13" s="7" t="s">
        <v>146</v>
      </c>
      <c r="AG13" s="7" t="s">
        <v>147</v>
      </c>
      <c r="AH13" s="7" t="s">
        <v>148</v>
      </c>
      <c r="AI13" s="7" t="s">
        <v>149</v>
      </c>
      <c r="AJ13" s="7" t="s">
        <v>189</v>
      </c>
      <c r="AK13" s="7" t="s">
        <v>178</v>
      </c>
      <c r="AL13" s="11" t="s">
        <v>230</v>
      </c>
      <c r="AM13" s="11" t="s">
        <v>231</v>
      </c>
      <c r="AN13" s="11" t="s">
        <v>232</v>
      </c>
      <c r="AO13" s="11" t="s">
        <v>233</v>
      </c>
      <c r="AP13" s="9" t="s">
        <v>274</v>
      </c>
      <c r="AQ13" s="9" t="s">
        <v>275</v>
      </c>
      <c r="AR13" s="9" t="s">
        <v>276</v>
      </c>
      <c r="AS13" s="9" t="s">
        <v>277</v>
      </c>
      <c r="AT13">
        <f t="shared" si="9"/>
        <v>11</v>
      </c>
      <c r="AU13">
        <f t="shared" si="10"/>
        <v>7</v>
      </c>
      <c r="AV13">
        <f t="shared" si="31"/>
        <v>18</v>
      </c>
      <c r="AW13">
        <f>SUM(G324:G341)</f>
        <v>55</v>
      </c>
      <c r="AX13">
        <f>SUM(H324:H341)</f>
        <v>19</v>
      </c>
      <c r="AY13">
        <f t="shared" si="11"/>
        <v>36</v>
      </c>
      <c r="AZ13" s="2">
        <f>AVERAGE(J324:J341)</f>
        <v>2</v>
      </c>
      <c r="BA13">
        <f t="shared" si="12"/>
        <v>0</v>
      </c>
      <c r="BB13">
        <f t="shared" si="13"/>
        <v>0</v>
      </c>
      <c r="BC13">
        <f t="shared" si="32"/>
        <v>0</v>
      </c>
      <c r="BD13">
        <f t="shared" si="14"/>
        <v>0</v>
      </c>
      <c r="BE13">
        <f t="shared" si="15"/>
        <v>11</v>
      </c>
      <c r="BF13">
        <f t="shared" si="16"/>
        <v>3</v>
      </c>
      <c r="BG13">
        <f t="shared" si="17"/>
        <v>1</v>
      </c>
      <c r="BH13">
        <f t="shared" si="33"/>
        <v>4</v>
      </c>
      <c r="BI13">
        <f t="shared" si="18"/>
        <v>2</v>
      </c>
      <c r="BJ13">
        <f t="shared" si="19"/>
        <v>1</v>
      </c>
      <c r="BK13">
        <f t="shared" si="20"/>
        <v>4</v>
      </c>
      <c r="BL13">
        <f t="shared" si="21"/>
        <v>14</v>
      </c>
      <c r="BM13">
        <f t="shared" si="34"/>
        <v>18</v>
      </c>
      <c r="BN13">
        <f t="shared" si="22"/>
        <v>0</v>
      </c>
      <c r="BO13">
        <f t="shared" si="23"/>
        <v>0</v>
      </c>
      <c r="BP13">
        <f t="shared" si="35"/>
        <v>0</v>
      </c>
      <c r="BQ13">
        <f t="shared" si="24"/>
        <v>2</v>
      </c>
      <c r="BR13">
        <f t="shared" si="25"/>
        <v>12</v>
      </c>
      <c r="BS13">
        <f t="shared" si="26"/>
        <v>3</v>
      </c>
      <c r="BT13">
        <f t="shared" si="27"/>
        <v>1</v>
      </c>
      <c r="BU13">
        <f t="shared" si="36"/>
        <v>4</v>
      </c>
      <c r="BV13">
        <f t="shared" si="28"/>
        <v>0</v>
      </c>
      <c r="BW13">
        <f t="shared" si="29"/>
        <v>0</v>
      </c>
    </row>
    <row r="14" spans="1:75" x14ac:dyDescent="0.2">
      <c r="A14">
        <v>1</v>
      </c>
      <c r="B14">
        <v>30</v>
      </c>
      <c r="C14">
        <v>20</v>
      </c>
      <c r="D14">
        <f t="shared" si="4"/>
        <v>0.33333333333333331</v>
      </c>
      <c r="E14">
        <f t="shared" si="5"/>
        <v>30</v>
      </c>
      <c r="F14">
        <f t="shared" si="6"/>
        <v>0</v>
      </c>
      <c r="G14">
        <v>2</v>
      </c>
      <c r="H14">
        <v>0</v>
      </c>
      <c r="I14">
        <v>0</v>
      </c>
      <c r="J14">
        <f t="shared" si="8"/>
        <v>2</v>
      </c>
      <c r="K14" t="s">
        <v>6</v>
      </c>
      <c r="L14" t="s">
        <v>8</v>
      </c>
      <c r="M14">
        <v>1100000029</v>
      </c>
      <c r="N14">
        <v>100000043</v>
      </c>
      <c r="O14" t="s">
        <v>60</v>
      </c>
      <c r="P14" t="str">
        <f t="shared" si="0"/>
        <v>30_tub.neg</v>
      </c>
      <c r="Q14">
        <f t="shared" si="7"/>
        <v>0</v>
      </c>
      <c r="R14" t="str">
        <f t="shared" si="1"/>
        <v>30_Short_tub.neg</v>
      </c>
      <c r="S14" t="s">
        <v>165</v>
      </c>
      <c r="T14" t="str">
        <f t="shared" si="2"/>
        <v>30_SELECTED</v>
      </c>
      <c r="U14" t="str">
        <f t="shared" si="3"/>
        <v>30_Short_SELECTED</v>
      </c>
    </row>
    <row r="15" spans="1:75" x14ac:dyDescent="0.2">
      <c r="A15">
        <v>1</v>
      </c>
      <c r="B15">
        <v>30</v>
      </c>
      <c r="C15">
        <v>20</v>
      </c>
      <c r="D15">
        <f t="shared" si="4"/>
        <v>0.33333333333333331</v>
      </c>
      <c r="E15">
        <f t="shared" si="5"/>
        <v>30</v>
      </c>
      <c r="F15">
        <f t="shared" si="6"/>
        <v>0</v>
      </c>
      <c r="G15">
        <v>1</v>
      </c>
      <c r="H15">
        <v>0</v>
      </c>
      <c r="I15">
        <v>0</v>
      </c>
      <c r="J15">
        <f t="shared" si="8"/>
        <v>1</v>
      </c>
      <c r="K15" t="s">
        <v>6</v>
      </c>
      <c r="L15" t="s">
        <v>7</v>
      </c>
      <c r="M15">
        <v>1100000028</v>
      </c>
      <c r="N15">
        <v>100000042</v>
      </c>
      <c r="O15" t="s">
        <v>60</v>
      </c>
      <c r="P15" t="str">
        <f t="shared" si="0"/>
        <v>30_tub.neg</v>
      </c>
      <c r="Q15">
        <f t="shared" si="7"/>
        <v>0</v>
      </c>
      <c r="R15" t="str">
        <f t="shared" si="1"/>
        <v>30_Short_tub.neg</v>
      </c>
      <c r="S15" t="s">
        <v>166</v>
      </c>
      <c r="T15" t="str">
        <f t="shared" si="2"/>
        <v>30_TRANSIENT</v>
      </c>
      <c r="U15" t="str">
        <f t="shared" si="3"/>
        <v>30_Short_TRANSIENT</v>
      </c>
    </row>
    <row r="16" spans="1:75" x14ac:dyDescent="0.2">
      <c r="A16">
        <v>1</v>
      </c>
      <c r="B16">
        <v>30</v>
      </c>
      <c r="C16">
        <v>20</v>
      </c>
      <c r="D16">
        <f t="shared" si="4"/>
        <v>0.33333333333333331</v>
      </c>
      <c r="E16">
        <f t="shared" si="5"/>
        <v>30</v>
      </c>
      <c r="F16">
        <f t="shared" si="6"/>
        <v>0</v>
      </c>
      <c r="G16">
        <v>3</v>
      </c>
      <c r="H16">
        <v>0</v>
      </c>
      <c r="I16">
        <v>0</v>
      </c>
      <c r="J16">
        <f t="shared" si="8"/>
        <v>3</v>
      </c>
      <c r="K16" t="s">
        <v>6</v>
      </c>
      <c r="L16" t="s">
        <v>8</v>
      </c>
      <c r="M16">
        <v>1100000027</v>
      </c>
      <c r="N16">
        <v>100000041</v>
      </c>
      <c r="O16" t="s">
        <v>60</v>
      </c>
      <c r="P16" t="str">
        <f t="shared" si="0"/>
        <v>30_tub.neg</v>
      </c>
      <c r="Q16">
        <f t="shared" si="7"/>
        <v>0</v>
      </c>
      <c r="R16" t="str">
        <f t="shared" si="1"/>
        <v>30_Short_tub.neg</v>
      </c>
      <c r="S16" t="s">
        <v>166</v>
      </c>
      <c r="T16" t="str">
        <f t="shared" si="2"/>
        <v>30_TRANSIENT</v>
      </c>
      <c r="U16" t="str">
        <f t="shared" si="3"/>
        <v>30_Short_TRANSIENT</v>
      </c>
    </row>
    <row r="17" spans="1:21" x14ac:dyDescent="0.2">
      <c r="A17">
        <v>1</v>
      </c>
      <c r="B17">
        <v>30</v>
      </c>
      <c r="C17">
        <v>20</v>
      </c>
      <c r="D17">
        <f t="shared" si="4"/>
        <v>0.33333333333333331</v>
      </c>
      <c r="E17">
        <f t="shared" si="5"/>
        <v>30</v>
      </c>
      <c r="F17">
        <f t="shared" si="6"/>
        <v>0</v>
      </c>
      <c r="G17">
        <v>3</v>
      </c>
      <c r="H17">
        <v>0</v>
      </c>
      <c r="I17">
        <v>0</v>
      </c>
      <c r="J17">
        <f t="shared" si="8"/>
        <v>3</v>
      </c>
      <c r="K17" t="s">
        <v>6</v>
      </c>
      <c r="L17" t="s">
        <v>8</v>
      </c>
      <c r="M17">
        <v>1100000026</v>
      </c>
      <c r="N17">
        <v>100000039</v>
      </c>
      <c r="O17" t="s">
        <v>60</v>
      </c>
      <c r="P17" t="str">
        <f t="shared" si="0"/>
        <v>30_tub.neg</v>
      </c>
      <c r="Q17">
        <f t="shared" si="7"/>
        <v>0</v>
      </c>
      <c r="R17" t="str">
        <f t="shared" si="1"/>
        <v>30_Short_tub.neg</v>
      </c>
      <c r="S17" t="s">
        <v>166</v>
      </c>
      <c r="T17" t="str">
        <f t="shared" si="2"/>
        <v>30_TRANSIENT</v>
      </c>
      <c r="U17" t="str">
        <f t="shared" si="3"/>
        <v>30_Short_TRANSIENT</v>
      </c>
    </row>
    <row r="18" spans="1:21" x14ac:dyDescent="0.2">
      <c r="A18">
        <v>1</v>
      </c>
      <c r="B18">
        <v>30</v>
      </c>
      <c r="C18">
        <v>20</v>
      </c>
      <c r="D18">
        <f t="shared" si="4"/>
        <v>0.33333333333333331</v>
      </c>
      <c r="E18">
        <f t="shared" si="5"/>
        <v>30</v>
      </c>
      <c r="F18">
        <f t="shared" si="6"/>
        <v>0</v>
      </c>
      <c r="G18">
        <v>2</v>
      </c>
      <c r="H18">
        <v>0</v>
      </c>
      <c r="I18">
        <v>0</v>
      </c>
      <c r="J18">
        <f t="shared" si="8"/>
        <v>2</v>
      </c>
      <c r="K18" t="s">
        <v>6</v>
      </c>
      <c r="L18" t="s">
        <v>8</v>
      </c>
      <c r="M18">
        <v>1100000025</v>
      </c>
      <c r="N18">
        <v>100000038</v>
      </c>
      <c r="O18" t="s">
        <v>60</v>
      </c>
      <c r="P18" t="str">
        <f t="shared" si="0"/>
        <v>30_tub.neg</v>
      </c>
      <c r="Q18">
        <f t="shared" si="7"/>
        <v>0</v>
      </c>
      <c r="R18" t="str">
        <f t="shared" si="1"/>
        <v>30_Short_tub.neg</v>
      </c>
      <c r="S18" t="s">
        <v>166</v>
      </c>
      <c r="T18" t="str">
        <f t="shared" si="2"/>
        <v>30_TRANSIENT</v>
      </c>
      <c r="U18" t="str">
        <f t="shared" si="3"/>
        <v>30_Short_TRANSIENT</v>
      </c>
    </row>
    <row r="19" spans="1:21" x14ac:dyDescent="0.2">
      <c r="A19">
        <v>1</v>
      </c>
      <c r="B19">
        <v>30</v>
      </c>
      <c r="C19">
        <v>20</v>
      </c>
      <c r="D19">
        <f t="shared" si="4"/>
        <v>0.33333333333333331</v>
      </c>
      <c r="E19">
        <f t="shared" si="5"/>
        <v>30</v>
      </c>
      <c r="F19">
        <f t="shared" si="6"/>
        <v>0</v>
      </c>
      <c r="G19">
        <v>1</v>
      </c>
      <c r="H19">
        <v>0</v>
      </c>
      <c r="I19">
        <v>0</v>
      </c>
      <c r="J19">
        <f t="shared" si="8"/>
        <v>1</v>
      </c>
      <c r="K19" t="s">
        <v>6</v>
      </c>
      <c r="L19" t="s">
        <v>7</v>
      </c>
      <c r="M19">
        <v>1100000024</v>
      </c>
      <c r="N19">
        <v>100000037</v>
      </c>
      <c r="O19" t="s">
        <v>60</v>
      </c>
      <c r="P19" t="str">
        <f t="shared" si="0"/>
        <v>30_tub.neg</v>
      </c>
      <c r="Q19">
        <f t="shared" si="7"/>
        <v>0</v>
      </c>
      <c r="R19" t="str">
        <f t="shared" si="1"/>
        <v>30_Short_tub.neg</v>
      </c>
      <c r="S19" t="s">
        <v>166</v>
      </c>
      <c r="T19" t="str">
        <f t="shared" si="2"/>
        <v>30_TRANSIENT</v>
      </c>
      <c r="U19" t="str">
        <f t="shared" si="3"/>
        <v>30_Short_TRANSIENT</v>
      </c>
    </row>
    <row r="20" spans="1:21" x14ac:dyDescent="0.2">
      <c r="A20">
        <v>1</v>
      </c>
      <c r="B20">
        <v>30</v>
      </c>
      <c r="C20">
        <v>20</v>
      </c>
      <c r="D20">
        <f t="shared" si="4"/>
        <v>0.33333333333333331</v>
      </c>
      <c r="E20">
        <f t="shared" si="5"/>
        <v>30</v>
      </c>
      <c r="F20">
        <f t="shared" si="6"/>
        <v>0</v>
      </c>
      <c r="G20">
        <v>1</v>
      </c>
      <c r="H20">
        <v>0</v>
      </c>
      <c r="I20">
        <v>0</v>
      </c>
      <c r="J20">
        <f t="shared" si="8"/>
        <v>1</v>
      </c>
      <c r="K20" t="s">
        <v>6</v>
      </c>
      <c r="L20" t="s">
        <v>7</v>
      </c>
      <c r="M20">
        <v>1100000023</v>
      </c>
      <c r="N20">
        <v>100000036</v>
      </c>
      <c r="O20" t="s">
        <v>60</v>
      </c>
      <c r="P20" t="str">
        <f t="shared" si="0"/>
        <v>30_tub.neg</v>
      </c>
      <c r="Q20">
        <f t="shared" si="7"/>
        <v>0</v>
      </c>
      <c r="R20" t="str">
        <f t="shared" si="1"/>
        <v>30_Short_tub.neg</v>
      </c>
      <c r="S20" t="s">
        <v>166</v>
      </c>
      <c r="T20" t="str">
        <f t="shared" si="2"/>
        <v>30_TRANSIENT</v>
      </c>
      <c r="U20" t="str">
        <f t="shared" si="3"/>
        <v>30_Short_TRANSIENT</v>
      </c>
    </row>
    <row r="21" spans="1:21" x14ac:dyDescent="0.2">
      <c r="A21">
        <v>1</v>
      </c>
      <c r="B21">
        <v>30</v>
      </c>
      <c r="C21">
        <v>20</v>
      </c>
      <c r="D21">
        <f t="shared" si="4"/>
        <v>0.33333333333333331</v>
      </c>
      <c r="E21">
        <f t="shared" si="5"/>
        <v>30</v>
      </c>
      <c r="F21">
        <f t="shared" si="6"/>
        <v>0</v>
      </c>
      <c r="G21">
        <v>3</v>
      </c>
      <c r="H21">
        <v>0</v>
      </c>
      <c r="I21">
        <v>0</v>
      </c>
      <c r="J21">
        <f t="shared" si="8"/>
        <v>3</v>
      </c>
      <c r="K21" t="s">
        <v>6</v>
      </c>
      <c r="L21" t="s">
        <v>8</v>
      </c>
      <c r="M21">
        <v>1100000022</v>
      </c>
      <c r="N21">
        <v>100000034</v>
      </c>
      <c r="O21" t="s">
        <v>60</v>
      </c>
      <c r="P21" t="str">
        <f t="shared" si="0"/>
        <v>30_tub.neg</v>
      </c>
      <c r="Q21">
        <f t="shared" si="7"/>
        <v>0</v>
      </c>
      <c r="R21" t="str">
        <f t="shared" si="1"/>
        <v>30_Short_tub.neg</v>
      </c>
      <c r="S21" t="s">
        <v>166</v>
      </c>
      <c r="T21" t="str">
        <f t="shared" si="2"/>
        <v>30_TRANSIENT</v>
      </c>
      <c r="U21" t="str">
        <f t="shared" si="3"/>
        <v>30_Short_TRANSIENT</v>
      </c>
    </row>
    <row r="22" spans="1:21" x14ac:dyDescent="0.2">
      <c r="A22">
        <v>1</v>
      </c>
      <c r="B22">
        <v>30</v>
      </c>
      <c r="C22">
        <v>20</v>
      </c>
      <c r="D22">
        <f t="shared" si="4"/>
        <v>0.33333333333333331</v>
      </c>
      <c r="E22">
        <f t="shared" si="5"/>
        <v>30</v>
      </c>
      <c r="F22">
        <f t="shared" si="6"/>
        <v>0</v>
      </c>
      <c r="G22">
        <v>1</v>
      </c>
      <c r="H22">
        <v>0</v>
      </c>
      <c r="I22">
        <v>0</v>
      </c>
      <c r="J22">
        <f t="shared" si="8"/>
        <v>1</v>
      </c>
      <c r="K22" t="s">
        <v>6</v>
      </c>
      <c r="L22" t="s">
        <v>7</v>
      </c>
      <c r="M22">
        <v>1100000021</v>
      </c>
      <c r="N22">
        <v>100000033</v>
      </c>
      <c r="O22" t="s">
        <v>60</v>
      </c>
      <c r="P22" t="str">
        <f t="shared" si="0"/>
        <v>30_tub.neg</v>
      </c>
      <c r="Q22">
        <f t="shared" si="7"/>
        <v>0</v>
      </c>
      <c r="R22" t="str">
        <f t="shared" si="1"/>
        <v>30_Short_tub.neg</v>
      </c>
      <c r="S22" t="s">
        <v>166</v>
      </c>
      <c r="T22" t="str">
        <f t="shared" si="2"/>
        <v>30_TRANSIENT</v>
      </c>
      <c r="U22" t="str">
        <f t="shared" si="3"/>
        <v>30_Short_TRANSIENT</v>
      </c>
    </row>
    <row r="23" spans="1:21" x14ac:dyDescent="0.2">
      <c r="A23">
        <v>1</v>
      </c>
      <c r="B23">
        <v>30</v>
      </c>
      <c r="C23">
        <v>20</v>
      </c>
      <c r="D23">
        <f t="shared" si="4"/>
        <v>0.33333333333333331</v>
      </c>
      <c r="E23">
        <f t="shared" si="5"/>
        <v>30</v>
      </c>
      <c r="F23">
        <f t="shared" si="6"/>
        <v>0</v>
      </c>
      <c r="G23">
        <v>1</v>
      </c>
      <c r="H23">
        <v>0</v>
      </c>
      <c r="I23">
        <v>0</v>
      </c>
      <c r="J23">
        <f t="shared" si="8"/>
        <v>1</v>
      </c>
      <c r="K23" t="s">
        <v>6</v>
      </c>
      <c r="L23" t="s">
        <v>7</v>
      </c>
      <c r="M23">
        <v>1100000020</v>
      </c>
      <c r="N23">
        <v>100000028</v>
      </c>
      <c r="O23" t="s">
        <v>60</v>
      </c>
      <c r="P23" t="str">
        <f t="shared" si="0"/>
        <v>30_tub.neg</v>
      </c>
      <c r="Q23">
        <f t="shared" si="7"/>
        <v>0</v>
      </c>
      <c r="R23" t="str">
        <f t="shared" si="1"/>
        <v>30_Short_tub.neg</v>
      </c>
      <c r="S23" t="s">
        <v>166</v>
      </c>
      <c r="T23" t="str">
        <f t="shared" si="2"/>
        <v>30_TRANSIENT</v>
      </c>
      <c r="U23" t="str">
        <f t="shared" si="3"/>
        <v>30_Short_TRANSIENT</v>
      </c>
    </row>
    <row r="24" spans="1:21" x14ac:dyDescent="0.2">
      <c r="A24">
        <v>1</v>
      </c>
      <c r="B24">
        <v>30</v>
      </c>
      <c r="C24">
        <v>20</v>
      </c>
      <c r="D24">
        <f t="shared" si="4"/>
        <v>0.33333333333333331</v>
      </c>
      <c r="E24">
        <f t="shared" si="5"/>
        <v>30</v>
      </c>
      <c r="F24">
        <f t="shared" si="6"/>
        <v>0</v>
      </c>
      <c r="G24">
        <v>4</v>
      </c>
      <c r="H24">
        <v>0</v>
      </c>
      <c r="I24">
        <v>0</v>
      </c>
      <c r="J24">
        <f t="shared" si="8"/>
        <v>4</v>
      </c>
      <c r="K24" t="s">
        <v>6</v>
      </c>
      <c r="L24" t="s">
        <v>8</v>
      </c>
      <c r="M24">
        <v>1100000019</v>
      </c>
      <c r="N24">
        <v>100000027</v>
      </c>
      <c r="O24" t="s">
        <v>60</v>
      </c>
      <c r="P24" t="str">
        <f t="shared" si="0"/>
        <v>30_tub.neg</v>
      </c>
      <c r="Q24">
        <f t="shared" si="7"/>
        <v>0</v>
      </c>
      <c r="R24" t="str">
        <f t="shared" si="1"/>
        <v>30_Short_tub.neg</v>
      </c>
      <c r="S24" t="s">
        <v>165</v>
      </c>
      <c r="T24" t="str">
        <f t="shared" si="2"/>
        <v>30_SELECTED</v>
      </c>
      <c r="U24" t="str">
        <f t="shared" si="3"/>
        <v>30_Short_SELECTED</v>
      </c>
    </row>
    <row r="25" spans="1:21" x14ac:dyDescent="0.2">
      <c r="A25">
        <v>1</v>
      </c>
      <c r="B25">
        <v>30</v>
      </c>
      <c r="C25">
        <v>20</v>
      </c>
      <c r="D25">
        <f t="shared" si="4"/>
        <v>0.33333333333333331</v>
      </c>
      <c r="E25">
        <f t="shared" si="5"/>
        <v>30</v>
      </c>
      <c r="F25">
        <f t="shared" si="6"/>
        <v>0</v>
      </c>
      <c r="G25">
        <v>1</v>
      </c>
      <c r="H25">
        <v>0</v>
      </c>
      <c r="I25">
        <v>0</v>
      </c>
      <c r="J25">
        <f t="shared" si="8"/>
        <v>1</v>
      </c>
      <c r="K25" t="s">
        <v>6</v>
      </c>
      <c r="L25" t="s">
        <v>7</v>
      </c>
      <c r="M25">
        <v>1100000018</v>
      </c>
      <c r="N25">
        <v>100000026</v>
      </c>
      <c r="O25" t="s">
        <v>60</v>
      </c>
      <c r="P25" t="str">
        <f t="shared" si="0"/>
        <v>30_tub.neg</v>
      </c>
      <c r="Q25">
        <f t="shared" si="7"/>
        <v>0</v>
      </c>
      <c r="R25" t="str">
        <f t="shared" si="1"/>
        <v>30_Short_tub.neg</v>
      </c>
      <c r="S25" t="s">
        <v>166</v>
      </c>
      <c r="T25" t="str">
        <f t="shared" si="2"/>
        <v>30_TRANSIENT</v>
      </c>
      <c r="U25" t="str">
        <f t="shared" si="3"/>
        <v>30_Short_TRANSIENT</v>
      </c>
    </row>
    <row r="26" spans="1:21" x14ac:dyDescent="0.2">
      <c r="A26">
        <v>1</v>
      </c>
      <c r="B26">
        <v>30</v>
      </c>
      <c r="C26">
        <v>20</v>
      </c>
      <c r="D26">
        <f t="shared" si="4"/>
        <v>0.33333333333333331</v>
      </c>
      <c r="E26">
        <f t="shared" si="5"/>
        <v>30</v>
      </c>
      <c r="F26">
        <f t="shared" si="6"/>
        <v>0</v>
      </c>
      <c r="G26">
        <v>1</v>
      </c>
      <c r="H26">
        <v>0</v>
      </c>
      <c r="I26">
        <v>0</v>
      </c>
      <c r="J26">
        <f t="shared" si="8"/>
        <v>1</v>
      </c>
      <c r="K26" t="s">
        <v>6</v>
      </c>
      <c r="L26" t="s">
        <v>7</v>
      </c>
      <c r="M26">
        <v>1100000017</v>
      </c>
      <c r="N26">
        <v>100000024</v>
      </c>
      <c r="O26" t="s">
        <v>60</v>
      </c>
      <c r="P26" t="str">
        <f t="shared" si="0"/>
        <v>30_tub.neg</v>
      </c>
      <c r="Q26">
        <f t="shared" si="7"/>
        <v>0</v>
      </c>
      <c r="R26" t="str">
        <f t="shared" si="1"/>
        <v>30_Short_tub.neg</v>
      </c>
      <c r="S26" t="s">
        <v>166</v>
      </c>
      <c r="T26" t="str">
        <f t="shared" si="2"/>
        <v>30_TRANSIENT</v>
      </c>
      <c r="U26" t="str">
        <f t="shared" si="3"/>
        <v>30_Short_TRANSIENT</v>
      </c>
    </row>
    <row r="27" spans="1:21" x14ac:dyDescent="0.2">
      <c r="A27">
        <v>1</v>
      </c>
      <c r="B27">
        <v>30</v>
      </c>
      <c r="C27">
        <v>20</v>
      </c>
      <c r="D27">
        <f t="shared" si="4"/>
        <v>0.33333333333333331</v>
      </c>
      <c r="E27">
        <f t="shared" si="5"/>
        <v>30</v>
      </c>
      <c r="F27">
        <f t="shared" si="6"/>
        <v>0</v>
      </c>
      <c r="G27">
        <v>1</v>
      </c>
      <c r="H27">
        <v>0</v>
      </c>
      <c r="I27">
        <v>0</v>
      </c>
      <c r="J27">
        <f t="shared" si="8"/>
        <v>1</v>
      </c>
      <c r="K27" t="s">
        <v>6</v>
      </c>
      <c r="L27" t="s">
        <v>7</v>
      </c>
      <c r="M27">
        <v>1100000016</v>
      </c>
      <c r="N27">
        <v>100000023</v>
      </c>
      <c r="O27" t="s">
        <v>60</v>
      </c>
      <c r="P27" t="str">
        <f t="shared" si="0"/>
        <v>30_tub.neg</v>
      </c>
      <c r="Q27">
        <f t="shared" si="7"/>
        <v>0</v>
      </c>
      <c r="R27" t="str">
        <f t="shared" si="1"/>
        <v>30_Short_tub.neg</v>
      </c>
      <c r="S27" t="s">
        <v>166</v>
      </c>
      <c r="T27" t="str">
        <f t="shared" si="2"/>
        <v>30_TRANSIENT</v>
      </c>
      <c r="U27" t="str">
        <f t="shared" si="3"/>
        <v>30_Short_TRANSIENT</v>
      </c>
    </row>
    <row r="28" spans="1:21" x14ac:dyDescent="0.2">
      <c r="A28">
        <v>1</v>
      </c>
      <c r="B28">
        <v>30</v>
      </c>
      <c r="C28">
        <v>20</v>
      </c>
      <c r="D28">
        <f t="shared" si="4"/>
        <v>0.33333333333333331</v>
      </c>
      <c r="E28">
        <f t="shared" si="5"/>
        <v>30</v>
      </c>
      <c r="F28">
        <f t="shared" si="6"/>
        <v>0</v>
      </c>
      <c r="G28">
        <v>2</v>
      </c>
      <c r="H28">
        <v>0</v>
      </c>
      <c r="I28">
        <v>0</v>
      </c>
      <c r="J28">
        <f t="shared" si="8"/>
        <v>2</v>
      </c>
      <c r="K28" t="s">
        <v>6</v>
      </c>
      <c r="L28" t="s">
        <v>8</v>
      </c>
      <c r="M28">
        <v>1100000015</v>
      </c>
      <c r="N28">
        <v>100000021</v>
      </c>
      <c r="O28" t="s">
        <v>60</v>
      </c>
      <c r="P28" t="str">
        <f t="shared" si="0"/>
        <v>30_tub.neg</v>
      </c>
      <c r="Q28">
        <f t="shared" si="7"/>
        <v>0</v>
      </c>
      <c r="R28" t="str">
        <f t="shared" si="1"/>
        <v>30_Short_tub.neg</v>
      </c>
      <c r="S28" t="s">
        <v>165</v>
      </c>
      <c r="T28" t="str">
        <f t="shared" si="2"/>
        <v>30_SELECTED</v>
      </c>
      <c r="U28" t="str">
        <f t="shared" si="3"/>
        <v>30_Short_SELECTED</v>
      </c>
    </row>
    <row r="29" spans="1:21" x14ac:dyDescent="0.2">
      <c r="A29">
        <v>1</v>
      </c>
      <c r="B29">
        <v>30</v>
      </c>
      <c r="C29">
        <v>20</v>
      </c>
      <c r="D29">
        <f t="shared" si="4"/>
        <v>0.33333333333333331</v>
      </c>
      <c r="E29">
        <f t="shared" si="5"/>
        <v>30</v>
      </c>
      <c r="F29">
        <f t="shared" si="6"/>
        <v>0</v>
      </c>
      <c r="G29">
        <v>1</v>
      </c>
      <c r="H29">
        <v>0</v>
      </c>
      <c r="I29">
        <v>0</v>
      </c>
      <c r="J29">
        <f t="shared" si="8"/>
        <v>1</v>
      </c>
      <c r="K29" t="s">
        <v>6</v>
      </c>
      <c r="L29" t="s">
        <v>7</v>
      </c>
      <c r="M29">
        <v>1100000015</v>
      </c>
      <c r="N29">
        <v>100000022</v>
      </c>
      <c r="O29" t="s">
        <v>60</v>
      </c>
      <c r="P29" t="str">
        <f t="shared" si="0"/>
        <v>30_tub.neg</v>
      </c>
      <c r="Q29">
        <f t="shared" si="7"/>
        <v>0</v>
      </c>
      <c r="R29" t="str">
        <f t="shared" si="1"/>
        <v>30_Short_tub.neg</v>
      </c>
      <c r="S29" t="s">
        <v>165</v>
      </c>
      <c r="T29" t="str">
        <f t="shared" si="2"/>
        <v>30_SELECTED</v>
      </c>
      <c r="U29" t="str">
        <f t="shared" si="3"/>
        <v>30_Short_SELECTED</v>
      </c>
    </row>
    <row r="30" spans="1:21" x14ac:dyDescent="0.2">
      <c r="A30">
        <v>1</v>
      </c>
      <c r="B30">
        <v>30</v>
      </c>
      <c r="C30">
        <v>20</v>
      </c>
      <c r="D30">
        <f t="shared" si="4"/>
        <v>0.33333333333333331</v>
      </c>
      <c r="E30">
        <f t="shared" si="5"/>
        <v>30</v>
      </c>
      <c r="F30">
        <f t="shared" si="6"/>
        <v>0</v>
      </c>
      <c r="G30">
        <v>1</v>
      </c>
      <c r="H30">
        <v>0</v>
      </c>
      <c r="I30">
        <v>0</v>
      </c>
      <c r="J30">
        <f t="shared" si="8"/>
        <v>1</v>
      </c>
      <c r="K30" t="s">
        <v>6</v>
      </c>
      <c r="L30" t="s">
        <v>7</v>
      </c>
      <c r="M30">
        <v>1100000014</v>
      </c>
      <c r="N30">
        <v>100000020</v>
      </c>
      <c r="O30" t="s">
        <v>60</v>
      </c>
      <c r="P30" t="str">
        <f t="shared" si="0"/>
        <v>30_tub.neg</v>
      </c>
      <c r="Q30">
        <f t="shared" si="7"/>
        <v>0</v>
      </c>
      <c r="R30" t="str">
        <f t="shared" si="1"/>
        <v>30_Short_tub.neg</v>
      </c>
      <c r="S30" t="s">
        <v>166</v>
      </c>
      <c r="T30" t="str">
        <f t="shared" si="2"/>
        <v>30_TRANSIENT</v>
      </c>
      <c r="U30" t="str">
        <f t="shared" si="3"/>
        <v>30_Short_TRANSIENT</v>
      </c>
    </row>
    <row r="31" spans="1:21" x14ac:dyDescent="0.2">
      <c r="A31">
        <v>1</v>
      </c>
      <c r="B31">
        <v>30</v>
      </c>
      <c r="C31">
        <v>20</v>
      </c>
      <c r="D31">
        <f t="shared" si="4"/>
        <v>0.33333333333333331</v>
      </c>
      <c r="E31">
        <f t="shared" si="5"/>
        <v>30</v>
      </c>
      <c r="F31">
        <f t="shared" si="6"/>
        <v>0</v>
      </c>
      <c r="G31">
        <v>1</v>
      </c>
      <c r="H31">
        <v>0</v>
      </c>
      <c r="I31">
        <v>0</v>
      </c>
      <c r="J31">
        <f t="shared" si="8"/>
        <v>1</v>
      </c>
      <c r="K31" t="s">
        <v>6</v>
      </c>
      <c r="L31" t="s">
        <v>7</v>
      </c>
      <c r="M31">
        <v>1100000013</v>
      </c>
      <c r="N31">
        <v>100000019</v>
      </c>
      <c r="O31" t="s">
        <v>60</v>
      </c>
      <c r="P31" t="str">
        <f t="shared" si="0"/>
        <v>30_tub.neg</v>
      </c>
      <c r="Q31">
        <f t="shared" si="7"/>
        <v>0</v>
      </c>
      <c r="R31" t="str">
        <f t="shared" si="1"/>
        <v>30_Short_tub.neg</v>
      </c>
      <c r="S31" t="s">
        <v>166</v>
      </c>
      <c r="T31" t="str">
        <f t="shared" si="2"/>
        <v>30_TRANSIENT</v>
      </c>
      <c r="U31" t="str">
        <f t="shared" si="3"/>
        <v>30_Short_TRANSIENT</v>
      </c>
    </row>
    <row r="32" spans="1:21" x14ac:dyDescent="0.2">
      <c r="A32">
        <v>1</v>
      </c>
      <c r="B32">
        <v>30</v>
      </c>
      <c r="C32">
        <v>20</v>
      </c>
      <c r="D32">
        <f t="shared" si="4"/>
        <v>0.33333333333333331</v>
      </c>
      <c r="E32">
        <f t="shared" si="5"/>
        <v>30</v>
      </c>
      <c r="F32">
        <f t="shared" si="6"/>
        <v>0</v>
      </c>
      <c r="G32">
        <v>1</v>
      </c>
      <c r="H32">
        <v>0</v>
      </c>
      <c r="I32">
        <v>0</v>
      </c>
      <c r="J32">
        <f t="shared" si="8"/>
        <v>1</v>
      </c>
      <c r="K32" t="s">
        <v>6</v>
      </c>
      <c r="L32" t="s">
        <v>7</v>
      </c>
      <c r="M32">
        <v>1100000012</v>
      </c>
      <c r="N32">
        <v>100000017</v>
      </c>
      <c r="O32" t="s">
        <v>60</v>
      </c>
      <c r="P32" t="str">
        <f t="shared" si="0"/>
        <v>30_tub.neg</v>
      </c>
      <c r="Q32">
        <f t="shared" si="7"/>
        <v>0</v>
      </c>
      <c r="R32" t="str">
        <f t="shared" si="1"/>
        <v>30_Short_tub.neg</v>
      </c>
      <c r="S32" t="s">
        <v>166</v>
      </c>
      <c r="T32" t="str">
        <f t="shared" si="2"/>
        <v>30_TRANSIENT</v>
      </c>
      <c r="U32" t="str">
        <f t="shared" si="3"/>
        <v>30_Short_TRANSIENT</v>
      </c>
    </row>
    <row r="33" spans="1:21" x14ac:dyDescent="0.2">
      <c r="A33">
        <v>1</v>
      </c>
      <c r="B33">
        <v>30</v>
      </c>
      <c r="C33">
        <v>20</v>
      </c>
      <c r="D33">
        <f t="shared" si="4"/>
        <v>0.33333333333333331</v>
      </c>
      <c r="E33">
        <f t="shared" si="5"/>
        <v>30</v>
      </c>
      <c r="F33">
        <f t="shared" si="6"/>
        <v>0</v>
      </c>
      <c r="G33">
        <v>1</v>
      </c>
      <c r="H33">
        <v>0</v>
      </c>
      <c r="I33">
        <v>0</v>
      </c>
      <c r="J33">
        <f t="shared" si="8"/>
        <v>1</v>
      </c>
      <c r="K33" t="s">
        <v>6</v>
      </c>
      <c r="L33" t="s">
        <v>7</v>
      </c>
      <c r="M33">
        <v>1100000011</v>
      </c>
      <c r="N33">
        <v>100000015</v>
      </c>
      <c r="O33" t="s">
        <v>60</v>
      </c>
      <c r="P33" t="str">
        <f t="shared" si="0"/>
        <v>30_tub.neg</v>
      </c>
      <c r="Q33">
        <f t="shared" si="7"/>
        <v>0</v>
      </c>
      <c r="R33" t="str">
        <f t="shared" si="1"/>
        <v>30_Short_tub.neg</v>
      </c>
      <c r="S33" t="s">
        <v>166</v>
      </c>
      <c r="T33" t="str">
        <f t="shared" si="2"/>
        <v>30_TRANSIENT</v>
      </c>
      <c r="U33" t="str">
        <f t="shared" si="3"/>
        <v>30_Short_TRANSIENT</v>
      </c>
    </row>
    <row r="34" spans="1:21" x14ac:dyDescent="0.2">
      <c r="A34">
        <v>1</v>
      </c>
      <c r="B34">
        <v>30</v>
      </c>
      <c r="C34">
        <v>20</v>
      </c>
      <c r="D34">
        <f t="shared" si="4"/>
        <v>0.33333333333333331</v>
      </c>
      <c r="E34">
        <f t="shared" si="5"/>
        <v>30</v>
      </c>
      <c r="F34">
        <f t="shared" si="6"/>
        <v>0</v>
      </c>
      <c r="G34">
        <v>3</v>
      </c>
      <c r="H34">
        <v>0</v>
      </c>
      <c r="I34">
        <v>0</v>
      </c>
      <c r="J34">
        <f t="shared" si="8"/>
        <v>3</v>
      </c>
      <c r="K34" t="s">
        <v>6</v>
      </c>
      <c r="L34" t="s">
        <v>8</v>
      </c>
      <c r="M34">
        <v>1100000010</v>
      </c>
      <c r="N34">
        <v>100000012</v>
      </c>
      <c r="O34" t="s">
        <v>60</v>
      </c>
      <c r="P34" t="str">
        <f t="shared" si="0"/>
        <v>30_tub.neg</v>
      </c>
      <c r="Q34">
        <f t="shared" si="7"/>
        <v>0</v>
      </c>
      <c r="R34" t="str">
        <f t="shared" si="1"/>
        <v>30_Short_tub.neg</v>
      </c>
      <c r="S34" t="s">
        <v>166</v>
      </c>
      <c r="T34" t="str">
        <f t="shared" si="2"/>
        <v>30_TRANSIENT</v>
      </c>
      <c r="U34" t="str">
        <f t="shared" si="3"/>
        <v>30_Short_TRANSIENT</v>
      </c>
    </row>
    <row r="35" spans="1:21" x14ac:dyDescent="0.2">
      <c r="A35">
        <v>1</v>
      </c>
      <c r="B35">
        <v>30</v>
      </c>
      <c r="C35">
        <v>20</v>
      </c>
      <c r="D35">
        <f t="shared" si="4"/>
        <v>0.33333333333333331</v>
      </c>
      <c r="E35">
        <f t="shared" si="5"/>
        <v>30</v>
      </c>
      <c r="F35">
        <f t="shared" si="6"/>
        <v>0</v>
      </c>
      <c r="G35">
        <v>1</v>
      </c>
      <c r="H35">
        <v>0</v>
      </c>
      <c r="I35">
        <v>0</v>
      </c>
      <c r="J35">
        <f t="shared" si="8"/>
        <v>1</v>
      </c>
      <c r="K35" t="s">
        <v>6</v>
      </c>
      <c r="L35" t="s">
        <v>7</v>
      </c>
      <c r="M35">
        <v>1100000009</v>
      </c>
      <c r="N35">
        <v>100000011</v>
      </c>
      <c r="O35" t="s">
        <v>60</v>
      </c>
      <c r="P35" t="str">
        <f t="shared" si="0"/>
        <v>30_tub.neg</v>
      </c>
      <c r="Q35">
        <f t="shared" si="7"/>
        <v>0</v>
      </c>
      <c r="R35" t="str">
        <f t="shared" si="1"/>
        <v>30_Short_tub.neg</v>
      </c>
      <c r="S35" t="s">
        <v>166</v>
      </c>
      <c r="T35" t="str">
        <f t="shared" si="2"/>
        <v>30_TRANSIENT</v>
      </c>
      <c r="U35" t="str">
        <f t="shared" si="3"/>
        <v>30_Short_TRANSIENT</v>
      </c>
    </row>
    <row r="36" spans="1:21" x14ac:dyDescent="0.2">
      <c r="A36">
        <v>1</v>
      </c>
      <c r="B36">
        <v>30</v>
      </c>
      <c r="C36">
        <v>20</v>
      </c>
      <c r="D36">
        <f t="shared" si="4"/>
        <v>0.33333333333333331</v>
      </c>
      <c r="E36">
        <f t="shared" si="5"/>
        <v>30</v>
      </c>
      <c r="F36">
        <f t="shared" si="6"/>
        <v>0</v>
      </c>
      <c r="G36">
        <v>1</v>
      </c>
      <c r="H36">
        <v>0</v>
      </c>
      <c r="I36">
        <v>0</v>
      </c>
      <c r="J36">
        <f t="shared" si="8"/>
        <v>1</v>
      </c>
      <c r="K36" t="s">
        <v>6</v>
      </c>
      <c r="L36" t="s">
        <v>7</v>
      </c>
      <c r="M36">
        <v>1100000008</v>
      </c>
      <c r="N36">
        <v>100000009</v>
      </c>
      <c r="O36" t="s">
        <v>60</v>
      </c>
      <c r="P36" t="str">
        <f t="shared" si="0"/>
        <v>30_tub.neg</v>
      </c>
      <c r="Q36">
        <f t="shared" si="7"/>
        <v>0</v>
      </c>
      <c r="R36" t="str">
        <f t="shared" si="1"/>
        <v>30_Short_tub.neg</v>
      </c>
      <c r="S36" t="s">
        <v>166</v>
      </c>
      <c r="T36" t="str">
        <f t="shared" si="2"/>
        <v>30_TRANSIENT</v>
      </c>
      <c r="U36" t="str">
        <f t="shared" si="3"/>
        <v>30_Short_TRANSIENT</v>
      </c>
    </row>
    <row r="37" spans="1:21" x14ac:dyDescent="0.2">
      <c r="A37">
        <v>1</v>
      </c>
      <c r="B37">
        <v>30</v>
      </c>
      <c r="C37">
        <v>20</v>
      </c>
      <c r="D37">
        <f t="shared" si="4"/>
        <v>0.33333333333333331</v>
      </c>
      <c r="E37">
        <f t="shared" si="5"/>
        <v>30</v>
      </c>
      <c r="F37">
        <f t="shared" si="6"/>
        <v>0</v>
      </c>
      <c r="G37">
        <v>1</v>
      </c>
      <c r="H37">
        <v>0</v>
      </c>
      <c r="I37">
        <v>0</v>
      </c>
      <c r="J37">
        <f t="shared" si="8"/>
        <v>1</v>
      </c>
      <c r="K37" t="s">
        <v>6</v>
      </c>
      <c r="L37" t="s">
        <v>7</v>
      </c>
      <c r="M37">
        <v>1100000007</v>
      </c>
      <c r="N37">
        <v>100000008</v>
      </c>
      <c r="O37" t="s">
        <v>60</v>
      </c>
      <c r="P37" t="str">
        <f t="shared" si="0"/>
        <v>30_tub.neg</v>
      </c>
      <c r="Q37">
        <f t="shared" si="7"/>
        <v>0</v>
      </c>
      <c r="R37" t="str">
        <f t="shared" si="1"/>
        <v>30_Short_tub.neg</v>
      </c>
      <c r="S37" t="s">
        <v>166</v>
      </c>
      <c r="T37" t="str">
        <f t="shared" si="2"/>
        <v>30_TRANSIENT</v>
      </c>
      <c r="U37" t="str">
        <f t="shared" si="3"/>
        <v>30_Short_TRANSIENT</v>
      </c>
    </row>
    <row r="38" spans="1:21" x14ac:dyDescent="0.2">
      <c r="A38">
        <v>1</v>
      </c>
      <c r="B38">
        <v>30</v>
      </c>
      <c r="C38">
        <v>20</v>
      </c>
      <c r="D38">
        <f t="shared" si="4"/>
        <v>0.33333333333333331</v>
      </c>
      <c r="E38">
        <f t="shared" si="5"/>
        <v>30</v>
      </c>
      <c r="F38">
        <f t="shared" si="6"/>
        <v>0</v>
      </c>
      <c r="G38">
        <v>1</v>
      </c>
      <c r="H38">
        <v>0</v>
      </c>
      <c r="I38">
        <v>0</v>
      </c>
      <c r="J38">
        <f t="shared" si="8"/>
        <v>1</v>
      </c>
      <c r="K38" t="s">
        <v>6</v>
      </c>
      <c r="L38" t="s">
        <v>7</v>
      </c>
      <c r="M38">
        <v>1100000006</v>
      </c>
      <c r="N38">
        <v>100000006</v>
      </c>
      <c r="O38" t="s">
        <v>60</v>
      </c>
      <c r="P38" t="str">
        <f t="shared" si="0"/>
        <v>30_tub.neg</v>
      </c>
      <c r="Q38">
        <f t="shared" si="7"/>
        <v>0</v>
      </c>
      <c r="R38" t="str">
        <f t="shared" si="1"/>
        <v>30_Short_tub.neg</v>
      </c>
      <c r="S38" t="s">
        <v>166</v>
      </c>
      <c r="T38" t="str">
        <f t="shared" si="2"/>
        <v>30_TRANSIENT</v>
      </c>
      <c r="U38" t="str">
        <f t="shared" si="3"/>
        <v>30_Short_TRANSIENT</v>
      </c>
    </row>
    <row r="39" spans="1:21" x14ac:dyDescent="0.2">
      <c r="A39">
        <v>1</v>
      </c>
      <c r="B39">
        <v>30</v>
      </c>
      <c r="C39">
        <v>20</v>
      </c>
      <c r="D39">
        <f t="shared" si="4"/>
        <v>0.33333333333333331</v>
      </c>
      <c r="E39">
        <f t="shared" si="5"/>
        <v>30</v>
      </c>
      <c r="F39">
        <f t="shared" si="6"/>
        <v>0</v>
      </c>
      <c r="G39">
        <v>1</v>
      </c>
      <c r="H39">
        <v>0</v>
      </c>
      <c r="I39">
        <v>0</v>
      </c>
      <c r="J39">
        <f t="shared" si="8"/>
        <v>1</v>
      </c>
      <c r="K39" t="s">
        <v>6</v>
      </c>
      <c r="L39" t="s">
        <v>7</v>
      </c>
      <c r="M39">
        <v>1100000005</v>
      </c>
      <c r="N39">
        <v>100000005</v>
      </c>
      <c r="O39" t="s">
        <v>60</v>
      </c>
      <c r="P39" t="str">
        <f t="shared" si="0"/>
        <v>30_tub.neg</v>
      </c>
      <c r="Q39">
        <f t="shared" si="7"/>
        <v>0</v>
      </c>
      <c r="R39" t="str">
        <f t="shared" si="1"/>
        <v>30_Short_tub.neg</v>
      </c>
      <c r="S39" t="s">
        <v>166</v>
      </c>
      <c r="T39" t="str">
        <f t="shared" si="2"/>
        <v>30_TRANSIENT</v>
      </c>
      <c r="U39" t="str">
        <f t="shared" si="3"/>
        <v>30_Short_TRANSIENT</v>
      </c>
    </row>
    <row r="40" spans="1:21" x14ac:dyDescent="0.2">
      <c r="A40">
        <v>1</v>
      </c>
      <c r="B40">
        <v>30</v>
      </c>
      <c r="C40">
        <v>20</v>
      </c>
      <c r="D40">
        <f t="shared" si="4"/>
        <v>0.33333333333333331</v>
      </c>
      <c r="E40">
        <f t="shared" si="5"/>
        <v>30</v>
      </c>
      <c r="F40">
        <f t="shared" si="6"/>
        <v>0</v>
      </c>
      <c r="G40">
        <v>1</v>
      </c>
      <c r="H40">
        <v>0</v>
      </c>
      <c r="I40">
        <v>0</v>
      </c>
      <c r="J40">
        <f t="shared" si="8"/>
        <v>1</v>
      </c>
      <c r="K40" t="s">
        <v>6</v>
      </c>
      <c r="L40" t="s">
        <v>7</v>
      </c>
      <c r="M40">
        <v>1100000004</v>
      </c>
      <c r="N40">
        <v>100000004</v>
      </c>
      <c r="O40" t="s">
        <v>60</v>
      </c>
      <c r="P40" t="str">
        <f t="shared" si="0"/>
        <v>30_tub.neg</v>
      </c>
      <c r="Q40">
        <f t="shared" si="7"/>
        <v>0</v>
      </c>
      <c r="R40" t="str">
        <f t="shared" si="1"/>
        <v>30_Short_tub.neg</v>
      </c>
      <c r="S40" t="s">
        <v>166</v>
      </c>
      <c r="T40" t="str">
        <f t="shared" si="2"/>
        <v>30_TRANSIENT</v>
      </c>
      <c r="U40" t="str">
        <f t="shared" si="3"/>
        <v>30_Short_TRANSIENT</v>
      </c>
    </row>
    <row r="41" spans="1:21" x14ac:dyDescent="0.2">
      <c r="A41">
        <v>1</v>
      </c>
      <c r="B41">
        <v>30</v>
      </c>
      <c r="C41">
        <v>20</v>
      </c>
      <c r="D41">
        <f t="shared" si="4"/>
        <v>0.33333333333333331</v>
      </c>
      <c r="E41">
        <f t="shared" si="5"/>
        <v>30</v>
      </c>
      <c r="F41">
        <f t="shared" si="6"/>
        <v>0</v>
      </c>
      <c r="G41">
        <v>4</v>
      </c>
      <c r="H41">
        <v>0</v>
      </c>
      <c r="I41">
        <v>0</v>
      </c>
      <c r="J41">
        <f t="shared" si="8"/>
        <v>4</v>
      </c>
      <c r="K41" t="s">
        <v>6</v>
      </c>
      <c r="L41" t="s">
        <v>8</v>
      </c>
      <c r="M41">
        <v>1100000003</v>
      </c>
      <c r="N41">
        <v>100000003</v>
      </c>
      <c r="O41" t="s">
        <v>60</v>
      </c>
      <c r="P41" t="str">
        <f t="shared" si="0"/>
        <v>30_tub.neg</v>
      </c>
      <c r="Q41">
        <f t="shared" si="7"/>
        <v>0</v>
      </c>
      <c r="R41" t="str">
        <f t="shared" si="1"/>
        <v>30_Short_tub.neg</v>
      </c>
      <c r="S41" t="s">
        <v>166</v>
      </c>
      <c r="T41" t="str">
        <f t="shared" si="2"/>
        <v>30_TRANSIENT</v>
      </c>
      <c r="U41" t="str">
        <f t="shared" si="3"/>
        <v>30_Short_TRANSIENT</v>
      </c>
    </row>
    <row r="42" spans="1:21" x14ac:dyDescent="0.2">
      <c r="A42">
        <v>1</v>
      </c>
      <c r="B42">
        <v>30</v>
      </c>
      <c r="C42">
        <v>20</v>
      </c>
      <c r="D42">
        <f t="shared" si="4"/>
        <v>0.33333333333333331</v>
      </c>
      <c r="E42">
        <f t="shared" si="5"/>
        <v>30</v>
      </c>
      <c r="F42">
        <f t="shared" si="6"/>
        <v>0</v>
      </c>
      <c r="G42">
        <v>1</v>
      </c>
      <c r="H42">
        <v>0</v>
      </c>
      <c r="I42">
        <v>0</v>
      </c>
      <c r="J42">
        <f t="shared" si="8"/>
        <v>1</v>
      </c>
      <c r="K42" t="s">
        <v>6</v>
      </c>
      <c r="L42" t="s">
        <v>7</v>
      </c>
      <c r="M42">
        <v>1100000002</v>
      </c>
      <c r="N42">
        <v>100000002</v>
      </c>
      <c r="O42" t="s">
        <v>60</v>
      </c>
      <c r="P42" t="str">
        <f t="shared" si="0"/>
        <v>30_tub.neg</v>
      </c>
      <c r="Q42">
        <f t="shared" si="7"/>
        <v>0</v>
      </c>
      <c r="R42" t="str">
        <f t="shared" si="1"/>
        <v>30_Short_tub.neg</v>
      </c>
      <c r="S42" t="s">
        <v>165</v>
      </c>
      <c r="T42" t="str">
        <f t="shared" si="2"/>
        <v>30_SELECTED</v>
      </c>
      <c r="U42" t="str">
        <f t="shared" si="3"/>
        <v>30_Short_SELECTED</v>
      </c>
    </row>
    <row r="43" spans="1:21" x14ac:dyDescent="0.2">
      <c r="A43">
        <v>1</v>
      </c>
      <c r="B43">
        <v>30</v>
      </c>
      <c r="C43">
        <v>20</v>
      </c>
      <c r="D43">
        <f t="shared" si="4"/>
        <v>0.33333333333333331</v>
      </c>
      <c r="E43">
        <f t="shared" si="5"/>
        <v>30</v>
      </c>
      <c r="F43">
        <f t="shared" si="6"/>
        <v>0</v>
      </c>
      <c r="G43">
        <v>2</v>
      </c>
      <c r="H43">
        <v>0</v>
      </c>
      <c r="I43">
        <v>0</v>
      </c>
      <c r="J43">
        <f t="shared" si="8"/>
        <v>2</v>
      </c>
      <c r="K43" t="s">
        <v>6</v>
      </c>
      <c r="L43" t="s">
        <v>8</v>
      </c>
      <c r="M43">
        <v>1100000002</v>
      </c>
      <c r="N43">
        <v>100000014</v>
      </c>
      <c r="O43" t="s">
        <v>60</v>
      </c>
      <c r="P43" t="str">
        <f t="shared" si="0"/>
        <v>30_tub.neg</v>
      </c>
      <c r="Q43">
        <f t="shared" si="7"/>
        <v>0</v>
      </c>
      <c r="R43" t="str">
        <f t="shared" si="1"/>
        <v>30_Short_tub.neg</v>
      </c>
      <c r="S43" t="s">
        <v>165</v>
      </c>
      <c r="T43" t="str">
        <f t="shared" si="2"/>
        <v>30_SELECTED</v>
      </c>
      <c r="U43" t="str">
        <f t="shared" si="3"/>
        <v>30_Short_SELECTED</v>
      </c>
    </row>
    <row r="44" spans="1:21" x14ac:dyDescent="0.2">
      <c r="A44">
        <v>1</v>
      </c>
      <c r="B44">
        <v>30</v>
      </c>
      <c r="C44">
        <v>20</v>
      </c>
      <c r="D44">
        <f t="shared" si="4"/>
        <v>0.33333333333333331</v>
      </c>
      <c r="E44">
        <f t="shared" si="5"/>
        <v>30</v>
      </c>
      <c r="F44">
        <f t="shared" si="6"/>
        <v>0</v>
      </c>
      <c r="G44">
        <v>1</v>
      </c>
      <c r="H44">
        <v>0</v>
      </c>
      <c r="I44">
        <v>0</v>
      </c>
      <c r="J44">
        <f t="shared" si="8"/>
        <v>1</v>
      </c>
      <c r="K44" t="s">
        <v>6</v>
      </c>
      <c r="L44" t="s">
        <v>7</v>
      </c>
      <c r="M44">
        <v>1100000001</v>
      </c>
      <c r="N44">
        <v>100000001</v>
      </c>
      <c r="O44" t="s">
        <v>60</v>
      </c>
      <c r="P44" t="str">
        <f t="shared" si="0"/>
        <v>30_tub.neg</v>
      </c>
      <c r="Q44">
        <f t="shared" si="7"/>
        <v>0</v>
      </c>
      <c r="R44" t="str">
        <f t="shared" si="1"/>
        <v>30_Short_tub.neg</v>
      </c>
      <c r="S44" t="s">
        <v>166</v>
      </c>
      <c r="T44" t="str">
        <f t="shared" si="2"/>
        <v>30_TRANSIENT</v>
      </c>
      <c r="U44" t="str">
        <f t="shared" si="3"/>
        <v>30_Short_TRANSIENT</v>
      </c>
    </row>
    <row r="45" spans="1:21" x14ac:dyDescent="0.2">
      <c r="A45">
        <v>1</v>
      </c>
      <c r="B45">
        <v>30</v>
      </c>
      <c r="C45">
        <v>20</v>
      </c>
      <c r="D45">
        <f t="shared" si="4"/>
        <v>0.33333333333333331</v>
      </c>
      <c r="E45">
        <f t="shared" si="5"/>
        <v>30</v>
      </c>
      <c r="F45">
        <f t="shared" si="6"/>
        <v>0</v>
      </c>
      <c r="G45">
        <v>1</v>
      </c>
      <c r="H45">
        <v>0</v>
      </c>
      <c r="I45">
        <v>0</v>
      </c>
      <c r="J45">
        <f t="shared" si="8"/>
        <v>1</v>
      </c>
      <c r="K45" t="s">
        <v>6</v>
      </c>
      <c r="L45" t="s">
        <v>7</v>
      </c>
      <c r="M45">
        <v>1100000000</v>
      </c>
      <c r="N45">
        <v>100000000</v>
      </c>
      <c r="O45" t="s">
        <v>60</v>
      </c>
      <c r="P45" t="str">
        <f t="shared" si="0"/>
        <v>30_tub.neg</v>
      </c>
      <c r="Q45">
        <f t="shared" si="7"/>
        <v>0</v>
      </c>
      <c r="R45" t="str">
        <f t="shared" si="1"/>
        <v>30_Short_tub.neg</v>
      </c>
      <c r="S45" t="s">
        <v>165</v>
      </c>
      <c r="T45" t="str">
        <f t="shared" si="2"/>
        <v>30_SELECTED</v>
      </c>
      <c r="U45" t="str">
        <f t="shared" si="3"/>
        <v>30_Short_SELECTED</v>
      </c>
    </row>
    <row r="46" spans="1:21" x14ac:dyDescent="0.2">
      <c r="A46">
        <v>1</v>
      </c>
      <c r="B46">
        <v>30</v>
      </c>
      <c r="C46">
        <v>20</v>
      </c>
      <c r="D46">
        <f t="shared" si="4"/>
        <v>0.33333333333333331</v>
      </c>
      <c r="E46">
        <f t="shared" si="5"/>
        <v>30</v>
      </c>
      <c r="F46">
        <f t="shared" si="6"/>
        <v>0</v>
      </c>
      <c r="G46">
        <v>2</v>
      </c>
      <c r="H46">
        <v>0</v>
      </c>
      <c r="I46">
        <v>0</v>
      </c>
      <c r="J46">
        <f t="shared" si="8"/>
        <v>2</v>
      </c>
      <c r="K46" t="s">
        <v>6</v>
      </c>
      <c r="L46" t="s">
        <v>8</v>
      </c>
      <c r="M46">
        <v>100000007</v>
      </c>
      <c r="N46">
        <v>100000007</v>
      </c>
      <c r="O46" t="s">
        <v>60</v>
      </c>
      <c r="P46" t="str">
        <f t="shared" si="0"/>
        <v>30_tub.neg</v>
      </c>
      <c r="Q46">
        <f t="shared" si="7"/>
        <v>0</v>
      </c>
      <c r="R46" t="str">
        <f t="shared" si="1"/>
        <v>30_Short_tub.neg</v>
      </c>
      <c r="S46" t="s">
        <v>166</v>
      </c>
      <c r="T46" t="str">
        <f t="shared" si="2"/>
        <v>30_TRANSIENT</v>
      </c>
      <c r="U46" t="str">
        <f t="shared" si="3"/>
        <v>30_Short_TRANSIENT</v>
      </c>
    </row>
    <row r="47" spans="1:21" x14ac:dyDescent="0.2">
      <c r="A47">
        <v>1</v>
      </c>
      <c r="B47">
        <v>30</v>
      </c>
      <c r="C47">
        <v>20</v>
      </c>
      <c r="D47">
        <f t="shared" si="4"/>
        <v>0.33333333333333331</v>
      </c>
      <c r="E47">
        <f t="shared" si="5"/>
        <v>30</v>
      </c>
      <c r="F47">
        <f t="shared" si="6"/>
        <v>0</v>
      </c>
      <c r="G47">
        <v>1</v>
      </c>
      <c r="H47">
        <v>0</v>
      </c>
      <c r="I47">
        <v>0</v>
      </c>
      <c r="J47">
        <f t="shared" si="8"/>
        <v>1</v>
      </c>
      <c r="K47" t="s">
        <v>6</v>
      </c>
      <c r="L47" t="s">
        <v>7</v>
      </c>
      <c r="M47">
        <v>100000010</v>
      </c>
      <c r="N47">
        <v>100000010</v>
      </c>
      <c r="O47" t="s">
        <v>60</v>
      </c>
      <c r="P47" t="str">
        <f t="shared" si="0"/>
        <v>30_tub.neg</v>
      </c>
      <c r="Q47">
        <f t="shared" si="7"/>
        <v>0</v>
      </c>
      <c r="R47" t="str">
        <f t="shared" si="1"/>
        <v>30_Short_tub.neg</v>
      </c>
      <c r="S47" t="s">
        <v>166</v>
      </c>
      <c r="T47" t="str">
        <f t="shared" si="2"/>
        <v>30_TRANSIENT</v>
      </c>
      <c r="U47" t="str">
        <f t="shared" si="3"/>
        <v>30_Short_TRANSIENT</v>
      </c>
    </row>
    <row r="48" spans="1:21" x14ac:dyDescent="0.2">
      <c r="A48">
        <v>1</v>
      </c>
      <c r="B48">
        <v>30</v>
      </c>
      <c r="C48">
        <v>20</v>
      </c>
      <c r="D48">
        <f t="shared" si="4"/>
        <v>0.33333333333333331</v>
      </c>
      <c r="E48">
        <f t="shared" si="5"/>
        <v>30</v>
      </c>
      <c r="F48">
        <f t="shared" si="6"/>
        <v>0</v>
      </c>
      <c r="G48">
        <v>3</v>
      </c>
      <c r="H48">
        <v>0</v>
      </c>
      <c r="I48">
        <v>0</v>
      </c>
      <c r="J48">
        <f t="shared" si="8"/>
        <v>3</v>
      </c>
      <c r="K48" t="s">
        <v>6</v>
      </c>
      <c r="L48" t="s">
        <v>8</v>
      </c>
      <c r="M48">
        <v>100000013</v>
      </c>
      <c r="N48">
        <v>100000013</v>
      </c>
      <c r="O48" t="s">
        <v>60</v>
      </c>
      <c r="P48" t="str">
        <f t="shared" si="0"/>
        <v>30_tub.neg</v>
      </c>
      <c r="Q48">
        <f t="shared" si="7"/>
        <v>0</v>
      </c>
      <c r="R48" t="str">
        <f t="shared" si="1"/>
        <v>30_Short_tub.neg</v>
      </c>
      <c r="S48" t="s">
        <v>166</v>
      </c>
      <c r="T48" t="str">
        <f t="shared" si="2"/>
        <v>30_TRANSIENT</v>
      </c>
      <c r="U48" t="str">
        <f t="shared" si="3"/>
        <v>30_Short_TRANSIENT</v>
      </c>
    </row>
    <row r="49" spans="1:21" x14ac:dyDescent="0.2">
      <c r="A49">
        <v>1</v>
      </c>
      <c r="B49">
        <v>30</v>
      </c>
      <c r="C49">
        <v>20</v>
      </c>
      <c r="D49">
        <f t="shared" si="4"/>
        <v>0.33333333333333331</v>
      </c>
      <c r="E49">
        <f t="shared" si="5"/>
        <v>30</v>
      </c>
      <c r="F49">
        <f t="shared" si="6"/>
        <v>0</v>
      </c>
      <c r="G49">
        <v>1</v>
      </c>
      <c r="H49">
        <v>0</v>
      </c>
      <c r="I49">
        <v>0</v>
      </c>
      <c r="J49">
        <f t="shared" si="8"/>
        <v>1</v>
      </c>
      <c r="K49" t="s">
        <v>6</v>
      </c>
      <c r="L49" t="s">
        <v>7</v>
      </c>
      <c r="M49">
        <v>100000016</v>
      </c>
      <c r="N49">
        <v>100000016</v>
      </c>
      <c r="O49" t="s">
        <v>60</v>
      </c>
      <c r="P49" t="str">
        <f t="shared" si="0"/>
        <v>30_tub.neg</v>
      </c>
      <c r="Q49">
        <f t="shared" si="7"/>
        <v>0</v>
      </c>
      <c r="R49" t="str">
        <f t="shared" si="1"/>
        <v>30_Short_tub.neg</v>
      </c>
      <c r="S49" t="s">
        <v>166</v>
      </c>
      <c r="T49" t="str">
        <f t="shared" si="2"/>
        <v>30_TRANSIENT</v>
      </c>
      <c r="U49" t="str">
        <f t="shared" si="3"/>
        <v>30_Short_TRANSIENT</v>
      </c>
    </row>
    <row r="50" spans="1:21" x14ac:dyDescent="0.2">
      <c r="A50">
        <v>1</v>
      </c>
      <c r="B50">
        <v>30</v>
      </c>
      <c r="C50">
        <v>20</v>
      </c>
      <c r="D50">
        <f t="shared" si="4"/>
        <v>0.33333333333333331</v>
      </c>
      <c r="E50">
        <f t="shared" si="5"/>
        <v>30</v>
      </c>
      <c r="F50">
        <f t="shared" si="6"/>
        <v>0</v>
      </c>
      <c r="G50">
        <v>2</v>
      </c>
      <c r="H50">
        <v>0</v>
      </c>
      <c r="I50">
        <v>0</v>
      </c>
      <c r="J50">
        <f t="shared" si="8"/>
        <v>2</v>
      </c>
      <c r="K50" t="s">
        <v>6</v>
      </c>
      <c r="L50" t="s">
        <v>8</v>
      </c>
      <c r="M50">
        <v>100000018</v>
      </c>
      <c r="N50">
        <v>100000018</v>
      </c>
      <c r="O50" t="s">
        <v>60</v>
      </c>
      <c r="P50" t="str">
        <f t="shared" si="0"/>
        <v>30_tub.neg</v>
      </c>
      <c r="Q50">
        <f t="shared" si="7"/>
        <v>0</v>
      </c>
      <c r="R50" t="str">
        <f t="shared" si="1"/>
        <v>30_Short_tub.neg</v>
      </c>
      <c r="S50" t="s">
        <v>166</v>
      </c>
      <c r="T50" t="str">
        <f t="shared" si="2"/>
        <v>30_TRANSIENT</v>
      </c>
      <c r="U50" t="str">
        <f t="shared" si="3"/>
        <v>30_Short_TRANSIENT</v>
      </c>
    </row>
    <row r="51" spans="1:21" x14ac:dyDescent="0.2">
      <c r="A51">
        <v>1</v>
      </c>
      <c r="B51">
        <v>30</v>
      </c>
      <c r="C51">
        <v>20</v>
      </c>
      <c r="D51">
        <f t="shared" si="4"/>
        <v>0.33333333333333331</v>
      </c>
      <c r="E51">
        <f t="shared" si="5"/>
        <v>30</v>
      </c>
      <c r="F51">
        <f t="shared" si="6"/>
        <v>0</v>
      </c>
      <c r="G51">
        <v>1</v>
      </c>
      <c r="H51">
        <v>0</v>
      </c>
      <c r="I51">
        <v>0</v>
      </c>
      <c r="J51">
        <f t="shared" si="8"/>
        <v>1</v>
      </c>
      <c r="K51" t="s">
        <v>6</v>
      </c>
      <c r="L51" t="s">
        <v>7</v>
      </c>
      <c r="M51">
        <v>100000025</v>
      </c>
      <c r="N51">
        <v>100000025</v>
      </c>
      <c r="O51" t="s">
        <v>60</v>
      </c>
      <c r="P51" t="str">
        <f t="shared" si="0"/>
        <v>30_tub.neg</v>
      </c>
      <c r="Q51">
        <f t="shared" si="7"/>
        <v>0</v>
      </c>
      <c r="R51" t="str">
        <f t="shared" si="1"/>
        <v>30_Short_tub.neg</v>
      </c>
      <c r="S51" t="s">
        <v>166</v>
      </c>
      <c r="T51" t="str">
        <f t="shared" si="2"/>
        <v>30_TRANSIENT</v>
      </c>
      <c r="U51" t="str">
        <f t="shared" si="3"/>
        <v>30_Short_TRANSIENT</v>
      </c>
    </row>
    <row r="52" spans="1:21" x14ac:dyDescent="0.2">
      <c r="A52">
        <v>1</v>
      </c>
      <c r="B52">
        <v>30</v>
      </c>
      <c r="C52">
        <v>20</v>
      </c>
      <c r="D52">
        <f t="shared" si="4"/>
        <v>0.33333333333333331</v>
      </c>
      <c r="E52">
        <f t="shared" si="5"/>
        <v>30</v>
      </c>
      <c r="F52">
        <f t="shared" si="6"/>
        <v>0</v>
      </c>
      <c r="G52">
        <v>2</v>
      </c>
      <c r="H52">
        <v>0</v>
      </c>
      <c r="I52">
        <v>0</v>
      </c>
      <c r="J52">
        <f t="shared" si="8"/>
        <v>2</v>
      </c>
      <c r="K52" t="s">
        <v>6</v>
      </c>
      <c r="L52" t="s">
        <v>8</v>
      </c>
      <c r="M52">
        <v>100000029</v>
      </c>
      <c r="N52">
        <v>100000029</v>
      </c>
      <c r="O52" t="s">
        <v>60</v>
      </c>
      <c r="P52" t="str">
        <f t="shared" si="0"/>
        <v>30_tub.neg</v>
      </c>
      <c r="Q52">
        <f t="shared" si="7"/>
        <v>0</v>
      </c>
      <c r="R52" t="str">
        <f t="shared" si="1"/>
        <v>30_Short_tub.neg</v>
      </c>
      <c r="S52" t="s">
        <v>166</v>
      </c>
      <c r="T52" t="str">
        <f t="shared" si="2"/>
        <v>30_TRANSIENT</v>
      </c>
      <c r="U52" t="str">
        <f t="shared" si="3"/>
        <v>30_Short_TRANSIENT</v>
      </c>
    </row>
    <row r="53" spans="1:21" x14ac:dyDescent="0.2">
      <c r="A53">
        <v>1</v>
      </c>
      <c r="B53">
        <v>30</v>
      </c>
      <c r="C53">
        <v>20</v>
      </c>
      <c r="D53">
        <f t="shared" si="4"/>
        <v>0.33333333333333331</v>
      </c>
      <c r="E53">
        <f t="shared" si="5"/>
        <v>30</v>
      </c>
      <c r="F53">
        <f t="shared" si="6"/>
        <v>0</v>
      </c>
      <c r="G53">
        <v>1</v>
      </c>
      <c r="H53">
        <v>0</v>
      </c>
      <c r="I53">
        <v>0</v>
      </c>
      <c r="J53">
        <f t="shared" si="8"/>
        <v>1</v>
      </c>
      <c r="K53" t="s">
        <v>6</v>
      </c>
      <c r="L53" t="s">
        <v>7</v>
      </c>
      <c r="M53">
        <v>100000030</v>
      </c>
      <c r="N53">
        <v>100000030</v>
      </c>
      <c r="O53" t="s">
        <v>60</v>
      </c>
      <c r="P53" t="str">
        <f t="shared" si="0"/>
        <v>30_tub.neg</v>
      </c>
      <c r="Q53">
        <f t="shared" si="7"/>
        <v>0</v>
      </c>
      <c r="R53" t="str">
        <f t="shared" si="1"/>
        <v>30_Short_tub.neg</v>
      </c>
      <c r="S53" t="s">
        <v>166</v>
      </c>
      <c r="T53" t="str">
        <f t="shared" si="2"/>
        <v>30_TRANSIENT</v>
      </c>
      <c r="U53" t="str">
        <f t="shared" si="3"/>
        <v>30_Short_TRANSIENT</v>
      </c>
    </row>
    <row r="54" spans="1:21" x14ac:dyDescent="0.2">
      <c r="A54">
        <v>1</v>
      </c>
      <c r="B54">
        <v>30</v>
      </c>
      <c r="C54">
        <v>20</v>
      </c>
      <c r="D54">
        <f t="shared" si="4"/>
        <v>0.33333333333333331</v>
      </c>
      <c r="E54">
        <f t="shared" si="5"/>
        <v>30</v>
      </c>
      <c r="F54">
        <f t="shared" si="6"/>
        <v>0</v>
      </c>
      <c r="G54">
        <v>1</v>
      </c>
      <c r="H54">
        <v>0</v>
      </c>
      <c r="I54">
        <v>0</v>
      </c>
      <c r="J54">
        <f t="shared" si="8"/>
        <v>1</v>
      </c>
      <c r="K54" t="s">
        <v>6</v>
      </c>
      <c r="L54" t="s">
        <v>7</v>
      </c>
      <c r="M54">
        <v>100000031</v>
      </c>
      <c r="N54">
        <v>100000031</v>
      </c>
      <c r="O54" t="s">
        <v>60</v>
      </c>
      <c r="P54" t="str">
        <f t="shared" si="0"/>
        <v>30_tub.neg</v>
      </c>
      <c r="Q54">
        <f t="shared" si="7"/>
        <v>0</v>
      </c>
      <c r="R54" t="str">
        <f t="shared" si="1"/>
        <v>30_Short_tub.neg</v>
      </c>
      <c r="S54" t="s">
        <v>166</v>
      </c>
      <c r="T54" t="str">
        <f t="shared" si="2"/>
        <v>30_TRANSIENT</v>
      </c>
      <c r="U54" t="str">
        <f t="shared" si="3"/>
        <v>30_Short_TRANSIENT</v>
      </c>
    </row>
    <row r="55" spans="1:21" x14ac:dyDescent="0.2">
      <c r="A55">
        <v>1</v>
      </c>
      <c r="B55">
        <v>30</v>
      </c>
      <c r="C55">
        <v>20</v>
      </c>
      <c r="D55">
        <f t="shared" si="4"/>
        <v>0.33333333333333331</v>
      </c>
      <c r="E55">
        <f t="shared" si="5"/>
        <v>30</v>
      </c>
      <c r="F55">
        <f t="shared" si="6"/>
        <v>0</v>
      </c>
      <c r="G55">
        <v>2</v>
      </c>
      <c r="H55">
        <v>0</v>
      </c>
      <c r="I55">
        <v>0</v>
      </c>
      <c r="J55">
        <f t="shared" si="8"/>
        <v>2</v>
      </c>
      <c r="K55" t="s">
        <v>6</v>
      </c>
      <c r="L55" t="s">
        <v>8</v>
      </c>
      <c r="M55">
        <v>100000032</v>
      </c>
      <c r="N55">
        <v>100000032</v>
      </c>
      <c r="O55" t="s">
        <v>60</v>
      </c>
      <c r="P55" t="str">
        <f t="shared" si="0"/>
        <v>30_tub.neg</v>
      </c>
      <c r="Q55">
        <f t="shared" si="7"/>
        <v>0</v>
      </c>
      <c r="R55" t="str">
        <f t="shared" si="1"/>
        <v>30_Short_tub.neg</v>
      </c>
      <c r="S55" t="s">
        <v>166</v>
      </c>
      <c r="T55" t="str">
        <f t="shared" si="2"/>
        <v>30_TRANSIENT</v>
      </c>
      <c r="U55" t="str">
        <f t="shared" si="3"/>
        <v>30_Short_TRANSIENT</v>
      </c>
    </row>
    <row r="56" spans="1:21" x14ac:dyDescent="0.2">
      <c r="A56">
        <v>1</v>
      </c>
      <c r="B56">
        <v>30</v>
      </c>
      <c r="C56">
        <v>20</v>
      </c>
      <c r="D56">
        <f t="shared" si="4"/>
        <v>0.33333333333333331</v>
      </c>
      <c r="E56">
        <f t="shared" si="5"/>
        <v>30</v>
      </c>
      <c r="F56">
        <f t="shared" si="6"/>
        <v>0</v>
      </c>
      <c r="G56">
        <v>1</v>
      </c>
      <c r="H56">
        <v>0</v>
      </c>
      <c r="I56">
        <v>0</v>
      </c>
      <c r="J56">
        <f t="shared" si="8"/>
        <v>1</v>
      </c>
      <c r="K56" t="s">
        <v>6</v>
      </c>
      <c r="L56" t="s">
        <v>7</v>
      </c>
      <c r="M56">
        <v>100000035</v>
      </c>
      <c r="N56">
        <v>100000035</v>
      </c>
      <c r="O56" t="s">
        <v>60</v>
      </c>
      <c r="P56" t="str">
        <f t="shared" si="0"/>
        <v>30_tub.neg</v>
      </c>
      <c r="Q56">
        <f t="shared" si="7"/>
        <v>0</v>
      </c>
      <c r="R56" t="str">
        <f t="shared" si="1"/>
        <v>30_Short_tub.neg</v>
      </c>
      <c r="S56" t="s">
        <v>166</v>
      </c>
      <c r="T56" t="str">
        <f t="shared" si="2"/>
        <v>30_TRANSIENT</v>
      </c>
      <c r="U56" t="str">
        <f t="shared" si="3"/>
        <v>30_Short_TRANSIENT</v>
      </c>
    </row>
    <row r="57" spans="1:21" x14ac:dyDescent="0.2">
      <c r="A57">
        <v>1</v>
      </c>
      <c r="B57">
        <v>30</v>
      </c>
      <c r="C57">
        <v>20</v>
      </c>
      <c r="D57">
        <f t="shared" si="4"/>
        <v>0.33333333333333331</v>
      </c>
      <c r="E57">
        <f t="shared" si="5"/>
        <v>30</v>
      </c>
      <c r="F57">
        <f t="shared" si="6"/>
        <v>0</v>
      </c>
      <c r="G57">
        <v>1</v>
      </c>
      <c r="H57">
        <v>0</v>
      </c>
      <c r="I57">
        <v>0</v>
      </c>
      <c r="J57">
        <f t="shared" si="8"/>
        <v>1</v>
      </c>
      <c r="K57" t="s">
        <v>6</v>
      </c>
      <c r="L57" t="s">
        <v>7</v>
      </c>
      <c r="M57">
        <v>100000040</v>
      </c>
      <c r="N57">
        <v>100000040</v>
      </c>
      <c r="O57" t="s">
        <v>60</v>
      </c>
      <c r="P57" t="str">
        <f t="shared" si="0"/>
        <v>30_tub.neg</v>
      </c>
      <c r="Q57">
        <f t="shared" si="7"/>
        <v>0</v>
      </c>
      <c r="R57" t="str">
        <f t="shared" si="1"/>
        <v>30_Short_tub.neg</v>
      </c>
      <c r="S57" t="s">
        <v>166</v>
      </c>
      <c r="T57" t="str">
        <f t="shared" si="2"/>
        <v>30_TRANSIENT</v>
      </c>
      <c r="U57" t="str">
        <f t="shared" si="3"/>
        <v>30_Short_TRANSIENT</v>
      </c>
    </row>
    <row r="58" spans="1:21" x14ac:dyDescent="0.2">
      <c r="A58">
        <v>1</v>
      </c>
      <c r="B58">
        <v>30</v>
      </c>
      <c r="C58">
        <v>20</v>
      </c>
      <c r="D58">
        <f t="shared" si="4"/>
        <v>0.33333333333333331</v>
      </c>
      <c r="E58">
        <f t="shared" si="5"/>
        <v>30</v>
      </c>
      <c r="F58">
        <f t="shared" si="6"/>
        <v>0</v>
      </c>
      <c r="G58">
        <v>1</v>
      </c>
      <c r="H58">
        <v>0</v>
      </c>
      <c r="I58">
        <v>0</v>
      </c>
      <c r="J58">
        <f t="shared" si="8"/>
        <v>1</v>
      </c>
      <c r="K58" t="s">
        <v>6</v>
      </c>
      <c r="L58" t="s">
        <v>7</v>
      </c>
      <c r="M58">
        <v>100000045</v>
      </c>
      <c r="N58">
        <v>100000045</v>
      </c>
      <c r="O58" t="s">
        <v>60</v>
      </c>
      <c r="P58" t="str">
        <f t="shared" si="0"/>
        <v>30_tub.neg</v>
      </c>
      <c r="Q58">
        <f t="shared" si="7"/>
        <v>0</v>
      </c>
      <c r="R58" t="str">
        <f t="shared" si="1"/>
        <v>30_Short_tub.neg</v>
      </c>
      <c r="S58" t="s">
        <v>166</v>
      </c>
      <c r="T58" t="str">
        <f t="shared" si="2"/>
        <v>30_TRANSIENT</v>
      </c>
      <c r="U58" t="str">
        <f t="shared" si="3"/>
        <v>30_Short_TRANSIENT</v>
      </c>
    </row>
    <row r="59" spans="1:21" x14ac:dyDescent="0.2">
      <c r="A59">
        <v>1</v>
      </c>
      <c r="B59">
        <v>30</v>
      </c>
      <c r="C59">
        <v>20</v>
      </c>
      <c r="D59">
        <f t="shared" si="4"/>
        <v>0.33333333333333331</v>
      </c>
      <c r="E59">
        <f t="shared" si="5"/>
        <v>30</v>
      </c>
      <c r="F59">
        <f t="shared" si="6"/>
        <v>0</v>
      </c>
      <c r="G59">
        <v>1</v>
      </c>
      <c r="H59">
        <v>0</v>
      </c>
      <c r="I59">
        <v>0</v>
      </c>
      <c r="J59">
        <f t="shared" si="8"/>
        <v>1</v>
      </c>
      <c r="K59" t="s">
        <v>6</v>
      </c>
      <c r="L59" t="s">
        <v>7</v>
      </c>
      <c r="M59">
        <v>100000046</v>
      </c>
      <c r="N59">
        <v>100000046</v>
      </c>
      <c r="O59" t="s">
        <v>60</v>
      </c>
      <c r="P59" t="str">
        <f t="shared" si="0"/>
        <v>30_tub.neg</v>
      </c>
      <c r="Q59">
        <f t="shared" si="7"/>
        <v>0</v>
      </c>
      <c r="R59" t="str">
        <f t="shared" si="1"/>
        <v>30_Short_tub.neg</v>
      </c>
      <c r="S59" t="s">
        <v>166</v>
      </c>
      <c r="T59" t="str">
        <f t="shared" si="2"/>
        <v>30_TRANSIENT</v>
      </c>
      <c r="U59" t="str">
        <f t="shared" si="3"/>
        <v>30_Short_TRANSIENT</v>
      </c>
    </row>
    <row r="60" spans="1:21" x14ac:dyDescent="0.2">
      <c r="A60">
        <v>1</v>
      </c>
      <c r="B60">
        <v>30</v>
      </c>
      <c r="C60">
        <v>20</v>
      </c>
      <c r="D60">
        <f t="shared" si="4"/>
        <v>0.33333333333333331</v>
      </c>
      <c r="E60">
        <f t="shared" si="5"/>
        <v>30</v>
      </c>
      <c r="F60">
        <f t="shared" si="6"/>
        <v>0</v>
      </c>
      <c r="G60">
        <v>2</v>
      </c>
      <c r="H60">
        <v>0</v>
      </c>
      <c r="I60">
        <v>0</v>
      </c>
      <c r="J60">
        <f t="shared" si="8"/>
        <v>2</v>
      </c>
      <c r="K60" t="s">
        <v>6</v>
      </c>
      <c r="L60" t="s">
        <v>8</v>
      </c>
      <c r="M60">
        <v>100000048</v>
      </c>
      <c r="N60">
        <v>100000048</v>
      </c>
      <c r="O60" t="s">
        <v>60</v>
      </c>
      <c r="P60" t="str">
        <f t="shared" si="0"/>
        <v>30_tub.neg</v>
      </c>
      <c r="Q60">
        <f t="shared" si="7"/>
        <v>0</v>
      </c>
      <c r="R60" t="str">
        <f t="shared" si="1"/>
        <v>30_Short_tub.neg</v>
      </c>
      <c r="S60" t="s">
        <v>166</v>
      </c>
      <c r="T60" t="str">
        <f t="shared" si="2"/>
        <v>30_TRANSIENT</v>
      </c>
      <c r="U60" t="str">
        <f t="shared" si="3"/>
        <v>30_Short_TRANSIENT</v>
      </c>
    </row>
    <row r="61" spans="1:21" x14ac:dyDescent="0.2">
      <c r="A61">
        <v>1</v>
      </c>
      <c r="B61">
        <v>30</v>
      </c>
      <c r="C61">
        <v>20</v>
      </c>
      <c r="D61">
        <f t="shared" si="4"/>
        <v>0.33333333333333331</v>
      </c>
      <c r="E61">
        <f t="shared" si="5"/>
        <v>30</v>
      </c>
      <c r="F61">
        <f t="shared" si="6"/>
        <v>0</v>
      </c>
      <c r="G61">
        <v>1</v>
      </c>
      <c r="H61">
        <v>0</v>
      </c>
      <c r="I61">
        <v>0</v>
      </c>
      <c r="J61">
        <f t="shared" si="8"/>
        <v>1</v>
      </c>
      <c r="K61" t="s">
        <v>6</v>
      </c>
      <c r="L61" t="s">
        <v>7</v>
      </c>
      <c r="M61">
        <v>100000050</v>
      </c>
      <c r="N61">
        <v>100000050</v>
      </c>
      <c r="O61" t="s">
        <v>60</v>
      </c>
      <c r="P61" t="str">
        <f t="shared" si="0"/>
        <v>30_tub.neg</v>
      </c>
      <c r="Q61">
        <f t="shared" si="7"/>
        <v>0</v>
      </c>
      <c r="R61" t="str">
        <f t="shared" si="1"/>
        <v>30_Short_tub.neg</v>
      </c>
      <c r="S61" t="s">
        <v>166</v>
      </c>
      <c r="T61" t="str">
        <f t="shared" si="2"/>
        <v>30_TRANSIENT</v>
      </c>
      <c r="U61" t="str">
        <f t="shared" si="3"/>
        <v>30_Short_TRANSIENT</v>
      </c>
    </row>
    <row r="62" spans="1:21" x14ac:dyDescent="0.2">
      <c r="A62">
        <v>1</v>
      </c>
      <c r="B62">
        <v>30</v>
      </c>
      <c r="C62">
        <v>20</v>
      </c>
      <c r="D62">
        <f t="shared" si="4"/>
        <v>0.33333333333333331</v>
      </c>
      <c r="E62">
        <f t="shared" si="5"/>
        <v>30</v>
      </c>
      <c r="F62">
        <f t="shared" si="6"/>
        <v>0</v>
      </c>
      <c r="G62">
        <v>1</v>
      </c>
      <c r="H62">
        <v>0</v>
      </c>
      <c r="I62">
        <v>0</v>
      </c>
      <c r="J62">
        <f t="shared" si="8"/>
        <v>1</v>
      </c>
      <c r="K62" t="s">
        <v>6</v>
      </c>
      <c r="L62" t="s">
        <v>7</v>
      </c>
      <c r="M62">
        <v>100000067</v>
      </c>
      <c r="N62">
        <v>100000067</v>
      </c>
      <c r="O62" t="s">
        <v>60</v>
      </c>
      <c r="P62" t="str">
        <f t="shared" si="0"/>
        <v>30_tub.neg</v>
      </c>
      <c r="Q62">
        <f t="shared" si="7"/>
        <v>0</v>
      </c>
      <c r="R62" t="str">
        <f t="shared" si="1"/>
        <v>30_Short_tub.neg</v>
      </c>
      <c r="S62" t="s">
        <v>166</v>
      </c>
      <c r="T62" t="str">
        <f t="shared" si="2"/>
        <v>30_TRANSIENT</v>
      </c>
      <c r="U62" t="str">
        <f t="shared" si="3"/>
        <v>30_Short_TRANSIENT</v>
      </c>
    </row>
    <row r="63" spans="1:21" x14ac:dyDescent="0.2">
      <c r="A63">
        <v>1</v>
      </c>
      <c r="B63">
        <v>30</v>
      </c>
      <c r="C63">
        <v>20</v>
      </c>
      <c r="D63">
        <f t="shared" si="4"/>
        <v>0.33333333333333331</v>
      </c>
      <c r="E63">
        <f t="shared" si="5"/>
        <v>30</v>
      </c>
      <c r="F63">
        <f t="shared" si="6"/>
        <v>0</v>
      </c>
      <c r="G63">
        <v>1</v>
      </c>
      <c r="H63">
        <v>0</v>
      </c>
      <c r="I63">
        <v>0</v>
      </c>
      <c r="J63">
        <f t="shared" si="8"/>
        <v>1</v>
      </c>
      <c r="K63" t="s">
        <v>6</v>
      </c>
      <c r="L63" t="s">
        <v>7</v>
      </c>
      <c r="M63">
        <v>100000068</v>
      </c>
      <c r="N63">
        <v>100000068</v>
      </c>
      <c r="O63" t="s">
        <v>60</v>
      </c>
      <c r="P63" t="str">
        <f t="shared" si="0"/>
        <v>30_tub.neg</v>
      </c>
      <c r="Q63">
        <f t="shared" si="7"/>
        <v>0</v>
      </c>
      <c r="R63" t="str">
        <f t="shared" si="1"/>
        <v>30_Short_tub.neg</v>
      </c>
      <c r="S63" t="s">
        <v>166</v>
      </c>
      <c r="T63" t="str">
        <f t="shared" si="2"/>
        <v>30_TRANSIENT</v>
      </c>
      <c r="U63" t="str">
        <f t="shared" si="3"/>
        <v>30_Short_TRANSIENT</v>
      </c>
    </row>
    <row r="64" spans="1:21" x14ac:dyDescent="0.2">
      <c r="A64">
        <v>1</v>
      </c>
      <c r="B64">
        <v>30</v>
      </c>
      <c r="C64">
        <v>20</v>
      </c>
      <c r="D64">
        <f t="shared" si="4"/>
        <v>0.33333333333333331</v>
      </c>
      <c r="E64">
        <f t="shared" si="5"/>
        <v>30</v>
      </c>
      <c r="F64">
        <f t="shared" si="6"/>
        <v>0</v>
      </c>
      <c r="G64">
        <v>1</v>
      </c>
      <c r="H64">
        <v>0</v>
      </c>
      <c r="I64">
        <v>0</v>
      </c>
      <c r="J64">
        <f t="shared" si="8"/>
        <v>1</v>
      </c>
      <c r="K64" t="s">
        <v>6</v>
      </c>
      <c r="L64" t="s">
        <v>7</v>
      </c>
      <c r="M64">
        <v>100000070</v>
      </c>
      <c r="N64">
        <v>100000070</v>
      </c>
      <c r="O64" t="s">
        <v>60</v>
      </c>
      <c r="P64" t="str">
        <f t="shared" si="0"/>
        <v>30_tub.neg</v>
      </c>
      <c r="Q64">
        <f t="shared" si="7"/>
        <v>0</v>
      </c>
      <c r="R64" t="str">
        <f t="shared" si="1"/>
        <v>30_Short_tub.neg</v>
      </c>
      <c r="S64" t="s">
        <v>166</v>
      </c>
      <c r="T64" t="str">
        <f t="shared" si="2"/>
        <v>30_TRANSIENT</v>
      </c>
      <c r="U64" t="str">
        <f t="shared" si="3"/>
        <v>30_Short_TRANSIENT</v>
      </c>
    </row>
    <row r="65" spans="1:21" x14ac:dyDescent="0.2">
      <c r="A65">
        <v>1</v>
      </c>
      <c r="B65">
        <v>30</v>
      </c>
      <c r="C65">
        <v>20</v>
      </c>
      <c r="D65">
        <f t="shared" si="4"/>
        <v>0.33333333333333331</v>
      </c>
      <c r="E65">
        <f t="shared" si="5"/>
        <v>30</v>
      </c>
      <c r="F65">
        <f t="shared" si="6"/>
        <v>0</v>
      </c>
      <c r="G65">
        <v>1</v>
      </c>
      <c r="H65">
        <v>0</v>
      </c>
      <c r="I65">
        <v>0</v>
      </c>
      <c r="J65">
        <f t="shared" si="8"/>
        <v>1</v>
      </c>
      <c r="K65" t="s">
        <v>6</v>
      </c>
      <c r="L65" t="s">
        <v>7</v>
      </c>
      <c r="M65">
        <v>100000071</v>
      </c>
      <c r="N65">
        <v>100000071</v>
      </c>
      <c r="O65" t="s">
        <v>60</v>
      </c>
      <c r="P65" t="str">
        <f t="shared" ref="P65:P128" si="37">CONCATENATE(E65,"_",O65)</f>
        <v>30_tub.neg</v>
      </c>
      <c r="Q65">
        <f t="shared" si="7"/>
        <v>0</v>
      </c>
      <c r="R65" t="str">
        <f t="shared" ref="R65:R128" si="38">CONCATENATE(E65,"_",K65,"_",O65)</f>
        <v>30_Short_tub.neg</v>
      </c>
      <c r="S65" t="s">
        <v>166</v>
      </c>
      <c r="T65" t="str">
        <f t="shared" ref="T65:T128" si="39">CONCATENATE(E65,"_",S65)</f>
        <v>30_TRANSIENT</v>
      </c>
      <c r="U65" t="str">
        <f t="shared" ref="U65:U128" si="40">CONCATENATE(E65,"_",K65,"_",S65)</f>
        <v>30_Short_TRANSIENT</v>
      </c>
    </row>
    <row r="66" spans="1:21" x14ac:dyDescent="0.2">
      <c r="A66">
        <v>1</v>
      </c>
      <c r="B66">
        <v>30</v>
      </c>
      <c r="C66">
        <v>20</v>
      </c>
      <c r="D66">
        <f t="shared" ref="D66:D129" si="41">C66/60</f>
        <v>0.33333333333333331</v>
      </c>
      <c r="E66">
        <f t="shared" ref="E66:E129" si="42">B66+(D66*(A66-1))</f>
        <v>30</v>
      </c>
      <c r="F66">
        <f t="shared" ref="F66:F129" si="43">D66*(A66-1)</f>
        <v>0</v>
      </c>
      <c r="G66">
        <v>1</v>
      </c>
      <c r="H66">
        <v>0</v>
      </c>
      <c r="I66">
        <v>0</v>
      </c>
      <c r="J66">
        <f t="shared" si="8"/>
        <v>1</v>
      </c>
      <c r="K66" t="s">
        <v>6</v>
      </c>
      <c r="L66" t="s">
        <v>7</v>
      </c>
      <c r="M66">
        <v>100000072</v>
      </c>
      <c r="N66">
        <v>100000072</v>
      </c>
      <c r="O66" t="s">
        <v>60</v>
      </c>
      <c r="P66" t="str">
        <f t="shared" si="37"/>
        <v>30_tub.neg</v>
      </c>
      <c r="Q66">
        <f t="shared" ref="Q66:Q129" si="44">H66/G66</f>
        <v>0</v>
      </c>
      <c r="R66" t="str">
        <f t="shared" si="38"/>
        <v>30_Short_tub.neg</v>
      </c>
      <c r="S66" t="s">
        <v>166</v>
      </c>
      <c r="T66" t="str">
        <f t="shared" si="39"/>
        <v>30_TRANSIENT</v>
      </c>
      <c r="U66" t="str">
        <f t="shared" si="40"/>
        <v>30_Short_TRANSIENT</v>
      </c>
    </row>
    <row r="67" spans="1:21" x14ac:dyDescent="0.2">
      <c r="A67">
        <v>1</v>
      </c>
      <c r="B67">
        <v>30</v>
      </c>
      <c r="C67">
        <v>20</v>
      </c>
      <c r="D67">
        <f t="shared" si="41"/>
        <v>0.33333333333333331</v>
      </c>
      <c r="E67">
        <f t="shared" si="42"/>
        <v>30</v>
      </c>
      <c r="F67">
        <f t="shared" si="43"/>
        <v>0</v>
      </c>
      <c r="G67">
        <v>1</v>
      </c>
      <c r="H67">
        <v>0</v>
      </c>
      <c r="I67">
        <v>0</v>
      </c>
      <c r="J67">
        <f t="shared" ref="J67:J130" si="45">G67-H67</f>
        <v>1</v>
      </c>
      <c r="K67" t="s">
        <v>6</v>
      </c>
      <c r="L67" t="s">
        <v>7</v>
      </c>
      <c r="M67">
        <v>100000073</v>
      </c>
      <c r="N67">
        <v>100000073</v>
      </c>
      <c r="O67" t="s">
        <v>60</v>
      </c>
      <c r="P67" t="str">
        <f t="shared" si="37"/>
        <v>30_tub.neg</v>
      </c>
      <c r="Q67">
        <f t="shared" si="44"/>
        <v>0</v>
      </c>
      <c r="R67" t="str">
        <f t="shared" si="38"/>
        <v>30_Short_tub.neg</v>
      </c>
      <c r="S67" t="s">
        <v>166</v>
      </c>
      <c r="T67" t="str">
        <f t="shared" si="39"/>
        <v>30_TRANSIENT</v>
      </c>
      <c r="U67" t="str">
        <f t="shared" si="40"/>
        <v>30_Short_TRANSIENT</v>
      </c>
    </row>
    <row r="68" spans="1:21" x14ac:dyDescent="0.2">
      <c r="A68">
        <v>1</v>
      </c>
      <c r="B68">
        <v>30</v>
      </c>
      <c r="C68">
        <v>20</v>
      </c>
      <c r="D68">
        <f t="shared" si="41"/>
        <v>0.33333333333333331</v>
      </c>
      <c r="E68">
        <f t="shared" si="42"/>
        <v>30</v>
      </c>
      <c r="F68">
        <f t="shared" si="43"/>
        <v>0</v>
      </c>
      <c r="G68">
        <v>1</v>
      </c>
      <c r="H68">
        <v>0</v>
      </c>
      <c r="I68">
        <v>0</v>
      </c>
      <c r="J68">
        <f t="shared" si="45"/>
        <v>1</v>
      </c>
      <c r="K68" t="s">
        <v>6</v>
      </c>
      <c r="L68" t="s">
        <v>7</v>
      </c>
      <c r="M68">
        <v>100000074</v>
      </c>
      <c r="N68">
        <v>100000074</v>
      </c>
      <c r="O68" t="s">
        <v>60</v>
      </c>
      <c r="P68" t="str">
        <f t="shared" si="37"/>
        <v>30_tub.neg</v>
      </c>
      <c r="Q68">
        <f t="shared" si="44"/>
        <v>0</v>
      </c>
      <c r="R68" t="str">
        <f t="shared" si="38"/>
        <v>30_Short_tub.neg</v>
      </c>
      <c r="S68" t="s">
        <v>166</v>
      </c>
      <c r="T68" t="str">
        <f t="shared" si="39"/>
        <v>30_TRANSIENT</v>
      </c>
      <c r="U68" t="str">
        <f t="shared" si="40"/>
        <v>30_Short_TRANSIENT</v>
      </c>
    </row>
    <row r="69" spans="1:21" x14ac:dyDescent="0.2">
      <c r="A69">
        <v>1</v>
      </c>
      <c r="B69">
        <v>30</v>
      </c>
      <c r="C69">
        <v>20</v>
      </c>
      <c r="D69">
        <f t="shared" si="41"/>
        <v>0.33333333333333331</v>
      </c>
      <c r="E69">
        <f t="shared" si="42"/>
        <v>30</v>
      </c>
      <c r="F69">
        <f t="shared" si="43"/>
        <v>0</v>
      </c>
      <c r="G69">
        <v>1</v>
      </c>
      <c r="H69">
        <v>0</v>
      </c>
      <c r="I69">
        <v>0</v>
      </c>
      <c r="J69">
        <f t="shared" si="45"/>
        <v>1</v>
      </c>
      <c r="K69" t="s">
        <v>6</v>
      </c>
      <c r="L69" t="s">
        <v>7</v>
      </c>
      <c r="M69">
        <v>100000075</v>
      </c>
      <c r="N69">
        <v>100000075</v>
      </c>
      <c r="O69" t="s">
        <v>60</v>
      </c>
      <c r="P69" t="str">
        <f t="shared" si="37"/>
        <v>30_tub.neg</v>
      </c>
      <c r="Q69">
        <f t="shared" si="44"/>
        <v>0</v>
      </c>
      <c r="R69" t="str">
        <f t="shared" si="38"/>
        <v>30_Short_tub.neg</v>
      </c>
      <c r="S69" t="s">
        <v>166</v>
      </c>
      <c r="T69" t="str">
        <f t="shared" si="39"/>
        <v>30_TRANSIENT</v>
      </c>
      <c r="U69" t="str">
        <f t="shared" si="40"/>
        <v>30_Short_TRANSIENT</v>
      </c>
    </row>
    <row r="70" spans="1:21" x14ac:dyDescent="0.2">
      <c r="A70">
        <v>7</v>
      </c>
      <c r="B70">
        <v>30</v>
      </c>
      <c r="C70">
        <v>20</v>
      </c>
      <c r="D70">
        <f t="shared" si="41"/>
        <v>0.33333333333333331</v>
      </c>
      <c r="E70">
        <f t="shared" si="42"/>
        <v>32</v>
      </c>
      <c r="F70">
        <f t="shared" si="43"/>
        <v>2</v>
      </c>
      <c r="G70">
        <v>1</v>
      </c>
      <c r="H70">
        <v>0</v>
      </c>
      <c r="I70">
        <v>0</v>
      </c>
      <c r="J70">
        <f t="shared" si="45"/>
        <v>1</v>
      </c>
      <c r="K70" t="s">
        <v>6</v>
      </c>
      <c r="L70" t="s">
        <v>7</v>
      </c>
      <c r="M70">
        <v>1100000069</v>
      </c>
      <c r="N70">
        <v>100000339</v>
      </c>
      <c r="O70" t="s">
        <v>60</v>
      </c>
      <c r="P70" t="str">
        <f t="shared" si="37"/>
        <v>32_tub.neg</v>
      </c>
      <c r="Q70">
        <f t="shared" si="44"/>
        <v>0</v>
      </c>
      <c r="R70" t="str">
        <f t="shared" si="38"/>
        <v>32_Short_tub.neg</v>
      </c>
      <c r="S70" t="s">
        <v>166</v>
      </c>
      <c r="T70" t="str">
        <f t="shared" si="39"/>
        <v>32_TRANSIENT</v>
      </c>
      <c r="U70" t="str">
        <f t="shared" si="40"/>
        <v>32_Short_TRANSIENT</v>
      </c>
    </row>
    <row r="71" spans="1:21" x14ac:dyDescent="0.2">
      <c r="A71">
        <v>7</v>
      </c>
      <c r="B71">
        <v>30</v>
      </c>
      <c r="C71">
        <v>20</v>
      </c>
      <c r="D71">
        <f t="shared" si="41"/>
        <v>0.33333333333333331</v>
      </c>
      <c r="E71">
        <f t="shared" si="42"/>
        <v>32</v>
      </c>
      <c r="F71">
        <f t="shared" si="43"/>
        <v>2</v>
      </c>
      <c r="G71">
        <v>2</v>
      </c>
      <c r="H71">
        <v>0</v>
      </c>
      <c r="I71">
        <v>0</v>
      </c>
      <c r="J71">
        <f t="shared" si="45"/>
        <v>2</v>
      </c>
      <c r="K71" t="s">
        <v>6</v>
      </c>
      <c r="L71" t="s">
        <v>7</v>
      </c>
      <c r="M71">
        <v>1100000068</v>
      </c>
      <c r="N71">
        <v>100000368</v>
      </c>
      <c r="O71" t="s">
        <v>60</v>
      </c>
      <c r="P71" t="str">
        <f t="shared" si="37"/>
        <v>32_tub.neg</v>
      </c>
      <c r="Q71">
        <f t="shared" si="44"/>
        <v>0</v>
      </c>
      <c r="R71" t="str">
        <f t="shared" si="38"/>
        <v>32_Short_tub.neg</v>
      </c>
      <c r="S71" t="s">
        <v>166</v>
      </c>
      <c r="T71" t="str">
        <f t="shared" si="39"/>
        <v>32_TRANSIENT</v>
      </c>
      <c r="U71" t="str">
        <f t="shared" si="40"/>
        <v>32_Short_TRANSIENT</v>
      </c>
    </row>
    <row r="72" spans="1:21" x14ac:dyDescent="0.2">
      <c r="A72">
        <v>7</v>
      </c>
      <c r="B72">
        <v>30</v>
      </c>
      <c r="C72">
        <v>20</v>
      </c>
      <c r="D72">
        <f t="shared" si="41"/>
        <v>0.33333333333333331</v>
      </c>
      <c r="E72">
        <f t="shared" si="42"/>
        <v>32</v>
      </c>
      <c r="F72">
        <f t="shared" si="43"/>
        <v>2</v>
      </c>
      <c r="G72">
        <v>3</v>
      </c>
      <c r="H72">
        <v>0</v>
      </c>
      <c r="I72">
        <v>0</v>
      </c>
      <c r="J72">
        <f t="shared" si="45"/>
        <v>3</v>
      </c>
      <c r="K72" t="s">
        <v>6</v>
      </c>
      <c r="L72" t="s">
        <v>8</v>
      </c>
      <c r="M72">
        <v>1100000067</v>
      </c>
      <c r="N72">
        <v>100000365</v>
      </c>
      <c r="O72" t="s">
        <v>60</v>
      </c>
      <c r="P72" t="str">
        <f t="shared" si="37"/>
        <v>32_tub.neg</v>
      </c>
      <c r="Q72">
        <f t="shared" si="44"/>
        <v>0</v>
      </c>
      <c r="R72" t="str">
        <f t="shared" si="38"/>
        <v>32_Short_tub.neg</v>
      </c>
      <c r="S72" t="s">
        <v>166</v>
      </c>
      <c r="T72" t="str">
        <f t="shared" si="39"/>
        <v>32_TRANSIENT</v>
      </c>
      <c r="U72" t="str">
        <f t="shared" si="40"/>
        <v>32_Short_TRANSIENT</v>
      </c>
    </row>
    <row r="73" spans="1:21" x14ac:dyDescent="0.2">
      <c r="A73">
        <v>7</v>
      </c>
      <c r="B73">
        <v>30</v>
      </c>
      <c r="C73">
        <v>20</v>
      </c>
      <c r="D73">
        <f t="shared" si="41"/>
        <v>0.33333333333333331</v>
      </c>
      <c r="E73">
        <f t="shared" si="42"/>
        <v>32</v>
      </c>
      <c r="F73">
        <f t="shared" si="43"/>
        <v>2</v>
      </c>
      <c r="G73">
        <v>3</v>
      </c>
      <c r="H73">
        <v>0</v>
      </c>
      <c r="I73">
        <v>0</v>
      </c>
      <c r="J73">
        <f t="shared" si="45"/>
        <v>3</v>
      </c>
      <c r="K73" t="s">
        <v>6</v>
      </c>
      <c r="L73" t="s">
        <v>8</v>
      </c>
      <c r="M73">
        <v>1100000066</v>
      </c>
      <c r="N73">
        <v>100000353</v>
      </c>
      <c r="O73" t="s">
        <v>60</v>
      </c>
      <c r="P73" t="str">
        <f t="shared" si="37"/>
        <v>32_tub.neg</v>
      </c>
      <c r="Q73">
        <f t="shared" si="44"/>
        <v>0</v>
      </c>
      <c r="R73" t="str">
        <f t="shared" si="38"/>
        <v>32_Short_tub.neg</v>
      </c>
      <c r="S73" t="s">
        <v>165</v>
      </c>
      <c r="T73" t="str">
        <f t="shared" si="39"/>
        <v>32_SELECTED</v>
      </c>
      <c r="U73" t="str">
        <f t="shared" si="40"/>
        <v>32_Short_SELECTED</v>
      </c>
    </row>
    <row r="74" spans="1:21" x14ac:dyDescent="0.2">
      <c r="A74">
        <v>7</v>
      </c>
      <c r="B74">
        <v>30</v>
      </c>
      <c r="C74">
        <v>20</v>
      </c>
      <c r="D74">
        <f t="shared" si="41"/>
        <v>0.33333333333333331</v>
      </c>
      <c r="E74">
        <f t="shared" si="42"/>
        <v>32</v>
      </c>
      <c r="F74">
        <f t="shared" si="43"/>
        <v>2</v>
      </c>
      <c r="G74">
        <v>1</v>
      </c>
      <c r="H74">
        <v>0</v>
      </c>
      <c r="I74">
        <v>0</v>
      </c>
      <c r="J74">
        <f t="shared" si="45"/>
        <v>1</v>
      </c>
      <c r="K74" t="s">
        <v>6</v>
      </c>
      <c r="L74" t="s">
        <v>7</v>
      </c>
      <c r="M74">
        <v>1100000065</v>
      </c>
      <c r="N74">
        <v>100000344</v>
      </c>
      <c r="O74" t="s">
        <v>60</v>
      </c>
      <c r="P74" t="str">
        <f t="shared" si="37"/>
        <v>32_tub.neg</v>
      </c>
      <c r="Q74">
        <f t="shared" si="44"/>
        <v>0</v>
      </c>
      <c r="R74" t="str">
        <f t="shared" si="38"/>
        <v>32_Short_tub.neg</v>
      </c>
      <c r="S74" t="s">
        <v>166</v>
      </c>
      <c r="T74" t="str">
        <f t="shared" si="39"/>
        <v>32_TRANSIENT</v>
      </c>
      <c r="U74" t="str">
        <f t="shared" si="40"/>
        <v>32_Short_TRANSIENT</v>
      </c>
    </row>
    <row r="75" spans="1:21" x14ac:dyDescent="0.2">
      <c r="A75">
        <v>7</v>
      </c>
      <c r="B75">
        <v>30</v>
      </c>
      <c r="C75">
        <v>20</v>
      </c>
      <c r="D75">
        <f t="shared" si="41"/>
        <v>0.33333333333333331</v>
      </c>
      <c r="E75">
        <f t="shared" si="42"/>
        <v>32</v>
      </c>
      <c r="F75">
        <f t="shared" si="43"/>
        <v>2</v>
      </c>
      <c r="G75">
        <v>1</v>
      </c>
      <c r="H75">
        <v>0</v>
      </c>
      <c r="I75">
        <v>0</v>
      </c>
      <c r="J75">
        <f t="shared" si="45"/>
        <v>1</v>
      </c>
      <c r="K75" t="s">
        <v>6</v>
      </c>
      <c r="L75" t="s">
        <v>7</v>
      </c>
      <c r="M75">
        <v>1100000064</v>
      </c>
      <c r="N75">
        <v>100000342</v>
      </c>
      <c r="O75" t="s">
        <v>60</v>
      </c>
      <c r="P75" t="str">
        <f t="shared" si="37"/>
        <v>32_tub.neg</v>
      </c>
      <c r="Q75">
        <f t="shared" si="44"/>
        <v>0</v>
      </c>
      <c r="R75" t="str">
        <f t="shared" si="38"/>
        <v>32_Short_tub.neg</v>
      </c>
      <c r="S75" t="s">
        <v>166</v>
      </c>
      <c r="T75" t="str">
        <f t="shared" si="39"/>
        <v>32_TRANSIENT</v>
      </c>
      <c r="U75" t="str">
        <f t="shared" si="40"/>
        <v>32_Short_TRANSIENT</v>
      </c>
    </row>
    <row r="76" spans="1:21" x14ac:dyDescent="0.2">
      <c r="A76">
        <v>7</v>
      </c>
      <c r="B76">
        <v>30</v>
      </c>
      <c r="C76">
        <v>20</v>
      </c>
      <c r="D76">
        <f t="shared" si="41"/>
        <v>0.33333333333333331</v>
      </c>
      <c r="E76">
        <f t="shared" si="42"/>
        <v>32</v>
      </c>
      <c r="F76">
        <f t="shared" si="43"/>
        <v>2</v>
      </c>
      <c r="G76">
        <v>2</v>
      </c>
      <c r="H76">
        <v>0</v>
      </c>
      <c r="I76">
        <v>0</v>
      </c>
      <c r="J76">
        <f t="shared" si="45"/>
        <v>2</v>
      </c>
      <c r="K76" t="s">
        <v>6</v>
      </c>
      <c r="L76" t="s">
        <v>8</v>
      </c>
      <c r="M76">
        <v>1100000063</v>
      </c>
      <c r="N76">
        <v>100000354</v>
      </c>
      <c r="O76" t="s">
        <v>60</v>
      </c>
      <c r="P76" t="str">
        <f t="shared" si="37"/>
        <v>32_tub.neg</v>
      </c>
      <c r="Q76">
        <f t="shared" si="44"/>
        <v>0</v>
      </c>
      <c r="R76" t="str">
        <f t="shared" si="38"/>
        <v>32_Short_tub.neg</v>
      </c>
      <c r="S76" t="s">
        <v>165</v>
      </c>
      <c r="T76" t="str">
        <f t="shared" si="39"/>
        <v>32_SELECTED</v>
      </c>
      <c r="U76" t="str">
        <f t="shared" si="40"/>
        <v>32_Short_SELECTED</v>
      </c>
    </row>
    <row r="77" spans="1:21" x14ac:dyDescent="0.2">
      <c r="A77">
        <v>7</v>
      </c>
      <c r="B77">
        <v>30</v>
      </c>
      <c r="C77">
        <v>20</v>
      </c>
      <c r="D77">
        <f t="shared" si="41"/>
        <v>0.33333333333333331</v>
      </c>
      <c r="E77">
        <f t="shared" si="42"/>
        <v>32</v>
      </c>
      <c r="F77">
        <f t="shared" si="43"/>
        <v>2</v>
      </c>
      <c r="G77">
        <v>1</v>
      </c>
      <c r="H77">
        <v>0</v>
      </c>
      <c r="I77">
        <v>0</v>
      </c>
      <c r="J77">
        <f t="shared" si="45"/>
        <v>1</v>
      </c>
      <c r="K77" t="s">
        <v>6</v>
      </c>
      <c r="L77" t="s">
        <v>7</v>
      </c>
      <c r="M77">
        <v>1100000062</v>
      </c>
      <c r="N77">
        <v>100000364</v>
      </c>
      <c r="O77" t="s">
        <v>60</v>
      </c>
      <c r="P77" t="str">
        <f t="shared" si="37"/>
        <v>32_tub.neg</v>
      </c>
      <c r="Q77">
        <f t="shared" si="44"/>
        <v>0</v>
      </c>
      <c r="R77" t="str">
        <f t="shared" si="38"/>
        <v>32_Short_tub.neg</v>
      </c>
      <c r="S77" t="s">
        <v>166</v>
      </c>
      <c r="T77" t="str">
        <f t="shared" si="39"/>
        <v>32_TRANSIENT</v>
      </c>
      <c r="U77" t="str">
        <f t="shared" si="40"/>
        <v>32_Short_TRANSIENT</v>
      </c>
    </row>
    <row r="78" spans="1:21" x14ac:dyDescent="0.2">
      <c r="A78">
        <v>7</v>
      </c>
      <c r="B78">
        <v>30</v>
      </c>
      <c r="C78">
        <v>20</v>
      </c>
      <c r="D78">
        <f t="shared" si="41"/>
        <v>0.33333333333333331</v>
      </c>
      <c r="E78">
        <f t="shared" si="42"/>
        <v>32</v>
      </c>
      <c r="F78">
        <f t="shared" si="43"/>
        <v>2</v>
      </c>
      <c r="G78">
        <v>1</v>
      </c>
      <c r="H78">
        <v>0</v>
      </c>
      <c r="I78">
        <v>0</v>
      </c>
      <c r="J78">
        <f t="shared" si="45"/>
        <v>1</v>
      </c>
      <c r="K78" t="s">
        <v>6</v>
      </c>
      <c r="L78" t="s">
        <v>7</v>
      </c>
      <c r="M78">
        <v>1100000061</v>
      </c>
      <c r="N78">
        <v>100000363</v>
      </c>
      <c r="O78" t="s">
        <v>60</v>
      </c>
      <c r="P78" t="str">
        <f t="shared" si="37"/>
        <v>32_tub.neg</v>
      </c>
      <c r="Q78">
        <f t="shared" si="44"/>
        <v>0</v>
      </c>
      <c r="R78" t="str">
        <f t="shared" si="38"/>
        <v>32_Short_tub.neg</v>
      </c>
      <c r="S78" t="s">
        <v>166</v>
      </c>
      <c r="T78" t="str">
        <f t="shared" si="39"/>
        <v>32_TRANSIENT</v>
      </c>
      <c r="U78" t="str">
        <f t="shared" si="40"/>
        <v>32_Short_TRANSIENT</v>
      </c>
    </row>
    <row r="79" spans="1:21" x14ac:dyDescent="0.2">
      <c r="A79">
        <v>7</v>
      </c>
      <c r="B79">
        <v>30</v>
      </c>
      <c r="C79">
        <v>20</v>
      </c>
      <c r="D79">
        <f t="shared" si="41"/>
        <v>0.33333333333333331</v>
      </c>
      <c r="E79">
        <f t="shared" si="42"/>
        <v>32</v>
      </c>
      <c r="F79">
        <f t="shared" si="43"/>
        <v>2</v>
      </c>
      <c r="G79">
        <v>2</v>
      </c>
      <c r="H79">
        <v>0</v>
      </c>
      <c r="I79">
        <v>0</v>
      </c>
      <c r="J79">
        <f t="shared" si="45"/>
        <v>2</v>
      </c>
      <c r="K79" t="s">
        <v>6</v>
      </c>
      <c r="L79" t="s">
        <v>8</v>
      </c>
      <c r="M79">
        <v>1100000060</v>
      </c>
      <c r="N79">
        <v>100000360</v>
      </c>
      <c r="O79" t="s">
        <v>60</v>
      </c>
      <c r="P79" t="str">
        <f t="shared" si="37"/>
        <v>32_tub.neg</v>
      </c>
      <c r="Q79">
        <f t="shared" si="44"/>
        <v>0</v>
      </c>
      <c r="R79" t="str">
        <f t="shared" si="38"/>
        <v>32_Short_tub.neg</v>
      </c>
      <c r="S79" t="s">
        <v>166</v>
      </c>
      <c r="T79" t="str">
        <f t="shared" si="39"/>
        <v>32_TRANSIENT</v>
      </c>
      <c r="U79" t="str">
        <f t="shared" si="40"/>
        <v>32_Short_TRANSIENT</v>
      </c>
    </row>
    <row r="80" spans="1:21" x14ac:dyDescent="0.2">
      <c r="A80">
        <v>7</v>
      </c>
      <c r="B80">
        <v>30</v>
      </c>
      <c r="C80">
        <v>20</v>
      </c>
      <c r="D80">
        <f t="shared" si="41"/>
        <v>0.33333333333333331</v>
      </c>
      <c r="E80">
        <f t="shared" si="42"/>
        <v>32</v>
      </c>
      <c r="F80">
        <f t="shared" si="43"/>
        <v>2</v>
      </c>
      <c r="G80">
        <v>3</v>
      </c>
      <c r="H80">
        <v>0</v>
      </c>
      <c r="I80">
        <v>0</v>
      </c>
      <c r="J80">
        <f t="shared" si="45"/>
        <v>3</v>
      </c>
      <c r="K80" t="s">
        <v>10</v>
      </c>
      <c r="L80" t="s">
        <v>8</v>
      </c>
      <c r="M80">
        <v>1100000057</v>
      </c>
      <c r="N80">
        <v>100000332</v>
      </c>
      <c r="O80" t="s">
        <v>60</v>
      </c>
      <c r="P80" t="str">
        <f t="shared" si="37"/>
        <v>32_tub.neg</v>
      </c>
      <c r="Q80">
        <f t="shared" si="44"/>
        <v>0</v>
      </c>
      <c r="R80" t="str">
        <f t="shared" si="38"/>
        <v>32_Middle_tub.neg</v>
      </c>
      <c r="S80" t="s">
        <v>166</v>
      </c>
      <c r="T80" t="str">
        <f t="shared" si="39"/>
        <v>32_TRANSIENT</v>
      </c>
      <c r="U80" t="str">
        <f t="shared" si="40"/>
        <v>32_Middle_TRANSIENT</v>
      </c>
    </row>
    <row r="81" spans="1:21" x14ac:dyDescent="0.2">
      <c r="A81">
        <v>7</v>
      </c>
      <c r="B81">
        <v>30</v>
      </c>
      <c r="C81">
        <v>20</v>
      </c>
      <c r="D81">
        <f t="shared" si="41"/>
        <v>0.33333333333333331</v>
      </c>
      <c r="E81">
        <f t="shared" si="42"/>
        <v>32</v>
      </c>
      <c r="F81">
        <f t="shared" si="43"/>
        <v>2</v>
      </c>
      <c r="G81">
        <v>2</v>
      </c>
      <c r="H81">
        <v>0</v>
      </c>
      <c r="I81">
        <v>0</v>
      </c>
      <c r="J81">
        <f t="shared" si="45"/>
        <v>2</v>
      </c>
      <c r="K81" t="s">
        <v>6</v>
      </c>
      <c r="L81" t="s">
        <v>8</v>
      </c>
      <c r="M81">
        <v>1100000053</v>
      </c>
      <c r="N81">
        <v>100000348</v>
      </c>
      <c r="O81" t="s">
        <v>60</v>
      </c>
      <c r="P81" t="str">
        <f t="shared" si="37"/>
        <v>32_tub.neg</v>
      </c>
      <c r="Q81">
        <f t="shared" si="44"/>
        <v>0</v>
      </c>
      <c r="R81" t="str">
        <f t="shared" si="38"/>
        <v>32_Short_tub.neg</v>
      </c>
      <c r="S81" t="s">
        <v>165</v>
      </c>
      <c r="T81" t="str">
        <f t="shared" si="39"/>
        <v>32_SELECTED</v>
      </c>
      <c r="U81" t="str">
        <f t="shared" si="40"/>
        <v>32_Short_SELECTED</v>
      </c>
    </row>
    <row r="82" spans="1:21" x14ac:dyDescent="0.2">
      <c r="A82">
        <v>7</v>
      </c>
      <c r="B82">
        <v>30</v>
      </c>
      <c r="C82">
        <v>20</v>
      </c>
      <c r="D82">
        <f t="shared" si="41"/>
        <v>0.33333333333333331</v>
      </c>
      <c r="E82">
        <f t="shared" si="42"/>
        <v>32</v>
      </c>
      <c r="F82">
        <f t="shared" si="43"/>
        <v>2</v>
      </c>
      <c r="G82">
        <v>2</v>
      </c>
      <c r="H82">
        <v>0</v>
      </c>
      <c r="I82">
        <v>0</v>
      </c>
      <c r="J82">
        <f t="shared" si="45"/>
        <v>2</v>
      </c>
      <c r="K82" t="s">
        <v>6</v>
      </c>
      <c r="L82" t="s">
        <v>8</v>
      </c>
      <c r="M82">
        <v>1100000049</v>
      </c>
      <c r="N82">
        <v>100000336</v>
      </c>
      <c r="O82" t="s">
        <v>60</v>
      </c>
      <c r="P82" t="str">
        <f t="shared" si="37"/>
        <v>32_tub.neg</v>
      </c>
      <c r="Q82">
        <f t="shared" si="44"/>
        <v>0</v>
      </c>
      <c r="R82" t="str">
        <f t="shared" si="38"/>
        <v>32_Short_tub.neg</v>
      </c>
      <c r="S82" t="s">
        <v>166</v>
      </c>
      <c r="T82" t="str">
        <f t="shared" si="39"/>
        <v>32_TRANSIENT</v>
      </c>
      <c r="U82" t="str">
        <f t="shared" si="40"/>
        <v>32_Short_TRANSIENT</v>
      </c>
    </row>
    <row r="83" spans="1:21" x14ac:dyDescent="0.2">
      <c r="A83">
        <v>7</v>
      </c>
      <c r="B83">
        <v>30</v>
      </c>
      <c r="C83">
        <v>20</v>
      </c>
      <c r="D83">
        <f t="shared" si="41"/>
        <v>0.33333333333333331</v>
      </c>
      <c r="E83">
        <f t="shared" si="42"/>
        <v>32</v>
      </c>
      <c r="F83">
        <f t="shared" si="43"/>
        <v>2</v>
      </c>
      <c r="G83">
        <v>1</v>
      </c>
      <c r="H83">
        <v>0</v>
      </c>
      <c r="I83">
        <v>0</v>
      </c>
      <c r="J83">
        <f t="shared" si="45"/>
        <v>1</v>
      </c>
      <c r="K83" t="s">
        <v>10</v>
      </c>
      <c r="L83" t="s">
        <v>7</v>
      </c>
      <c r="M83">
        <v>1100000048</v>
      </c>
      <c r="N83">
        <v>100000333</v>
      </c>
      <c r="O83" t="s">
        <v>60</v>
      </c>
      <c r="P83" t="str">
        <f t="shared" si="37"/>
        <v>32_tub.neg</v>
      </c>
      <c r="Q83">
        <f t="shared" si="44"/>
        <v>0</v>
      </c>
      <c r="R83" t="str">
        <f t="shared" si="38"/>
        <v>32_Middle_tub.neg</v>
      </c>
      <c r="S83" t="s">
        <v>166</v>
      </c>
      <c r="T83" t="str">
        <f t="shared" si="39"/>
        <v>32_TRANSIENT</v>
      </c>
      <c r="U83" t="str">
        <f t="shared" si="40"/>
        <v>32_Middle_TRANSIENT</v>
      </c>
    </row>
    <row r="84" spans="1:21" x14ac:dyDescent="0.2">
      <c r="A84">
        <v>7</v>
      </c>
      <c r="B84">
        <v>30</v>
      </c>
      <c r="C84">
        <v>20</v>
      </c>
      <c r="D84">
        <f t="shared" si="41"/>
        <v>0.33333333333333331</v>
      </c>
      <c r="E84">
        <f t="shared" si="42"/>
        <v>32</v>
      </c>
      <c r="F84">
        <f t="shared" si="43"/>
        <v>2</v>
      </c>
      <c r="G84">
        <v>1</v>
      </c>
      <c r="H84">
        <v>0</v>
      </c>
      <c r="I84">
        <v>0</v>
      </c>
      <c r="J84">
        <f t="shared" si="45"/>
        <v>1</v>
      </c>
      <c r="K84" t="s">
        <v>6</v>
      </c>
      <c r="L84" t="s">
        <v>7</v>
      </c>
      <c r="M84">
        <v>1100000046</v>
      </c>
      <c r="N84">
        <v>100000359</v>
      </c>
      <c r="O84" t="s">
        <v>60</v>
      </c>
      <c r="P84" t="str">
        <f t="shared" si="37"/>
        <v>32_tub.neg</v>
      </c>
      <c r="Q84">
        <f t="shared" si="44"/>
        <v>0</v>
      </c>
      <c r="R84" t="str">
        <f t="shared" si="38"/>
        <v>32_Short_tub.neg</v>
      </c>
      <c r="S84" t="s">
        <v>166</v>
      </c>
      <c r="T84" t="str">
        <f t="shared" si="39"/>
        <v>32_TRANSIENT</v>
      </c>
      <c r="U84" t="str">
        <f t="shared" si="40"/>
        <v>32_Short_TRANSIENT</v>
      </c>
    </row>
    <row r="85" spans="1:21" x14ac:dyDescent="0.2">
      <c r="A85">
        <v>7</v>
      </c>
      <c r="B85">
        <v>30</v>
      </c>
      <c r="C85">
        <v>20</v>
      </c>
      <c r="D85">
        <f t="shared" si="41"/>
        <v>0.33333333333333331</v>
      </c>
      <c r="E85">
        <f t="shared" si="42"/>
        <v>32</v>
      </c>
      <c r="F85">
        <f t="shared" si="43"/>
        <v>2</v>
      </c>
      <c r="G85">
        <v>1</v>
      </c>
      <c r="H85">
        <v>0</v>
      </c>
      <c r="I85">
        <v>0</v>
      </c>
      <c r="J85">
        <f t="shared" si="45"/>
        <v>1</v>
      </c>
      <c r="K85" t="s">
        <v>6</v>
      </c>
      <c r="L85" t="s">
        <v>7</v>
      </c>
      <c r="M85">
        <v>1100000043</v>
      </c>
      <c r="N85">
        <v>100000356</v>
      </c>
      <c r="O85" t="s">
        <v>60</v>
      </c>
      <c r="P85" t="str">
        <f t="shared" si="37"/>
        <v>32_tub.neg</v>
      </c>
      <c r="Q85">
        <f t="shared" si="44"/>
        <v>0</v>
      </c>
      <c r="R85" t="str">
        <f t="shared" si="38"/>
        <v>32_Short_tub.neg</v>
      </c>
      <c r="S85" t="s">
        <v>166</v>
      </c>
      <c r="T85" t="str">
        <f t="shared" si="39"/>
        <v>32_TRANSIENT</v>
      </c>
      <c r="U85" t="str">
        <f t="shared" si="40"/>
        <v>32_Short_TRANSIENT</v>
      </c>
    </row>
    <row r="86" spans="1:21" x14ac:dyDescent="0.2">
      <c r="A86">
        <v>7</v>
      </c>
      <c r="B86">
        <v>30</v>
      </c>
      <c r="C86">
        <v>20</v>
      </c>
      <c r="D86">
        <f t="shared" si="41"/>
        <v>0.33333333333333331</v>
      </c>
      <c r="E86">
        <f t="shared" si="42"/>
        <v>32</v>
      </c>
      <c r="F86">
        <f t="shared" si="43"/>
        <v>2</v>
      </c>
      <c r="G86">
        <v>2</v>
      </c>
      <c r="H86">
        <v>0</v>
      </c>
      <c r="I86">
        <v>0</v>
      </c>
      <c r="J86">
        <f t="shared" si="45"/>
        <v>2</v>
      </c>
      <c r="K86" t="s">
        <v>6</v>
      </c>
      <c r="L86" t="s">
        <v>7</v>
      </c>
      <c r="M86">
        <v>1100000042</v>
      </c>
      <c r="N86">
        <v>100000367</v>
      </c>
      <c r="O86" t="s">
        <v>60</v>
      </c>
      <c r="P86" t="str">
        <f t="shared" si="37"/>
        <v>32_tub.neg</v>
      </c>
      <c r="Q86">
        <f t="shared" si="44"/>
        <v>0</v>
      </c>
      <c r="R86" t="str">
        <f t="shared" si="38"/>
        <v>32_Short_tub.neg</v>
      </c>
      <c r="S86" t="s">
        <v>166</v>
      </c>
      <c r="T86" t="str">
        <f t="shared" si="39"/>
        <v>32_TRANSIENT</v>
      </c>
      <c r="U86" t="str">
        <f t="shared" si="40"/>
        <v>32_Short_TRANSIENT</v>
      </c>
    </row>
    <row r="87" spans="1:21" x14ac:dyDescent="0.2">
      <c r="A87">
        <v>7</v>
      </c>
      <c r="B87">
        <v>30</v>
      </c>
      <c r="C87">
        <v>20</v>
      </c>
      <c r="D87">
        <f t="shared" si="41"/>
        <v>0.33333333333333331</v>
      </c>
      <c r="E87">
        <f t="shared" si="42"/>
        <v>32</v>
      </c>
      <c r="F87">
        <f t="shared" si="43"/>
        <v>2</v>
      </c>
      <c r="G87">
        <v>2</v>
      </c>
      <c r="H87">
        <v>0</v>
      </c>
      <c r="I87">
        <v>0</v>
      </c>
      <c r="J87">
        <f t="shared" si="45"/>
        <v>2</v>
      </c>
      <c r="K87" t="s">
        <v>6</v>
      </c>
      <c r="L87" t="s">
        <v>8</v>
      </c>
      <c r="M87">
        <v>1100000041</v>
      </c>
      <c r="N87">
        <v>100000337</v>
      </c>
      <c r="O87" t="s">
        <v>60</v>
      </c>
      <c r="P87" t="str">
        <f t="shared" si="37"/>
        <v>32_tub.neg</v>
      </c>
      <c r="Q87">
        <f t="shared" si="44"/>
        <v>0</v>
      </c>
      <c r="R87" t="str">
        <f t="shared" si="38"/>
        <v>32_Short_tub.neg</v>
      </c>
      <c r="S87" t="s">
        <v>166</v>
      </c>
      <c r="T87" t="str">
        <f t="shared" si="39"/>
        <v>32_TRANSIENT</v>
      </c>
      <c r="U87" t="str">
        <f t="shared" si="40"/>
        <v>32_Short_TRANSIENT</v>
      </c>
    </row>
    <row r="88" spans="1:21" x14ac:dyDescent="0.2">
      <c r="A88">
        <v>7</v>
      </c>
      <c r="B88">
        <v>30</v>
      </c>
      <c r="C88">
        <v>20</v>
      </c>
      <c r="D88">
        <f t="shared" si="41"/>
        <v>0.33333333333333331</v>
      </c>
      <c r="E88">
        <f t="shared" si="42"/>
        <v>32</v>
      </c>
      <c r="F88">
        <f t="shared" si="43"/>
        <v>2</v>
      </c>
      <c r="G88">
        <v>6</v>
      </c>
      <c r="H88">
        <v>1</v>
      </c>
      <c r="I88">
        <v>1</v>
      </c>
      <c r="J88">
        <f t="shared" si="45"/>
        <v>5</v>
      </c>
      <c r="K88" t="s">
        <v>9</v>
      </c>
      <c r="L88" t="s">
        <v>8</v>
      </c>
      <c r="M88">
        <v>1100000040</v>
      </c>
      <c r="N88">
        <v>100000366</v>
      </c>
      <c r="O88" t="s">
        <v>61</v>
      </c>
      <c r="P88" t="str">
        <f t="shared" si="37"/>
        <v>32_tub.pos</v>
      </c>
      <c r="Q88">
        <f t="shared" si="44"/>
        <v>0.16666666666666666</v>
      </c>
      <c r="R88" t="str">
        <f t="shared" si="38"/>
        <v>32_LP-Contact_tub.pos</v>
      </c>
      <c r="S88" t="s">
        <v>165</v>
      </c>
      <c r="T88" t="str">
        <f t="shared" si="39"/>
        <v>32_SELECTED</v>
      </c>
      <c r="U88" t="str">
        <f t="shared" si="40"/>
        <v>32_LP-Contact_SELECTED</v>
      </c>
    </row>
    <row r="89" spans="1:21" x14ac:dyDescent="0.2">
      <c r="A89">
        <v>7</v>
      </c>
      <c r="B89">
        <v>30</v>
      </c>
      <c r="C89">
        <v>20</v>
      </c>
      <c r="D89">
        <f t="shared" si="41"/>
        <v>0.33333333333333331</v>
      </c>
      <c r="E89">
        <f t="shared" si="42"/>
        <v>32</v>
      </c>
      <c r="F89">
        <f t="shared" si="43"/>
        <v>2</v>
      </c>
      <c r="G89">
        <v>4</v>
      </c>
      <c r="H89">
        <v>0</v>
      </c>
      <c r="I89">
        <v>4</v>
      </c>
      <c r="J89">
        <f t="shared" si="45"/>
        <v>4</v>
      </c>
      <c r="K89" t="s">
        <v>9</v>
      </c>
      <c r="L89" t="s">
        <v>8</v>
      </c>
      <c r="M89">
        <v>1100000037</v>
      </c>
      <c r="N89">
        <v>100000362</v>
      </c>
      <c r="O89" t="s">
        <v>60</v>
      </c>
      <c r="P89" t="str">
        <f t="shared" si="37"/>
        <v>32_tub.neg</v>
      </c>
      <c r="Q89">
        <f t="shared" si="44"/>
        <v>0</v>
      </c>
      <c r="R89" t="str">
        <f t="shared" si="38"/>
        <v>32_LP-Contact_tub.neg</v>
      </c>
      <c r="S89" t="s">
        <v>165</v>
      </c>
      <c r="T89" t="str">
        <f t="shared" si="39"/>
        <v>32_SELECTED</v>
      </c>
      <c r="U89" t="str">
        <f t="shared" si="40"/>
        <v>32_LP-Contact_SELECTED</v>
      </c>
    </row>
    <row r="90" spans="1:21" x14ac:dyDescent="0.2">
      <c r="A90">
        <v>7</v>
      </c>
      <c r="B90">
        <v>30</v>
      </c>
      <c r="C90">
        <v>20</v>
      </c>
      <c r="D90">
        <f t="shared" si="41"/>
        <v>0.33333333333333331</v>
      </c>
      <c r="E90">
        <f t="shared" si="42"/>
        <v>32</v>
      </c>
      <c r="F90">
        <f t="shared" si="43"/>
        <v>2</v>
      </c>
      <c r="G90">
        <v>13</v>
      </c>
      <c r="H90">
        <v>3</v>
      </c>
      <c r="I90">
        <v>2</v>
      </c>
      <c r="J90">
        <f t="shared" si="45"/>
        <v>10</v>
      </c>
      <c r="K90" t="s">
        <v>9</v>
      </c>
      <c r="L90" t="s">
        <v>8</v>
      </c>
      <c r="M90">
        <v>1100000032</v>
      </c>
      <c r="N90">
        <v>100000361</v>
      </c>
      <c r="O90" t="s">
        <v>61</v>
      </c>
      <c r="P90" t="str">
        <f t="shared" si="37"/>
        <v>32_tub.pos</v>
      </c>
      <c r="Q90">
        <f t="shared" si="44"/>
        <v>0.23076923076923078</v>
      </c>
      <c r="R90" t="str">
        <f t="shared" si="38"/>
        <v>32_LP-Contact_tub.pos</v>
      </c>
      <c r="S90" t="s">
        <v>165</v>
      </c>
      <c r="T90" t="str">
        <f t="shared" si="39"/>
        <v>32_SELECTED</v>
      </c>
      <c r="U90" t="str">
        <f t="shared" si="40"/>
        <v>32_LP-Contact_SELECTED</v>
      </c>
    </row>
    <row r="91" spans="1:21" x14ac:dyDescent="0.2">
      <c r="A91">
        <v>7</v>
      </c>
      <c r="B91">
        <v>30</v>
      </c>
      <c r="C91">
        <v>20</v>
      </c>
      <c r="D91">
        <f t="shared" si="41"/>
        <v>0.33333333333333331</v>
      </c>
      <c r="E91">
        <f t="shared" si="42"/>
        <v>32</v>
      </c>
      <c r="F91">
        <f t="shared" si="43"/>
        <v>2</v>
      </c>
      <c r="G91">
        <v>8</v>
      </c>
      <c r="H91">
        <v>0</v>
      </c>
      <c r="I91">
        <v>4</v>
      </c>
      <c r="J91">
        <f t="shared" si="45"/>
        <v>8</v>
      </c>
      <c r="K91" t="s">
        <v>9</v>
      </c>
      <c r="L91" t="s">
        <v>8</v>
      </c>
      <c r="M91">
        <v>1100000029</v>
      </c>
      <c r="N91">
        <v>100000357</v>
      </c>
      <c r="O91" t="s">
        <v>60</v>
      </c>
      <c r="P91" t="str">
        <f t="shared" si="37"/>
        <v>32_tub.neg</v>
      </c>
      <c r="Q91">
        <f t="shared" si="44"/>
        <v>0</v>
      </c>
      <c r="R91" t="str">
        <f t="shared" si="38"/>
        <v>32_LP-Contact_tub.neg</v>
      </c>
      <c r="S91" t="s">
        <v>165</v>
      </c>
      <c r="T91" t="str">
        <f t="shared" si="39"/>
        <v>32_SELECTED</v>
      </c>
      <c r="U91" t="str">
        <f t="shared" si="40"/>
        <v>32_LP-Contact_SELECTED</v>
      </c>
    </row>
    <row r="92" spans="1:21" x14ac:dyDescent="0.2">
      <c r="A92">
        <v>7</v>
      </c>
      <c r="B92">
        <v>30</v>
      </c>
      <c r="C92">
        <v>20</v>
      </c>
      <c r="D92">
        <f t="shared" si="41"/>
        <v>0.33333333333333331</v>
      </c>
      <c r="E92">
        <f t="shared" si="42"/>
        <v>32</v>
      </c>
      <c r="F92">
        <f t="shared" si="43"/>
        <v>2</v>
      </c>
      <c r="G92">
        <v>1</v>
      </c>
      <c r="H92">
        <v>0</v>
      </c>
      <c r="I92">
        <v>0</v>
      </c>
      <c r="J92">
        <f t="shared" si="45"/>
        <v>1</v>
      </c>
      <c r="K92" t="s">
        <v>6</v>
      </c>
      <c r="L92" t="s">
        <v>7</v>
      </c>
      <c r="M92">
        <v>1100000029</v>
      </c>
      <c r="N92">
        <v>100000358</v>
      </c>
      <c r="O92" t="s">
        <v>60</v>
      </c>
      <c r="P92" t="str">
        <f t="shared" si="37"/>
        <v>32_tub.neg</v>
      </c>
      <c r="Q92">
        <f t="shared" si="44"/>
        <v>0</v>
      </c>
      <c r="R92" t="str">
        <f t="shared" si="38"/>
        <v>32_Short_tub.neg</v>
      </c>
      <c r="S92" t="s">
        <v>165</v>
      </c>
      <c r="T92" t="str">
        <f t="shared" si="39"/>
        <v>32_SELECTED</v>
      </c>
      <c r="U92" t="str">
        <f t="shared" si="40"/>
        <v>32_Short_SELECTED</v>
      </c>
    </row>
    <row r="93" spans="1:21" x14ac:dyDescent="0.2">
      <c r="A93">
        <v>7</v>
      </c>
      <c r="B93">
        <v>30</v>
      </c>
      <c r="C93">
        <v>20</v>
      </c>
      <c r="D93">
        <f t="shared" si="41"/>
        <v>0.33333333333333331</v>
      </c>
      <c r="E93">
        <f t="shared" si="42"/>
        <v>32</v>
      </c>
      <c r="F93">
        <f t="shared" si="43"/>
        <v>2</v>
      </c>
      <c r="G93">
        <v>1</v>
      </c>
      <c r="H93">
        <v>0</v>
      </c>
      <c r="I93">
        <v>0</v>
      </c>
      <c r="J93">
        <f t="shared" si="45"/>
        <v>1</v>
      </c>
      <c r="K93" t="s">
        <v>6</v>
      </c>
      <c r="L93" t="s">
        <v>7</v>
      </c>
      <c r="M93">
        <v>1100000027</v>
      </c>
      <c r="N93">
        <v>100000369</v>
      </c>
      <c r="O93" t="s">
        <v>60</v>
      </c>
      <c r="P93" t="str">
        <f t="shared" si="37"/>
        <v>32_tub.neg</v>
      </c>
      <c r="Q93">
        <f t="shared" si="44"/>
        <v>0</v>
      </c>
      <c r="R93" t="str">
        <f t="shared" si="38"/>
        <v>32_Short_tub.neg</v>
      </c>
      <c r="S93" t="s">
        <v>166</v>
      </c>
      <c r="T93" t="str">
        <f t="shared" si="39"/>
        <v>32_TRANSIENT</v>
      </c>
      <c r="U93" t="str">
        <f t="shared" si="40"/>
        <v>32_Short_TRANSIENT</v>
      </c>
    </row>
    <row r="94" spans="1:21" x14ac:dyDescent="0.2">
      <c r="A94">
        <v>7</v>
      </c>
      <c r="B94">
        <v>30</v>
      </c>
      <c r="C94">
        <v>20</v>
      </c>
      <c r="D94">
        <f t="shared" si="41"/>
        <v>0.33333333333333331</v>
      </c>
      <c r="E94">
        <f t="shared" si="42"/>
        <v>32</v>
      </c>
      <c r="F94">
        <f t="shared" si="43"/>
        <v>2</v>
      </c>
      <c r="G94">
        <v>5</v>
      </c>
      <c r="H94">
        <v>0</v>
      </c>
      <c r="I94">
        <v>2</v>
      </c>
      <c r="J94">
        <f t="shared" si="45"/>
        <v>5</v>
      </c>
      <c r="K94" t="s">
        <v>9</v>
      </c>
      <c r="L94" t="s">
        <v>8</v>
      </c>
      <c r="M94">
        <v>1100000022</v>
      </c>
      <c r="N94">
        <v>100000352</v>
      </c>
      <c r="O94" t="s">
        <v>60</v>
      </c>
      <c r="P94" t="str">
        <f t="shared" si="37"/>
        <v>32_tub.neg</v>
      </c>
      <c r="Q94">
        <f t="shared" si="44"/>
        <v>0</v>
      </c>
      <c r="R94" t="str">
        <f t="shared" si="38"/>
        <v>32_LP-Contact_tub.neg</v>
      </c>
      <c r="S94" t="s">
        <v>166</v>
      </c>
      <c r="T94" t="str">
        <f t="shared" si="39"/>
        <v>32_TRANSIENT</v>
      </c>
      <c r="U94" t="str">
        <f t="shared" si="40"/>
        <v>32_LP-Contact_TRANSIENT</v>
      </c>
    </row>
    <row r="95" spans="1:21" x14ac:dyDescent="0.2">
      <c r="A95">
        <v>7</v>
      </c>
      <c r="B95">
        <v>30</v>
      </c>
      <c r="C95">
        <v>20</v>
      </c>
      <c r="D95">
        <f t="shared" si="41"/>
        <v>0.33333333333333331</v>
      </c>
      <c r="E95">
        <f t="shared" si="42"/>
        <v>32</v>
      </c>
      <c r="F95">
        <f t="shared" si="43"/>
        <v>2</v>
      </c>
      <c r="G95">
        <v>7</v>
      </c>
      <c r="H95">
        <v>0</v>
      </c>
      <c r="I95">
        <v>3</v>
      </c>
      <c r="J95">
        <f t="shared" si="45"/>
        <v>7</v>
      </c>
      <c r="K95" t="s">
        <v>9</v>
      </c>
      <c r="L95" t="s">
        <v>8</v>
      </c>
      <c r="M95">
        <v>1100000019</v>
      </c>
      <c r="N95">
        <v>100000349</v>
      </c>
      <c r="O95" t="s">
        <v>60</v>
      </c>
      <c r="P95" t="str">
        <f t="shared" si="37"/>
        <v>32_tub.neg</v>
      </c>
      <c r="Q95">
        <f t="shared" si="44"/>
        <v>0</v>
      </c>
      <c r="R95" t="str">
        <f t="shared" si="38"/>
        <v>32_LP-Contact_tub.neg</v>
      </c>
      <c r="S95" t="s">
        <v>165</v>
      </c>
      <c r="T95" t="str">
        <f t="shared" si="39"/>
        <v>32_SELECTED</v>
      </c>
      <c r="U95" t="str">
        <f t="shared" si="40"/>
        <v>32_LP-Contact_SELECTED</v>
      </c>
    </row>
    <row r="96" spans="1:21" x14ac:dyDescent="0.2">
      <c r="A96">
        <v>7</v>
      </c>
      <c r="B96">
        <v>30</v>
      </c>
      <c r="C96">
        <v>20</v>
      </c>
      <c r="D96">
        <f t="shared" si="41"/>
        <v>0.33333333333333331</v>
      </c>
      <c r="E96">
        <f t="shared" si="42"/>
        <v>32</v>
      </c>
      <c r="F96">
        <f t="shared" si="43"/>
        <v>2</v>
      </c>
      <c r="G96">
        <v>1</v>
      </c>
      <c r="H96">
        <v>0</v>
      </c>
      <c r="I96">
        <v>0</v>
      </c>
      <c r="J96">
        <f t="shared" si="45"/>
        <v>1</v>
      </c>
      <c r="K96" t="s">
        <v>6</v>
      </c>
      <c r="L96" t="s">
        <v>7</v>
      </c>
      <c r="M96">
        <v>1100000019</v>
      </c>
      <c r="N96">
        <v>100000351</v>
      </c>
      <c r="O96" t="s">
        <v>60</v>
      </c>
      <c r="P96" t="str">
        <f t="shared" si="37"/>
        <v>32_tub.neg</v>
      </c>
      <c r="Q96">
        <f t="shared" si="44"/>
        <v>0</v>
      </c>
      <c r="R96" t="str">
        <f t="shared" si="38"/>
        <v>32_Short_tub.neg</v>
      </c>
      <c r="S96" t="s">
        <v>165</v>
      </c>
      <c r="T96" t="str">
        <f t="shared" si="39"/>
        <v>32_SELECTED</v>
      </c>
      <c r="U96" t="str">
        <f t="shared" si="40"/>
        <v>32_Short_SELECTED</v>
      </c>
    </row>
    <row r="97" spans="1:21" x14ac:dyDescent="0.2">
      <c r="A97">
        <v>7</v>
      </c>
      <c r="B97">
        <v>30</v>
      </c>
      <c r="C97">
        <v>20</v>
      </c>
      <c r="D97">
        <f t="shared" si="41"/>
        <v>0.33333333333333331</v>
      </c>
      <c r="E97">
        <f t="shared" si="42"/>
        <v>32</v>
      </c>
      <c r="F97">
        <f t="shared" si="43"/>
        <v>2</v>
      </c>
      <c r="G97">
        <v>1</v>
      </c>
      <c r="H97">
        <v>0</v>
      </c>
      <c r="I97">
        <v>1</v>
      </c>
      <c r="J97">
        <f t="shared" si="45"/>
        <v>1</v>
      </c>
      <c r="K97" t="s">
        <v>6</v>
      </c>
      <c r="L97" t="s">
        <v>7</v>
      </c>
      <c r="M97">
        <v>1100000015</v>
      </c>
      <c r="N97">
        <v>100000345</v>
      </c>
      <c r="O97" t="s">
        <v>60</v>
      </c>
      <c r="P97" t="str">
        <f t="shared" si="37"/>
        <v>32_tub.neg</v>
      </c>
      <c r="Q97">
        <f t="shared" si="44"/>
        <v>0</v>
      </c>
      <c r="R97" t="str">
        <f t="shared" si="38"/>
        <v>32_Short_tub.neg</v>
      </c>
      <c r="S97" t="s">
        <v>165</v>
      </c>
      <c r="T97" t="str">
        <f t="shared" si="39"/>
        <v>32_SELECTED</v>
      </c>
      <c r="U97" t="str">
        <f t="shared" si="40"/>
        <v>32_Short_SELECTED</v>
      </c>
    </row>
    <row r="98" spans="1:21" x14ac:dyDescent="0.2">
      <c r="A98">
        <v>7</v>
      </c>
      <c r="B98">
        <v>30</v>
      </c>
      <c r="C98">
        <v>20</v>
      </c>
      <c r="D98">
        <f t="shared" si="41"/>
        <v>0.33333333333333331</v>
      </c>
      <c r="E98">
        <f t="shared" si="42"/>
        <v>32</v>
      </c>
      <c r="F98">
        <f t="shared" si="43"/>
        <v>2</v>
      </c>
      <c r="G98">
        <v>2</v>
      </c>
      <c r="H98">
        <v>0</v>
      </c>
      <c r="I98">
        <v>2</v>
      </c>
      <c r="J98">
        <f t="shared" si="45"/>
        <v>2</v>
      </c>
      <c r="K98" t="s">
        <v>6</v>
      </c>
      <c r="L98" t="s">
        <v>8</v>
      </c>
      <c r="M98">
        <v>1100000015</v>
      </c>
      <c r="N98">
        <v>100000346</v>
      </c>
      <c r="O98" t="s">
        <v>60</v>
      </c>
      <c r="P98" t="str">
        <f t="shared" si="37"/>
        <v>32_tub.neg</v>
      </c>
      <c r="Q98">
        <f t="shared" si="44"/>
        <v>0</v>
      </c>
      <c r="R98" t="str">
        <f t="shared" si="38"/>
        <v>32_Short_tub.neg</v>
      </c>
      <c r="S98" t="s">
        <v>165</v>
      </c>
      <c r="T98" t="str">
        <f t="shared" si="39"/>
        <v>32_SELECTED</v>
      </c>
      <c r="U98" t="str">
        <f t="shared" si="40"/>
        <v>32_Short_SELECTED</v>
      </c>
    </row>
    <row r="99" spans="1:21" x14ac:dyDescent="0.2">
      <c r="A99">
        <v>7</v>
      </c>
      <c r="B99">
        <v>30</v>
      </c>
      <c r="C99">
        <v>20</v>
      </c>
      <c r="D99">
        <f t="shared" si="41"/>
        <v>0.33333333333333331</v>
      </c>
      <c r="E99">
        <f t="shared" si="42"/>
        <v>32</v>
      </c>
      <c r="F99">
        <f t="shared" si="43"/>
        <v>2</v>
      </c>
      <c r="G99">
        <v>1</v>
      </c>
      <c r="H99">
        <v>0</v>
      </c>
      <c r="I99">
        <v>1</v>
      </c>
      <c r="J99">
        <f t="shared" si="45"/>
        <v>1</v>
      </c>
      <c r="K99" t="s">
        <v>6</v>
      </c>
      <c r="L99" t="s">
        <v>7</v>
      </c>
      <c r="M99">
        <v>1100000015</v>
      </c>
      <c r="N99">
        <v>100000347</v>
      </c>
      <c r="O99" t="s">
        <v>60</v>
      </c>
      <c r="P99" t="str">
        <f t="shared" si="37"/>
        <v>32_tub.neg</v>
      </c>
      <c r="Q99">
        <f t="shared" si="44"/>
        <v>0</v>
      </c>
      <c r="R99" t="str">
        <f t="shared" si="38"/>
        <v>32_Short_tub.neg</v>
      </c>
      <c r="S99" t="s">
        <v>165</v>
      </c>
      <c r="T99" t="str">
        <f t="shared" si="39"/>
        <v>32_SELECTED</v>
      </c>
      <c r="U99" t="str">
        <f t="shared" si="40"/>
        <v>32_Short_SELECTED</v>
      </c>
    </row>
    <row r="100" spans="1:21" x14ac:dyDescent="0.2">
      <c r="A100">
        <v>7</v>
      </c>
      <c r="B100">
        <v>30</v>
      </c>
      <c r="C100">
        <v>20</v>
      </c>
      <c r="D100">
        <f t="shared" si="41"/>
        <v>0.33333333333333331</v>
      </c>
      <c r="E100">
        <f t="shared" si="42"/>
        <v>32</v>
      </c>
      <c r="F100">
        <f t="shared" si="43"/>
        <v>2</v>
      </c>
      <c r="G100">
        <v>8</v>
      </c>
      <c r="H100">
        <v>0</v>
      </c>
      <c r="I100">
        <v>0</v>
      </c>
      <c r="J100">
        <f t="shared" si="45"/>
        <v>8</v>
      </c>
      <c r="K100" t="s">
        <v>6</v>
      </c>
      <c r="L100" t="s">
        <v>8</v>
      </c>
      <c r="M100">
        <v>1100000011</v>
      </c>
      <c r="N100">
        <v>100000350</v>
      </c>
      <c r="O100" t="s">
        <v>60</v>
      </c>
      <c r="P100" t="str">
        <f t="shared" si="37"/>
        <v>32_tub.neg</v>
      </c>
      <c r="Q100">
        <f t="shared" si="44"/>
        <v>0</v>
      </c>
      <c r="R100" t="str">
        <f t="shared" si="38"/>
        <v>32_Short_tub.neg</v>
      </c>
      <c r="S100" t="s">
        <v>166</v>
      </c>
      <c r="T100" t="str">
        <f t="shared" si="39"/>
        <v>32_TRANSIENT</v>
      </c>
      <c r="U100" t="str">
        <f t="shared" si="40"/>
        <v>32_Short_TRANSIENT</v>
      </c>
    </row>
    <row r="101" spans="1:21" x14ac:dyDescent="0.2">
      <c r="A101">
        <v>7</v>
      </c>
      <c r="B101">
        <v>30</v>
      </c>
      <c r="C101">
        <v>20</v>
      </c>
      <c r="D101">
        <f t="shared" si="41"/>
        <v>0.33333333333333331</v>
      </c>
      <c r="E101">
        <f t="shared" si="42"/>
        <v>32</v>
      </c>
      <c r="F101">
        <f t="shared" si="43"/>
        <v>2</v>
      </c>
      <c r="G101">
        <v>1</v>
      </c>
      <c r="H101">
        <v>0</v>
      </c>
      <c r="I101">
        <v>0</v>
      </c>
      <c r="J101">
        <f t="shared" si="45"/>
        <v>1</v>
      </c>
      <c r="K101" t="s">
        <v>6</v>
      </c>
      <c r="L101" t="s">
        <v>7</v>
      </c>
      <c r="M101">
        <v>1100000010</v>
      </c>
      <c r="N101">
        <v>100000340</v>
      </c>
      <c r="O101" t="s">
        <v>60</v>
      </c>
      <c r="P101" t="str">
        <f t="shared" si="37"/>
        <v>32_tub.neg</v>
      </c>
      <c r="Q101">
        <f t="shared" si="44"/>
        <v>0</v>
      </c>
      <c r="R101" t="str">
        <f t="shared" si="38"/>
        <v>32_Short_tub.neg</v>
      </c>
      <c r="S101" t="s">
        <v>166</v>
      </c>
      <c r="T101" t="str">
        <f t="shared" si="39"/>
        <v>32_TRANSIENT</v>
      </c>
      <c r="U101" t="str">
        <f t="shared" si="40"/>
        <v>32_Short_TRANSIENT</v>
      </c>
    </row>
    <row r="102" spans="1:21" x14ac:dyDescent="0.2">
      <c r="A102">
        <v>7</v>
      </c>
      <c r="B102">
        <v>30</v>
      </c>
      <c r="C102">
        <v>20</v>
      </c>
      <c r="D102">
        <f t="shared" si="41"/>
        <v>0.33333333333333331</v>
      </c>
      <c r="E102">
        <f t="shared" si="42"/>
        <v>32</v>
      </c>
      <c r="F102">
        <f t="shared" si="43"/>
        <v>2</v>
      </c>
      <c r="G102">
        <v>2</v>
      </c>
      <c r="H102">
        <v>0</v>
      </c>
      <c r="I102">
        <v>0</v>
      </c>
      <c r="J102">
        <f t="shared" si="45"/>
        <v>2</v>
      </c>
      <c r="K102" t="s">
        <v>6</v>
      </c>
      <c r="L102" t="s">
        <v>8</v>
      </c>
      <c r="M102">
        <v>1100000009</v>
      </c>
      <c r="N102">
        <v>100000341</v>
      </c>
      <c r="O102" t="s">
        <v>60</v>
      </c>
      <c r="P102" t="str">
        <f t="shared" si="37"/>
        <v>32_tub.neg</v>
      </c>
      <c r="Q102">
        <f t="shared" si="44"/>
        <v>0</v>
      </c>
      <c r="R102" t="str">
        <f t="shared" si="38"/>
        <v>32_Short_tub.neg</v>
      </c>
      <c r="S102" t="s">
        <v>166</v>
      </c>
      <c r="T102" t="str">
        <f t="shared" si="39"/>
        <v>32_TRANSIENT</v>
      </c>
      <c r="U102" t="str">
        <f t="shared" si="40"/>
        <v>32_Short_TRANSIENT</v>
      </c>
    </row>
    <row r="103" spans="1:21" x14ac:dyDescent="0.2">
      <c r="A103">
        <v>7</v>
      </c>
      <c r="B103">
        <v>30</v>
      </c>
      <c r="C103">
        <v>20</v>
      </c>
      <c r="D103">
        <f t="shared" si="41"/>
        <v>0.33333333333333331</v>
      </c>
      <c r="E103">
        <f t="shared" si="42"/>
        <v>32</v>
      </c>
      <c r="F103">
        <f t="shared" si="43"/>
        <v>2</v>
      </c>
      <c r="G103">
        <v>1</v>
      </c>
      <c r="H103">
        <v>0</v>
      </c>
      <c r="I103">
        <v>0</v>
      </c>
      <c r="J103">
        <f t="shared" si="45"/>
        <v>1</v>
      </c>
      <c r="K103" t="s">
        <v>6</v>
      </c>
      <c r="L103" t="s">
        <v>7</v>
      </c>
      <c r="M103">
        <v>1100000007</v>
      </c>
      <c r="N103">
        <v>100000343</v>
      </c>
      <c r="O103" t="s">
        <v>60</v>
      </c>
      <c r="P103" t="str">
        <f t="shared" si="37"/>
        <v>32_tub.neg</v>
      </c>
      <c r="Q103">
        <f t="shared" si="44"/>
        <v>0</v>
      </c>
      <c r="R103" t="str">
        <f t="shared" si="38"/>
        <v>32_Short_tub.neg</v>
      </c>
      <c r="S103" t="s">
        <v>166</v>
      </c>
      <c r="T103" t="str">
        <f t="shared" si="39"/>
        <v>32_TRANSIENT</v>
      </c>
      <c r="U103" t="str">
        <f t="shared" si="40"/>
        <v>32_Short_TRANSIENT</v>
      </c>
    </row>
    <row r="104" spans="1:21" x14ac:dyDescent="0.2">
      <c r="A104">
        <v>7</v>
      </c>
      <c r="B104">
        <v>30</v>
      </c>
      <c r="C104">
        <v>20</v>
      </c>
      <c r="D104">
        <f t="shared" si="41"/>
        <v>0.33333333333333331</v>
      </c>
      <c r="E104">
        <f t="shared" si="42"/>
        <v>32</v>
      </c>
      <c r="F104">
        <f t="shared" si="43"/>
        <v>2</v>
      </c>
      <c r="G104">
        <v>3</v>
      </c>
      <c r="H104">
        <v>0</v>
      </c>
      <c r="I104">
        <v>0</v>
      </c>
      <c r="J104">
        <f t="shared" si="45"/>
        <v>3</v>
      </c>
      <c r="K104" t="s">
        <v>6</v>
      </c>
      <c r="L104" t="s">
        <v>8</v>
      </c>
      <c r="M104">
        <v>1100000003</v>
      </c>
      <c r="N104">
        <v>100000335</v>
      </c>
      <c r="O104" t="s">
        <v>60</v>
      </c>
      <c r="P104" t="str">
        <f t="shared" si="37"/>
        <v>32_tub.neg</v>
      </c>
      <c r="Q104">
        <f t="shared" si="44"/>
        <v>0</v>
      </c>
      <c r="R104" t="str">
        <f t="shared" si="38"/>
        <v>32_Short_tub.neg</v>
      </c>
      <c r="S104" t="s">
        <v>166</v>
      </c>
      <c r="T104" t="str">
        <f t="shared" si="39"/>
        <v>32_TRANSIENT</v>
      </c>
      <c r="U104" t="str">
        <f t="shared" si="40"/>
        <v>32_Short_TRANSIENT</v>
      </c>
    </row>
    <row r="105" spans="1:21" x14ac:dyDescent="0.2">
      <c r="A105">
        <v>7</v>
      </c>
      <c r="B105">
        <v>30</v>
      </c>
      <c r="C105">
        <v>20</v>
      </c>
      <c r="D105">
        <f t="shared" si="41"/>
        <v>0.33333333333333331</v>
      </c>
      <c r="E105">
        <f t="shared" si="42"/>
        <v>32</v>
      </c>
      <c r="F105">
        <f t="shared" si="43"/>
        <v>2</v>
      </c>
      <c r="G105">
        <v>3</v>
      </c>
      <c r="H105">
        <v>0</v>
      </c>
      <c r="I105">
        <v>0</v>
      </c>
      <c r="J105">
        <f t="shared" si="45"/>
        <v>3</v>
      </c>
      <c r="K105" t="s">
        <v>9</v>
      </c>
      <c r="L105" t="s">
        <v>8</v>
      </c>
      <c r="M105">
        <v>1100000002</v>
      </c>
      <c r="N105">
        <v>100000331</v>
      </c>
      <c r="O105" t="s">
        <v>60</v>
      </c>
      <c r="P105" t="str">
        <f t="shared" si="37"/>
        <v>32_tub.neg</v>
      </c>
      <c r="Q105">
        <f t="shared" si="44"/>
        <v>0</v>
      </c>
      <c r="R105" t="str">
        <f t="shared" si="38"/>
        <v>32_LP-Contact_tub.neg</v>
      </c>
      <c r="S105" t="s">
        <v>165</v>
      </c>
      <c r="T105" t="str">
        <f t="shared" si="39"/>
        <v>32_SELECTED</v>
      </c>
      <c r="U105" t="str">
        <f t="shared" si="40"/>
        <v>32_LP-Contact_SELECTED</v>
      </c>
    </row>
    <row r="106" spans="1:21" x14ac:dyDescent="0.2">
      <c r="A106">
        <v>7</v>
      </c>
      <c r="B106">
        <v>30</v>
      </c>
      <c r="C106">
        <v>20</v>
      </c>
      <c r="D106">
        <f t="shared" si="41"/>
        <v>0.33333333333333331</v>
      </c>
      <c r="E106">
        <f t="shared" si="42"/>
        <v>32</v>
      </c>
      <c r="F106">
        <f t="shared" si="43"/>
        <v>2</v>
      </c>
      <c r="G106">
        <v>3</v>
      </c>
      <c r="H106">
        <v>0</v>
      </c>
      <c r="I106">
        <v>0</v>
      </c>
      <c r="J106">
        <f t="shared" si="45"/>
        <v>3</v>
      </c>
      <c r="K106" t="s">
        <v>10</v>
      </c>
      <c r="L106" t="s">
        <v>8</v>
      </c>
      <c r="M106">
        <v>1100000000</v>
      </c>
      <c r="N106">
        <v>100000330</v>
      </c>
      <c r="O106" t="s">
        <v>60</v>
      </c>
      <c r="P106" t="str">
        <f t="shared" si="37"/>
        <v>32_tub.neg</v>
      </c>
      <c r="Q106">
        <f t="shared" si="44"/>
        <v>0</v>
      </c>
      <c r="R106" t="str">
        <f t="shared" si="38"/>
        <v>32_Middle_tub.neg</v>
      </c>
      <c r="S106" t="s">
        <v>165</v>
      </c>
      <c r="T106" t="str">
        <f t="shared" si="39"/>
        <v>32_SELECTED</v>
      </c>
      <c r="U106" t="str">
        <f t="shared" si="40"/>
        <v>32_Middle_SELECTED</v>
      </c>
    </row>
    <row r="107" spans="1:21" x14ac:dyDescent="0.2">
      <c r="A107">
        <v>7</v>
      </c>
      <c r="B107">
        <v>30</v>
      </c>
      <c r="C107">
        <v>20</v>
      </c>
      <c r="D107">
        <f t="shared" si="41"/>
        <v>0.33333333333333331</v>
      </c>
      <c r="E107">
        <f t="shared" si="42"/>
        <v>32</v>
      </c>
      <c r="F107">
        <f t="shared" si="43"/>
        <v>2</v>
      </c>
      <c r="G107">
        <v>1</v>
      </c>
      <c r="H107">
        <v>0</v>
      </c>
      <c r="I107">
        <v>0</v>
      </c>
      <c r="J107">
        <f t="shared" si="45"/>
        <v>1</v>
      </c>
      <c r="K107" t="s">
        <v>6</v>
      </c>
      <c r="L107" t="s">
        <v>7</v>
      </c>
      <c r="M107">
        <v>100000338</v>
      </c>
      <c r="N107">
        <v>100000338</v>
      </c>
      <c r="O107" t="s">
        <v>60</v>
      </c>
      <c r="P107" t="str">
        <f t="shared" si="37"/>
        <v>32_tub.neg</v>
      </c>
      <c r="Q107">
        <f t="shared" si="44"/>
        <v>0</v>
      </c>
      <c r="R107" t="str">
        <f t="shared" si="38"/>
        <v>32_Short_tub.neg</v>
      </c>
      <c r="S107" t="s">
        <v>166</v>
      </c>
      <c r="T107" t="str">
        <f t="shared" si="39"/>
        <v>32_TRANSIENT</v>
      </c>
      <c r="U107" t="str">
        <f t="shared" si="40"/>
        <v>32_Short_TRANSIENT</v>
      </c>
    </row>
    <row r="108" spans="1:21" x14ac:dyDescent="0.2">
      <c r="A108">
        <v>10</v>
      </c>
      <c r="B108">
        <v>30</v>
      </c>
      <c r="C108">
        <v>20</v>
      </c>
      <c r="D108">
        <f t="shared" si="41"/>
        <v>0.33333333333333331</v>
      </c>
      <c r="E108">
        <f t="shared" si="42"/>
        <v>33</v>
      </c>
      <c r="F108">
        <f t="shared" si="43"/>
        <v>3</v>
      </c>
      <c r="G108">
        <v>2</v>
      </c>
      <c r="H108">
        <v>0</v>
      </c>
      <c r="I108">
        <v>0</v>
      </c>
      <c r="J108">
        <f t="shared" si="45"/>
        <v>2</v>
      </c>
      <c r="K108" t="s">
        <v>6</v>
      </c>
      <c r="L108" t="s">
        <v>8</v>
      </c>
      <c r="M108">
        <v>1100000078</v>
      </c>
      <c r="N108">
        <v>100000478</v>
      </c>
      <c r="O108" t="s">
        <v>60</v>
      </c>
      <c r="P108" t="str">
        <f t="shared" si="37"/>
        <v>33_tub.neg</v>
      </c>
      <c r="Q108">
        <f t="shared" si="44"/>
        <v>0</v>
      </c>
      <c r="R108" t="str">
        <f t="shared" si="38"/>
        <v>33_Short_tub.neg</v>
      </c>
      <c r="S108" t="s">
        <v>166</v>
      </c>
      <c r="T108" t="str">
        <f t="shared" si="39"/>
        <v>33_TRANSIENT</v>
      </c>
      <c r="U108" t="str">
        <f t="shared" si="40"/>
        <v>33_Short_TRANSIENT</v>
      </c>
    </row>
    <row r="109" spans="1:21" x14ac:dyDescent="0.2">
      <c r="A109">
        <v>10</v>
      </c>
      <c r="B109">
        <v>30</v>
      </c>
      <c r="C109">
        <v>20</v>
      </c>
      <c r="D109">
        <f t="shared" si="41"/>
        <v>0.33333333333333331</v>
      </c>
      <c r="E109">
        <f t="shared" si="42"/>
        <v>33</v>
      </c>
      <c r="F109">
        <f t="shared" si="43"/>
        <v>3</v>
      </c>
      <c r="G109">
        <v>1</v>
      </c>
      <c r="H109">
        <v>0</v>
      </c>
      <c r="I109">
        <v>0</v>
      </c>
      <c r="J109">
        <f t="shared" si="45"/>
        <v>1</v>
      </c>
      <c r="K109" t="s">
        <v>6</v>
      </c>
      <c r="L109" t="s">
        <v>7</v>
      </c>
      <c r="M109">
        <v>1100000077</v>
      </c>
      <c r="N109">
        <v>100000460</v>
      </c>
      <c r="O109" t="s">
        <v>60</v>
      </c>
      <c r="P109" t="str">
        <f t="shared" si="37"/>
        <v>33_tub.neg</v>
      </c>
      <c r="Q109">
        <f t="shared" si="44"/>
        <v>0</v>
      </c>
      <c r="R109" t="str">
        <f t="shared" si="38"/>
        <v>33_Short_tub.neg</v>
      </c>
      <c r="S109" t="s">
        <v>166</v>
      </c>
      <c r="T109" t="str">
        <f t="shared" si="39"/>
        <v>33_TRANSIENT</v>
      </c>
      <c r="U109" t="str">
        <f t="shared" si="40"/>
        <v>33_Short_TRANSIENT</v>
      </c>
    </row>
    <row r="110" spans="1:21" x14ac:dyDescent="0.2">
      <c r="A110">
        <v>10</v>
      </c>
      <c r="B110">
        <v>30</v>
      </c>
      <c r="C110">
        <v>20</v>
      </c>
      <c r="D110">
        <f t="shared" si="41"/>
        <v>0.33333333333333331</v>
      </c>
      <c r="E110">
        <f t="shared" si="42"/>
        <v>33</v>
      </c>
      <c r="F110">
        <f t="shared" si="43"/>
        <v>3</v>
      </c>
      <c r="G110">
        <v>1</v>
      </c>
      <c r="H110">
        <v>0</v>
      </c>
      <c r="I110">
        <v>0</v>
      </c>
      <c r="J110">
        <f t="shared" si="45"/>
        <v>1</v>
      </c>
      <c r="K110" t="s">
        <v>6</v>
      </c>
      <c r="L110" t="s">
        <v>7</v>
      </c>
      <c r="M110">
        <v>1100000076</v>
      </c>
      <c r="N110">
        <v>100000459</v>
      </c>
      <c r="O110" t="s">
        <v>60</v>
      </c>
      <c r="P110" t="str">
        <f t="shared" si="37"/>
        <v>33_tub.neg</v>
      </c>
      <c r="Q110">
        <f t="shared" si="44"/>
        <v>0</v>
      </c>
      <c r="R110" t="str">
        <f t="shared" si="38"/>
        <v>33_Short_tub.neg</v>
      </c>
      <c r="S110" t="s">
        <v>166</v>
      </c>
      <c r="T110" t="str">
        <f t="shared" si="39"/>
        <v>33_TRANSIENT</v>
      </c>
      <c r="U110" t="str">
        <f t="shared" si="40"/>
        <v>33_Short_TRANSIENT</v>
      </c>
    </row>
    <row r="111" spans="1:21" x14ac:dyDescent="0.2">
      <c r="A111">
        <v>10</v>
      </c>
      <c r="B111">
        <v>30</v>
      </c>
      <c r="C111">
        <v>20</v>
      </c>
      <c r="D111">
        <f t="shared" si="41"/>
        <v>0.33333333333333331</v>
      </c>
      <c r="E111">
        <f t="shared" si="42"/>
        <v>33</v>
      </c>
      <c r="F111">
        <f t="shared" si="43"/>
        <v>3</v>
      </c>
      <c r="G111">
        <v>2</v>
      </c>
      <c r="H111">
        <v>0</v>
      </c>
      <c r="I111">
        <v>0</v>
      </c>
      <c r="J111">
        <f t="shared" si="45"/>
        <v>2</v>
      </c>
      <c r="K111" t="s">
        <v>6</v>
      </c>
      <c r="L111" t="s">
        <v>8</v>
      </c>
      <c r="M111">
        <v>1100000075</v>
      </c>
      <c r="N111">
        <v>100000452</v>
      </c>
      <c r="O111" t="s">
        <v>60</v>
      </c>
      <c r="P111" t="str">
        <f t="shared" si="37"/>
        <v>33_tub.neg</v>
      </c>
      <c r="Q111">
        <f t="shared" si="44"/>
        <v>0</v>
      </c>
      <c r="R111" t="str">
        <f t="shared" si="38"/>
        <v>33_Short_tub.neg</v>
      </c>
      <c r="S111" t="s">
        <v>166</v>
      </c>
      <c r="T111" t="str">
        <f t="shared" si="39"/>
        <v>33_TRANSIENT</v>
      </c>
      <c r="U111" t="str">
        <f t="shared" si="40"/>
        <v>33_Short_TRANSIENT</v>
      </c>
    </row>
    <row r="112" spans="1:21" x14ac:dyDescent="0.2">
      <c r="A112">
        <v>10</v>
      </c>
      <c r="B112">
        <v>30</v>
      </c>
      <c r="C112">
        <v>20</v>
      </c>
      <c r="D112">
        <f t="shared" si="41"/>
        <v>0.33333333333333331</v>
      </c>
      <c r="E112">
        <f t="shared" si="42"/>
        <v>33</v>
      </c>
      <c r="F112">
        <f t="shared" si="43"/>
        <v>3</v>
      </c>
      <c r="G112">
        <v>1</v>
      </c>
      <c r="H112">
        <v>0</v>
      </c>
      <c r="I112">
        <v>0</v>
      </c>
      <c r="J112">
        <f t="shared" si="45"/>
        <v>1</v>
      </c>
      <c r="K112" t="s">
        <v>6</v>
      </c>
      <c r="L112" t="s">
        <v>7</v>
      </c>
      <c r="M112">
        <v>1100000074</v>
      </c>
      <c r="N112">
        <v>100000447</v>
      </c>
      <c r="O112" t="s">
        <v>60</v>
      </c>
      <c r="P112" t="str">
        <f t="shared" si="37"/>
        <v>33_tub.neg</v>
      </c>
      <c r="Q112">
        <f t="shared" si="44"/>
        <v>0</v>
      </c>
      <c r="R112" t="str">
        <f t="shared" si="38"/>
        <v>33_Short_tub.neg</v>
      </c>
      <c r="S112" t="s">
        <v>166</v>
      </c>
      <c r="T112" t="str">
        <f t="shared" si="39"/>
        <v>33_TRANSIENT</v>
      </c>
      <c r="U112" t="str">
        <f t="shared" si="40"/>
        <v>33_Short_TRANSIENT</v>
      </c>
    </row>
    <row r="113" spans="1:21" x14ac:dyDescent="0.2">
      <c r="A113">
        <v>10</v>
      </c>
      <c r="B113">
        <v>30</v>
      </c>
      <c r="C113">
        <v>20</v>
      </c>
      <c r="D113">
        <f t="shared" si="41"/>
        <v>0.33333333333333331</v>
      </c>
      <c r="E113">
        <f t="shared" si="42"/>
        <v>33</v>
      </c>
      <c r="F113">
        <f t="shared" si="43"/>
        <v>3</v>
      </c>
      <c r="G113">
        <v>1</v>
      </c>
      <c r="H113">
        <v>0</v>
      </c>
      <c r="I113">
        <v>0</v>
      </c>
      <c r="J113">
        <f t="shared" si="45"/>
        <v>1</v>
      </c>
      <c r="K113" t="s">
        <v>6</v>
      </c>
      <c r="L113" t="s">
        <v>7</v>
      </c>
      <c r="M113">
        <v>1100000073</v>
      </c>
      <c r="N113">
        <v>100000449</v>
      </c>
      <c r="O113" t="s">
        <v>60</v>
      </c>
      <c r="P113" t="str">
        <f t="shared" si="37"/>
        <v>33_tub.neg</v>
      </c>
      <c r="Q113">
        <f t="shared" si="44"/>
        <v>0</v>
      </c>
      <c r="R113" t="str">
        <f t="shared" si="38"/>
        <v>33_Short_tub.neg</v>
      </c>
      <c r="S113" t="s">
        <v>166</v>
      </c>
      <c r="T113" t="str">
        <f t="shared" si="39"/>
        <v>33_TRANSIENT</v>
      </c>
      <c r="U113" t="str">
        <f t="shared" si="40"/>
        <v>33_Short_TRANSIENT</v>
      </c>
    </row>
    <row r="114" spans="1:21" x14ac:dyDescent="0.2">
      <c r="A114">
        <v>10</v>
      </c>
      <c r="B114">
        <v>30</v>
      </c>
      <c r="C114">
        <v>20</v>
      </c>
      <c r="D114">
        <f t="shared" si="41"/>
        <v>0.33333333333333331</v>
      </c>
      <c r="E114">
        <f t="shared" si="42"/>
        <v>33</v>
      </c>
      <c r="F114">
        <f t="shared" si="43"/>
        <v>3</v>
      </c>
      <c r="G114">
        <v>1</v>
      </c>
      <c r="H114">
        <v>0</v>
      </c>
      <c r="I114">
        <v>0</v>
      </c>
      <c r="J114">
        <f t="shared" si="45"/>
        <v>1</v>
      </c>
      <c r="K114" t="s">
        <v>6</v>
      </c>
      <c r="L114" t="s">
        <v>7</v>
      </c>
      <c r="M114">
        <v>1100000072</v>
      </c>
      <c r="N114">
        <v>100000469</v>
      </c>
      <c r="O114" t="s">
        <v>60</v>
      </c>
      <c r="P114" t="str">
        <f t="shared" si="37"/>
        <v>33_tub.neg</v>
      </c>
      <c r="Q114">
        <f t="shared" si="44"/>
        <v>0</v>
      </c>
      <c r="R114" t="str">
        <f t="shared" si="38"/>
        <v>33_Short_tub.neg</v>
      </c>
      <c r="S114" t="s">
        <v>166</v>
      </c>
      <c r="T114" t="str">
        <f t="shared" si="39"/>
        <v>33_TRANSIENT</v>
      </c>
      <c r="U114" t="str">
        <f t="shared" si="40"/>
        <v>33_Short_TRANSIENT</v>
      </c>
    </row>
    <row r="115" spans="1:21" x14ac:dyDescent="0.2">
      <c r="A115">
        <v>10</v>
      </c>
      <c r="B115">
        <v>30</v>
      </c>
      <c r="C115">
        <v>20</v>
      </c>
      <c r="D115">
        <f t="shared" si="41"/>
        <v>0.33333333333333331</v>
      </c>
      <c r="E115">
        <f t="shared" si="42"/>
        <v>33</v>
      </c>
      <c r="F115">
        <f t="shared" si="43"/>
        <v>3</v>
      </c>
      <c r="G115">
        <v>1</v>
      </c>
      <c r="H115">
        <v>0</v>
      </c>
      <c r="I115">
        <v>0</v>
      </c>
      <c r="J115">
        <f t="shared" si="45"/>
        <v>1</v>
      </c>
      <c r="K115" t="s">
        <v>6</v>
      </c>
      <c r="L115" t="s">
        <v>7</v>
      </c>
      <c r="M115">
        <v>1100000071</v>
      </c>
      <c r="N115">
        <v>100000464</v>
      </c>
      <c r="O115" t="s">
        <v>60</v>
      </c>
      <c r="P115" t="str">
        <f t="shared" si="37"/>
        <v>33_tub.neg</v>
      </c>
      <c r="Q115">
        <f t="shared" si="44"/>
        <v>0</v>
      </c>
      <c r="R115" t="str">
        <f t="shared" si="38"/>
        <v>33_Short_tub.neg</v>
      </c>
      <c r="S115" t="s">
        <v>166</v>
      </c>
      <c r="T115" t="str">
        <f t="shared" si="39"/>
        <v>33_TRANSIENT</v>
      </c>
      <c r="U115" t="str">
        <f t="shared" si="40"/>
        <v>33_Short_TRANSIENT</v>
      </c>
    </row>
    <row r="116" spans="1:21" x14ac:dyDescent="0.2">
      <c r="A116">
        <v>10</v>
      </c>
      <c r="B116">
        <v>30</v>
      </c>
      <c r="C116">
        <v>20</v>
      </c>
      <c r="D116">
        <f t="shared" si="41"/>
        <v>0.33333333333333331</v>
      </c>
      <c r="E116">
        <f t="shared" si="42"/>
        <v>33</v>
      </c>
      <c r="F116">
        <f t="shared" si="43"/>
        <v>3</v>
      </c>
      <c r="G116">
        <v>1</v>
      </c>
      <c r="H116">
        <v>0</v>
      </c>
      <c r="I116">
        <v>0</v>
      </c>
      <c r="J116">
        <f t="shared" si="45"/>
        <v>1</v>
      </c>
      <c r="K116" t="s">
        <v>6</v>
      </c>
      <c r="L116" t="s">
        <v>7</v>
      </c>
      <c r="M116">
        <v>1100000070</v>
      </c>
      <c r="N116">
        <v>100000446</v>
      </c>
      <c r="O116" t="s">
        <v>60</v>
      </c>
      <c r="P116" t="str">
        <f t="shared" si="37"/>
        <v>33_tub.neg</v>
      </c>
      <c r="Q116">
        <f t="shared" si="44"/>
        <v>0</v>
      </c>
      <c r="R116" t="str">
        <f t="shared" si="38"/>
        <v>33_Short_tub.neg</v>
      </c>
      <c r="S116" t="s">
        <v>166</v>
      </c>
      <c r="T116" t="str">
        <f t="shared" si="39"/>
        <v>33_TRANSIENT</v>
      </c>
      <c r="U116" t="str">
        <f t="shared" si="40"/>
        <v>33_Short_TRANSIENT</v>
      </c>
    </row>
    <row r="117" spans="1:21" x14ac:dyDescent="0.2">
      <c r="A117">
        <v>10</v>
      </c>
      <c r="B117">
        <v>30</v>
      </c>
      <c r="C117">
        <v>20</v>
      </c>
      <c r="D117">
        <f t="shared" si="41"/>
        <v>0.33333333333333331</v>
      </c>
      <c r="E117">
        <f t="shared" si="42"/>
        <v>33</v>
      </c>
      <c r="F117">
        <f t="shared" si="43"/>
        <v>3</v>
      </c>
      <c r="G117">
        <v>3</v>
      </c>
      <c r="H117">
        <v>0</v>
      </c>
      <c r="I117">
        <v>0</v>
      </c>
      <c r="J117">
        <f t="shared" si="45"/>
        <v>3</v>
      </c>
      <c r="K117" t="s">
        <v>6</v>
      </c>
      <c r="L117" t="s">
        <v>8</v>
      </c>
      <c r="M117">
        <v>1100000069</v>
      </c>
      <c r="N117">
        <v>100000451</v>
      </c>
      <c r="O117" t="s">
        <v>60</v>
      </c>
      <c r="P117" t="str">
        <f t="shared" si="37"/>
        <v>33_tub.neg</v>
      </c>
      <c r="Q117">
        <f t="shared" si="44"/>
        <v>0</v>
      </c>
      <c r="R117" t="str">
        <f t="shared" si="38"/>
        <v>33_Short_tub.neg</v>
      </c>
      <c r="S117" t="s">
        <v>166</v>
      </c>
      <c r="T117" t="str">
        <f t="shared" si="39"/>
        <v>33_TRANSIENT</v>
      </c>
      <c r="U117" t="str">
        <f t="shared" si="40"/>
        <v>33_Short_TRANSIENT</v>
      </c>
    </row>
    <row r="118" spans="1:21" x14ac:dyDescent="0.2">
      <c r="A118">
        <v>10</v>
      </c>
      <c r="B118">
        <v>30</v>
      </c>
      <c r="C118">
        <v>20</v>
      </c>
      <c r="D118">
        <f t="shared" si="41"/>
        <v>0.33333333333333331</v>
      </c>
      <c r="E118">
        <f t="shared" si="42"/>
        <v>33</v>
      </c>
      <c r="F118">
        <f t="shared" si="43"/>
        <v>3</v>
      </c>
      <c r="G118">
        <v>1</v>
      </c>
      <c r="H118">
        <v>0</v>
      </c>
      <c r="I118">
        <v>0</v>
      </c>
      <c r="J118">
        <f t="shared" si="45"/>
        <v>1</v>
      </c>
      <c r="K118" t="s">
        <v>6</v>
      </c>
      <c r="L118" t="s">
        <v>7</v>
      </c>
      <c r="M118">
        <v>1100000068</v>
      </c>
      <c r="N118">
        <v>100000471</v>
      </c>
      <c r="O118" t="s">
        <v>60</v>
      </c>
      <c r="P118" t="str">
        <f t="shared" si="37"/>
        <v>33_tub.neg</v>
      </c>
      <c r="Q118">
        <f t="shared" si="44"/>
        <v>0</v>
      </c>
      <c r="R118" t="str">
        <f t="shared" si="38"/>
        <v>33_Short_tub.neg</v>
      </c>
      <c r="S118" t="s">
        <v>166</v>
      </c>
      <c r="T118" t="str">
        <f t="shared" si="39"/>
        <v>33_TRANSIENT</v>
      </c>
      <c r="U118" t="str">
        <f t="shared" si="40"/>
        <v>33_Short_TRANSIENT</v>
      </c>
    </row>
    <row r="119" spans="1:21" x14ac:dyDescent="0.2">
      <c r="A119">
        <v>10</v>
      </c>
      <c r="B119">
        <v>30</v>
      </c>
      <c r="C119">
        <v>20</v>
      </c>
      <c r="D119">
        <f t="shared" si="41"/>
        <v>0.33333333333333331</v>
      </c>
      <c r="E119">
        <f t="shared" si="42"/>
        <v>33</v>
      </c>
      <c r="F119">
        <f t="shared" si="43"/>
        <v>3</v>
      </c>
      <c r="G119">
        <v>2</v>
      </c>
      <c r="H119">
        <v>0</v>
      </c>
      <c r="I119">
        <v>1</v>
      </c>
      <c r="J119">
        <f t="shared" si="45"/>
        <v>2</v>
      </c>
      <c r="K119" t="s">
        <v>9</v>
      </c>
      <c r="L119" t="s">
        <v>8</v>
      </c>
      <c r="M119">
        <v>1100000066</v>
      </c>
      <c r="N119">
        <v>100000467</v>
      </c>
      <c r="O119" t="s">
        <v>60</v>
      </c>
      <c r="P119" t="str">
        <f t="shared" si="37"/>
        <v>33_tub.neg</v>
      </c>
      <c r="Q119">
        <f t="shared" si="44"/>
        <v>0</v>
      </c>
      <c r="R119" t="str">
        <f t="shared" si="38"/>
        <v>33_LP-Contact_tub.neg</v>
      </c>
      <c r="S119" t="s">
        <v>165</v>
      </c>
      <c r="T119" t="str">
        <f t="shared" si="39"/>
        <v>33_SELECTED</v>
      </c>
      <c r="U119" t="str">
        <f t="shared" si="40"/>
        <v>33_LP-Contact_SELECTED</v>
      </c>
    </row>
    <row r="120" spans="1:21" x14ac:dyDescent="0.2">
      <c r="A120">
        <v>10</v>
      </c>
      <c r="B120">
        <v>30</v>
      </c>
      <c r="C120">
        <v>20</v>
      </c>
      <c r="D120">
        <f t="shared" si="41"/>
        <v>0.33333333333333331</v>
      </c>
      <c r="E120">
        <f t="shared" si="42"/>
        <v>33</v>
      </c>
      <c r="F120">
        <f t="shared" si="43"/>
        <v>3</v>
      </c>
      <c r="G120">
        <v>1</v>
      </c>
      <c r="H120">
        <v>0</v>
      </c>
      <c r="I120">
        <v>0</v>
      </c>
      <c r="J120">
        <f t="shared" si="45"/>
        <v>1</v>
      </c>
      <c r="K120" t="s">
        <v>6</v>
      </c>
      <c r="L120" t="s">
        <v>7</v>
      </c>
      <c r="M120">
        <v>1100000065</v>
      </c>
      <c r="N120">
        <v>100000453</v>
      </c>
      <c r="O120" t="s">
        <v>60</v>
      </c>
      <c r="P120" t="str">
        <f t="shared" si="37"/>
        <v>33_tub.neg</v>
      </c>
      <c r="Q120">
        <f t="shared" si="44"/>
        <v>0</v>
      </c>
      <c r="R120" t="str">
        <f t="shared" si="38"/>
        <v>33_Short_tub.neg</v>
      </c>
      <c r="S120" t="s">
        <v>166</v>
      </c>
      <c r="T120" t="str">
        <f t="shared" si="39"/>
        <v>33_TRANSIENT</v>
      </c>
      <c r="U120" t="str">
        <f t="shared" si="40"/>
        <v>33_Short_TRANSIENT</v>
      </c>
    </row>
    <row r="121" spans="1:21" x14ac:dyDescent="0.2">
      <c r="A121">
        <v>10</v>
      </c>
      <c r="B121">
        <v>30</v>
      </c>
      <c r="C121">
        <v>20</v>
      </c>
      <c r="D121">
        <f t="shared" si="41"/>
        <v>0.33333333333333331</v>
      </c>
      <c r="E121">
        <f t="shared" si="42"/>
        <v>33</v>
      </c>
      <c r="F121">
        <f t="shared" si="43"/>
        <v>3</v>
      </c>
      <c r="G121">
        <v>3</v>
      </c>
      <c r="H121">
        <v>0</v>
      </c>
      <c r="I121">
        <v>1</v>
      </c>
      <c r="J121">
        <f t="shared" si="45"/>
        <v>3</v>
      </c>
      <c r="K121" t="s">
        <v>9</v>
      </c>
      <c r="L121" t="s">
        <v>8</v>
      </c>
      <c r="M121">
        <v>1100000063</v>
      </c>
      <c r="N121">
        <v>100000468</v>
      </c>
      <c r="O121" t="s">
        <v>60</v>
      </c>
      <c r="P121" t="str">
        <f t="shared" si="37"/>
        <v>33_tub.neg</v>
      </c>
      <c r="Q121">
        <f t="shared" si="44"/>
        <v>0</v>
      </c>
      <c r="R121" t="str">
        <f t="shared" si="38"/>
        <v>33_LP-Contact_tub.neg</v>
      </c>
      <c r="S121" t="s">
        <v>165</v>
      </c>
      <c r="T121" t="str">
        <f t="shared" si="39"/>
        <v>33_SELECTED</v>
      </c>
      <c r="U121" t="str">
        <f t="shared" si="40"/>
        <v>33_LP-Contact_SELECTED</v>
      </c>
    </row>
    <row r="122" spans="1:21" x14ac:dyDescent="0.2">
      <c r="A122">
        <v>10</v>
      </c>
      <c r="B122">
        <v>30</v>
      </c>
      <c r="C122">
        <v>20</v>
      </c>
      <c r="D122">
        <f t="shared" si="41"/>
        <v>0.33333333333333331</v>
      </c>
      <c r="E122">
        <f t="shared" si="42"/>
        <v>33</v>
      </c>
      <c r="F122">
        <f t="shared" si="43"/>
        <v>3</v>
      </c>
      <c r="G122">
        <v>4</v>
      </c>
      <c r="H122">
        <v>0</v>
      </c>
      <c r="I122">
        <v>2</v>
      </c>
      <c r="J122">
        <f t="shared" si="45"/>
        <v>4</v>
      </c>
      <c r="K122" t="s">
        <v>6</v>
      </c>
      <c r="L122" t="s">
        <v>8</v>
      </c>
      <c r="M122">
        <v>1100000062</v>
      </c>
      <c r="N122">
        <v>100000476</v>
      </c>
      <c r="O122" t="s">
        <v>60</v>
      </c>
      <c r="P122" t="str">
        <f t="shared" si="37"/>
        <v>33_tub.neg</v>
      </c>
      <c r="Q122">
        <f t="shared" si="44"/>
        <v>0</v>
      </c>
      <c r="R122" t="str">
        <f t="shared" si="38"/>
        <v>33_Short_tub.neg</v>
      </c>
      <c r="S122" t="s">
        <v>166</v>
      </c>
      <c r="T122" t="str">
        <f t="shared" si="39"/>
        <v>33_TRANSIENT</v>
      </c>
      <c r="U122" t="str">
        <f t="shared" si="40"/>
        <v>33_Short_TRANSIENT</v>
      </c>
    </row>
    <row r="123" spans="1:21" x14ac:dyDescent="0.2">
      <c r="A123">
        <v>10</v>
      </c>
      <c r="B123">
        <v>30</v>
      </c>
      <c r="C123">
        <v>20</v>
      </c>
      <c r="D123">
        <f t="shared" si="41"/>
        <v>0.33333333333333331</v>
      </c>
      <c r="E123">
        <f t="shared" si="42"/>
        <v>33</v>
      </c>
      <c r="F123">
        <f t="shared" si="43"/>
        <v>3</v>
      </c>
      <c r="G123">
        <v>3</v>
      </c>
      <c r="H123">
        <v>0</v>
      </c>
      <c r="I123">
        <v>2</v>
      </c>
      <c r="J123">
        <f t="shared" si="45"/>
        <v>3</v>
      </c>
      <c r="K123" t="s">
        <v>6</v>
      </c>
      <c r="L123" t="s">
        <v>8</v>
      </c>
      <c r="M123">
        <v>1100000053</v>
      </c>
      <c r="N123">
        <v>100000462</v>
      </c>
      <c r="O123" t="s">
        <v>60</v>
      </c>
      <c r="P123" t="str">
        <f t="shared" si="37"/>
        <v>33_tub.neg</v>
      </c>
      <c r="Q123">
        <f t="shared" si="44"/>
        <v>0</v>
      </c>
      <c r="R123" t="str">
        <f t="shared" si="38"/>
        <v>33_Short_tub.neg</v>
      </c>
      <c r="S123" t="s">
        <v>165</v>
      </c>
      <c r="T123" t="str">
        <f t="shared" si="39"/>
        <v>33_SELECTED</v>
      </c>
      <c r="U123" t="str">
        <f t="shared" si="40"/>
        <v>33_Short_SELECTED</v>
      </c>
    </row>
    <row r="124" spans="1:21" x14ac:dyDescent="0.2">
      <c r="A124">
        <v>10</v>
      </c>
      <c r="B124">
        <v>30</v>
      </c>
      <c r="C124">
        <v>20</v>
      </c>
      <c r="D124">
        <f t="shared" si="41"/>
        <v>0.33333333333333331</v>
      </c>
      <c r="E124">
        <f t="shared" si="42"/>
        <v>33</v>
      </c>
      <c r="F124">
        <f t="shared" si="43"/>
        <v>3</v>
      </c>
      <c r="G124">
        <v>1</v>
      </c>
      <c r="H124">
        <v>0</v>
      </c>
      <c r="I124">
        <v>1</v>
      </c>
      <c r="J124">
        <f t="shared" si="45"/>
        <v>1</v>
      </c>
      <c r="K124" t="s">
        <v>10</v>
      </c>
      <c r="L124" t="s">
        <v>7</v>
      </c>
      <c r="M124">
        <v>1100000049</v>
      </c>
      <c r="N124">
        <v>100000448</v>
      </c>
      <c r="O124" t="s">
        <v>60</v>
      </c>
      <c r="P124" t="str">
        <f t="shared" si="37"/>
        <v>33_tub.neg</v>
      </c>
      <c r="Q124">
        <f t="shared" si="44"/>
        <v>0</v>
      </c>
      <c r="R124" t="str">
        <f t="shared" si="38"/>
        <v>33_Middle_tub.neg</v>
      </c>
      <c r="S124" t="s">
        <v>166</v>
      </c>
      <c r="T124" t="str">
        <f t="shared" si="39"/>
        <v>33_TRANSIENT</v>
      </c>
      <c r="U124" t="str">
        <f t="shared" si="40"/>
        <v>33_Middle_TRANSIENT</v>
      </c>
    </row>
    <row r="125" spans="1:21" x14ac:dyDescent="0.2">
      <c r="A125">
        <v>10</v>
      </c>
      <c r="B125">
        <v>30</v>
      </c>
      <c r="C125">
        <v>20</v>
      </c>
      <c r="D125">
        <f t="shared" si="41"/>
        <v>0.33333333333333331</v>
      </c>
      <c r="E125">
        <f t="shared" si="42"/>
        <v>33</v>
      </c>
      <c r="F125">
        <f t="shared" si="43"/>
        <v>3</v>
      </c>
      <c r="G125">
        <v>1</v>
      </c>
      <c r="H125">
        <v>0</v>
      </c>
      <c r="I125">
        <v>0</v>
      </c>
      <c r="J125">
        <f t="shared" si="45"/>
        <v>1</v>
      </c>
      <c r="K125" t="s">
        <v>6</v>
      </c>
      <c r="L125" t="s">
        <v>7</v>
      </c>
      <c r="M125">
        <v>1100000048</v>
      </c>
      <c r="N125">
        <v>100000443</v>
      </c>
      <c r="O125" t="s">
        <v>60</v>
      </c>
      <c r="P125" t="str">
        <f t="shared" si="37"/>
        <v>33_tub.neg</v>
      </c>
      <c r="Q125">
        <f t="shared" si="44"/>
        <v>0</v>
      </c>
      <c r="R125" t="str">
        <f t="shared" si="38"/>
        <v>33_Short_tub.neg</v>
      </c>
      <c r="S125" t="s">
        <v>166</v>
      </c>
      <c r="T125" t="str">
        <f t="shared" si="39"/>
        <v>33_TRANSIENT</v>
      </c>
      <c r="U125" t="str">
        <f t="shared" si="40"/>
        <v>33_Short_TRANSIENT</v>
      </c>
    </row>
    <row r="126" spans="1:21" x14ac:dyDescent="0.2">
      <c r="A126">
        <v>10</v>
      </c>
      <c r="B126">
        <v>30</v>
      </c>
      <c r="C126">
        <v>20</v>
      </c>
      <c r="D126">
        <f t="shared" si="41"/>
        <v>0.33333333333333331</v>
      </c>
      <c r="E126">
        <f t="shared" si="42"/>
        <v>33</v>
      </c>
      <c r="F126">
        <f t="shared" si="43"/>
        <v>3</v>
      </c>
      <c r="G126">
        <v>2</v>
      </c>
      <c r="H126">
        <v>0</v>
      </c>
      <c r="I126">
        <v>0</v>
      </c>
      <c r="J126">
        <f t="shared" si="45"/>
        <v>2</v>
      </c>
      <c r="K126" t="s">
        <v>6</v>
      </c>
      <c r="L126" t="s">
        <v>8</v>
      </c>
      <c r="M126">
        <v>1100000041</v>
      </c>
      <c r="N126">
        <v>100000445</v>
      </c>
      <c r="O126" t="s">
        <v>60</v>
      </c>
      <c r="P126" t="str">
        <f t="shared" si="37"/>
        <v>33_tub.neg</v>
      </c>
      <c r="Q126">
        <f t="shared" si="44"/>
        <v>0</v>
      </c>
      <c r="R126" t="str">
        <f t="shared" si="38"/>
        <v>33_Short_tub.neg</v>
      </c>
      <c r="S126" t="s">
        <v>166</v>
      </c>
      <c r="T126" t="str">
        <f t="shared" si="39"/>
        <v>33_TRANSIENT</v>
      </c>
      <c r="U126" t="str">
        <f t="shared" si="40"/>
        <v>33_Short_TRANSIENT</v>
      </c>
    </row>
    <row r="127" spans="1:21" x14ac:dyDescent="0.2">
      <c r="A127">
        <v>10</v>
      </c>
      <c r="B127">
        <v>30</v>
      </c>
      <c r="C127">
        <v>20</v>
      </c>
      <c r="D127">
        <f t="shared" si="41"/>
        <v>0.33333333333333331</v>
      </c>
      <c r="E127">
        <f t="shared" si="42"/>
        <v>33</v>
      </c>
      <c r="F127">
        <f t="shared" si="43"/>
        <v>3</v>
      </c>
      <c r="G127">
        <v>5</v>
      </c>
      <c r="H127">
        <v>1</v>
      </c>
      <c r="I127">
        <v>1</v>
      </c>
      <c r="J127">
        <f t="shared" si="45"/>
        <v>4</v>
      </c>
      <c r="K127" t="s">
        <v>11</v>
      </c>
      <c r="L127" t="s">
        <v>8</v>
      </c>
      <c r="M127">
        <v>1100000040</v>
      </c>
      <c r="N127">
        <v>100000477</v>
      </c>
      <c r="O127" t="s">
        <v>61</v>
      </c>
      <c r="P127" t="str">
        <f t="shared" si="37"/>
        <v>33_tub.pos</v>
      </c>
      <c r="Q127">
        <f t="shared" si="44"/>
        <v>0.2</v>
      </c>
      <c r="R127" t="str">
        <f t="shared" si="38"/>
        <v>33_LP-innervation_tub.pos</v>
      </c>
      <c r="S127" t="s">
        <v>165</v>
      </c>
      <c r="T127" t="str">
        <f t="shared" si="39"/>
        <v>33_SELECTED</v>
      </c>
      <c r="U127" t="str">
        <f t="shared" si="40"/>
        <v>33_LP-innervation_SELECTED</v>
      </c>
    </row>
    <row r="128" spans="1:21" x14ac:dyDescent="0.2">
      <c r="A128">
        <v>10</v>
      </c>
      <c r="B128">
        <v>30</v>
      </c>
      <c r="C128">
        <v>20</v>
      </c>
      <c r="D128">
        <f t="shared" si="41"/>
        <v>0.33333333333333331</v>
      </c>
      <c r="E128">
        <f t="shared" si="42"/>
        <v>33</v>
      </c>
      <c r="F128">
        <f t="shared" si="43"/>
        <v>3</v>
      </c>
      <c r="G128">
        <v>2</v>
      </c>
      <c r="H128">
        <v>0</v>
      </c>
      <c r="I128">
        <v>1</v>
      </c>
      <c r="J128">
        <f t="shared" si="45"/>
        <v>2</v>
      </c>
      <c r="K128" t="s">
        <v>9</v>
      </c>
      <c r="L128" t="s">
        <v>8</v>
      </c>
      <c r="M128">
        <v>1100000037</v>
      </c>
      <c r="N128">
        <v>100000475</v>
      </c>
      <c r="O128" t="s">
        <v>60</v>
      </c>
      <c r="P128" t="str">
        <f t="shared" si="37"/>
        <v>33_tub.neg</v>
      </c>
      <c r="Q128">
        <f t="shared" si="44"/>
        <v>0</v>
      </c>
      <c r="R128" t="str">
        <f t="shared" si="38"/>
        <v>33_LP-Contact_tub.neg</v>
      </c>
      <c r="S128" t="s">
        <v>165</v>
      </c>
      <c r="T128" t="str">
        <f t="shared" si="39"/>
        <v>33_SELECTED</v>
      </c>
      <c r="U128" t="str">
        <f t="shared" si="40"/>
        <v>33_LP-Contact_SELECTED</v>
      </c>
    </row>
    <row r="129" spans="1:21" x14ac:dyDescent="0.2">
      <c r="A129">
        <v>10</v>
      </c>
      <c r="B129">
        <v>30</v>
      </c>
      <c r="C129">
        <v>20</v>
      </c>
      <c r="D129">
        <f t="shared" si="41"/>
        <v>0.33333333333333331</v>
      </c>
      <c r="E129">
        <f t="shared" si="42"/>
        <v>33</v>
      </c>
      <c r="F129">
        <f t="shared" si="43"/>
        <v>3</v>
      </c>
      <c r="G129">
        <v>8</v>
      </c>
      <c r="H129">
        <v>2</v>
      </c>
      <c r="I129">
        <v>2</v>
      </c>
      <c r="J129">
        <f t="shared" si="45"/>
        <v>6</v>
      </c>
      <c r="K129" t="s">
        <v>9</v>
      </c>
      <c r="L129" t="s">
        <v>8</v>
      </c>
      <c r="M129">
        <v>1100000032</v>
      </c>
      <c r="N129">
        <v>100000474</v>
      </c>
      <c r="O129" t="s">
        <v>61</v>
      </c>
      <c r="P129" t="str">
        <f t="shared" ref="P129:P192" si="46">CONCATENATE(E129,"_",O129)</f>
        <v>33_tub.pos</v>
      </c>
      <c r="Q129">
        <f t="shared" si="44"/>
        <v>0.25</v>
      </c>
      <c r="R129" t="str">
        <f t="shared" ref="R129:R192" si="47">CONCATENATE(E129,"_",K129,"_",O129)</f>
        <v>33_LP-Contact_tub.pos</v>
      </c>
      <c r="S129" t="s">
        <v>165</v>
      </c>
      <c r="T129" t="str">
        <f t="shared" ref="T129:T192" si="48">CONCATENATE(E129,"_",S129)</f>
        <v>33_SELECTED</v>
      </c>
      <c r="U129" t="str">
        <f t="shared" ref="U129:U192" si="49">CONCATENATE(E129,"_",K129,"_",S129)</f>
        <v>33_LP-Contact_SELECTED</v>
      </c>
    </row>
    <row r="130" spans="1:21" x14ac:dyDescent="0.2">
      <c r="A130">
        <v>10</v>
      </c>
      <c r="B130">
        <v>30</v>
      </c>
      <c r="C130">
        <v>20</v>
      </c>
      <c r="D130">
        <f t="shared" ref="D130:D193" si="50">C130/60</f>
        <v>0.33333333333333331</v>
      </c>
      <c r="E130">
        <f t="shared" ref="E130:E193" si="51">B130+(D130*(A130-1))</f>
        <v>33</v>
      </c>
      <c r="F130">
        <f t="shared" ref="F130:F193" si="52">D130*(A130-1)</f>
        <v>3</v>
      </c>
      <c r="G130">
        <v>4</v>
      </c>
      <c r="H130">
        <v>2</v>
      </c>
      <c r="I130">
        <v>0</v>
      </c>
      <c r="J130">
        <f t="shared" si="45"/>
        <v>2</v>
      </c>
      <c r="K130" t="s">
        <v>9</v>
      </c>
      <c r="L130" t="s">
        <v>8</v>
      </c>
      <c r="M130">
        <v>1100000029</v>
      </c>
      <c r="N130">
        <v>100000473</v>
      </c>
      <c r="O130" t="s">
        <v>61</v>
      </c>
      <c r="P130" t="str">
        <f t="shared" si="46"/>
        <v>33_tub.pos</v>
      </c>
      <c r="Q130">
        <f t="shared" ref="Q130:Q193" si="53">H130/G130</f>
        <v>0.5</v>
      </c>
      <c r="R130" t="str">
        <f t="shared" si="47"/>
        <v>33_LP-Contact_tub.pos</v>
      </c>
      <c r="S130" t="s">
        <v>165</v>
      </c>
      <c r="T130" t="str">
        <f t="shared" si="48"/>
        <v>33_SELECTED</v>
      </c>
      <c r="U130" t="str">
        <f t="shared" si="49"/>
        <v>33_LP-Contact_SELECTED</v>
      </c>
    </row>
    <row r="131" spans="1:21" x14ac:dyDescent="0.2">
      <c r="A131">
        <v>10</v>
      </c>
      <c r="B131">
        <v>30</v>
      </c>
      <c r="C131">
        <v>20</v>
      </c>
      <c r="D131">
        <f t="shared" si="50"/>
        <v>0.33333333333333331</v>
      </c>
      <c r="E131">
        <f t="shared" si="51"/>
        <v>33</v>
      </c>
      <c r="F131">
        <f t="shared" si="52"/>
        <v>3</v>
      </c>
      <c r="G131">
        <v>1</v>
      </c>
      <c r="H131">
        <v>0</v>
      </c>
      <c r="I131">
        <v>0</v>
      </c>
      <c r="J131">
        <f t="shared" ref="J131:J194" si="54">G131-H131</f>
        <v>1</v>
      </c>
      <c r="K131" t="s">
        <v>6</v>
      </c>
      <c r="L131" t="s">
        <v>7</v>
      </c>
      <c r="M131">
        <v>1100000029</v>
      </c>
      <c r="N131">
        <v>100000480</v>
      </c>
      <c r="O131" t="s">
        <v>60</v>
      </c>
      <c r="P131" t="str">
        <f t="shared" si="46"/>
        <v>33_tub.neg</v>
      </c>
      <c r="Q131">
        <f t="shared" si="53"/>
        <v>0</v>
      </c>
      <c r="R131" t="str">
        <f t="shared" si="47"/>
        <v>33_Short_tub.neg</v>
      </c>
      <c r="S131" t="s">
        <v>165</v>
      </c>
      <c r="T131" t="str">
        <f t="shared" si="48"/>
        <v>33_SELECTED</v>
      </c>
      <c r="U131" t="str">
        <f t="shared" si="49"/>
        <v>33_Short_SELECTED</v>
      </c>
    </row>
    <row r="132" spans="1:21" x14ac:dyDescent="0.2">
      <c r="A132">
        <v>10</v>
      </c>
      <c r="B132">
        <v>30</v>
      </c>
      <c r="C132">
        <v>20</v>
      </c>
      <c r="D132">
        <f t="shared" si="50"/>
        <v>0.33333333333333331</v>
      </c>
      <c r="E132">
        <f t="shared" si="51"/>
        <v>33</v>
      </c>
      <c r="F132">
        <f t="shared" si="52"/>
        <v>3</v>
      </c>
      <c r="G132">
        <v>2</v>
      </c>
      <c r="H132">
        <v>0</v>
      </c>
      <c r="I132">
        <v>0</v>
      </c>
      <c r="J132">
        <f t="shared" si="54"/>
        <v>2</v>
      </c>
      <c r="K132" t="s">
        <v>6</v>
      </c>
      <c r="L132" t="s">
        <v>8</v>
      </c>
      <c r="M132">
        <v>1100000027</v>
      </c>
      <c r="N132">
        <v>100000470</v>
      </c>
      <c r="O132" t="s">
        <v>60</v>
      </c>
      <c r="P132" t="str">
        <f t="shared" si="46"/>
        <v>33_tub.neg</v>
      </c>
      <c r="Q132">
        <f t="shared" si="53"/>
        <v>0</v>
      </c>
      <c r="R132" t="str">
        <f t="shared" si="47"/>
        <v>33_Short_tub.neg</v>
      </c>
      <c r="S132" t="s">
        <v>166</v>
      </c>
      <c r="T132" t="str">
        <f t="shared" si="48"/>
        <v>33_TRANSIENT</v>
      </c>
      <c r="U132" t="str">
        <f t="shared" si="49"/>
        <v>33_Short_TRANSIENT</v>
      </c>
    </row>
    <row r="133" spans="1:21" x14ac:dyDescent="0.2">
      <c r="A133">
        <v>10</v>
      </c>
      <c r="B133">
        <v>30</v>
      </c>
      <c r="C133">
        <v>20</v>
      </c>
      <c r="D133">
        <f t="shared" si="50"/>
        <v>0.33333333333333331</v>
      </c>
      <c r="E133">
        <f t="shared" si="51"/>
        <v>33</v>
      </c>
      <c r="F133">
        <f t="shared" si="52"/>
        <v>3</v>
      </c>
      <c r="G133">
        <v>5</v>
      </c>
      <c r="H133">
        <v>0</v>
      </c>
      <c r="I133">
        <v>0</v>
      </c>
      <c r="J133">
        <f t="shared" si="54"/>
        <v>5</v>
      </c>
      <c r="K133" t="s">
        <v>9</v>
      </c>
      <c r="L133" t="s">
        <v>8</v>
      </c>
      <c r="M133">
        <v>1100000022</v>
      </c>
      <c r="N133">
        <v>100000466</v>
      </c>
      <c r="O133" t="s">
        <v>60</v>
      </c>
      <c r="P133" t="str">
        <f t="shared" si="46"/>
        <v>33_tub.neg</v>
      </c>
      <c r="Q133">
        <f t="shared" si="53"/>
        <v>0</v>
      </c>
      <c r="R133" t="str">
        <f t="shared" si="47"/>
        <v>33_LP-Contact_tub.neg</v>
      </c>
      <c r="S133" t="s">
        <v>166</v>
      </c>
      <c r="T133" t="str">
        <f t="shared" si="48"/>
        <v>33_TRANSIENT</v>
      </c>
      <c r="U133" t="str">
        <f t="shared" si="49"/>
        <v>33_LP-Contact_TRANSIENT</v>
      </c>
    </row>
    <row r="134" spans="1:21" x14ac:dyDescent="0.2">
      <c r="A134">
        <v>10</v>
      </c>
      <c r="B134">
        <v>30</v>
      </c>
      <c r="C134">
        <v>20</v>
      </c>
      <c r="D134">
        <f t="shared" si="50"/>
        <v>0.33333333333333331</v>
      </c>
      <c r="E134">
        <f t="shared" si="51"/>
        <v>33</v>
      </c>
      <c r="F134">
        <f t="shared" si="52"/>
        <v>3</v>
      </c>
      <c r="G134">
        <v>5</v>
      </c>
      <c r="H134">
        <v>1</v>
      </c>
      <c r="I134">
        <v>4</v>
      </c>
      <c r="J134">
        <f t="shared" si="54"/>
        <v>4</v>
      </c>
      <c r="K134" t="s">
        <v>9</v>
      </c>
      <c r="L134" t="s">
        <v>8</v>
      </c>
      <c r="M134">
        <v>1100000019</v>
      </c>
      <c r="N134">
        <v>100000463</v>
      </c>
      <c r="O134" t="s">
        <v>61</v>
      </c>
      <c r="P134" t="str">
        <f t="shared" si="46"/>
        <v>33_tub.pos</v>
      </c>
      <c r="Q134">
        <f t="shared" si="53"/>
        <v>0.2</v>
      </c>
      <c r="R134" t="str">
        <f t="shared" si="47"/>
        <v>33_LP-Contact_tub.pos</v>
      </c>
      <c r="S134" t="s">
        <v>165</v>
      </c>
      <c r="T134" t="str">
        <f t="shared" si="48"/>
        <v>33_SELECTED</v>
      </c>
      <c r="U134" t="str">
        <f t="shared" si="49"/>
        <v>33_LP-Contact_SELECTED</v>
      </c>
    </row>
    <row r="135" spans="1:21" x14ac:dyDescent="0.2">
      <c r="A135">
        <v>10</v>
      </c>
      <c r="B135">
        <v>30</v>
      </c>
      <c r="C135">
        <v>20</v>
      </c>
      <c r="D135">
        <f t="shared" si="50"/>
        <v>0.33333333333333331</v>
      </c>
      <c r="E135">
        <f t="shared" si="51"/>
        <v>33</v>
      </c>
      <c r="F135">
        <f t="shared" si="52"/>
        <v>3</v>
      </c>
      <c r="G135">
        <v>1</v>
      </c>
      <c r="H135">
        <v>0</v>
      </c>
      <c r="I135">
        <v>0</v>
      </c>
      <c r="J135">
        <f t="shared" si="54"/>
        <v>1</v>
      </c>
      <c r="K135" t="s">
        <v>6</v>
      </c>
      <c r="L135" t="s">
        <v>7</v>
      </c>
      <c r="M135">
        <v>1100000019</v>
      </c>
      <c r="N135">
        <v>100000479</v>
      </c>
      <c r="O135" t="s">
        <v>60</v>
      </c>
      <c r="P135" t="str">
        <f t="shared" si="46"/>
        <v>33_tub.neg</v>
      </c>
      <c r="Q135">
        <f t="shared" si="53"/>
        <v>0</v>
      </c>
      <c r="R135" t="str">
        <f t="shared" si="47"/>
        <v>33_Short_tub.neg</v>
      </c>
      <c r="S135" t="s">
        <v>165</v>
      </c>
      <c r="T135" t="str">
        <f t="shared" si="48"/>
        <v>33_SELECTED</v>
      </c>
      <c r="U135" t="str">
        <f t="shared" si="49"/>
        <v>33_Short_SELECTED</v>
      </c>
    </row>
    <row r="136" spans="1:21" x14ac:dyDescent="0.2">
      <c r="A136">
        <v>10</v>
      </c>
      <c r="B136">
        <v>30</v>
      </c>
      <c r="C136">
        <v>20</v>
      </c>
      <c r="D136">
        <f t="shared" si="50"/>
        <v>0.33333333333333331</v>
      </c>
      <c r="E136">
        <f t="shared" si="51"/>
        <v>33</v>
      </c>
      <c r="F136">
        <f t="shared" si="52"/>
        <v>3</v>
      </c>
      <c r="G136">
        <v>8</v>
      </c>
      <c r="H136">
        <v>0</v>
      </c>
      <c r="I136">
        <v>3</v>
      </c>
      <c r="J136">
        <f t="shared" si="54"/>
        <v>8</v>
      </c>
      <c r="K136" t="s">
        <v>6</v>
      </c>
      <c r="L136" t="s">
        <v>8</v>
      </c>
      <c r="M136">
        <v>1100000015</v>
      </c>
      <c r="N136">
        <v>100000461</v>
      </c>
      <c r="O136" t="s">
        <v>60</v>
      </c>
      <c r="P136" t="str">
        <f t="shared" si="46"/>
        <v>33_tub.neg</v>
      </c>
      <c r="Q136">
        <f t="shared" si="53"/>
        <v>0</v>
      </c>
      <c r="R136" t="str">
        <f t="shared" si="47"/>
        <v>33_Short_tub.neg</v>
      </c>
      <c r="S136" t="s">
        <v>165</v>
      </c>
      <c r="T136" t="str">
        <f t="shared" si="48"/>
        <v>33_SELECTED</v>
      </c>
      <c r="U136" t="str">
        <f t="shared" si="49"/>
        <v>33_Short_SELECTED</v>
      </c>
    </row>
    <row r="137" spans="1:21" x14ac:dyDescent="0.2">
      <c r="A137">
        <v>10</v>
      </c>
      <c r="B137">
        <v>30</v>
      </c>
      <c r="C137">
        <v>20</v>
      </c>
      <c r="D137">
        <f t="shared" si="50"/>
        <v>0.33333333333333331</v>
      </c>
      <c r="E137">
        <f t="shared" si="51"/>
        <v>33</v>
      </c>
      <c r="F137">
        <f t="shared" si="52"/>
        <v>3</v>
      </c>
      <c r="G137">
        <v>2</v>
      </c>
      <c r="H137">
        <v>0</v>
      </c>
      <c r="I137">
        <v>0</v>
      </c>
      <c r="J137">
        <f t="shared" si="54"/>
        <v>2</v>
      </c>
      <c r="K137" t="s">
        <v>6</v>
      </c>
      <c r="L137" t="s">
        <v>8</v>
      </c>
      <c r="M137">
        <v>1100000011</v>
      </c>
      <c r="N137">
        <v>100000455</v>
      </c>
      <c r="O137" t="s">
        <v>60</v>
      </c>
      <c r="P137" t="str">
        <f t="shared" si="46"/>
        <v>33_tub.neg</v>
      </c>
      <c r="Q137">
        <f t="shared" si="53"/>
        <v>0</v>
      </c>
      <c r="R137" t="str">
        <f t="shared" si="47"/>
        <v>33_Short_tub.neg</v>
      </c>
      <c r="S137" t="s">
        <v>166</v>
      </c>
      <c r="T137" t="str">
        <f t="shared" si="48"/>
        <v>33_TRANSIENT</v>
      </c>
      <c r="U137" t="str">
        <f t="shared" si="49"/>
        <v>33_Short_TRANSIENT</v>
      </c>
    </row>
    <row r="138" spans="1:21" x14ac:dyDescent="0.2">
      <c r="A138">
        <v>10</v>
      </c>
      <c r="B138">
        <v>30</v>
      </c>
      <c r="C138">
        <v>20</v>
      </c>
      <c r="D138">
        <f t="shared" si="50"/>
        <v>0.33333333333333331</v>
      </c>
      <c r="E138">
        <f t="shared" si="51"/>
        <v>33</v>
      </c>
      <c r="F138">
        <f t="shared" si="52"/>
        <v>3</v>
      </c>
      <c r="G138">
        <v>1</v>
      </c>
      <c r="H138">
        <v>0</v>
      </c>
      <c r="I138">
        <v>0</v>
      </c>
      <c r="J138">
        <f t="shared" si="54"/>
        <v>1</v>
      </c>
      <c r="K138" t="s">
        <v>6</v>
      </c>
      <c r="L138" t="s">
        <v>7</v>
      </c>
      <c r="M138">
        <v>1100000010</v>
      </c>
      <c r="N138">
        <v>100000450</v>
      </c>
      <c r="O138" t="s">
        <v>60</v>
      </c>
      <c r="P138" t="str">
        <f t="shared" si="46"/>
        <v>33_tub.neg</v>
      </c>
      <c r="Q138">
        <f t="shared" si="53"/>
        <v>0</v>
      </c>
      <c r="R138" t="str">
        <f t="shared" si="47"/>
        <v>33_Short_tub.neg</v>
      </c>
      <c r="S138" t="s">
        <v>166</v>
      </c>
      <c r="T138" t="str">
        <f t="shared" si="48"/>
        <v>33_TRANSIENT</v>
      </c>
      <c r="U138" t="str">
        <f t="shared" si="49"/>
        <v>33_Short_TRANSIENT</v>
      </c>
    </row>
    <row r="139" spans="1:21" x14ac:dyDescent="0.2">
      <c r="A139">
        <v>10</v>
      </c>
      <c r="B139">
        <v>30</v>
      </c>
      <c r="C139">
        <v>20</v>
      </c>
      <c r="D139">
        <f t="shared" si="50"/>
        <v>0.33333333333333331</v>
      </c>
      <c r="E139">
        <f t="shared" si="51"/>
        <v>33</v>
      </c>
      <c r="F139">
        <f t="shared" si="52"/>
        <v>3</v>
      </c>
      <c r="G139">
        <v>3</v>
      </c>
      <c r="H139">
        <v>2</v>
      </c>
      <c r="I139">
        <v>0</v>
      </c>
      <c r="J139">
        <f t="shared" si="54"/>
        <v>1</v>
      </c>
      <c r="K139" t="s">
        <v>9</v>
      </c>
      <c r="L139" t="s">
        <v>8</v>
      </c>
      <c r="M139">
        <v>1100000002</v>
      </c>
      <c r="N139">
        <v>100000442</v>
      </c>
      <c r="O139" t="s">
        <v>61</v>
      </c>
      <c r="P139" t="str">
        <f t="shared" si="46"/>
        <v>33_tub.pos</v>
      </c>
      <c r="Q139">
        <f t="shared" si="53"/>
        <v>0.66666666666666663</v>
      </c>
      <c r="R139" t="str">
        <f t="shared" si="47"/>
        <v>33_LP-Contact_tub.pos</v>
      </c>
      <c r="S139" t="s">
        <v>165</v>
      </c>
      <c r="T139" t="str">
        <f t="shared" si="48"/>
        <v>33_SELECTED</v>
      </c>
      <c r="U139" t="str">
        <f t="shared" si="49"/>
        <v>33_LP-Contact_SELECTED</v>
      </c>
    </row>
    <row r="140" spans="1:21" x14ac:dyDescent="0.2">
      <c r="A140">
        <v>10</v>
      </c>
      <c r="B140">
        <v>30</v>
      </c>
      <c r="C140">
        <v>20</v>
      </c>
      <c r="D140">
        <f t="shared" si="50"/>
        <v>0.33333333333333331</v>
      </c>
      <c r="E140">
        <f t="shared" si="51"/>
        <v>33</v>
      </c>
      <c r="F140">
        <f t="shared" si="52"/>
        <v>3</v>
      </c>
      <c r="G140">
        <v>3</v>
      </c>
      <c r="H140">
        <v>1</v>
      </c>
      <c r="I140">
        <v>0</v>
      </c>
      <c r="J140">
        <f t="shared" si="54"/>
        <v>2</v>
      </c>
      <c r="K140" t="s">
        <v>9</v>
      </c>
      <c r="L140" t="s">
        <v>8</v>
      </c>
      <c r="M140">
        <v>1100000000</v>
      </c>
      <c r="N140">
        <v>100000441</v>
      </c>
      <c r="O140" t="s">
        <v>61</v>
      </c>
      <c r="P140" t="str">
        <f t="shared" si="46"/>
        <v>33_tub.pos</v>
      </c>
      <c r="Q140">
        <f t="shared" si="53"/>
        <v>0.33333333333333331</v>
      </c>
      <c r="R140" t="str">
        <f t="shared" si="47"/>
        <v>33_LP-Contact_tub.pos</v>
      </c>
      <c r="S140" t="s">
        <v>165</v>
      </c>
      <c r="T140" t="str">
        <f t="shared" si="48"/>
        <v>33_SELECTED</v>
      </c>
      <c r="U140" t="str">
        <f t="shared" si="49"/>
        <v>33_LP-Contact_SELECTED</v>
      </c>
    </row>
    <row r="141" spans="1:21" x14ac:dyDescent="0.2">
      <c r="A141">
        <v>10</v>
      </c>
      <c r="B141">
        <v>30</v>
      </c>
      <c r="C141">
        <v>20</v>
      </c>
      <c r="D141">
        <f t="shared" si="50"/>
        <v>0.33333333333333331</v>
      </c>
      <c r="E141">
        <f t="shared" si="51"/>
        <v>33</v>
      </c>
      <c r="F141">
        <f t="shared" si="52"/>
        <v>3</v>
      </c>
      <c r="G141">
        <v>1</v>
      </c>
      <c r="H141">
        <v>0</v>
      </c>
      <c r="I141">
        <v>0</v>
      </c>
      <c r="J141">
        <f t="shared" si="54"/>
        <v>1</v>
      </c>
      <c r="K141" t="s">
        <v>6</v>
      </c>
      <c r="L141" t="s">
        <v>7</v>
      </c>
      <c r="M141">
        <v>100000444</v>
      </c>
      <c r="N141">
        <v>100000444</v>
      </c>
      <c r="O141" t="s">
        <v>60</v>
      </c>
      <c r="P141" t="str">
        <f t="shared" si="46"/>
        <v>33_tub.neg</v>
      </c>
      <c r="Q141">
        <f t="shared" si="53"/>
        <v>0</v>
      </c>
      <c r="R141" t="str">
        <f t="shared" si="47"/>
        <v>33_Short_tub.neg</v>
      </c>
      <c r="S141" t="s">
        <v>166</v>
      </c>
      <c r="T141" t="str">
        <f t="shared" si="48"/>
        <v>33_TRANSIENT</v>
      </c>
      <c r="U141" t="str">
        <f t="shared" si="49"/>
        <v>33_Short_TRANSIENT</v>
      </c>
    </row>
    <row r="142" spans="1:21" x14ac:dyDescent="0.2">
      <c r="A142">
        <v>10</v>
      </c>
      <c r="B142">
        <v>30</v>
      </c>
      <c r="C142">
        <v>20</v>
      </c>
      <c r="D142">
        <f t="shared" si="50"/>
        <v>0.33333333333333331</v>
      </c>
      <c r="E142">
        <f t="shared" si="51"/>
        <v>33</v>
      </c>
      <c r="F142">
        <f t="shared" si="52"/>
        <v>3</v>
      </c>
      <c r="G142">
        <v>1</v>
      </c>
      <c r="H142">
        <v>0</v>
      </c>
      <c r="I142">
        <v>0</v>
      </c>
      <c r="J142">
        <f t="shared" si="54"/>
        <v>1</v>
      </c>
      <c r="K142" t="s">
        <v>6</v>
      </c>
      <c r="L142" t="s">
        <v>7</v>
      </c>
      <c r="M142">
        <v>100000454</v>
      </c>
      <c r="N142">
        <v>100000454</v>
      </c>
      <c r="O142" t="s">
        <v>60</v>
      </c>
      <c r="P142" t="str">
        <f t="shared" si="46"/>
        <v>33_tub.neg</v>
      </c>
      <c r="Q142">
        <f t="shared" si="53"/>
        <v>0</v>
      </c>
      <c r="R142" t="str">
        <f t="shared" si="47"/>
        <v>33_Short_tub.neg</v>
      </c>
      <c r="S142" t="s">
        <v>166</v>
      </c>
      <c r="T142" t="str">
        <f t="shared" si="48"/>
        <v>33_TRANSIENT</v>
      </c>
      <c r="U142" t="str">
        <f t="shared" si="49"/>
        <v>33_Short_TRANSIENT</v>
      </c>
    </row>
    <row r="143" spans="1:21" x14ac:dyDescent="0.2">
      <c r="A143">
        <v>10</v>
      </c>
      <c r="B143">
        <v>30</v>
      </c>
      <c r="C143">
        <v>20</v>
      </c>
      <c r="D143">
        <f t="shared" si="50"/>
        <v>0.33333333333333331</v>
      </c>
      <c r="E143">
        <f t="shared" si="51"/>
        <v>33</v>
      </c>
      <c r="F143">
        <f t="shared" si="52"/>
        <v>3</v>
      </c>
      <c r="G143">
        <v>1</v>
      </c>
      <c r="H143">
        <v>0</v>
      </c>
      <c r="I143">
        <v>0</v>
      </c>
      <c r="J143">
        <f t="shared" si="54"/>
        <v>1</v>
      </c>
      <c r="K143" t="s">
        <v>6</v>
      </c>
      <c r="L143" t="s">
        <v>7</v>
      </c>
      <c r="M143">
        <v>100000465</v>
      </c>
      <c r="N143">
        <v>100000465</v>
      </c>
      <c r="O143" t="s">
        <v>60</v>
      </c>
      <c r="P143" t="str">
        <f t="shared" si="46"/>
        <v>33_tub.neg</v>
      </c>
      <c r="Q143">
        <f t="shared" si="53"/>
        <v>0</v>
      </c>
      <c r="R143" t="str">
        <f t="shared" si="47"/>
        <v>33_Short_tub.neg</v>
      </c>
      <c r="S143" t="s">
        <v>166</v>
      </c>
      <c r="T143" t="str">
        <f t="shared" si="48"/>
        <v>33_TRANSIENT</v>
      </c>
      <c r="U143" t="str">
        <f t="shared" si="49"/>
        <v>33_Short_TRANSIENT</v>
      </c>
    </row>
    <row r="144" spans="1:21" x14ac:dyDescent="0.2">
      <c r="A144">
        <v>10</v>
      </c>
      <c r="B144">
        <v>30</v>
      </c>
      <c r="C144">
        <v>20</v>
      </c>
      <c r="D144">
        <f t="shared" si="50"/>
        <v>0.33333333333333331</v>
      </c>
      <c r="E144">
        <f t="shared" si="51"/>
        <v>33</v>
      </c>
      <c r="F144">
        <f t="shared" si="52"/>
        <v>3</v>
      </c>
      <c r="G144">
        <v>1</v>
      </c>
      <c r="H144">
        <v>0</v>
      </c>
      <c r="I144">
        <v>0</v>
      </c>
      <c r="J144">
        <f t="shared" si="54"/>
        <v>1</v>
      </c>
      <c r="K144" t="s">
        <v>6</v>
      </c>
      <c r="L144" t="s">
        <v>7</v>
      </c>
      <c r="M144">
        <v>100000472</v>
      </c>
      <c r="N144">
        <v>100000472</v>
      </c>
      <c r="O144" t="s">
        <v>60</v>
      </c>
      <c r="P144" t="str">
        <f t="shared" si="46"/>
        <v>33_tub.neg</v>
      </c>
      <c r="Q144">
        <f t="shared" si="53"/>
        <v>0</v>
      </c>
      <c r="R144" t="str">
        <f t="shared" si="47"/>
        <v>33_Short_tub.neg</v>
      </c>
      <c r="S144" t="s">
        <v>166</v>
      </c>
      <c r="T144" t="str">
        <f t="shared" si="48"/>
        <v>33_TRANSIENT</v>
      </c>
      <c r="U144" t="str">
        <f t="shared" si="49"/>
        <v>33_Short_TRANSIENT</v>
      </c>
    </row>
    <row r="145" spans="1:21" x14ac:dyDescent="0.2">
      <c r="A145">
        <v>13</v>
      </c>
      <c r="B145">
        <v>30</v>
      </c>
      <c r="C145">
        <v>20</v>
      </c>
      <c r="D145">
        <f t="shared" si="50"/>
        <v>0.33333333333333331</v>
      </c>
      <c r="E145">
        <f t="shared" si="51"/>
        <v>34</v>
      </c>
      <c r="F145">
        <f t="shared" si="52"/>
        <v>4</v>
      </c>
      <c r="G145">
        <v>1</v>
      </c>
      <c r="H145">
        <v>0</v>
      </c>
      <c r="I145">
        <v>0</v>
      </c>
      <c r="J145">
        <f t="shared" si="54"/>
        <v>1</v>
      </c>
      <c r="K145" t="s">
        <v>6</v>
      </c>
      <c r="L145" t="s">
        <v>7</v>
      </c>
      <c r="M145">
        <v>1100000085</v>
      </c>
      <c r="N145">
        <v>100000575</v>
      </c>
      <c r="O145" t="s">
        <v>60</v>
      </c>
      <c r="P145" t="str">
        <f t="shared" si="46"/>
        <v>34_tub.neg</v>
      </c>
      <c r="Q145">
        <f t="shared" si="53"/>
        <v>0</v>
      </c>
      <c r="R145" t="str">
        <f t="shared" si="47"/>
        <v>34_Short_tub.neg</v>
      </c>
      <c r="S145" t="s">
        <v>166</v>
      </c>
      <c r="T145" t="str">
        <f t="shared" si="48"/>
        <v>34_TRANSIENT</v>
      </c>
      <c r="U145" t="str">
        <f t="shared" si="49"/>
        <v>34_Short_TRANSIENT</v>
      </c>
    </row>
    <row r="146" spans="1:21" x14ac:dyDescent="0.2">
      <c r="A146">
        <v>13</v>
      </c>
      <c r="B146">
        <v>30</v>
      </c>
      <c r="C146">
        <v>20</v>
      </c>
      <c r="D146">
        <f t="shared" si="50"/>
        <v>0.33333333333333331</v>
      </c>
      <c r="E146">
        <f t="shared" si="51"/>
        <v>34</v>
      </c>
      <c r="F146">
        <f t="shared" si="52"/>
        <v>4</v>
      </c>
      <c r="G146">
        <v>2</v>
      </c>
      <c r="H146">
        <v>0</v>
      </c>
      <c r="I146">
        <v>0</v>
      </c>
      <c r="J146">
        <f t="shared" si="54"/>
        <v>2</v>
      </c>
      <c r="K146" t="s">
        <v>6</v>
      </c>
      <c r="L146" t="s">
        <v>8</v>
      </c>
      <c r="M146">
        <v>1100000084</v>
      </c>
      <c r="N146">
        <v>100000570</v>
      </c>
      <c r="O146" t="s">
        <v>60</v>
      </c>
      <c r="P146" t="str">
        <f t="shared" si="46"/>
        <v>34_tub.neg</v>
      </c>
      <c r="Q146">
        <f t="shared" si="53"/>
        <v>0</v>
      </c>
      <c r="R146" t="str">
        <f t="shared" si="47"/>
        <v>34_Short_tub.neg</v>
      </c>
      <c r="S146" t="s">
        <v>166</v>
      </c>
      <c r="T146" t="str">
        <f t="shared" si="48"/>
        <v>34_TRANSIENT</v>
      </c>
      <c r="U146" t="str">
        <f t="shared" si="49"/>
        <v>34_Short_TRANSIENT</v>
      </c>
    </row>
    <row r="147" spans="1:21" x14ac:dyDescent="0.2">
      <c r="A147">
        <v>13</v>
      </c>
      <c r="B147">
        <v>30</v>
      </c>
      <c r="C147">
        <v>20</v>
      </c>
      <c r="D147">
        <f t="shared" si="50"/>
        <v>0.33333333333333331</v>
      </c>
      <c r="E147">
        <f t="shared" si="51"/>
        <v>34</v>
      </c>
      <c r="F147">
        <f t="shared" si="52"/>
        <v>4</v>
      </c>
      <c r="G147">
        <v>1</v>
      </c>
      <c r="H147">
        <v>0</v>
      </c>
      <c r="I147">
        <v>0</v>
      </c>
      <c r="J147">
        <f t="shared" si="54"/>
        <v>1</v>
      </c>
      <c r="K147" t="s">
        <v>6</v>
      </c>
      <c r="L147" t="s">
        <v>7</v>
      </c>
      <c r="M147">
        <v>1100000083</v>
      </c>
      <c r="N147">
        <v>100000550</v>
      </c>
      <c r="O147" t="s">
        <v>60</v>
      </c>
      <c r="P147" t="str">
        <f t="shared" si="46"/>
        <v>34_tub.neg</v>
      </c>
      <c r="Q147">
        <f t="shared" si="53"/>
        <v>0</v>
      </c>
      <c r="R147" t="str">
        <f t="shared" si="47"/>
        <v>34_Short_tub.neg</v>
      </c>
      <c r="S147" t="s">
        <v>166</v>
      </c>
      <c r="T147" t="str">
        <f t="shared" si="48"/>
        <v>34_TRANSIENT</v>
      </c>
      <c r="U147" t="str">
        <f t="shared" si="49"/>
        <v>34_Short_TRANSIENT</v>
      </c>
    </row>
    <row r="148" spans="1:21" x14ac:dyDescent="0.2">
      <c r="A148">
        <v>13</v>
      </c>
      <c r="B148">
        <v>30</v>
      </c>
      <c r="C148">
        <v>20</v>
      </c>
      <c r="D148">
        <f t="shared" si="50"/>
        <v>0.33333333333333331</v>
      </c>
      <c r="E148">
        <f t="shared" si="51"/>
        <v>34</v>
      </c>
      <c r="F148">
        <f t="shared" si="52"/>
        <v>4</v>
      </c>
      <c r="G148">
        <v>1</v>
      </c>
      <c r="H148">
        <v>0</v>
      </c>
      <c r="I148">
        <v>0</v>
      </c>
      <c r="J148">
        <f t="shared" si="54"/>
        <v>1</v>
      </c>
      <c r="K148" t="s">
        <v>6</v>
      </c>
      <c r="L148" t="s">
        <v>7</v>
      </c>
      <c r="M148">
        <v>1100000082</v>
      </c>
      <c r="N148">
        <v>100000578</v>
      </c>
      <c r="O148" t="s">
        <v>60</v>
      </c>
      <c r="P148" t="str">
        <f t="shared" si="46"/>
        <v>34_tub.neg</v>
      </c>
      <c r="Q148">
        <f t="shared" si="53"/>
        <v>0</v>
      </c>
      <c r="R148" t="str">
        <f t="shared" si="47"/>
        <v>34_Short_tub.neg</v>
      </c>
      <c r="S148" t="s">
        <v>166</v>
      </c>
      <c r="T148" t="str">
        <f t="shared" si="48"/>
        <v>34_TRANSIENT</v>
      </c>
      <c r="U148" t="str">
        <f t="shared" si="49"/>
        <v>34_Short_TRANSIENT</v>
      </c>
    </row>
    <row r="149" spans="1:21" x14ac:dyDescent="0.2">
      <c r="A149">
        <v>13</v>
      </c>
      <c r="B149">
        <v>30</v>
      </c>
      <c r="C149">
        <v>20</v>
      </c>
      <c r="D149">
        <f t="shared" si="50"/>
        <v>0.33333333333333331</v>
      </c>
      <c r="E149">
        <f t="shared" si="51"/>
        <v>34</v>
      </c>
      <c r="F149">
        <f t="shared" si="52"/>
        <v>4</v>
      </c>
      <c r="G149">
        <v>1</v>
      </c>
      <c r="H149">
        <v>0</v>
      </c>
      <c r="I149">
        <v>1</v>
      </c>
      <c r="J149">
        <f t="shared" si="54"/>
        <v>1</v>
      </c>
      <c r="K149" t="s">
        <v>6</v>
      </c>
      <c r="L149" t="s">
        <v>7</v>
      </c>
      <c r="M149">
        <v>1100000081</v>
      </c>
      <c r="N149">
        <v>100000579</v>
      </c>
      <c r="O149" t="s">
        <v>60</v>
      </c>
      <c r="P149" t="str">
        <f t="shared" si="46"/>
        <v>34_tub.neg</v>
      </c>
      <c r="Q149">
        <f t="shared" si="53"/>
        <v>0</v>
      </c>
      <c r="R149" t="str">
        <f t="shared" si="47"/>
        <v>34_Short_tub.neg</v>
      </c>
      <c r="S149" t="s">
        <v>166</v>
      </c>
      <c r="T149" t="str">
        <f t="shared" si="48"/>
        <v>34_TRANSIENT</v>
      </c>
      <c r="U149" t="str">
        <f t="shared" si="49"/>
        <v>34_Short_TRANSIENT</v>
      </c>
    </row>
    <row r="150" spans="1:21" x14ac:dyDescent="0.2">
      <c r="A150">
        <v>13</v>
      </c>
      <c r="B150">
        <v>30</v>
      </c>
      <c r="C150">
        <v>20</v>
      </c>
      <c r="D150">
        <f t="shared" si="50"/>
        <v>0.33333333333333331</v>
      </c>
      <c r="E150">
        <f t="shared" si="51"/>
        <v>34</v>
      </c>
      <c r="F150">
        <f t="shared" si="52"/>
        <v>4</v>
      </c>
      <c r="G150">
        <v>2</v>
      </c>
      <c r="H150">
        <v>0</v>
      </c>
      <c r="I150">
        <v>0</v>
      </c>
      <c r="J150">
        <f t="shared" si="54"/>
        <v>2</v>
      </c>
      <c r="K150" t="s">
        <v>6</v>
      </c>
      <c r="L150" t="s">
        <v>8</v>
      </c>
      <c r="M150">
        <v>1100000080</v>
      </c>
      <c r="N150">
        <v>100000564</v>
      </c>
      <c r="O150" t="s">
        <v>60</v>
      </c>
      <c r="P150" t="str">
        <f t="shared" si="46"/>
        <v>34_tub.neg</v>
      </c>
      <c r="Q150">
        <f t="shared" si="53"/>
        <v>0</v>
      </c>
      <c r="R150" t="str">
        <f t="shared" si="47"/>
        <v>34_Short_tub.neg</v>
      </c>
      <c r="S150" t="s">
        <v>165</v>
      </c>
      <c r="T150" t="str">
        <f t="shared" si="48"/>
        <v>34_SELECTED</v>
      </c>
      <c r="U150" t="str">
        <f t="shared" si="49"/>
        <v>34_Short_SELECTED</v>
      </c>
    </row>
    <row r="151" spans="1:21" x14ac:dyDescent="0.2">
      <c r="A151">
        <v>13</v>
      </c>
      <c r="B151">
        <v>30</v>
      </c>
      <c r="C151">
        <v>20</v>
      </c>
      <c r="D151">
        <f t="shared" si="50"/>
        <v>0.33333333333333331</v>
      </c>
      <c r="E151">
        <f t="shared" si="51"/>
        <v>34</v>
      </c>
      <c r="F151">
        <f t="shared" si="52"/>
        <v>4</v>
      </c>
      <c r="G151">
        <v>2</v>
      </c>
      <c r="H151">
        <v>0</v>
      </c>
      <c r="I151">
        <v>0</v>
      </c>
      <c r="J151">
        <f t="shared" si="54"/>
        <v>2</v>
      </c>
      <c r="K151" t="s">
        <v>6</v>
      </c>
      <c r="L151" t="s">
        <v>8</v>
      </c>
      <c r="M151">
        <v>1100000079</v>
      </c>
      <c r="N151">
        <v>100000554</v>
      </c>
      <c r="O151" t="s">
        <v>60</v>
      </c>
      <c r="P151" t="str">
        <f t="shared" si="46"/>
        <v>34_tub.neg</v>
      </c>
      <c r="Q151">
        <f t="shared" si="53"/>
        <v>0</v>
      </c>
      <c r="R151" t="str">
        <f t="shared" si="47"/>
        <v>34_Short_tub.neg</v>
      </c>
      <c r="S151" t="s">
        <v>166</v>
      </c>
      <c r="T151" t="str">
        <f t="shared" si="48"/>
        <v>34_TRANSIENT</v>
      </c>
      <c r="U151" t="str">
        <f t="shared" si="49"/>
        <v>34_Short_TRANSIENT</v>
      </c>
    </row>
    <row r="152" spans="1:21" x14ac:dyDescent="0.2">
      <c r="A152">
        <v>13</v>
      </c>
      <c r="B152">
        <v>30</v>
      </c>
      <c r="C152">
        <v>20</v>
      </c>
      <c r="D152">
        <f t="shared" si="50"/>
        <v>0.33333333333333331</v>
      </c>
      <c r="E152">
        <f t="shared" si="51"/>
        <v>34</v>
      </c>
      <c r="F152">
        <f t="shared" si="52"/>
        <v>4</v>
      </c>
      <c r="G152">
        <v>3</v>
      </c>
      <c r="H152">
        <v>0</v>
      </c>
      <c r="I152">
        <v>0</v>
      </c>
      <c r="J152">
        <f t="shared" si="54"/>
        <v>3</v>
      </c>
      <c r="K152" t="s">
        <v>6</v>
      </c>
      <c r="L152" t="s">
        <v>8</v>
      </c>
      <c r="M152">
        <v>1100000076</v>
      </c>
      <c r="N152">
        <v>100000553</v>
      </c>
      <c r="O152" t="s">
        <v>60</v>
      </c>
      <c r="P152" t="str">
        <f t="shared" si="46"/>
        <v>34_tub.neg</v>
      </c>
      <c r="Q152">
        <f t="shared" si="53"/>
        <v>0</v>
      </c>
      <c r="R152" t="str">
        <f t="shared" si="47"/>
        <v>34_Short_tub.neg</v>
      </c>
      <c r="S152" t="s">
        <v>166</v>
      </c>
      <c r="T152" t="str">
        <f t="shared" si="48"/>
        <v>34_TRANSIENT</v>
      </c>
      <c r="U152" t="str">
        <f t="shared" si="49"/>
        <v>34_Short_TRANSIENT</v>
      </c>
    </row>
    <row r="153" spans="1:21" x14ac:dyDescent="0.2">
      <c r="A153">
        <v>13</v>
      </c>
      <c r="B153">
        <v>30</v>
      </c>
      <c r="C153">
        <v>20</v>
      </c>
      <c r="D153">
        <f t="shared" si="50"/>
        <v>0.33333333333333331</v>
      </c>
      <c r="E153">
        <f t="shared" si="51"/>
        <v>34</v>
      </c>
      <c r="F153">
        <f t="shared" si="52"/>
        <v>4</v>
      </c>
      <c r="G153">
        <v>2</v>
      </c>
      <c r="H153">
        <v>0</v>
      </c>
      <c r="I153">
        <v>0</v>
      </c>
      <c r="J153">
        <f t="shared" si="54"/>
        <v>2</v>
      </c>
      <c r="K153" t="s">
        <v>6</v>
      </c>
      <c r="L153" t="s">
        <v>8</v>
      </c>
      <c r="M153">
        <v>1100000074</v>
      </c>
      <c r="N153">
        <v>100000561</v>
      </c>
      <c r="O153" t="s">
        <v>60</v>
      </c>
      <c r="P153" t="str">
        <f t="shared" si="46"/>
        <v>34_tub.neg</v>
      </c>
      <c r="Q153">
        <f t="shared" si="53"/>
        <v>0</v>
      </c>
      <c r="R153" t="str">
        <f t="shared" si="47"/>
        <v>34_Short_tub.neg</v>
      </c>
      <c r="S153" t="s">
        <v>166</v>
      </c>
      <c r="T153" t="str">
        <f t="shared" si="48"/>
        <v>34_TRANSIENT</v>
      </c>
      <c r="U153" t="str">
        <f t="shared" si="49"/>
        <v>34_Short_TRANSIENT</v>
      </c>
    </row>
    <row r="154" spans="1:21" x14ac:dyDescent="0.2">
      <c r="A154">
        <v>13</v>
      </c>
      <c r="B154">
        <v>30</v>
      </c>
      <c r="C154">
        <v>20</v>
      </c>
      <c r="D154">
        <f t="shared" si="50"/>
        <v>0.33333333333333331</v>
      </c>
      <c r="E154">
        <f t="shared" si="51"/>
        <v>34</v>
      </c>
      <c r="F154">
        <f t="shared" si="52"/>
        <v>4</v>
      </c>
      <c r="G154">
        <v>3</v>
      </c>
      <c r="H154">
        <v>0</v>
      </c>
      <c r="I154">
        <v>0</v>
      </c>
      <c r="J154">
        <f t="shared" si="54"/>
        <v>3</v>
      </c>
      <c r="K154" t="s">
        <v>6</v>
      </c>
      <c r="L154" t="s">
        <v>8</v>
      </c>
      <c r="M154">
        <v>1100000072</v>
      </c>
      <c r="N154">
        <v>100000568</v>
      </c>
      <c r="O154" t="s">
        <v>60</v>
      </c>
      <c r="P154" t="str">
        <f t="shared" si="46"/>
        <v>34_tub.neg</v>
      </c>
      <c r="Q154">
        <f t="shared" si="53"/>
        <v>0</v>
      </c>
      <c r="R154" t="str">
        <f t="shared" si="47"/>
        <v>34_Short_tub.neg</v>
      </c>
      <c r="S154" t="s">
        <v>166</v>
      </c>
      <c r="T154" t="str">
        <f t="shared" si="48"/>
        <v>34_TRANSIENT</v>
      </c>
      <c r="U154" t="str">
        <f t="shared" si="49"/>
        <v>34_Short_TRANSIENT</v>
      </c>
    </row>
    <row r="155" spans="1:21" x14ac:dyDescent="0.2">
      <c r="A155">
        <v>13</v>
      </c>
      <c r="B155">
        <v>30</v>
      </c>
      <c r="C155">
        <v>20</v>
      </c>
      <c r="D155">
        <f t="shared" si="50"/>
        <v>0.33333333333333331</v>
      </c>
      <c r="E155">
        <f t="shared" si="51"/>
        <v>34</v>
      </c>
      <c r="F155">
        <f t="shared" si="52"/>
        <v>4</v>
      </c>
      <c r="G155">
        <v>3</v>
      </c>
      <c r="H155">
        <v>0</v>
      </c>
      <c r="I155">
        <v>1</v>
      </c>
      <c r="J155">
        <f t="shared" si="54"/>
        <v>3</v>
      </c>
      <c r="K155" t="s">
        <v>6</v>
      </c>
      <c r="L155" t="s">
        <v>8</v>
      </c>
      <c r="M155">
        <v>1100000069</v>
      </c>
      <c r="N155">
        <v>100000552</v>
      </c>
      <c r="O155" t="s">
        <v>60</v>
      </c>
      <c r="P155" t="str">
        <f t="shared" si="46"/>
        <v>34_tub.neg</v>
      </c>
      <c r="Q155">
        <f t="shared" si="53"/>
        <v>0</v>
      </c>
      <c r="R155" t="str">
        <f t="shared" si="47"/>
        <v>34_Short_tub.neg</v>
      </c>
      <c r="S155" t="s">
        <v>166</v>
      </c>
      <c r="T155" t="str">
        <f t="shared" si="48"/>
        <v>34_TRANSIENT</v>
      </c>
      <c r="U155" t="str">
        <f t="shared" si="49"/>
        <v>34_Short_TRANSIENT</v>
      </c>
    </row>
    <row r="156" spans="1:21" x14ac:dyDescent="0.2">
      <c r="A156">
        <v>13</v>
      </c>
      <c r="B156">
        <v>30</v>
      </c>
      <c r="C156">
        <v>20</v>
      </c>
      <c r="D156">
        <f t="shared" si="50"/>
        <v>0.33333333333333331</v>
      </c>
      <c r="E156">
        <f t="shared" si="51"/>
        <v>34</v>
      </c>
      <c r="F156">
        <f t="shared" si="52"/>
        <v>4</v>
      </c>
      <c r="G156">
        <v>2</v>
      </c>
      <c r="H156">
        <v>1</v>
      </c>
      <c r="I156">
        <v>0</v>
      </c>
      <c r="J156">
        <f t="shared" si="54"/>
        <v>1</v>
      </c>
      <c r="K156" t="s">
        <v>9</v>
      </c>
      <c r="L156" t="s">
        <v>8</v>
      </c>
      <c r="M156">
        <v>1100000066</v>
      </c>
      <c r="N156">
        <v>100000566</v>
      </c>
      <c r="O156" t="s">
        <v>61</v>
      </c>
      <c r="P156" t="str">
        <f t="shared" si="46"/>
        <v>34_tub.pos</v>
      </c>
      <c r="Q156">
        <f t="shared" si="53"/>
        <v>0.5</v>
      </c>
      <c r="R156" t="str">
        <f t="shared" si="47"/>
        <v>34_LP-Contact_tub.pos</v>
      </c>
      <c r="S156" t="s">
        <v>165</v>
      </c>
      <c r="T156" t="str">
        <f t="shared" si="48"/>
        <v>34_SELECTED</v>
      </c>
      <c r="U156" t="str">
        <f t="shared" si="49"/>
        <v>34_LP-Contact_SELECTED</v>
      </c>
    </row>
    <row r="157" spans="1:21" x14ac:dyDescent="0.2">
      <c r="A157">
        <v>13</v>
      </c>
      <c r="B157">
        <v>30</v>
      </c>
      <c r="C157">
        <v>20</v>
      </c>
      <c r="D157">
        <f t="shared" si="50"/>
        <v>0.33333333333333331</v>
      </c>
      <c r="E157">
        <f t="shared" si="51"/>
        <v>34</v>
      </c>
      <c r="F157">
        <f t="shared" si="52"/>
        <v>4</v>
      </c>
      <c r="G157">
        <v>1</v>
      </c>
      <c r="H157">
        <v>0</v>
      </c>
      <c r="I157">
        <v>0</v>
      </c>
      <c r="J157">
        <f t="shared" si="54"/>
        <v>1</v>
      </c>
      <c r="K157" t="s">
        <v>6</v>
      </c>
      <c r="L157" t="s">
        <v>7</v>
      </c>
      <c r="M157">
        <v>1100000065</v>
      </c>
      <c r="N157">
        <v>100000555</v>
      </c>
      <c r="O157" t="s">
        <v>60</v>
      </c>
      <c r="P157" t="str">
        <f t="shared" si="46"/>
        <v>34_tub.neg</v>
      </c>
      <c r="Q157">
        <f t="shared" si="53"/>
        <v>0</v>
      </c>
      <c r="R157" t="str">
        <f t="shared" si="47"/>
        <v>34_Short_tub.neg</v>
      </c>
      <c r="S157" t="s">
        <v>166</v>
      </c>
      <c r="T157" t="str">
        <f t="shared" si="48"/>
        <v>34_TRANSIENT</v>
      </c>
      <c r="U157" t="str">
        <f t="shared" si="49"/>
        <v>34_Short_TRANSIENT</v>
      </c>
    </row>
    <row r="158" spans="1:21" x14ac:dyDescent="0.2">
      <c r="A158">
        <v>13</v>
      </c>
      <c r="B158">
        <v>30</v>
      </c>
      <c r="C158">
        <v>20</v>
      </c>
      <c r="D158">
        <f t="shared" si="50"/>
        <v>0.33333333333333331</v>
      </c>
      <c r="E158">
        <f t="shared" si="51"/>
        <v>34</v>
      </c>
      <c r="F158">
        <f t="shared" si="52"/>
        <v>4</v>
      </c>
      <c r="G158">
        <v>3</v>
      </c>
      <c r="H158">
        <v>0</v>
      </c>
      <c r="I158">
        <v>2</v>
      </c>
      <c r="J158">
        <f t="shared" si="54"/>
        <v>3</v>
      </c>
      <c r="K158" t="s">
        <v>9</v>
      </c>
      <c r="L158" t="s">
        <v>8</v>
      </c>
      <c r="M158">
        <v>1100000063</v>
      </c>
      <c r="N158">
        <v>100000567</v>
      </c>
      <c r="O158" t="s">
        <v>60</v>
      </c>
      <c r="P158" t="str">
        <f t="shared" si="46"/>
        <v>34_tub.neg</v>
      </c>
      <c r="Q158">
        <f t="shared" si="53"/>
        <v>0</v>
      </c>
      <c r="R158" t="str">
        <f t="shared" si="47"/>
        <v>34_LP-Contact_tub.neg</v>
      </c>
      <c r="S158" t="s">
        <v>165</v>
      </c>
      <c r="T158" t="str">
        <f t="shared" si="48"/>
        <v>34_SELECTED</v>
      </c>
      <c r="U158" t="str">
        <f t="shared" si="49"/>
        <v>34_LP-Contact_SELECTED</v>
      </c>
    </row>
    <row r="159" spans="1:21" x14ac:dyDescent="0.2">
      <c r="A159">
        <v>13</v>
      </c>
      <c r="B159">
        <v>30</v>
      </c>
      <c r="C159">
        <v>20</v>
      </c>
      <c r="D159">
        <f t="shared" si="50"/>
        <v>0.33333333333333331</v>
      </c>
      <c r="E159">
        <f t="shared" si="51"/>
        <v>34</v>
      </c>
      <c r="F159">
        <f t="shared" si="52"/>
        <v>4</v>
      </c>
      <c r="G159">
        <v>3</v>
      </c>
      <c r="H159">
        <v>0</v>
      </c>
      <c r="I159">
        <v>2</v>
      </c>
      <c r="J159">
        <f t="shared" si="54"/>
        <v>3</v>
      </c>
      <c r="K159" t="s">
        <v>6</v>
      </c>
      <c r="L159" t="s">
        <v>8</v>
      </c>
      <c r="M159">
        <v>1100000062</v>
      </c>
      <c r="N159">
        <v>100000573</v>
      </c>
      <c r="O159" t="s">
        <v>60</v>
      </c>
      <c r="P159" t="str">
        <f t="shared" si="46"/>
        <v>34_tub.neg</v>
      </c>
      <c r="Q159">
        <f t="shared" si="53"/>
        <v>0</v>
      </c>
      <c r="R159" t="str">
        <f t="shared" si="47"/>
        <v>34_Short_tub.neg</v>
      </c>
      <c r="S159" t="s">
        <v>166</v>
      </c>
      <c r="T159" t="str">
        <f t="shared" si="48"/>
        <v>34_TRANSIENT</v>
      </c>
      <c r="U159" t="str">
        <f t="shared" si="49"/>
        <v>34_Short_TRANSIENT</v>
      </c>
    </row>
    <row r="160" spans="1:21" x14ac:dyDescent="0.2">
      <c r="A160">
        <v>13</v>
      </c>
      <c r="B160">
        <v>30</v>
      </c>
      <c r="C160">
        <v>20</v>
      </c>
      <c r="D160">
        <f t="shared" si="50"/>
        <v>0.33333333333333331</v>
      </c>
      <c r="E160">
        <f t="shared" si="51"/>
        <v>34</v>
      </c>
      <c r="F160">
        <f t="shared" si="52"/>
        <v>4</v>
      </c>
      <c r="G160">
        <v>2</v>
      </c>
      <c r="H160">
        <v>2</v>
      </c>
      <c r="I160">
        <v>0</v>
      </c>
      <c r="J160">
        <f t="shared" si="54"/>
        <v>0</v>
      </c>
      <c r="K160" t="s">
        <v>11</v>
      </c>
      <c r="L160" t="s">
        <v>8</v>
      </c>
      <c r="M160">
        <v>1100000053</v>
      </c>
      <c r="N160">
        <v>100000559</v>
      </c>
      <c r="O160" t="s">
        <v>61</v>
      </c>
      <c r="P160" t="str">
        <f t="shared" si="46"/>
        <v>34_tub.pos</v>
      </c>
      <c r="Q160">
        <f t="shared" si="53"/>
        <v>1</v>
      </c>
      <c r="R160" t="str">
        <f t="shared" si="47"/>
        <v>34_LP-innervation_tub.pos</v>
      </c>
      <c r="S160" t="s">
        <v>165</v>
      </c>
      <c r="T160" t="str">
        <f t="shared" si="48"/>
        <v>34_SELECTED</v>
      </c>
      <c r="U160" t="str">
        <f t="shared" si="49"/>
        <v>34_LP-innervation_SELECTED</v>
      </c>
    </row>
    <row r="161" spans="1:21" x14ac:dyDescent="0.2">
      <c r="A161">
        <v>13</v>
      </c>
      <c r="B161">
        <v>30</v>
      </c>
      <c r="C161">
        <v>20</v>
      </c>
      <c r="D161">
        <f t="shared" si="50"/>
        <v>0.33333333333333331</v>
      </c>
      <c r="E161">
        <f t="shared" si="51"/>
        <v>34</v>
      </c>
      <c r="F161">
        <f t="shared" si="52"/>
        <v>4</v>
      </c>
      <c r="G161">
        <v>3</v>
      </c>
      <c r="H161">
        <v>0</v>
      </c>
      <c r="I161">
        <v>0</v>
      </c>
      <c r="J161">
        <f t="shared" si="54"/>
        <v>3</v>
      </c>
      <c r="K161" t="s">
        <v>6</v>
      </c>
      <c r="L161" t="s">
        <v>8</v>
      </c>
      <c r="M161">
        <v>1100000049</v>
      </c>
      <c r="N161">
        <v>100000551</v>
      </c>
      <c r="O161" t="s">
        <v>60</v>
      </c>
      <c r="P161" t="str">
        <f t="shared" si="46"/>
        <v>34_tub.neg</v>
      </c>
      <c r="Q161">
        <f t="shared" si="53"/>
        <v>0</v>
      </c>
      <c r="R161" t="str">
        <f t="shared" si="47"/>
        <v>34_Short_tub.neg</v>
      </c>
      <c r="S161" t="s">
        <v>166</v>
      </c>
      <c r="T161" t="str">
        <f t="shared" si="48"/>
        <v>34_TRANSIENT</v>
      </c>
      <c r="U161" t="str">
        <f t="shared" si="49"/>
        <v>34_Short_TRANSIENT</v>
      </c>
    </row>
    <row r="162" spans="1:21" x14ac:dyDescent="0.2">
      <c r="A162">
        <v>13</v>
      </c>
      <c r="B162">
        <v>30</v>
      </c>
      <c r="C162">
        <v>20</v>
      </c>
      <c r="D162">
        <f t="shared" si="50"/>
        <v>0.33333333333333331</v>
      </c>
      <c r="E162">
        <f t="shared" si="51"/>
        <v>34</v>
      </c>
      <c r="F162">
        <f t="shared" si="52"/>
        <v>4</v>
      </c>
      <c r="G162">
        <v>3</v>
      </c>
      <c r="H162">
        <v>0</v>
      </c>
      <c r="I162">
        <v>0</v>
      </c>
      <c r="J162">
        <f t="shared" si="54"/>
        <v>3</v>
      </c>
      <c r="K162" t="s">
        <v>6</v>
      </c>
      <c r="L162" t="s">
        <v>8</v>
      </c>
      <c r="M162">
        <v>1100000041</v>
      </c>
      <c r="N162">
        <v>100000563</v>
      </c>
      <c r="O162" t="s">
        <v>60</v>
      </c>
      <c r="P162" t="str">
        <f t="shared" si="46"/>
        <v>34_tub.neg</v>
      </c>
      <c r="Q162">
        <f t="shared" si="53"/>
        <v>0</v>
      </c>
      <c r="R162" t="str">
        <f t="shared" si="47"/>
        <v>34_Short_tub.neg</v>
      </c>
      <c r="S162" t="s">
        <v>166</v>
      </c>
      <c r="T162" t="str">
        <f t="shared" si="48"/>
        <v>34_TRANSIENT</v>
      </c>
      <c r="U162" t="str">
        <f t="shared" si="49"/>
        <v>34_Short_TRANSIENT</v>
      </c>
    </row>
    <row r="163" spans="1:21" x14ac:dyDescent="0.2">
      <c r="A163">
        <v>13</v>
      </c>
      <c r="B163">
        <v>30</v>
      </c>
      <c r="C163">
        <v>20</v>
      </c>
      <c r="D163">
        <f t="shared" si="50"/>
        <v>0.33333333333333331</v>
      </c>
      <c r="E163">
        <f t="shared" si="51"/>
        <v>34</v>
      </c>
      <c r="F163">
        <f t="shared" si="52"/>
        <v>4</v>
      </c>
      <c r="G163">
        <v>3</v>
      </c>
      <c r="H163">
        <v>1</v>
      </c>
      <c r="I163">
        <v>0</v>
      </c>
      <c r="J163">
        <f t="shared" si="54"/>
        <v>2</v>
      </c>
      <c r="K163" t="s">
        <v>11</v>
      </c>
      <c r="L163" t="s">
        <v>8</v>
      </c>
      <c r="M163">
        <v>1100000040</v>
      </c>
      <c r="N163">
        <v>100000574</v>
      </c>
      <c r="O163" t="s">
        <v>61</v>
      </c>
      <c r="P163" t="str">
        <f t="shared" si="46"/>
        <v>34_tub.pos</v>
      </c>
      <c r="Q163">
        <f t="shared" si="53"/>
        <v>0.33333333333333331</v>
      </c>
      <c r="R163" t="str">
        <f t="shared" si="47"/>
        <v>34_LP-innervation_tub.pos</v>
      </c>
      <c r="S163" t="s">
        <v>165</v>
      </c>
      <c r="T163" t="str">
        <f t="shared" si="48"/>
        <v>34_SELECTED</v>
      </c>
      <c r="U163" t="str">
        <f t="shared" si="49"/>
        <v>34_LP-innervation_SELECTED</v>
      </c>
    </row>
    <row r="164" spans="1:21" x14ac:dyDescent="0.2">
      <c r="A164">
        <v>13</v>
      </c>
      <c r="B164">
        <v>30</v>
      </c>
      <c r="C164">
        <v>20</v>
      </c>
      <c r="D164">
        <f t="shared" si="50"/>
        <v>0.33333333333333331</v>
      </c>
      <c r="E164">
        <f t="shared" si="51"/>
        <v>34</v>
      </c>
      <c r="F164">
        <f t="shared" si="52"/>
        <v>4</v>
      </c>
      <c r="G164">
        <v>5</v>
      </c>
      <c r="H164">
        <v>0</v>
      </c>
      <c r="I164">
        <v>2</v>
      </c>
      <c r="J164">
        <f t="shared" si="54"/>
        <v>5</v>
      </c>
      <c r="K164" t="s">
        <v>9</v>
      </c>
      <c r="L164" t="s">
        <v>8</v>
      </c>
      <c r="M164">
        <v>1100000037</v>
      </c>
      <c r="N164">
        <v>100000577</v>
      </c>
      <c r="O164" t="s">
        <v>60</v>
      </c>
      <c r="P164" t="str">
        <f t="shared" si="46"/>
        <v>34_tub.neg</v>
      </c>
      <c r="Q164">
        <f t="shared" si="53"/>
        <v>0</v>
      </c>
      <c r="R164" t="str">
        <f t="shared" si="47"/>
        <v>34_LP-Contact_tub.neg</v>
      </c>
      <c r="S164" t="s">
        <v>165</v>
      </c>
      <c r="T164" t="str">
        <f t="shared" si="48"/>
        <v>34_SELECTED</v>
      </c>
      <c r="U164" t="str">
        <f t="shared" si="49"/>
        <v>34_LP-Contact_SELECTED</v>
      </c>
    </row>
    <row r="165" spans="1:21" x14ac:dyDescent="0.2">
      <c r="A165">
        <v>13</v>
      </c>
      <c r="B165">
        <v>30</v>
      </c>
      <c r="C165">
        <v>20</v>
      </c>
      <c r="D165">
        <f t="shared" si="50"/>
        <v>0.33333333333333331</v>
      </c>
      <c r="E165">
        <f t="shared" si="51"/>
        <v>34</v>
      </c>
      <c r="F165">
        <f t="shared" si="52"/>
        <v>4</v>
      </c>
      <c r="G165">
        <v>9</v>
      </c>
      <c r="H165">
        <v>1</v>
      </c>
      <c r="I165">
        <v>5</v>
      </c>
      <c r="J165">
        <f t="shared" si="54"/>
        <v>8</v>
      </c>
      <c r="K165" t="s">
        <v>11</v>
      </c>
      <c r="L165" t="s">
        <v>8</v>
      </c>
      <c r="M165">
        <v>1100000032</v>
      </c>
      <c r="N165">
        <v>100000572</v>
      </c>
      <c r="O165" t="s">
        <v>61</v>
      </c>
      <c r="P165" t="str">
        <f t="shared" si="46"/>
        <v>34_tub.pos</v>
      </c>
      <c r="Q165">
        <f t="shared" si="53"/>
        <v>0.1111111111111111</v>
      </c>
      <c r="R165" t="str">
        <f t="shared" si="47"/>
        <v>34_LP-innervation_tub.pos</v>
      </c>
      <c r="S165" t="s">
        <v>165</v>
      </c>
      <c r="T165" t="str">
        <f t="shared" si="48"/>
        <v>34_SELECTED</v>
      </c>
      <c r="U165" t="str">
        <f t="shared" si="49"/>
        <v>34_LP-innervation_SELECTED</v>
      </c>
    </row>
    <row r="166" spans="1:21" x14ac:dyDescent="0.2">
      <c r="A166">
        <v>13</v>
      </c>
      <c r="B166">
        <v>30</v>
      </c>
      <c r="C166">
        <v>20</v>
      </c>
      <c r="D166">
        <f t="shared" si="50"/>
        <v>0.33333333333333331</v>
      </c>
      <c r="E166">
        <f t="shared" si="51"/>
        <v>34</v>
      </c>
      <c r="F166">
        <f t="shared" si="52"/>
        <v>4</v>
      </c>
      <c r="G166">
        <v>2</v>
      </c>
      <c r="H166">
        <v>1</v>
      </c>
      <c r="I166">
        <v>1</v>
      </c>
      <c r="J166">
        <f t="shared" si="54"/>
        <v>1</v>
      </c>
      <c r="K166" t="s">
        <v>11</v>
      </c>
      <c r="L166" t="s">
        <v>8</v>
      </c>
      <c r="M166">
        <v>1100000029</v>
      </c>
      <c r="N166">
        <v>100000571</v>
      </c>
      <c r="O166" t="s">
        <v>61</v>
      </c>
      <c r="P166" t="str">
        <f t="shared" si="46"/>
        <v>34_tub.pos</v>
      </c>
      <c r="Q166">
        <f t="shared" si="53"/>
        <v>0.5</v>
      </c>
      <c r="R166" t="str">
        <f t="shared" si="47"/>
        <v>34_LP-innervation_tub.pos</v>
      </c>
      <c r="S166" t="s">
        <v>165</v>
      </c>
      <c r="T166" t="str">
        <f t="shared" si="48"/>
        <v>34_SELECTED</v>
      </c>
      <c r="U166" t="str">
        <f t="shared" si="49"/>
        <v>34_LP-innervation_SELECTED</v>
      </c>
    </row>
    <row r="167" spans="1:21" x14ac:dyDescent="0.2">
      <c r="A167">
        <v>13</v>
      </c>
      <c r="B167">
        <v>30</v>
      </c>
      <c r="C167">
        <v>20</v>
      </c>
      <c r="D167">
        <f t="shared" si="50"/>
        <v>0.33333333333333331</v>
      </c>
      <c r="E167">
        <f t="shared" si="51"/>
        <v>34</v>
      </c>
      <c r="F167">
        <f t="shared" si="52"/>
        <v>4</v>
      </c>
      <c r="G167">
        <v>2</v>
      </c>
      <c r="H167">
        <v>0</v>
      </c>
      <c r="I167">
        <v>0</v>
      </c>
      <c r="J167">
        <f t="shared" si="54"/>
        <v>2</v>
      </c>
      <c r="K167" t="s">
        <v>6</v>
      </c>
      <c r="L167" t="s">
        <v>8</v>
      </c>
      <c r="M167">
        <v>1100000029</v>
      </c>
      <c r="N167">
        <v>100000576</v>
      </c>
      <c r="O167" t="s">
        <v>60</v>
      </c>
      <c r="P167" t="str">
        <f t="shared" si="46"/>
        <v>34_tub.neg</v>
      </c>
      <c r="Q167">
        <f t="shared" si="53"/>
        <v>0</v>
      </c>
      <c r="R167" t="str">
        <f t="shared" si="47"/>
        <v>34_Short_tub.neg</v>
      </c>
      <c r="S167" t="s">
        <v>165</v>
      </c>
      <c r="T167" t="str">
        <f t="shared" si="48"/>
        <v>34_SELECTED</v>
      </c>
      <c r="U167" t="str">
        <f t="shared" si="49"/>
        <v>34_Short_SELECTED</v>
      </c>
    </row>
    <row r="168" spans="1:21" x14ac:dyDescent="0.2">
      <c r="A168">
        <v>13</v>
      </c>
      <c r="B168">
        <v>30</v>
      </c>
      <c r="C168">
        <v>20</v>
      </c>
      <c r="D168">
        <f t="shared" si="50"/>
        <v>0.33333333333333331</v>
      </c>
      <c r="E168">
        <f t="shared" si="51"/>
        <v>34</v>
      </c>
      <c r="F168">
        <f t="shared" si="52"/>
        <v>4</v>
      </c>
      <c r="G168">
        <v>3</v>
      </c>
      <c r="H168">
        <v>0</v>
      </c>
      <c r="I168">
        <v>0</v>
      </c>
      <c r="J168">
        <f t="shared" si="54"/>
        <v>3</v>
      </c>
      <c r="K168" t="s">
        <v>6</v>
      </c>
      <c r="L168" t="s">
        <v>8</v>
      </c>
      <c r="M168">
        <v>1100000027</v>
      </c>
      <c r="N168">
        <v>100000569</v>
      </c>
      <c r="O168" t="s">
        <v>60</v>
      </c>
      <c r="P168" t="str">
        <f t="shared" si="46"/>
        <v>34_tub.neg</v>
      </c>
      <c r="Q168">
        <f t="shared" si="53"/>
        <v>0</v>
      </c>
      <c r="R168" t="str">
        <f t="shared" si="47"/>
        <v>34_Short_tub.neg</v>
      </c>
      <c r="S168" t="s">
        <v>166</v>
      </c>
      <c r="T168" t="str">
        <f t="shared" si="48"/>
        <v>34_TRANSIENT</v>
      </c>
      <c r="U168" t="str">
        <f t="shared" si="49"/>
        <v>34_Short_TRANSIENT</v>
      </c>
    </row>
    <row r="169" spans="1:21" x14ac:dyDescent="0.2">
      <c r="A169">
        <v>13</v>
      </c>
      <c r="B169">
        <v>30</v>
      </c>
      <c r="C169">
        <v>20</v>
      </c>
      <c r="D169">
        <f t="shared" si="50"/>
        <v>0.33333333333333331</v>
      </c>
      <c r="E169">
        <f t="shared" si="51"/>
        <v>34</v>
      </c>
      <c r="F169">
        <f t="shared" si="52"/>
        <v>4</v>
      </c>
      <c r="G169">
        <v>1</v>
      </c>
      <c r="H169">
        <v>0</v>
      </c>
      <c r="I169">
        <v>1</v>
      </c>
      <c r="J169">
        <f t="shared" si="54"/>
        <v>1</v>
      </c>
      <c r="K169" t="s">
        <v>9</v>
      </c>
      <c r="L169" t="s">
        <v>7</v>
      </c>
      <c r="M169">
        <v>1100000022</v>
      </c>
      <c r="N169">
        <v>100000565</v>
      </c>
      <c r="O169" t="s">
        <v>60</v>
      </c>
      <c r="P169" t="str">
        <f t="shared" si="46"/>
        <v>34_tub.neg</v>
      </c>
      <c r="Q169">
        <f t="shared" si="53"/>
        <v>0</v>
      </c>
      <c r="R169" t="str">
        <f t="shared" si="47"/>
        <v>34_LP-Contact_tub.neg</v>
      </c>
      <c r="S169" t="s">
        <v>166</v>
      </c>
      <c r="T169" t="str">
        <f t="shared" si="48"/>
        <v>34_TRANSIENT</v>
      </c>
      <c r="U169" t="str">
        <f t="shared" si="49"/>
        <v>34_LP-Contact_TRANSIENT</v>
      </c>
    </row>
    <row r="170" spans="1:21" x14ac:dyDescent="0.2">
      <c r="A170">
        <v>13</v>
      </c>
      <c r="B170">
        <v>30</v>
      </c>
      <c r="C170">
        <v>20</v>
      </c>
      <c r="D170">
        <f t="shared" si="50"/>
        <v>0.33333333333333331</v>
      </c>
      <c r="E170">
        <f t="shared" si="51"/>
        <v>34</v>
      </c>
      <c r="F170">
        <f t="shared" si="52"/>
        <v>4</v>
      </c>
      <c r="G170">
        <v>4</v>
      </c>
      <c r="H170">
        <v>1</v>
      </c>
      <c r="I170">
        <v>1</v>
      </c>
      <c r="J170">
        <f t="shared" si="54"/>
        <v>3</v>
      </c>
      <c r="K170" t="s">
        <v>11</v>
      </c>
      <c r="L170" t="s">
        <v>8</v>
      </c>
      <c r="M170">
        <v>1100000019</v>
      </c>
      <c r="N170">
        <v>100000560</v>
      </c>
      <c r="O170" t="s">
        <v>61</v>
      </c>
      <c r="P170" t="str">
        <f t="shared" si="46"/>
        <v>34_tub.pos</v>
      </c>
      <c r="Q170">
        <f t="shared" si="53"/>
        <v>0.25</v>
      </c>
      <c r="R170" t="str">
        <f t="shared" si="47"/>
        <v>34_LP-innervation_tub.pos</v>
      </c>
      <c r="S170" t="s">
        <v>165</v>
      </c>
      <c r="T170" t="str">
        <f t="shared" si="48"/>
        <v>34_SELECTED</v>
      </c>
      <c r="U170" t="str">
        <f t="shared" si="49"/>
        <v>34_LP-innervation_SELECTED</v>
      </c>
    </row>
    <row r="171" spans="1:21" x14ac:dyDescent="0.2">
      <c r="A171">
        <v>13</v>
      </c>
      <c r="B171">
        <v>30</v>
      </c>
      <c r="C171">
        <v>20</v>
      </c>
      <c r="D171">
        <f t="shared" si="50"/>
        <v>0.33333333333333331</v>
      </c>
      <c r="E171">
        <f t="shared" si="51"/>
        <v>34</v>
      </c>
      <c r="F171">
        <f t="shared" si="52"/>
        <v>4</v>
      </c>
      <c r="G171">
        <v>5</v>
      </c>
      <c r="H171">
        <v>0</v>
      </c>
      <c r="I171">
        <v>2</v>
      </c>
      <c r="J171">
        <f t="shared" si="54"/>
        <v>5</v>
      </c>
      <c r="K171" t="s">
        <v>9</v>
      </c>
      <c r="L171" t="s">
        <v>8</v>
      </c>
      <c r="M171">
        <v>1100000015</v>
      </c>
      <c r="N171">
        <v>100000558</v>
      </c>
      <c r="O171" t="s">
        <v>60</v>
      </c>
      <c r="P171" t="str">
        <f t="shared" si="46"/>
        <v>34_tub.neg</v>
      </c>
      <c r="Q171">
        <f t="shared" si="53"/>
        <v>0</v>
      </c>
      <c r="R171" t="str">
        <f t="shared" si="47"/>
        <v>34_LP-Contact_tub.neg</v>
      </c>
      <c r="S171" t="s">
        <v>165</v>
      </c>
      <c r="T171" t="str">
        <f t="shared" si="48"/>
        <v>34_SELECTED</v>
      </c>
      <c r="U171" t="str">
        <f t="shared" si="49"/>
        <v>34_LP-Contact_SELECTED</v>
      </c>
    </row>
    <row r="172" spans="1:21" x14ac:dyDescent="0.2">
      <c r="A172">
        <v>13</v>
      </c>
      <c r="B172">
        <v>30</v>
      </c>
      <c r="C172">
        <v>20</v>
      </c>
      <c r="D172">
        <f t="shared" si="50"/>
        <v>0.33333333333333331</v>
      </c>
      <c r="E172">
        <f t="shared" si="51"/>
        <v>34</v>
      </c>
      <c r="F172">
        <f t="shared" si="52"/>
        <v>4</v>
      </c>
      <c r="G172">
        <v>2</v>
      </c>
      <c r="H172">
        <v>0</v>
      </c>
      <c r="I172">
        <v>1</v>
      </c>
      <c r="J172">
        <f t="shared" si="54"/>
        <v>2</v>
      </c>
      <c r="K172" t="s">
        <v>6</v>
      </c>
      <c r="L172" t="s">
        <v>8</v>
      </c>
      <c r="M172">
        <v>1100000011</v>
      </c>
      <c r="N172">
        <v>100000556</v>
      </c>
      <c r="O172" t="s">
        <v>60</v>
      </c>
      <c r="P172" t="str">
        <f t="shared" si="46"/>
        <v>34_tub.neg</v>
      </c>
      <c r="Q172">
        <f t="shared" si="53"/>
        <v>0</v>
      </c>
      <c r="R172" t="str">
        <f t="shared" si="47"/>
        <v>34_Short_tub.neg</v>
      </c>
      <c r="S172" t="s">
        <v>166</v>
      </c>
      <c r="T172" t="str">
        <f t="shared" si="48"/>
        <v>34_TRANSIENT</v>
      </c>
      <c r="U172" t="str">
        <f t="shared" si="49"/>
        <v>34_Short_TRANSIENT</v>
      </c>
    </row>
    <row r="173" spans="1:21" x14ac:dyDescent="0.2">
      <c r="A173">
        <v>13</v>
      </c>
      <c r="B173">
        <v>30</v>
      </c>
      <c r="C173">
        <v>20</v>
      </c>
      <c r="D173">
        <f t="shared" si="50"/>
        <v>0.33333333333333331</v>
      </c>
      <c r="E173">
        <f t="shared" si="51"/>
        <v>34</v>
      </c>
      <c r="F173">
        <f t="shared" si="52"/>
        <v>4</v>
      </c>
      <c r="G173">
        <v>3</v>
      </c>
      <c r="H173">
        <v>0</v>
      </c>
      <c r="I173">
        <v>1</v>
      </c>
      <c r="J173">
        <f t="shared" si="54"/>
        <v>3</v>
      </c>
      <c r="K173" t="s">
        <v>6</v>
      </c>
      <c r="L173" t="s">
        <v>8</v>
      </c>
      <c r="M173">
        <v>1100000011</v>
      </c>
      <c r="N173">
        <v>100000557</v>
      </c>
      <c r="O173" t="s">
        <v>60</v>
      </c>
      <c r="P173" t="str">
        <f t="shared" si="46"/>
        <v>34_tub.neg</v>
      </c>
      <c r="Q173">
        <f t="shared" si="53"/>
        <v>0</v>
      </c>
      <c r="R173" t="str">
        <f t="shared" si="47"/>
        <v>34_Short_tub.neg</v>
      </c>
      <c r="S173" t="s">
        <v>166</v>
      </c>
      <c r="T173" t="str">
        <f t="shared" si="48"/>
        <v>34_TRANSIENT</v>
      </c>
      <c r="U173" t="str">
        <f t="shared" si="49"/>
        <v>34_Short_TRANSIENT</v>
      </c>
    </row>
    <row r="174" spans="1:21" x14ac:dyDescent="0.2">
      <c r="A174">
        <v>13</v>
      </c>
      <c r="B174">
        <v>30</v>
      </c>
      <c r="C174">
        <v>20</v>
      </c>
      <c r="D174">
        <f t="shared" si="50"/>
        <v>0.33333333333333331</v>
      </c>
      <c r="E174">
        <f t="shared" si="51"/>
        <v>34</v>
      </c>
      <c r="F174">
        <f t="shared" si="52"/>
        <v>4</v>
      </c>
      <c r="G174">
        <v>3</v>
      </c>
      <c r="H174">
        <v>2</v>
      </c>
      <c r="I174">
        <v>0</v>
      </c>
      <c r="J174">
        <f t="shared" si="54"/>
        <v>1</v>
      </c>
      <c r="K174" t="s">
        <v>11</v>
      </c>
      <c r="L174" t="s">
        <v>8</v>
      </c>
      <c r="M174">
        <v>1100000002</v>
      </c>
      <c r="N174">
        <v>100000549</v>
      </c>
      <c r="O174" t="s">
        <v>61</v>
      </c>
      <c r="P174" t="str">
        <f t="shared" si="46"/>
        <v>34_tub.pos</v>
      </c>
      <c r="Q174">
        <f t="shared" si="53"/>
        <v>0.66666666666666663</v>
      </c>
      <c r="R174" t="str">
        <f t="shared" si="47"/>
        <v>34_LP-innervation_tub.pos</v>
      </c>
      <c r="S174" t="s">
        <v>165</v>
      </c>
      <c r="T174" t="str">
        <f t="shared" si="48"/>
        <v>34_SELECTED</v>
      </c>
      <c r="U174" t="str">
        <f t="shared" si="49"/>
        <v>34_LP-innervation_SELECTED</v>
      </c>
    </row>
    <row r="175" spans="1:21" x14ac:dyDescent="0.2">
      <c r="A175">
        <v>13</v>
      </c>
      <c r="B175">
        <v>30</v>
      </c>
      <c r="C175">
        <v>20</v>
      </c>
      <c r="D175">
        <f t="shared" si="50"/>
        <v>0.33333333333333331</v>
      </c>
      <c r="E175">
        <f t="shared" si="51"/>
        <v>34</v>
      </c>
      <c r="F175">
        <f t="shared" si="52"/>
        <v>4</v>
      </c>
      <c r="G175">
        <v>4</v>
      </c>
      <c r="H175">
        <v>1</v>
      </c>
      <c r="I175">
        <v>0</v>
      </c>
      <c r="J175">
        <f t="shared" si="54"/>
        <v>3</v>
      </c>
      <c r="K175" t="s">
        <v>11</v>
      </c>
      <c r="L175" t="s">
        <v>8</v>
      </c>
      <c r="M175">
        <v>1100000000</v>
      </c>
      <c r="N175">
        <v>100000548</v>
      </c>
      <c r="O175" t="s">
        <v>61</v>
      </c>
      <c r="P175" t="str">
        <f t="shared" si="46"/>
        <v>34_tub.pos</v>
      </c>
      <c r="Q175">
        <f t="shared" si="53"/>
        <v>0.25</v>
      </c>
      <c r="R175" t="str">
        <f t="shared" si="47"/>
        <v>34_LP-innervation_tub.pos</v>
      </c>
      <c r="S175" t="s">
        <v>165</v>
      </c>
      <c r="T175" t="str">
        <f t="shared" si="48"/>
        <v>34_SELECTED</v>
      </c>
      <c r="U175" t="str">
        <f t="shared" si="49"/>
        <v>34_LP-innervation_SELECTED</v>
      </c>
    </row>
    <row r="176" spans="1:21" x14ac:dyDescent="0.2">
      <c r="A176">
        <v>16</v>
      </c>
      <c r="B176">
        <v>30</v>
      </c>
      <c r="C176">
        <v>20</v>
      </c>
      <c r="D176">
        <f t="shared" si="50"/>
        <v>0.33333333333333331</v>
      </c>
      <c r="E176">
        <f t="shared" si="51"/>
        <v>35</v>
      </c>
      <c r="F176">
        <f t="shared" si="52"/>
        <v>5</v>
      </c>
      <c r="G176">
        <v>1</v>
      </c>
      <c r="H176">
        <v>0</v>
      </c>
      <c r="I176">
        <v>0</v>
      </c>
      <c r="J176">
        <f t="shared" si="54"/>
        <v>1</v>
      </c>
      <c r="K176" t="s">
        <v>6</v>
      </c>
      <c r="L176" t="s">
        <v>7</v>
      </c>
      <c r="M176">
        <v>1100000093</v>
      </c>
      <c r="N176">
        <v>100000695</v>
      </c>
      <c r="O176" t="s">
        <v>60</v>
      </c>
      <c r="P176" t="str">
        <f t="shared" si="46"/>
        <v>35_tub.neg</v>
      </c>
      <c r="Q176">
        <f t="shared" si="53"/>
        <v>0</v>
      </c>
      <c r="R176" t="str">
        <f t="shared" si="47"/>
        <v>35_Short_tub.neg</v>
      </c>
      <c r="S176" t="s">
        <v>166</v>
      </c>
      <c r="T176" t="str">
        <f t="shared" si="48"/>
        <v>35_TRANSIENT</v>
      </c>
      <c r="U176" t="str">
        <f t="shared" si="49"/>
        <v>35_Short_TRANSIENT</v>
      </c>
    </row>
    <row r="177" spans="1:21" x14ac:dyDescent="0.2">
      <c r="A177">
        <v>16</v>
      </c>
      <c r="B177">
        <v>30</v>
      </c>
      <c r="C177">
        <v>20</v>
      </c>
      <c r="D177">
        <f t="shared" si="50"/>
        <v>0.33333333333333331</v>
      </c>
      <c r="E177">
        <f t="shared" si="51"/>
        <v>35</v>
      </c>
      <c r="F177">
        <f t="shared" si="52"/>
        <v>5</v>
      </c>
      <c r="G177">
        <v>1</v>
      </c>
      <c r="H177">
        <v>0</v>
      </c>
      <c r="I177">
        <v>0</v>
      </c>
      <c r="J177">
        <f t="shared" si="54"/>
        <v>1</v>
      </c>
      <c r="K177" t="s">
        <v>6</v>
      </c>
      <c r="L177" t="s">
        <v>7</v>
      </c>
      <c r="M177">
        <v>1100000091</v>
      </c>
      <c r="N177">
        <v>100000681</v>
      </c>
      <c r="O177" t="s">
        <v>60</v>
      </c>
      <c r="P177" t="str">
        <f t="shared" si="46"/>
        <v>35_tub.neg</v>
      </c>
      <c r="Q177">
        <f t="shared" si="53"/>
        <v>0</v>
      </c>
      <c r="R177" t="str">
        <f t="shared" si="47"/>
        <v>35_Short_tub.neg</v>
      </c>
      <c r="S177" t="s">
        <v>166</v>
      </c>
      <c r="T177" t="str">
        <f t="shared" si="48"/>
        <v>35_TRANSIENT</v>
      </c>
      <c r="U177" t="str">
        <f t="shared" si="49"/>
        <v>35_Short_TRANSIENT</v>
      </c>
    </row>
    <row r="178" spans="1:21" x14ac:dyDescent="0.2">
      <c r="A178">
        <v>16</v>
      </c>
      <c r="B178">
        <v>30</v>
      </c>
      <c r="C178">
        <v>20</v>
      </c>
      <c r="D178">
        <f t="shared" si="50"/>
        <v>0.33333333333333331</v>
      </c>
      <c r="E178">
        <f t="shared" si="51"/>
        <v>35</v>
      </c>
      <c r="F178">
        <f t="shared" si="52"/>
        <v>5</v>
      </c>
      <c r="G178">
        <v>1</v>
      </c>
      <c r="H178">
        <v>0</v>
      </c>
      <c r="I178">
        <v>0</v>
      </c>
      <c r="J178">
        <f t="shared" si="54"/>
        <v>1</v>
      </c>
      <c r="K178" t="s">
        <v>6</v>
      </c>
      <c r="L178" t="s">
        <v>7</v>
      </c>
      <c r="M178">
        <v>1100000090</v>
      </c>
      <c r="N178">
        <v>100000689</v>
      </c>
      <c r="O178" t="s">
        <v>60</v>
      </c>
      <c r="P178" t="str">
        <f t="shared" si="46"/>
        <v>35_tub.neg</v>
      </c>
      <c r="Q178">
        <f t="shared" si="53"/>
        <v>0</v>
      </c>
      <c r="R178" t="str">
        <f t="shared" si="47"/>
        <v>35_Short_tub.neg</v>
      </c>
      <c r="S178" t="s">
        <v>166</v>
      </c>
      <c r="T178" t="str">
        <f t="shared" si="48"/>
        <v>35_TRANSIENT</v>
      </c>
      <c r="U178" t="str">
        <f t="shared" si="49"/>
        <v>35_Short_TRANSIENT</v>
      </c>
    </row>
    <row r="179" spans="1:21" x14ac:dyDescent="0.2">
      <c r="A179">
        <v>16</v>
      </c>
      <c r="B179">
        <v>30</v>
      </c>
      <c r="C179">
        <v>20</v>
      </c>
      <c r="D179">
        <f t="shared" si="50"/>
        <v>0.33333333333333331</v>
      </c>
      <c r="E179">
        <f t="shared" si="51"/>
        <v>35</v>
      </c>
      <c r="F179">
        <f t="shared" si="52"/>
        <v>5</v>
      </c>
      <c r="G179">
        <v>2</v>
      </c>
      <c r="H179">
        <v>0</v>
      </c>
      <c r="I179">
        <v>0</v>
      </c>
      <c r="J179">
        <f t="shared" si="54"/>
        <v>2</v>
      </c>
      <c r="K179" t="s">
        <v>6</v>
      </c>
      <c r="L179" t="s">
        <v>8</v>
      </c>
      <c r="M179">
        <v>1100000089</v>
      </c>
      <c r="N179">
        <v>100000669</v>
      </c>
      <c r="O179" t="s">
        <v>60</v>
      </c>
      <c r="P179" t="str">
        <f t="shared" si="46"/>
        <v>35_tub.neg</v>
      </c>
      <c r="Q179">
        <f t="shared" si="53"/>
        <v>0</v>
      </c>
      <c r="R179" t="str">
        <f t="shared" si="47"/>
        <v>35_Short_tub.neg</v>
      </c>
      <c r="S179" t="s">
        <v>166</v>
      </c>
      <c r="T179" t="str">
        <f t="shared" si="48"/>
        <v>35_TRANSIENT</v>
      </c>
      <c r="U179" t="str">
        <f t="shared" si="49"/>
        <v>35_Short_TRANSIENT</v>
      </c>
    </row>
    <row r="180" spans="1:21" x14ac:dyDescent="0.2">
      <c r="A180">
        <v>16</v>
      </c>
      <c r="B180">
        <v>30</v>
      </c>
      <c r="C180">
        <v>20</v>
      </c>
      <c r="D180">
        <f t="shared" si="50"/>
        <v>0.33333333333333331</v>
      </c>
      <c r="E180">
        <f t="shared" si="51"/>
        <v>35</v>
      </c>
      <c r="F180">
        <f t="shared" si="52"/>
        <v>5</v>
      </c>
      <c r="G180">
        <v>1</v>
      </c>
      <c r="H180">
        <v>0</v>
      </c>
      <c r="I180">
        <v>0</v>
      </c>
      <c r="J180">
        <f t="shared" si="54"/>
        <v>1</v>
      </c>
      <c r="K180" t="s">
        <v>6</v>
      </c>
      <c r="L180" t="s">
        <v>7</v>
      </c>
      <c r="M180">
        <v>1100000088</v>
      </c>
      <c r="N180">
        <v>100000667</v>
      </c>
      <c r="O180" t="s">
        <v>60</v>
      </c>
      <c r="P180" t="str">
        <f t="shared" si="46"/>
        <v>35_tub.neg</v>
      </c>
      <c r="Q180">
        <f t="shared" si="53"/>
        <v>0</v>
      </c>
      <c r="R180" t="str">
        <f t="shared" si="47"/>
        <v>35_Short_tub.neg</v>
      </c>
      <c r="S180" t="s">
        <v>166</v>
      </c>
      <c r="T180" t="str">
        <f t="shared" si="48"/>
        <v>35_TRANSIENT</v>
      </c>
      <c r="U180" t="str">
        <f t="shared" si="49"/>
        <v>35_Short_TRANSIENT</v>
      </c>
    </row>
    <row r="181" spans="1:21" x14ac:dyDescent="0.2">
      <c r="A181">
        <v>16</v>
      </c>
      <c r="B181">
        <v>30</v>
      </c>
      <c r="C181">
        <v>20</v>
      </c>
      <c r="D181">
        <f t="shared" si="50"/>
        <v>0.33333333333333331</v>
      </c>
      <c r="E181">
        <f t="shared" si="51"/>
        <v>35</v>
      </c>
      <c r="F181">
        <f t="shared" si="52"/>
        <v>5</v>
      </c>
      <c r="G181">
        <v>2</v>
      </c>
      <c r="H181">
        <v>0</v>
      </c>
      <c r="I181">
        <v>0</v>
      </c>
      <c r="J181">
        <f t="shared" si="54"/>
        <v>2</v>
      </c>
      <c r="K181" t="s">
        <v>6</v>
      </c>
      <c r="L181" t="s">
        <v>8</v>
      </c>
      <c r="M181">
        <v>1100000087</v>
      </c>
      <c r="N181">
        <v>100000683</v>
      </c>
      <c r="O181" t="s">
        <v>60</v>
      </c>
      <c r="P181" t="str">
        <f t="shared" si="46"/>
        <v>35_tub.neg</v>
      </c>
      <c r="Q181">
        <f t="shared" si="53"/>
        <v>0</v>
      </c>
      <c r="R181" t="str">
        <f t="shared" si="47"/>
        <v>35_Short_tub.neg</v>
      </c>
      <c r="S181" t="s">
        <v>166</v>
      </c>
      <c r="T181" t="str">
        <f t="shared" si="48"/>
        <v>35_TRANSIENT</v>
      </c>
      <c r="U181" t="str">
        <f t="shared" si="49"/>
        <v>35_Short_TRANSIENT</v>
      </c>
    </row>
    <row r="182" spans="1:21" x14ac:dyDescent="0.2">
      <c r="A182">
        <v>16</v>
      </c>
      <c r="B182">
        <v>30</v>
      </c>
      <c r="C182">
        <v>20</v>
      </c>
      <c r="D182">
        <f t="shared" si="50"/>
        <v>0.33333333333333331</v>
      </c>
      <c r="E182">
        <f t="shared" si="51"/>
        <v>35</v>
      </c>
      <c r="F182">
        <f t="shared" si="52"/>
        <v>5</v>
      </c>
      <c r="G182">
        <v>4</v>
      </c>
      <c r="H182">
        <v>0</v>
      </c>
      <c r="I182">
        <v>1</v>
      </c>
      <c r="J182">
        <f t="shared" si="54"/>
        <v>4</v>
      </c>
      <c r="K182" t="s">
        <v>6</v>
      </c>
      <c r="L182" t="s">
        <v>8</v>
      </c>
      <c r="M182">
        <v>1100000086</v>
      </c>
      <c r="N182">
        <v>100000659</v>
      </c>
      <c r="O182" t="s">
        <v>60</v>
      </c>
      <c r="P182" t="str">
        <f t="shared" si="46"/>
        <v>35_tub.neg</v>
      </c>
      <c r="Q182">
        <f t="shared" si="53"/>
        <v>0</v>
      </c>
      <c r="R182" t="str">
        <f t="shared" si="47"/>
        <v>35_Short_tub.neg</v>
      </c>
      <c r="S182" t="s">
        <v>166</v>
      </c>
      <c r="T182" t="str">
        <f t="shared" si="48"/>
        <v>35_TRANSIENT</v>
      </c>
      <c r="U182" t="str">
        <f t="shared" si="49"/>
        <v>35_Short_TRANSIENT</v>
      </c>
    </row>
    <row r="183" spans="1:21" x14ac:dyDescent="0.2">
      <c r="A183">
        <v>16</v>
      </c>
      <c r="B183">
        <v>30</v>
      </c>
      <c r="C183">
        <v>20</v>
      </c>
      <c r="D183">
        <f t="shared" si="50"/>
        <v>0.33333333333333331</v>
      </c>
      <c r="E183">
        <f t="shared" si="51"/>
        <v>35</v>
      </c>
      <c r="F183">
        <f t="shared" si="52"/>
        <v>5</v>
      </c>
      <c r="G183">
        <v>1</v>
      </c>
      <c r="H183">
        <v>0</v>
      </c>
      <c r="I183">
        <v>0</v>
      </c>
      <c r="J183">
        <f t="shared" si="54"/>
        <v>1</v>
      </c>
      <c r="K183" t="s">
        <v>6</v>
      </c>
      <c r="L183" t="s">
        <v>7</v>
      </c>
      <c r="M183">
        <v>1100000085</v>
      </c>
      <c r="N183">
        <v>100000677</v>
      </c>
      <c r="O183" t="s">
        <v>60</v>
      </c>
      <c r="P183" t="str">
        <f t="shared" si="46"/>
        <v>35_tub.neg</v>
      </c>
      <c r="Q183">
        <f t="shared" si="53"/>
        <v>0</v>
      </c>
      <c r="R183" t="str">
        <f t="shared" si="47"/>
        <v>35_Short_tub.neg</v>
      </c>
      <c r="S183" t="s">
        <v>166</v>
      </c>
      <c r="T183" t="str">
        <f t="shared" si="48"/>
        <v>35_TRANSIENT</v>
      </c>
      <c r="U183" t="str">
        <f t="shared" si="49"/>
        <v>35_Short_TRANSIENT</v>
      </c>
    </row>
    <row r="184" spans="1:21" x14ac:dyDescent="0.2">
      <c r="A184">
        <v>16</v>
      </c>
      <c r="B184">
        <v>30</v>
      </c>
      <c r="C184">
        <v>20</v>
      </c>
      <c r="D184">
        <f t="shared" si="50"/>
        <v>0.33333333333333331</v>
      </c>
      <c r="E184">
        <f t="shared" si="51"/>
        <v>35</v>
      </c>
      <c r="F184">
        <f t="shared" si="52"/>
        <v>5</v>
      </c>
      <c r="G184">
        <v>1</v>
      </c>
      <c r="H184">
        <v>0</v>
      </c>
      <c r="I184">
        <v>0</v>
      </c>
      <c r="J184">
        <f t="shared" si="54"/>
        <v>1</v>
      </c>
      <c r="K184" t="s">
        <v>6</v>
      </c>
      <c r="L184" t="s">
        <v>7</v>
      </c>
      <c r="M184">
        <v>1100000081</v>
      </c>
      <c r="N184">
        <v>100000688</v>
      </c>
      <c r="O184" t="s">
        <v>60</v>
      </c>
      <c r="P184" t="str">
        <f t="shared" si="46"/>
        <v>35_tub.neg</v>
      </c>
      <c r="Q184">
        <f t="shared" si="53"/>
        <v>0</v>
      </c>
      <c r="R184" t="str">
        <f t="shared" si="47"/>
        <v>35_Short_tub.neg</v>
      </c>
      <c r="S184" t="s">
        <v>166</v>
      </c>
      <c r="T184" t="str">
        <f t="shared" si="48"/>
        <v>35_TRANSIENT</v>
      </c>
      <c r="U184" t="str">
        <f t="shared" si="49"/>
        <v>35_Short_TRANSIENT</v>
      </c>
    </row>
    <row r="185" spans="1:21" x14ac:dyDescent="0.2">
      <c r="A185">
        <v>16</v>
      </c>
      <c r="B185">
        <v>30</v>
      </c>
      <c r="C185">
        <v>20</v>
      </c>
      <c r="D185">
        <f t="shared" si="50"/>
        <v>0.33333333333333331</v>
      </c>
      <c r="E185">
        <f t="shared" si="51"/>
        <v>35</v>
      </c>
      <c r="F185">
        <f t="shared" si="52"/>
        <v>5</v>
      </c>
      <c r="G185">
        <v>3</v>
      </c>
      <c r="H185">
        <v>0</v>
      </c>
      <c r="I185">
        <v>2</v>
      </c>
      <c r="J185">
        <f t="shared" si="54"/>
        <v>3</v>
      </c>
      <c r="K185" t="s">
        <v>6</v>
      </c>
      <c r="L185" t="s">
        <v>8</v>
      </c>
      <c r="M185">
        <v>1100000080</v>
      </c>
      <c r="N185">
        <v>100000662</v>
      </c>
      <c r="O185" t="s">
        <v>60</v>
      </c>
      <c r="P185" t="str">
        <f t="shared" si="46"/>
        <v>35_tub.neg</v>
      </c>
      <c r="Q185">
        <f t="shared" si="53"/>
        <v>0</v>
      </c>
      <c r="R185" t="str">
        <f t="shared" si="47"/>
        <v>35_Short_tub.neg</v>
      </c>
      <c r="S185" t="s">
        <v>165</v>
      </c>
      <c r="T185" t="str">
        <f t="shared" si="48"/>
        <v>35_SELECTED</v>
      </c>
      <c r="U185" t="str">
        <f t="shared" si="49"/>
        <v>35_Short_SELECTED</v>
      </c>
    </row>
    <row r="186" spans="1:21" x14ac:dyDescent="0.2">
      <c r="A186">
        <v>16</v>
      </c>
      <c r="B186">
        <v>30</v>
      </c>
      <c r="C186">
        <v>20</v>
      </c>
      <c r="D186">
        <f t="shared" si="50"/>
        <v>0.33333333333333331</v>
      </c>
      <c r="E186">
        <f t="shared" si="51"/>
        <v>35</v>
      </c>
      <c r="F186">
        <f t="shared" si="52"/>
        <v>5</v>
      </c>
      <c r="G186">
        <v>3</v>
      </c>
      <c r="H186">
        <v>0</v>
      </c>
      <c r="I186">
        <v>0</v>
      </c>
      <c r="J186">
        <f t="shared" si="54"/>
        <v>3</v>
      </c>
      <c r="K186" t="s">
        <v>6</v>
      </c>
      <c r="L186" t="s">
        <v>8</v>
      </c>
      <c r="M186">
        <v>1100000079</v>
      </c>
      <c r="N186">
        <v>100000665</v>
      </c>
      <c r="O186" t="s">
        <v>60</v>
      </c>
      <c r="P186" t="str">
        <f t="shared" si="46"/>
        <v>35_tub.neg</v>
      </c>
      <c r="Q186">
        <f t="shared" si="53"/>
        <v>0</v>
      </c>
      <c r="R186" t="str">
        <f t="shared" si="47"/>
        <v>35_Short_tub.neg</v>
      </c>
      <c r="S186" t="s">
        <v>166</v>
      </c>
      <c r="T186" t="str">
        <f t="shared" si="48"/>
        <v>35_TRANSIENT</v>
      </c>
      <c r="U186" t="str">
        <f t="shared" si="49"/>
        <v>35_Short_TRANSIENT</v>
      </c>
    </row>
    <row r="187" spans="1:21" x14ac:dyDescent="0.2">
      <c r="A187">
        <v>16</v>
      </c>
      <c r="B187">
        <v>30</v>
      </c>
      <c r="C187">
        <v>20</v>
      </c>
      <c r="D187">
        <f t="shared" si="50"/>
        <v>0.33333333333333331</v>
      </c>
      <c r="E187">
        <f t="shared" si="51"/>
        <v>35</v>
      </c>
      <c r="F187">
        <f t="shared" si="52"/>
        <v>5</v>
      </c>
      <c r="G187">
        <v>1</v>
      </c>
      <c r="H187">
        <v>0</v>
      </c>
      <c r="I187">
        <v>0</v>
      </c>
      <c r="J187">
        <f t="shared" si="54"/>
        <v>1</v>
      </c>
      <c r="K187" t="s">
        <v>6</v>
      </c>
      <c r="L187" t="s">
        <v>8</v>
      </c>
      <c r="M187">
        <v>1100000076</v>
      </c>
      <c r="N187">
        <v>100000666</v>
      </c>
      <c r="O187" t="s">
        <v>60</v>
      </c>
      <c r="P187" t="str">
        <f t="shared" si="46"/>
        <v>35_tub.neg</v>
      </c>
      <c r="Q187">
        <f t="shared" si="53"/>
        <v>0</v>
      </c>
      <c r="R187" t="str">
        <f t="shared" si="47"/>
        <v>35_Short_tub.neg</v>
      </c>
      <c r="S187" t="s">
        <v>166</v>
      </c>
      <c r="T187" t="str">
        <f t="shared" si="48"/>
        <v>35_TRANSIENT</v>
      </c>
      <c r="U187" t="str">
        <f t="shared" si="49"/>
        <v>35_Short_TRANSIENT</v>
      </c>
    </row>
    <row r="188" spans="1:21" x14ac:dyDescent="0.2">
      <c r="A188">
        <v>16</v>
      </c>
      <c r="B188">
        <v>30</v>
      </c>
      <c r="C188">
        <v>20</v>
      </c>
      <c r="D188">
        <f t="shared" si="50"/>
        <v>0.33333333333333331</v>
      </c>
      <c r="E188">
        <f t="shared" si="51"/>
        <v>35</v>
      </c>
      <c r="F188">
        <f t="shared" si="52"/>
        <v>5</v>
      </c>
      <c r="G188">
        <v>1</v>
      </c>
      <c r="H188">
        <v>0</v>
      </c>
      <c r="I188">
        <v>0</v>
      </c>
      <c r="J188">
        <f t="shared" si="54"/>
        <v>1</v>
      </c>
      <c r="K188" t="s">
        <v>6</v>
      </c>
      <c r="L188" t="s">
        <v>7</v>
      </c>
      <c r="M188">
        <v>1100000072</v>
      </c>
      <c r="N188">
        <v>100000684</v>
      </c>
      <c r="O188" t="s">
        <v>60</v>
      </c>
      <c r="P188" t="str">
        <f t="shared" si="46"/>
        <v>35_tub.neg</v>
      </c>
      <c r="Q188">
        <f t="shared" si="53"/>
        <v>0</v>
      </c>
      <c r="R188" t="str">
        <f t="shared" si="47"/>
        <v>35_Short_tub.neg</v>
      </c>
      <c r="S188" t="s">
        <v>166</v>
      </c>
      <c r="T188" t="str">
        <f t="shared" si="48"/>
        <v>35_TRANSIENT</v>
      </c>
      <c r="U188" t="str">
        <f t="shared" si="49"/>
        <v>35_Short_TRANSIENT</v>
      </c>
    </row>
    <row r="189" spans="1:21" x14ac:dyDescent="0.2">
      <c r="A189">
        <v>16</v>
      </c>
      <c r="B189">
        <v>30</v>
      </c>
      <c r="C189">
        <v>20</v>
      </c>
      <c r="D189">
        <f t="shared" si="50"/>
        <v>0.33333333333333331</v>
      </c>
      <c r="E189">
        <f t="shared" si="51"/>
        <v>35</v>
      </c>
      <c r="F189">
        <f t="shared" si="52"/>
        <v>5</v>
      </c>
      <c r="G189">
        <v>2</v>
      </c>
      <c r="H189">
        <v>1</v>
      </c>
      <c r="I189">
        <v>0</v>
      </c>
      <c r="J189">
        <f t="shared" si="54"/>
        <v>1</v>
      </c>
      <c r="K189" t="s">
        <v>11</v>
      </c>
      <c r="L189" t="s">
        <v>8</v>
      </c>
      <c r="M189">
        <v>1100000066</v>
      </c>
      <c r="N189">
        <v>100000686</v>
      </c>
      <c r="O189" t="s">
        <v>61</v>
      </c>
      <c r="P189" t="str">
        <f t="shared" si="46"/>
        <v>35_tub.pos</v>
      </c>
      <c r="Q189">
        <f t="shared" si="53"/>
        <v>0.5</v>
      </c>
      <c r="R189" t="str">
        <f t="shared" si="47"/>
        <v>35_LP-innervation_tub.pos</v>
      </c>
      <c r="S189" t="s">
        <v>165</v>
      </c>
      <c r="T189" t="str">
        <f t="shared" si="48"/>
        <v>35_SELECTED</v>
      </c>
      <c r="U189" t="str">
        <f t="shared" si="49"/>
        <v>35_LP-innervation_SELECTED</v>
      </c>
    </row>
    <row r="190" spans="1:21" x14ac:dyDescent="0.2">
      <c r="A190">
        <v>16</v>
      </c>
      <c r="B190">
        <v>30</v>
      </c>
      <c r="C190">
        <v>20</v>
      </c>
      <c r="D190">
        <f t="shared" si="50"/>
        <v>0.33333333333333331</v>
      </c>
      <c r="E190">
        <f t="shared" si="51"/>
        <v>35</v>
      </c>
      <c r="F190">
        <f t="shared" si="52"/>
        <v>5</v>
      </c>
      <c r="G190">
        <v>1</v>
      </c>
      <c r="H190">
        <v>0</v>
      </c>
      <c r="I190">
        <v>0</v>
      </c>
      <c r="J190">
        <f t="shared" si="54"/>
        <v>1</v>
      </c>
      <c r="K190" t="s">
        <v>6</v>
      </c>
      <c r="L190" t="s">
        <v>7</v>
      </c>
      <c r="M190">
        <v>1100000065</v>
      </c>
      <c r="N190">
        <v>100000664</v>
      </c>
      <c r="O190" t="s">
        <v>60</v>
      </c>
      <c r="P190" t="str">
        <f t="shared" si="46"/>
        <v>35_tub.neg</v>
      </c>
      <c r="Q190">
        <f t="shared" si="53"/>
        <v>0</v>
      </c>
      <c r="R190" t="str">
        <f t="shared" si="47"/>
        <v>35_Short_tub.neg</v>
      </c>
      <c r="S190" t="s">
        <v>166</v>
      </c>
      <c r="T190" t="str">
        <f t="shared" si="48"/>
        <v>35_TRANSIENT</v>
      </c>
      <c r="U190" t="str">
        <f t="shared" si="49"/>
        <v>35_Short_TRANSIENT</v>
      </c>
    </row>
    <row r="191" spans="1:21" x14ac:dyDescent="0.2">
      <c r="A191">
        <v>16</v>
      </c>
      <c r="B191">
        <v>30</v>
      </c>
      <c r="C191">
        <v>20</v>
      </c>
      <c r="D191">
        <f t="shared" si="50"/>
        <v>0.33333333333333331</v>
      </c>
      <c r="E191">
        <f t="shared" si="51"/>
        <v>35</v>
      </c>
      <c r="F191">
        <f t="shared" si="52"/>
        <v>5</v>
      </c>
      <c r="G191">
        <v>8</v>
      </c>
      <c r="H191">
        <v>1</v>
      </c>
      <c r="I191">
        <v>1</v>
      </c>
      <c r="J191">
        <f t="shared" si="54"/>
        <v>7</v>
      </c>
      <c r="K191" t="s">
        <v>11</v>
      </c>
      <c r="L191" t="s">
        <v>8</v>
      </c>
      <c r="M191">
        <v>1100000063</v>
      </c>
      <c r="N191">
        <v>100000685</v>
      </c>
      <c r="O191" t="s">
        <v>61</v>
      </c>
      <c r="P191" t="str">
        <f t="shared" si="46"/>
        <v>35_tub.pos</v>
      </c>
      <c r="Q191">
        <f t="shared" si="53"/>
        <v>0.125</v>
      </c>
      <c r="R191" t="str">
        <f t="shared" si="47"/>
        <v>35_LP-innervation_tub.pos</v>
      </c>
      <c r="S191" t="s">
        <v>165</v>
      </c>
      <c r="T191" t="str">
        <f t="shared" si="48"/>
        <v>35_SELECTED</v>
      </c>
      <c r="U191" t="str">
        <f t="shared" si="49"/>
        <v>35_LP-innervation_SELECTED</v>
      </c>
    </row>
    <row r="192" spans="1:21" x14ac:dyDescent="0.2">
      <c r="A192">
        <v>16</v>
      </c>
      <c r="B192">
        <v>30</v>
      </c>
      <c r="C192">
        <v>20</v>
      </c>
      <c r="D192">
        <f t="shared" si="50"/>
        <v>0.33333333333333331</v>
      </c>
      <c r="E192">
        <f t="shared" si="51"/>
        <v>35</v>
      </c>
      <c r="F192">
        <f t="shared" si="52"/>
        <v>5</v>
      </c>
      <c r="G192">
        <v>1</v>
      </c>
      <c r="H192">
        <v>0</v>
      </c>
      <c r="I192">
        <v>0</v>
      </c>
      <c r="J192">
        <f t="shared" si="54"/>
        <v>1</v>
      </c>
      <c r="K192" t="s">
        <v>6</v>
      </c>
      <c r="L192" t="s">
        <v>7</v>
      </c>
      <c r="M192">
        <v>1100000062</v>
      </c>
      <c r="N192">
        <v>100000680</v>
      </c>
      <c r="O192" t="s">
        <v>60</v>
      </c>
      <c r="P192" t="str">
        <f t="shared" si="46"/>
        <v>35_tub.neg</v>
      </c>
      <c r="Q192">
        <f t="shared" si="53"/>
        <v>0</v>
      </c>
      <c r="R192" t="str">
        <f t="shared" si="47"/>
        <v>35_Short_tub.neg</v>
      </c>
      <c r="S192" t="s">
        <v>166</v>
      </c>
      <c r="T192" t="str">
        <f t="shared" si="48"/>
        <v>35_TRANSIENT</v>
      </c>
      <c r="U192" t="str">
        <f t="shared" si="49"/>
        <v>35_Short_TRANSIENT</v>
      </c>
    </row>
    <row r="193" spans="1:21" x14ac:dyDescent="0.2">
      <c r="A193">
        <v>16</v>
      </c>
      <c r="B193">
        <v>30</v>
      </c>
      <c r="C193">
        <v>20</v>
      </c>
      <c r="D193">
        <f t="shared" si="50"/>
        <v>0.33333333333333331</v>
      </c>
      <c r="E193">
        <f t="shared" si="51"/>
        <v>35</v>
      </c>
      <c r="F193">
        <f t="shared" si="52"/>
        <v>5</v>
      </c>
      <c r="G193">
        <v>3</v>
      </c>
      <c r="H193">
        <v>1</v>
      </c>
      <c r="I193">
        <v>0</v>
      </c>
      <c r="J193">
        <f t="shared" si="54"/>
        <v>2</v>
      </c>
      <c r="K193" t="s">
        <v>11</v>
      </c>
      <c r="L193" t="s">
        <v>8</v>
      </c>
      <c r="M193">
        <v>1100000053</v>
      </c>
      <c r="N193">
        <v>100000655</v>
      </c>
      <c r="O193" t="s">
        <v>61</v>
      </c>
      <c r="P193" t="str">
        <f t="shared" ref="P193:P256" si="55">CONCATENATE(E193,"_",O193)</f>
        <v>35_tub.pos</v>
      </c>
      <c r="Q193">
        <f t="shared" si="53"/>
        <v>0.33333333333333331</v>
      </c>
      <c r="R193" t="str">
        <f t="shared" ref="R193:R256" si="56">CONCATENATE(E193,"_",K193,"_",O193)</f>
        <v>35_LP-innervation_tub.pos</v>
      </c>
      <c r="S193" t="s">
        <v>165</v>
      </c>
      <c r="T193" t="str">
        <f t="shared" ref="T193:T256" si="57">CONCATENATE(E193,"_",S193)</f>
        <v>35_SELECTED</v>
      </c>
      <c r="U193" t="str">
        <f t="shared" ref="U193:U256" si="58">CONCATENATE(E193,"_",K193,"_",S193)</f>
        <v>35_LP-innervation_SELECTED</v>
      </c>
    </row>
    <row r="194" spans="1:21" x14ac:dyDescent="0.2">
      <c r="A194">
        <v>16</v>
      </c>
      <c r="B194">
        <v>30</v>
      </c>
      <c r="C194">
        <v>20</v>
      </c>
      <c r="D194">
        <f t="shared" ref="D194:D257" si="59">C194/60</f>
        <v>0.33333333333333331</v>
      </c>
      <c r="E194">
        <f t="shared" ref="E194:E257" si="60">B194+(D194*(A194-1))</f>
        <v>35</v>
      </c>
      <c r="F194">
        <f t="shared" ref="F194:F257" si="61">D194*(A194-1)</f>
        <v>5</v>
      </c>
      <c r="G194">
        <v>1</v>
      </c>
      <c r="H194">
        <v>0</v>
      </c>
      <c r="I194">
        <v>1</v>
      </c>
      <c r="J194">
        <f t="shared" si="54"/>
        <v>1</v>
      </c>
      <c r="K194" t="s">
        <v>6</v>
      </c>
      <c r="L194" t="s">
        <v>7</v>
      </c>
      <c r="M194">
        <v>1100000049</v>
      </c>
      <c r="N194">
        <v>100000661</v>
      </c>
      <c r="O194" t="s">
        <v>60</v>
      </c>
      <c r="P194" t="str">
        <f t="shared" si="55"/>
        <v>35_tub.neg</v>
      </c>
      <c r="Q194">
        <f t="shared" ref="Q194:Q257" si="62">H194/G194</f>
        <v>0</v>
      </c>
      <c r="R194" t="str">
        <f t="shared" si="56"/>
        <v>35_Short_tub.neg</v>
      </c>
      <c r="S194" t="s">
        <v>166</v>
      </c>
      <c r="T194" t="str">
        <f t="shared" si="57"/>
        <v>35_TRANSIENT</v>
      </c>
      <c r="U194" t="str">
        <f t="shared" si="58"/>
        <v>35_Short_TRANSIENT</v>
      </c>
    </row>
    <row r="195" spans="1:21" x14ac:dyDescent="0.2">
      <c r="A195">
        <v>16</v>
      </c>
      <c r="B195">
        <v>30</v>
      </c>
      <c r="C195">
        <v>20</v>
      </c>
      <c r="D195">
        <f t="shared" si="59"/>
        <v>0.33333333333333331</v>
      </c>
      <c r="E195">
        <f t="shared" si="60"/>
        <v>35</v>
      </c>
      <c r="F195">
        <f t="shared" si="61"/>
        <v>5</v>
      </c>
      <c r="G195">
        <v>8</v>
      </c>
      <c r="H195">
        <v>1</v>
      </c>
      <c r="I195">
        <v>0</v>
      </c>
      <c r="J195">
        <f t="shared" ref="J195:J258" si="63">G195-H195</f>
        <v>7</v>
      </c>
      <c r="K195" t="s">
        <v>11</v>
      </c>
      <c r="L195" t="s">
        <v>8</v>
      </c>
      <c r="M195">
        <v>1100000040</v>
      </c>
      <c r="N195">
        <v>100000670</v>
      </c>
      <c r="O195" t="s">
        <v>61</v>
      </c>
      <c r="P195" t="str">
        <f t="shared" si="55"/>
        <v>35_tub.pos</v>
      </c>
      <c r="Q195">
        <f t="shared" si="62"/>
        <v>0.125</v>
      </c>
      <c r="R195" t="str">
        <f t="shared" si="56"/>
        <v>35_LP-innervation_tub.pos</v>
      </c>
      <c r="S195" t="s">
        <v>165</v>
      </c>
      <c r="T195" t="str">
        <f t="shared" si="57"/>
        <v>35_SELECTED</v>
      </c>
      <c r="U195" t="str">
        <f t="shared" si="58"/>
        <v>35_LP-innervation_SELECTED</v>
      </c>
    </row>
    <row r="196" spans="1:21" x14ac:dyDescent="0.2">
      <c r="A196">
        <v>16</v>
      </c>
      <c r="B196">
        <v>30</v>
      </c>
      <c r="C196">
        <v>20</v>
      </c>
      <c r="D196">
        <f t="shared" si="59"/>
        <v>0.33333333333333331</v>
      </c>
      <c r="E196">
        <f t="shared" si="60"/>
        <v>35</v>
      </c>
      <c r="F196">
        <f t="shared" si="61"/>
        <v>5</v>
      </c>
      <c r="G196">
        <v>2</v>
      </c>
      <c r="H196">
        <v>0</v>
      </c>
      <c r="I196">
        <v>1</v>
      </c>
      <c r="J196">
        <f t="shared" si="63"/>
        <v>2</v>
      </c>
      <c r="K196" t="s">
        <v>6</v>
      </c>
      <c r="L196" t="s">
        <v>8</v>
      </c>
      <c r="M196">
        <v>1100000037</v>
      </c>
      <c r="N196">
        <v>100000671</v>
      </c>
      <c r="O196" t="s">
        <v>60</v>
      </c>
      <c r="P196" t="str">
        <f t="shared" si="55"/>
        <v>35_tub.neg</v>
      </c>
      <c r="Q196">
        <f t="shared" si="62"/>
        <v>0</v>
      </c>
      <c r="R196" t="str">
        <f t="shared" si="56"/>
        <v>35_Short_tub.neg</v>
      </c>
      <c r="S196" t="s">
        <v>165</v>
      </c>
      <c r="T196" t="str">
        <f t="shared" si="57"/>
        <v>35_SELECTED</v>
      </c>
      <c r="U196" t="str">
        <f t="shared" si="58"/>
        <v>35_Short_SELECTED</v>
      </c>
    </row>
    <row r="197" spans="1:21" x14ac:dyDescent="0.2">
      <c r="A197">
        <v>16</v>
      </c>
      <c r="B197">
        <v>30</v>
      </c>
      <c r="C197">
        <v>20</v>
      </c>
      <c r="D197">
        <f t="shared" si="59"/>
        <v>0.33333333333333331</v>
      </c>
      <c r="E197">
        <f t="shared" si="60"/>
        <v>35</v>
      </c>
      <c r="F197">
        <f t="shared" si="61"/>
        <v>5</v>
      </c>
      <c r="G197">
        <v>7</v>
      </c>
      <c r="H197">
        <v>1</v>
      </c>
      <c r="I197">
        <v>5</v>
      </c>
      <c r="J197">
        <f t="shared" si="63"/>
        <v>6</v>
      </c>
      <c r="K197" t="s">
        <v>11</v>
      </c>
      <c r="L197" t="s">
        <v>8</v>
      </c>
      <c r="M197">
        <v>1100000032</v>
      </c>
      <c r="N197">
        <v>100000672</v>
      </c>
      <c r="O197" t="s">
        <v>61</v>
      </c>
      <c r="P197" t="str">
        <f t="shared" si="55"/>
        <v>35_tub.pos</v>
      </c>
      <c r="Q197">
        <f t="shared" si="62"/>
        <v>0.14285714285714285</v>
      </c>
      <c r="R197" t="str">
        <f t="shared" si="56"/>
        <v>35_LP-innervation_tub.pos</v>
      </c>
      <c r="S197" t="s">
        <v>165</v>
      </c>
      <c r="T197" t="str">
        <f t="shared" si="57"/>
        <v>35_SELECTED</v>
      </c>
      <c r="U197" t="str">
        <f t="shared" si="58"/>
        <v>35_LP-innervation_SELECTED</v>
      </c>
    </row>
    <row r="198" spans="1:21" x14ac:dyDescent="0.2">
      <c r="A198">
        <v>16</v>
      </c>
      <c r="B198">
        <v>30</v>
      </c>
      <c r="C198">
        <v>20</v>
      </c>
      <c r="D198">
        <f t="shared" si="59"/>
        <v>0.33333333333333331</v>
      </c>
      <c r="E198">
        <f t="shared" si="60"/>
        <v>35</v>
      </c>
      <c r="F198">
        <f t="shared" si="61"/>
        <v>5</v>
      </c>
      <c r="G198">
        <v>5</v>
      </c>
      <c r="H198">
        <v>1</v>
      </c>
      <c r="I198">
        <v>1</v>
      </c>
      <c r="J198">
        <f t="shared" si="63"/>
        <v>4</v>
      </c>
      <c r="K198" t="s">
        <v>11</v>
      </c>
      <c r="L198" t="s">
        <v>8</v>
      </c>
      <c r="M198">
        <v>1100000029</v>
      </c>
      <c r="N198">
        <v>100000673</v>
      </c>
      <c r="O198" t="s">
        <v>61</v>
      </c>
      <c r="P198" t="str">
        <f t="shared" si="55"/>
        <v>35_tub.pos</v>
      </c>
      <c r="Q198">
        <f t="shared" si="62"/>
        <v>0.2</v>
      </c>
      <c r="R198" t="str">
        <f t="shared" si="56"/>
        <v>35_LP-innervation_tub.pos</v>
      </c>
      <c r="S198" t="s">
        <v>165</v>
      </c>
      <c r="T198" t="str">
        <f t="shared" si="57"/>
        <v>35_SELECTED</v>
      </c>
      <c r="U198" t="str">
        <f t="shared" si="58"/>
        <v>35_LP-innervation_SELECTED</v>
      </c>
    </row>
    <row r="199" spans="1:21" x14ac:dyDescent="0.2">
      <c r="A199">
        <v>16</v>
      </c>
      <c r="B199">
        <v>30</v>
      </c>
      <c r="C199">
        <v>20</v>
      </c>
      <c r="D199">
        <f t="shared" si="59"/>
        <v>0.33333333333333331</v>
      </c>
      <c r="E199">
        <f t="shared" si="60"/>
        <v>35</v>
      </c>
      <c r="F199">
        <f t="shared" si="61"/>
        <v>5</v>
      </c>
      <c r="G199">
        <v>1</v>
      </c>
      <c r="H199">
        <v>0</v>
      </c>
      <c r="I199">
        <v>0</v>
      </c>
      <c r="J199">
        <f t="shared" si="63"/>
        <v>1</v>
      </c>
      <c r="K199" t="s">
        <v>6</v>
      </c>
      <c r="L199" t="s">
        <v>7</v>
      </c>
      <c r="M199">
        <v>1100000029</v>
      </c>
      <c r="N199">
        <v>100000674</v>
      </c>
      <c r="O199" t="s">
        <v>60</v>
      </c>
      <c r="P199" t="str">
        <f t="shared" si="55"/>
        <v>35_tub.neg</v>
      </c>
      <c r="Q199">
        <f t="shared" si="62"/>
        <v>0</v>
      </c>
      <c r="R199" t="str">
        <f t="shared" si="56"/>
        <v>35_Short_tub.neg</v>
      </c>
      <c r="S199" t="s">
        <v>165</v>
      </c>
      <c r="T199" t="str">
        <f t="shared" si="57"/>
        <v>35_SELECTED</v>
      </c>
      <c r="U199" t="str">
        <f t="shared" si="58"/>
        <v>35_Short_SELECTED</v>
      </c>
    </row>
    <row r="200" spans="1:21" x14ac:dyDescent="0.2">
      <c r="A200">
        <v>16</v>
      </c>
      <c r="B200">
        <v>30</v>
      </c>
      <c r="C200">
        <v>20</v>
      </c>
      <c r="D200">
        <f t="shared" si="59"/>
        <v>0.33333333333333331</v>
      </c>
      <c r="E200">
        <f t="shared" si="60"/>
        <v>35</v>
      </c>
      <c r="F200">
        <f t="shared" si="61"/>
        <v>5</v>
      </c>
      <c r="G200">
        <v>1</v>
      </c>
      <c r="H200">
        <v>0</v>
      </c>
      <c r="I200">
        <v>0</v>
      </c>
      <c r="J200">
        <f t="shared" si="63"/>
        <v>1</v>
      </c>
      <c r="K200" t="s">
        <v>6</v>
      </c>
      <c r="L200" t="s">
        <v>7</v>
      </c>
      <c r="M200">
        <v>1100000027</v>
      </c>
      <c r="N200">
        <v>100000682</v>
      </c>
      <c r="O200" t="s">
        <v>60</v>
      </c>
      <c r="P200" t="str">
        <f t="shared" si="55"/>
        <v>35_tub.neg</v>
      </c>
      <c r="Q200">
        <f t="shared" si="62"/>
        <v>0</v>
      </c>
      <c r="R200" t="str">
        <f t="shared" si="56"/>
        <v>35_Short_tub.neg</v>
      </c>
      <c r="S200" t="s">
        <v>166</v>
      </c>
      <c r="T200" t="str">
        <f t="shared" si="57"/>
        <v>35_TRANSIENT</v>
      </c>
      <c r="U200" t="str">
        <f t="shared" si="58"/>
        <v>35_Short_TRANSIENT</v>
      </c>
    </row>
    <row r="201" spans="1:21" x14ac:dyDescent="0.2">
      <c r="A201">
        <v>16</v>
      </c>
      <c r="B201">
        <v>30</v>
      </c>
      <c r="C201">
        <v>20</v>
      </c>
      <c r="D201">
        <f t="shared" si="59"/>
        <v>0.33333333333333331</v>
      </c>
      <c r="E201">
        <f t="shared" si="60"/>
        <v>35</v>
      </c>
      <c r="F201">
        <f t="shared" si="61"/>
        <v>5</v>
      </c>
      <c r="G201">
        <v>2</v>
      </c>
      <c r="H201">
        <v>0</v>
      </c>
      <c r="I201">
        <v>0</v>
      </c>
      <c r="J201">
        <f t="shared" si="63"/>
        <v>2</v>
      </c>
      <c r="K201" t="s">
        <v>6</v>
      </c>
      <c r="L201" t="s">
        <v>8</v>
      </c>
      <c r="M201">
        <v>1100000022</v>
      </c>
      <c r="N201">
        <v>100000687</v>
      </c>
      <c r="O201" t="s">
        <v>60</v>
      </c>
      <c r="P201" t="str">
        <f t="shared" si="55"/>
        <v>35_tub.neg</v>
      </c>
      <c r="Q201">
        <f t="shared" si="62"/>
        <v>0</v>
      </c>
      <c r="R201" t="str">
        <f t="shared" si="56"/>
        <v>35_Short_tub.neg</v>
      </c>
      <c r="S201" t="s">
        <v>166</v>
      </c>
      <c r="T201" t="str">
        <f t="shared" si="57"/>
        <v>35_TRANSIENT</v>
      </c>
      <c r="U201" t="str">
        <f t="shared" si="58"/>
        <v>35_Short_TRANSIENT</v>
      </c>
    </row>
    <row r="202" spans="1:21" x14ac:dyDescent="0.2">
      <c r="A202">
        <v>16</v>
      </c>
      <c r="B202">
        <v>30</v>
      </c>
      <c r="C202">
        <v>20</v>
      </c>
      <c r="D202">
        <f t="shared" si="59"/>
        <v>0.33333333333333331</v>
      </c>
      <c r="E202">
        <f t="shared" si="60"/>
        <v>35</v>
      </c>
      <c r="F202">
        <f t="shared" si="61"/>
        <v>5</v>
      </c>
      <c r="G202">
        <v>7</v>
      </c>
      <c r="H202">
        <v>3</v>
      </c>
      <c r="I202">
        <v>0</v>
      </c>
      <c r="J202">
        <f t="shared" si="63"/>
        <v>4</v>
      </c>
      <c r="K202" t="s">
        <v>11</v>
      </c>
      <c r="L202" t="s">
        <v>8</v>
      </c>
      <c r="M202">
        <v>1100000019</v>
      </c>
      <c r="N202">
        <v>100000654</v>
      </c>
      <c r="O202" t="s">
        <v>61</v>
      </c>
      <c r="P202" t="str">
        <f t="shared" si="55"/>
        <v>35_tub.pos</v>
      </c>
      <c r="Q202">
        <f t="shared" si="62"/>
        <v>0.42857142857142855</v>
      </c>
      <c r="R202" t="str">
        <f t="shared" si="56"/>
        <v>35_LP-innervation_tub.pos</v>
      </c>
      <c r="S202" t="s">
        <v>165</v>
      </c>
      <c r="T202" t="str">
        <f t="shared" si="57"/>
        <v>35_SELECTED</v>
      </c>
      <c r="U202" t="str">
        <f t="shared" si="58"/>
        <v>35_LP-innervation_SELECTED</v>
      </c>
    </row>
    <row r="203" spans="1:21" x14ac:dyDescent="0.2">
      <c r="A203">
        <v>16</v>
      </c>
      <c r="B203">
        <v>30</v>
      </c>
      <c r="C203">
        <v>20</v>
      </c>
      <c r="D203">
        <f t="shared" si="59"/>
        <v>0.33333333333333331</v>
      </c>
      <c r="E203">
        <f t="shared" si="60"/>
        <v>35</v>
      </c>
      <c r="F203">
        <f t="shared" si="61"/>
        <v>5</v>
      </c>
      <c r="G203">
        <v>5</v>
      </c>
      <c r="H203">
        <v>0</v>
      </c>
      <c r="I203">
        <v>4</v>
      </c>
      <c r="J203">
        <f t="shared" si="63"/>
        <v>5</v>
      </c>
      <c r="K203" t="s">
        <v>9</v>
      </c>
      <c r="L203" t="s">
        <v>8</v>
      </c>
      <c r="M203">
        <v>1100000015</v>
      </c>
      <c r="N203">
        <v>100000656</v>
      </c>
      <c r="O203" t="s">
        <v>60</v>
      </c>
      <c r="P203" t="str">
        <f t="shared" si="55"/>
        <v>35_tub.neg</v>
      </c>
      <c r="Q203">
        <f t="shared" si="62"/>
        <v>0</v>
      </c>
      <c r="R203" t="str">
        <f t="shared" si="56"/>
        <v>35_LP-Contact_tub.neg</v>
      </c>
      <c r="S203" t="s">
        <v>165</v>
      </c>
      <c r="T203" t="str">
        <f t="shared" si="57"/>
        <v>35_SELECTED</v>
      </c>
      <c r="U203" t="str">
        <f t="shared" si="58"/>
        <v>35_LP-Contact_SELECTED</v>
      </c>
    </row>
    <row r="204" spans="1:21" x14ac:dyDescent="0.2">
      <c r="A204">
        <v>16</v>
      </c>
      <c r="B204">
        <v>30</v>
      </c>
      <c r="C204">
        <v>20</v>
      </c>
      <c r="D204">
        <f t="shared" si="59"/>
        <v>0.33333333333333331</v>
      </c>
      <c r="E204">
        <f t="shared" si="60"/>
        <v>35</v>
      </c>
      <c r="F204">
        <f t="shared" si="61"/>
        <v>5</v>
      </c>
      <c r="G204">
        <v>2</v>
      </c>
      <c r="H204">
        <v>0</v>
      </c>
      <c r="I204">
        <v>1</v>
      </c>
      <c r="J204">
        <f t="shared" si="63"/>
        <v>2</v>
      </c>
      <c r="K204" t="s">
        <v>6</v>
      </c>
      <c r="L204" t="s">
        <v>8</v>
      </c>
      <c r="M204">
        <v>1100000011</v>
      </c>
      <c r="N204">
        <v>100000657</v>
      </c>
      <c r="O204" t="s">
        <v>60</v>
      </c>
      <c r="P204" t="str">
        <f t="shared" si="55"/>
        <v>35_tub.neg</v>
      </c>
      <c r="Q204">
        <f t="shared" si="62"/>
        <v>0</v>
      </c>
      <c r="R204" t="str">
        <f t="shared" si="56"/>
        <v>35_Short_tub.neg</v>
      </c>
      <c r="S204" t="s">
        <v>166</v>
      </c>
      <c r="T204" t="str">
        <f t="shared" si="57"/>
        <v>35_TRANSIENT</v>
      </c>
      <c r="U204" t="str">
        <f t="shared" si="58"/>
        <v>35_Short_TRANSIENT</v>
      </c>
    </row>
    <row r="205" spans="1:21" x14ac:dyDescent="0.2">
      <c r="A205">
        <v>16</v>
      </c>
      <c r="B205">
        <v>30</v>
      </c>
      <c r="C205">
        <v>20</v>
      </c>
      <c r="D205">
        <f t="shared" si="59"/>
        <v>0.33333333333333331</v>
      </c>
      <c r="E205">
        <f t="shared" si="60"/>
        <v>35</v>
      </c>
      <c r="F205">
        <f t="shared" si="61"/>
        <v>5</v>
      </c>
      <c r="G205">
        <v>2</v>
      </c>
      <c r="H205">
        <v>0</v>
      </c>
      <c r="I205">
        <v>1</v>
      </c>
      <c r="J205">
        <f t="shared" si="63"/>
        <v>2</v>
      </c>
      <c r="K205" t="s">
        <v>6</v>
      </c>
      <c r="L205" t="s">
        <v>8</v>
      </c>
      <c r="M205">
        <v>1100000011</v>
      </c>
      <c r="N205">
        <v>100000658</v>
      </c>
      <c r="O205" t="s">
        <v>60</v>
      </c>
      <c r="P205" t="str">
        <f t="shared" si="55"/>
        <v>35_tub.neg</v>
      </c>
      <c r="Q205">
        <f t="shared" si="62"/>
        <v>0</v>
      </c>
      <c r="R205" t="str">
        <f t="shared" si="56"/>
        <v>35_Short_tub.neg</v>
      </c>
      <c r="S205" t="s">
        <v>166</v>
      </c>
      <c r="T205" t="str">
        <f t="shared" si="57"/>
        <v>35_TRANSIENT</v>
      </c>
      <c r="U205" t="str">
        <f t="shared" si="58"/>
        <v>35_Short_TRANSIENT</v>
      </c>
    </row>
    <row r="206" spans="1:21" x14ac:dyDescent="0.2">
      <c r="A206">
        <v>16</v>
      </c>
      <c r="B206">
        <v>30</v>
      </c>
      <c r="C206">
        <v>20</v>
      </c>
      <c r="D206">
        <f t="shared" si="59"/>
        <v>0.33333333333333331</v>
      </c>
      <c r="E206">
        <f t="shared" si="60"/>
        <v>35</v>
      </c>
      <c r="F206">
        <f t="shared" si="61"/>
        <v>5</v>
      </c>
      <c r="G206">
        <v>4</v>
      </c>
      <c r="H206">
        <v>2</v>
      </c>
      <c r="I206">
        <v>0</v>
      </c>
      <c r="J206">
        <f t="shared" si="63"/>
        <v>2</v>
      </c>
      <c r="K206" t="s">
        <v>11</v>
      </c>
      <c r="L206" t="s">
        <v>8</v>
      </c>
      <c r="M206">
        <v>1100000002</v>
      </c>
      <c r="N206">
        <v>100000653</v>
      </c>
      <c r="O206" t="s">
        <v>61</v>
      </c>
      <c r="P206" t="str">
        <f t="shared" si="55"/>
        <v>35_tub.pos</v>
      </c>
      <c r="Q206">
        <f t="shared" si="62"/>
        <v>0.5</v>
      </c>
      <c r="R206" t="str">
        <f t="shared" si="56"/>
        <v>35_LP-innervation_tub.pos</v>
      </c>
      <c r="S206" t="s">
        <v>165</v>
      </c>
      <c r="T206" t="str">
        <f t="shared" si="57"/>
        <v>35_SELECTED</v>
      </c>
      <c r="U206" t="str">
        <f t="shared" si="58"/>
        <v>35_LP-innervation_SELECTED</v>
      </c>
    </row>
    <row r="207" spans="1:21" x14ac:dyDescent="0.2">
      <c r="A207">
        <v>16</v>
      </c>
      <c r="B207">
        <v>30</v>
      </c>
      <c r="C207">
        <v>20</v>
      </c>
      <c r="D207">
        <f t="shared" si="59"/>
        <v>0.33333333333333331</v>
      </c>
      <c r="E207">
        <f t="shared" si="60"/>
        <v>35</v>
      </c>
      <c r="F207">
        <f t="shared" si="61"/>
        <v>5</v>
      </c>
      <c r="G207">
        <v>4</v>
      </c>
      <c r="H207">
        <v>1</v>
      </c>
      <c r="I207">
        <v>0</v>
      </c>
      <c r="J207">
        <f t="shared" si="63"/>
        <v>3</v>
      </c>
      <c r="K207" t="s">
        <v>11</v>
      </c>
      <c r="L207" t="s">
        <v>8</v>
      </c>
      <c r="M207">
        <v>1100000000</v>
      </c>
      <c r="N207">
        <v>100000652</v>
      </c>
      <c r="O207" t="s">
        <v>61</v>
      </c>
      <c r="P207" t="str">
        <f t="shared" si="55"/>
        <v>35_tub.pos</v>
      </c>
      <c r="Q207">
        <f t="shared" si="62"/>
        <v>0.25</v>
      </c>
      <c r="R207" t="str">
        <f t="shared" si="56"/>
        <v>35_LP-innervation_tub.pos</v>
      </c>
      <c r="S207" t="s">
        <v>165</v>
      </c>
      <c r="T207" t="str">
        <f t="shared" si="57"/>
        <v>35_SELECTED</v>
      </c>
      <c r="U207" t="str">
        <f t="shared" si="58"/>
        <v>35_LP-innervation_SELECTED</v>
      </c>
    </row>
    <row r="208" spans="1:21" x14ac:dyDescent="0.2">
      <c r="A208">
        <v>16</v>
      </c>
      <c r="B208">
        <v>30</v>
      </c>
      <c r="C208">
        <v>20</v>
      </c>
      <c r="D208">
        <f t="shared" si="59"/>
        <v>0.33333333333333331</v>
      </c>
      <c r="E208">
        <f t="shared" si="60"/>
        <v>35</v>
      </c>
      <c r="F208">
        <f t="shared" si="61"/>
        <v>5</v>
      </c>
      <c r="G208">
        <v>1</v>
      </c>
      <c r="H208">
        <v>0</v>
      </c>
      <c r="I208">
        <v>1</v>
      </c>
      <c r="J208">
        <f t="shared" si="63"/>
        <v>1</v>
      </c>
      <c r="K208" t="s">
        <v>6</v>
      </c>
      <c r="L208" t="s">
        <v>7</v>
      </c>
      <c r="M208">
        <v>100000660</v>
      </c>
      <c r="N208">
        <v>100000660</v>
      </c>
      <c r="O208" t="s">
        <v>60</v>
      </c>
      <c r="P208" t="str">
        <f t="shared" si="55"/>
        <v>35_tub.neg</v>
      </c>
      <c r="Q208">
        <f t="shared" si="62"/>
        <v>0</v>
      </c>
      <c r="R208" t="str">
        <f t="shared" si="56"/>
        <v>35_Short_tub.neg</v>
      </c>
      <c r="S208" t="s">
        <v>166</v>
      </c>
      <c r="T208" t="str">
        <f t="shared" si="57"/>
        <v>35_TRANSIENT</v>
      </c>
      <c r="U208" t="str">
        <f t="shared" si="58"/>
        <v>35_Short_TRANSIENT</v>
      </c>
    </row>
    <row r="209" spans="1:21" x14ac:dyDescent="0.2">
      <c r="A209">
        <v>16</v>
      </c>
      <c r="B209">
        <v>30</v>
      </c>
      <c r="C209">
        <v>20</v>
      </c>
      <c r="D209">
        <f t="shared" si="59"/>
        <v>0.33333333333333331</v>
      </c>
      <c r="E209">
        <f t="shared" si="60"/>
        <v>35</v>
      </c>
      <c r="F209">
        <f t="shared" si="61"/>
        <v>5</v>
      </c>
      <c r="G209">
        <v>1</v>
      </c>
      <c r="H209">
        <v>0</v>
      </c>
      <c r="I209">
        <v>0</v>
      </c>
      <c r="J209">
        <f t="shared" si="63"/>
        <v>1</v>
      </c>
      <c r="K209" t="s">
        <v>6</v>
      </c>
      <c r="L209" t="s">
        <v>7</v>
      </c>
      <c r="M209">
        <v>100000675</v>
      </c>
      <c r="N209">
        <v>100000675</v>
      </c>
      <c r="O209" t="s">
        <v>60</v>
      </c>
      <c r="P209" t="str">
        <f t="shared" si="55"/>
        <v>35_tub.neg</v>
      </c>
      <c r="Q209">
        <f t="shared" si="62"/>
        <v>0</v>
      </c>
      <c r="R209" t="str">
        <f t="shared" si="56"/>
        <v>35_Short_tub.neg</v>
      </c>
      <c r="S209" t="s">
        <v>166</v>
      </c>
      <c r="T209" t="str">
        <f t="shared" si="57"/>
        <v>35_TRANSIENT</v>
      </c>
      <c r="U209" t="str">
        <f t="shared" si="58"/>
        <v>35_Short_TRANSIENT</v>
      </c>
    </row>
    <row r="210" spans="1:21" x14ac:dyDescent="0.2">
      <c r="A210">
        <v>16</v>
      </c>
      <c r="B210">
        <v>30</v>
      </c>
      <c r="C210">
        <v>20</v>
      </c>
      <c r="D210">
        <f t="shared" si="59"/>
        <v>0.33333333333333331</v>
      </c>
      <c r="E210">
        <f t="shared" si="60"/>
        <v>35</v>
      </c>
      <c r="F210">
        <f t="shared" si="61"/>
        <v>5</v>
      </c>
      <c r="G210">
        <v>1</v>
      </c>
      <c r="H210">
        <v>0</v>
      </c>
      <c r="I210">
        <v>0</v>
      </c>
      <c r="J210">
        <f t="shared" si="63"/>
        <v>1</v>
      </c>
      <c r="K210" t="s">
        <v>6</v>
      </c>
      <c r="L210" t="s">
        <v>7</v>
      </c>
      <c r="M210">
        <v>100000676</v>
      </c>
      <c r="N210">
        <v>100000676</v>
      </c>
      <c r="O210" t="s">
        <v>60</v>
      </c>
      <c r="P210" t="str">
        <f t="shared" si="55"/>
        <v>35_tub.neg</v>
      </c>
      <c r="Q210">
        <f t="shared" si="62"/>
        <v>0</v>
      </c>
      <c r="R210" t="str">
        <f t="shared" si="56"/>
        <v>35_Short_tub.neg</v>
      </c>
      <c r="S210" t="s">
        <v>166</v>
      </c>
      <c r="T210" t="str">
        <f t="shared" si="57"/>
        <v>35_TRANSIENT</v>
      </c>
      <c r="U210" t="str">
        <f t="shared" si="58"/>
        <v>35_Short_TRANSIENT</v>
      </c>
    </row>
    <row r="211" spans="1:21" x14ac:dyDescent="0.2">
      <c r="A211">
        <v>16</v>
      </c>
      <c r="B211">
        <v>30</v>
      </c>
      <c r="C211">
        <v>20</v>
      </c>
      <c r="D211">
        <f t="shared" si="59"/>
        <v>0.33333333333333331</v>
      </c>
      <c r="E211">
        <f t="shared" si="60"/>
        <v>35</v>
      </c>
      <c r="F211">
        <f t="shared" si="61"/>
        <v>5</v>
      </c>
      <c r="G211">
        <v>1</v>
      </c>
      <c r="H211">
        <v>0</v>
      </c>
      <c r="I211">
        <v>0</v>
      </c>
      <c r="J211">
        <f t="shared" si="63"/>
        <v>1</v>
      </c>
      <c r="K211" t="s">
        <v>6</v>
      </c>
      <c r="L211" t="s">
        <v>7</v>
      </c>
      <c r="M211">
        <v>100000678</v>
      </c>
      <c r="N211">
        <v>100000678</v>
      </c>
      <c r="O211" t="s">
        <v>60</v>
      </c>
      <c r="P211" t="str">
        <f t="shared" si="55"/>
        <v>35_tub.neg</v>
      </c>
      <c r="Q211">
        <f t="shared" si="62"/>
        <v>0</v>
      </c>
      <c r="R211" t="str">
        <f t="shared" si="56"/>
        <v>35_Short_tub.neg</v>
      </c>
      <c r="S211" t="s">
        <v>166</v>
      </c>
      <c r="T211" t="str">
        <f t="shared" si="57"/>
        <v>35_TRANSIENT</v>
      </c>
      <c r="U211" t="str">
        <f t="shared" si="58"/>
        <v>35_Short_TRANSIENT</v>
      </c>
    </row>
    <row r="212" spans="1:21" x14ac:dyDescent="0.2">
      <c r="A212">
        <v>16</v>
      </c>
      <c r="B212">
        <v>30</v>
      </c>
      <c r="C212">
        <v>20</v>
      </c>
      <c r="D212">
        <f t="shared" si="59"/>
        <v>0.33333333333333331</v>
      </c>
      <c r="E212">
        <f t="shared" si="60"/>
        <v>35</v>
      </c>
      <c r="F212">
        <f t="shared" si="61"/>
        <v>5</v>
      </c>
      <c r="G212">
        <v>1</v>
      </c>
      <c r="H212">
        <v>0</v>
      </c>
      <c r="I212">
        <v>0</v>
      </c>
      <c r="J212">
        <f t="shared" si="63"/>
        <v>1</v>
      </c>
      <c r="K212" t="s">
        <v>6</v>
      </c>
      <c r="L212" t="s">
        <v>7</v>
      </c>
      <c r="M212">
        <v>100000679</v>
      </c>
      <c r="N212">
        <v>100000679</v>
      </c>
      <c r="O212" t="s">
        <v>60</v>
      </c>
      <c r="P212" t="str">
        <f t="shared" si="55"/>
        <v>35_tub.neg</v>
      </c>
      <c r="Q212">
        <f t="shared" si="62"/>
        <v>0</v>
      </c>
      <c r="R212" t="str">
        <f t="shared" si="56"/>
        <v>35_Short_tub.neg</v>
      </c>
      <c r="S212" t="s">
        <v>166</v>
      </c>
      <c r="T212" t="str">
        <f t="shared" si="57"/>
        <v>35_TRANSIENT</v>
      </c>
      <c r="U212" t="str">
        <f t="shared" si="58"/>
        <v>35_Short_TRANSIENT</v>
      </c>
    </row>
    <row r="213" spans="1:21" x14ac:dyDescent="0.2">
      <c r="A213">
        <v>16</v>
      </c>
      <c r="B213">
        <v>30</v>
      </c>
      <c r="C213">
        <v>20</v>
      </c>
      <c r="D213">
        <f t="shared" si="59"/>
        <v>0.33333333333333331</v>
      </c>
      <c r="E213">
        <f t="shared" si="60"/>
        <v>35</v>
      </c>
      <c r="F213">
        <f t="shared" si="61"/>
        <v>5</v>
      </c>
      <c r="G213">
        <v>1</v>
      </c>
      <c r="H213">
        <v>0</v>
      </c>
      <c r="I213">
        <v>1</v>
      </c>
      <c r="J213">
        <f t="shared" si="63"/>
        <v>1</v>
      </c>
      <c r="K213" t="s">
        <v>6</v>
      </c>
      <c r="L213" t="s">
        <v>7</v>
      </c>
      <c r="M213">
        <v>100000693</v>
      </c>
      <c r="N213">
        <v>100000693</v>
      </c>
      <c r="O213" t="s">
        <v>60</v>
      </c>
      <c r="P213" t="str">
        <f t="shared" si="55"/>
        <v>35_tub.neg</v>
      </c>
      <c r="Q213">
        <f t="shared" si="62"/>
        <v>0</v>
      </c>
      <c r="R213" t="str">
        <f t="shared" si="56"/>
        <v>35_Short_tub.neg</v>
      </c>
      <c r="S213" t="s">
        <v>166</v>
      </c>
      <c r="T213" t="str">
        <f t="shared" si="57"/>
        <v>35_TRANSIENT</v>
      </c>
      <c r="U213" t="str">
        <f t="shared" si="58"/>
        <v>35_Short_TRANSIENT</v>
      </c>
    </row>
    <row r="214" spans="1:21" x14ac:dyDescent="0.2">
      <c r="A214">
        <v>16</v>
      </c>
      <c r="B214">
        <v>30</v>
      </c>
      <c r="C214">
        <v>20</v>
      </c>
      <c r="D214">
        <f t="shared" si="59"/>
        <v>0.33333333333333331</v>
      </c>
      <c r="E214">
        <f t="shared" si="60"/>
        <v>35</v>
      </c>
      <c r="F214">
        <f t="shared" si="61"/>
        <v>5</v>
      </c>
      <c r="G214">
        <v>1</v>
      </c>
      <c r="H214">
        <v>0</v>
      </c>
      <c r="I214">
        <v>1</v>
      </c>
      <c r="J214">
        <f t="shared" si="63"/>
        <v>1</v>
      </c>
      <c r="K214" t="s">
        <v>6</v>
      </c>
      <c r="L214" t="s">
        <v>7</v>
      </c>
      <c r="M214">
        <v>100000694</v>
      </c>
      <c r="N214">
        <v>100000694</v>
      </c>
      <c r="O214" t="s">
        <v>60</v>
      </c>
      <c r="P214" t="str">
        <f t="shared" si="55"/>
        <v>35_tub.neg</v>
      </c>
      <c r="Q214">
        <f t="shared" si="62"/>
        <v>0</v>
      </c>
      <c r="R214" t="str">
        <f t="shared" si="56"/>
        <v>35_Short_tub.neg</v>
      </c>
      <c r="S214" t="s">
        <v>166</v>
      </c>
      <c r="T214" t="str">
        <f t="shared" si="57"/>
        <v>35_TRANSIENT</v>
      </c>
      <c r="U214" t="str">
        <f t="shared" si="58"/>
        <v>35_Short_TRANSIENT</v>
      </c>
    </row>
    <row r="215" spans="1:21" x14ac:dyDescent="0.2">
      <c r="A215">
        <v>16</v>
      </c>
      <c r="B215">
        <v>30</v>
      </c>
      <c r="C215">
        <v>20</v>
      </c>
      <c r="D215">
        <f t="shared" si="59"/>
        <v>0.33333333333333331</v>
      </c>
      <c r="E215">
        <f t="shared" si="60"/>
        <v>35</v>
      </c>
      <c r="F215">
        <f t="shared" si="61"/>
        <v>5</v>
      </c>
      <c r="G215">
        <v>1</v>
      </c>
      <c r="H215">
        <v>0</v>
      </c>
      <c r="I215">
        <v>0</v>
      </c>
      <c r="J215">
        <f t="shared" si="63"/>
        <v>1</v>
      </c>
      <c r="K215" t="s">
        <v>6</v>
      </c>
      <c r="L215" t="s">
        <v>7</v>
      </c>
      <c r="M215">
        <v>100000697</v>
      </c>
      <c r="N215">
        <v>100000697</v>
      </c>
      <c r="O215" t="s">
        <v>60</v>
      </c>
      <c r="P215" t="str">
        <f t="shared" si="55"/>
        <v>35_tub.neg</v>
      </c>
      <c r="Q215">
        <f t="shared" si="62"/>
        <v>0</v>
      </c>
      <c r="R215" t="str">
        <f t="shared" si="56"/>
        <v>35_Short_tub.neg</v>
      </c>
      <c r="S215" t="s">
        <v>166</v>
      </c>
      <c r="T215" t="str">
        <f t="shared" si="57"/>
        <v>35_TRANSIENT</v>
      </c>
      <c r="U215" t="str">
        <f t="shared" si="58"/>
        <v>35_Short_TRANSIENT</v>
      </c>
    </row>
    <row r="216" spans="1:21" x14ac:dyDescent="0.2">
      <c r="A216">
        <v>19</v>
      </c>
      <c r="B216">
        <v>30</v>
      </c>
      <c r="C216">
        <v>20</v>
      </c>
      <c r="D216">
        <f t="shared" si="59"/>
        <v>0.33333333333333331</v>
      </c>
      <c r="E216">
        <f t="shared" si="60"/>
        <v>36</v>
      </c>
      <c r="F216">
        <f t="shared" si="61"/>
        <v>6</v>
      </c>
      <c r="G216">
        <v>1</v>
      </c>
      <c r="H216">
        <v>0</v>
      </c>
      <c r="I216">
        <v>0</v>
      </c>
      <c r="J216">
        <f t="shared" si="63"/>
        <v>1</v>
      </c>
      <c r="K216" t="s">
        <v>6</v>
      </c>
      <c r="L216" t="s">
        <v>7</v>
      </c>
      <c r="M216">
        <v>1100000100</v>
      </c>
      <c r="N216">
        <v>100000800</v>
      </c>
      <c r="O216" t="s">
        <v>60</v>
      </c>
      <c r="P216" t="str">
        <f t="shared" si="55"/>
        <v>36_tub.neg</v>
      </c>
      <c r="Q216">
        <f t="shared" si="62"/>
        <v>0</v>
      </c>
      <c r="R216" t="str">
        <f t="shared" si="56"/>
        <v>36_Short_tub.neg</v>
      </c>
      <c r="S216" t="s">
        <v>166</v>
      </c>
      <c r="T216" t="str">
        <f t="shared" si="57"/>
        <v>36_TRANSIENT</v>
      </c>
      <c r="U216" t="str">
        <f t="shared" si="58"/>
        <v>36_Short_TRANSIENT</v>
      </c>
    </row>
    <row r="217" spans="1:21" x14ac:dyDescent="0.2">
      <c r="A217">
        <v>19</v>
      </c>
      <c r="B217">
        <v>30</v>
      </c>
      <c r="C217">
        <v>20</v>
      </c>
      <c r="D217">
        <f t="shared" si="59"/>
        <v>0.33333333333333331</v>
      </c>
      <c r="E217">
        <f t="shared" si="60"/>
        <v>36</v>
      </c>
      <c r="F217">
        <f t="shared" si="61"/>
        <v>6</v>
      </c>
      <c r="G217">
        <v>1</v>
      </c>
      <c r="H217">
        <v>0</v>
      </c>
      <c r="I217">
        <v>1</v>
      </c>
      <c r="J217">
        <f t="shared" si="63"/>
        <v>1</v>
      </c>
      <c r="K217" t="s">
        <v>6</v>
      </c>
      <c r="L217" t="s">
        <v>7</v>
      </c>
      <c r="M217">
        <v>1100000099</v>
      </c>
      <c r="N217">
        <v>100000799</v>
      </c>
      <c r="O217" t="s">
        <v>60</v>
      </c>
      <c r="P217" t="str">
        <f t="shared" si="55"/>
        <v>36_tub.neg</v>
      </c>
      <c r="Q217">
        <f t="shared" si="62"/>
        <v>0</v>
      </c>
      <c r="R217" t="str">
        <f t="shared" si="56"/>
        <v>36_Short_tub.neg</v>
      </c>
      <c r="S217" t="s">
        <v>166</v>
      </c>
      <c r="T217" t="str">
        <f t="shared" si="57"/>
        <v>36_TRANSIENT</v>
      </c>
      <c r="U217" t="str">
        <f t="shared" si="58"/>
        <v>36_Short_TRANSIENT</v>
      </c>
    </row>
    <row r="218" spans="1:21" x14ac:dyDescent="0.2">
      <c r="A218">
        <v>19</v>
      </c>
      <c r="B218">
        <v>30</v>
      </c>
      <c r="C218">
        <v>20</v>
      </c>
      <c r="D218">
        <f t="shared" si="59"/>
        <v>0.33333333333333331</v>
      </c>
      <c r="E218">
        <f t="shared" si="60"/>
        <v>36</v>
      </c>
      <c r="F218">
        <f t="shared" si="61"/>
        <v>6</v>
      </c>
      <c r="G218">
        <v>1</v>
      </c>
      <c r="H218">
        <v>0</v>
      </c>
      <c r="I218">
        <v>0</v>
      </c>
      <c r="J218">
        <f t="shared" si="63"/>
        <v>1</v>
      </c>
      <c r="K218" t="s">
        <v>6</v>
      </c>
      <c r="L218" t="s">
        <v>7</v>
      </c>
      <c r="M218">
        <v>1100000098</v>
      </c>
      <c r="N218">
        <v>100000795</v>
      </c>
      <c r="O218" t="s">
        <v>60</v>
      </c>
      <c r="P218" t="str">
        <f t="shared" si="55"/>
        <v>36_tub.neg</v>
      </c>
      <c r="Q218">
        <f t="shared" si="62"/>
        <v>0</v>
      </c>
      <c r="R218" t="str">
        <f t="shared" si="56"/>
        <v>36_Short_tub.neg</v>
      </c>
      <c r="S218" t="s">
        <v>166</v>
      </c>
      <c r="T218" t="str">
        <f t="shared" si="57"/>
        <v>36_TRANSIENT</v>
      </c>
      <c r="U218" t="str">
        <f t="shared" si="58"/>
        <v>36_Short_TRANSIENT</v>
      </c>
    </row>
    <row r="219" spans="1:21" x14ac:dyDescent="0.2">
      <c r="A219">
        <v>19</v>
      </c>
      <c r="B219">
        <v>30</v>
      </c>
      <c r="C219">
        <v>20</v>
      </c>
      <c r="D219">
        <f t="shared" si="59"/>
        <v>0.33333333333333331</v>
      </c>
      <c r="E219">
        <f t="shared" si="60"/>
        <v>36</v>
      </c>
      <c r="F219">
        <f t="shared" si="61"/>
        <v>6</v>
      </c>
      <c r="G219">
        <v>1</v>
      </c>
      <c r="H219">
        <v>0</v>
      </c>
      <c r="I219">
        <v>0</v>
      </c>
      <c r="J219">
        <f t="shared" si="63"/>
        <v>1</v>
      </c>
      <c r="K219" t="s">
        <v>6</v>
      </c>
      <c r="L219" t="s">
        <v>7</v>
      </c>
      <c r="M219">
        <v>1100000097</v>
      </c>
      <c r="N219">
        <v>100000785</v>
      </c>
      <c r="O219" t="s">
        <v>60</v>
      </c>
      <c r="P219" t="str">
        <f t="shared" si="55"/>
        <v>36_tub.neg</v>
      </c>
      <c r="Q219">
        <f t="shared" si="62"/>
        <v>0</v>
      </c>
      <c r="R219" t="str">
        <f t="shared" si="56"/>
        <v>36_Short_tub.neg</v>
      </c>
      <c r="S219" t="s">
        <v>166</v>
      </c>
      <c r="T219" t="str">
        <f t="shared" si="57"/>
        <v>36_TRANSIENT</v>
      </c>
      <c r="U219" t="str">
        <f t="shared" si="58"/>
        <v>36_Short_TRANSIENT</v>
      </c>
    </row>
    <row r="220" spans="1:21" x14ac:dyDescent="0.2">
      <c r="A220">
        <v>19</v>
      </c>
      <c r="B220">
        <v>30</v>
      </c>
      <c r="C220">
        <v>20</v>
      </c>
      <c r="D220">
        <f t="shared" si="59"/>
        <v>0.33333333333333331</v>
      </c>
      <c r="E220">
        <f t="shared" si="60"/>
        <v>36</v>
      </c>
      <c r="F220">
        <f t="shared" si="61"/>
        <v>6</v>
      </c>
      <c r="G220">
        <v>1</v>
      </c>
      <c r="H220">
        <v>0</v>
      </c>
      <c r="I220">
        <v>0</v>
      </c>
      <c r="J220">
        <f t="shared" si="63"/>
        <v>1</v>
      </c>
      <c r="K220" t="s">
        <v>6</v>
      </c>
      <c r="L220" t="s">
        <v>7</v>
      </c>
      <c r="M220">
        <v>1100000095</v>
      </c>
      <c r="N220">
        <v>100000778</v>
      </c>
      <c r="O220" t="s">
        <v>60</v>
      </c>
      <c r="P220" t="str">
        <f t="shared" si="55"/>
        <v>36_tub.neg</v>
      </c>
      <c r="Q220">
        <f t="shared" si="62"/>
        <v>0</v>
      </c>
      <c r="R220" t="str">
        <f t="shared" si="56"/>
        <v>36_Short_tub.neg</v>
      </c>
      <c r="S220" t="s">
        <v>166</v>
      </c>
      <c r="T220" t="str">
        <f t="shared" si="57"/>
        <v>36_TRANSIENT</v>
      </c>
      <c r="U220" t="str">
        <f t="shared" si="58"/>
        <v>36_Short_TRANSIENT</v>
      </c>
    </row>
    <row r="221" spans="1:21" x14ac:dyDescent="0.2">
      <c r="A221">
        <v>19</v>
      </c>
      <c r="B221">
        <v>30</v>
      </c>
      <c r="C221">
        <v>20</v>
      </c>
      <c r="D221">
        <f t="shared" si="59"/>
        <v>0.33333333333333331</v>
      </c>
      <c r="E221">
        <f t="shared" si="60"/>
        <v>36</v>
      </c>
      <c r="F221">
        <f t="shared" si="61"/>
        <v>6</v>
      </c>
      <c r="G221">
        <v>1</v>
      </c>
      <c r="H221">
        <v>0</v>
      </c>
      <c r="I221">
        <v>0</v>
      </c>
      <c r="J221">
        <f t="shared" si="63"/>
        <v>1</v>
      </c>
      <c r="K221" t="s">
        <v>6</v>
      </c>
      <c r="L221" t="s">
        <v>7</v>
      </c>
      <c r="M221">
        <v>1100000094</v>
      </c>
      <c r="N221">
        <v>100000782</v>
      </c>
      <c r="O221" t="s">
        <v>60</v>
      </c>
      <c r="P221" t="str">
        <f t="shared" si="55"/>
        <v>36_tub.neg</v>
      </c>
      <c r="Q221">
        <f t="shared" si="62"/>
        <v>0</v>
      </c>
      <c r="R221" t="str">
        <f t="shared" si="56"/>
        <v>36_Short_tub.neg</v>
      </c>
      <c r="S221" t="s">
        <v>166</v>
      </c>
      <c r="T221" t="str">
        <f t="shared" si="57"/>
        <v>36_TRANSIENT</v>
      </c>
      <c r="U221" t="str">
        <f t="shared" si="58"/>
        <v>36_Short_TRANSIENT</v>
      </c>
    </row>
    <row r="222" spans="1:21" x14ac:dyDescent="0.2">
      <c r="A222">
        <v>19</v>
      </c>
      <c r="B222">
        <v>30</v>
      </c>
      <c r="C222">
        <v>20</v>
      </c>
      <c r="D222">
        <f t="shared" si="59"/>
        <v>0.33333333333333331</v>
      </c>
      <c r="E222">
        <f t="shared" si="60"/>
        <v>36</v>
      </c>
      <c r="F222">
        <f t="shared" si="61"/>
        <v>6</v>
      </c>
      <c r="G222">
        <v>1</v>
      </c>
      <c r="H222">
        <v>0</v>
      </c>
      <c r="I222">
        <v>1</v>
      </c>
      <c r="J222">
        <f t="shared" si="63"/>
        <v>1</v>
      </c>
      <c r="K222" t="s">
        <v>6</v>
      </c>
      <c r="L222" t="s">
        <v>7</v>
      </c>
      <c r="M222">
        <v>1100000089</v>
      </c>
      <c r="N222">
        <v>100000784</v>
      </c>
      <c r="O222" t="s">
        <v>60</v>
      </c>
      <c r="P222" t="str">
        <f t="shared" si="55"/>
        <v>36_tub.neg</v>
      </c>
      <c r="Q222">
        <f t="shared" si="62"/>
        <v>0</v>
      </c>
      <c r="R222" t="str">
        <f t="shared" si="56"/>
        <v>36_Short_tub.neg</v>
      </c>
      <c r="S222" t="s">
        <v>166</v>
      </c>
      <c r="T222" t="str">
        <f t="shared" si="57"/>
        <v>36_TRANSIENT</v>
      </c>
      <c r="U222" t="str">
        <f t="shared" si="58"/>
        <v>36_Short_TRANSIENT</v>
      </c>
    </row>
    <row r="223" spans="1:21" x14ac:dyDescent="0.2">
      <c r="A223">
        <v>19</v>
      </c>
      <c r="B223">
        <v>30</v>
      </c>
      <c r="C223">
        <v>20</v>
      </c>
      <c r="D223">
        <f t="shared" si="59"/>
        <v>0.33333333333333331</v>
      </c>
      <c r="E223">
        <f t="shared" si="60"/>
        <v>36</v>
      </c>
      <c r="F223">
        <f t="shared" si="61"/>
        <v>6</v>
      </c>
      <c r="G223">
        <v>1</v>
      </c>
      <c r="H223">
        <v>0</v>
      </c>
      <c r="I223">
        <v>1</v>
      </c>
      <c r="J223">
        <f t="shared" si="63"/>
        <v>1</v>
      </c>
      <c r="K223" t="s">
        <v>6</v>
      </c>
      <c r="L223" t="s">
        <v>7</v>
      </c>
      <c r="M223">
        <v>1100000087</v>
      </c>
      <c r="N223">
        <v>100000790</v>
      </c>
      <c r="O223" t="s">
        <v>60</v>
      </c>
      <c r="P223" t="str">
        <f t="shared" si="55"/>
        <v>36_tub.neg</v>
      </c>
      <c r="Q223">
        <f t="shared" si="62"/>
        <v>0</v>
      </c>
      <c r="R223" t="str">
        <f t="shared" si="56"/>
        <v>36_Short_tub.neg</v>
      </c>
      <c r="S223" t="s">
        <v>166</v>
      </c>
      <c r="T223" t="str">
        <f t="shared" si="57"/>
        <v>36_TRANSIENT</v>
      </c>
      <c r="U223" t="str">
        <f t="shared" si="58"/>
        <v>36_Short_TRANSIENT</v>
      </c>
    </row>
    <row r="224" spans="1:21" x14ac:dyDescent="0.2">
      <c r="A224">
        <v>19</v>
      </c>
      <c r="B224">
        <v>30</v>
      </c>
      <c r="C224">
        <v>20</v>
      </c>
      <c r="D224">
        <f t="shared" si="59"/>
        <v>0.33333333333333331</v>
      </c>
      <c r="E224">
        <f t="shared" si="60"/>
        <v>36</v>
      </c>
      <c r="F224">
        <f t="shared" si="61"/>
        <v>6</v>
      </c>
      <c r="G224">
        <v>1</v>
      </c>
      <c r="H224">
        <v>0</v>
      </c>
      <c r="I224">
        <v>0</v>
      </c>
      <c r="J224">
        <f t="shared" si="63"/>
        <v>1</v>
      </c>
      <c r="K224" t="s">
        <v>6</v>
      </c>
      <c r="L224" t="s">
        <v>7</v>
      </c>
      <c r="M224">
        <v>1100000081</v>
      </c>
      <c r="N224">
        <v>100000786</v>
      </c>
      <c r="O224" t="s">
        <v>60</v>
      </c>
      <c r="P224" t="str">
        <f t="shared" si="55"/>
        <v>36_tub.neg</v>
      </c>
      <c r="Q224">
        <f t="shared" si="62"/>
        <v>0</v>
      </c>
      <c r="R224" t="str">
        <f t="shared" si="56"/>
        <v>36_Short_tub.neg</v>
      </c>
      <c r="S224" t="s">
        <v>166</v>
      </c>
      <c r="T224" t="str">
        <f t="shared" si="57"/>
        <v>36_TRANSIENT</v>
      </c>
      <c r="U224" t="str">
        <f t="shared" si="58"/>
        <v>36_Short_TRANSIENT</v>
      </c>
    </row>
    <row r="225" spans="1:21" x14ac:dyDescent="0.2">
      <c r="A225">
        <v>19</v>
      </c>
      <c r="B225">
        <v>30</v>
      </c>
      <c r="C225">
        <v>20</v>
      </c>
      <c r="D225">
        <f t="shared" si="59"/>
        <v>0.33333333333333331</v>
      </c>
      <c r="E225">
        <f t="shared" si="60"/>
        <v>36</v>
      </c>
      <c r="F225">
        <f t="shared" si="61"/>
        <v>6</v>
      </c>
      <c r="G225">
        <v>1</v>
      </c>
      <c r="H225">
        <v>0</v>
      </c>
      <c r="I225">
        <v>1</v>
      </c>
      <c r="J225">
        <f t="shared" si="63"/>
        <v>1</v>
      </c>
      <c r="K225" t="s">
        <v>6</v>
      </c>
      <c r="L225" t="s">
        <v>7</v>
      </c>
      <c r="M225">
        <v>1100000080</v>
      </c>
      <c r="N225">
        <v>100000779</v>
      </c>
      <c r="O225" t="s">
        <v>60</v>
      </c>
      <c r="P225" t="str">
        <f t="shared" si="55"/>
        <v>36_tub.neg</v>
      </c>
      <c r="Q225">
        <f t="shared" si="62"/>
        <v>0</v>
      </c>
      <c r="R225" t="str">
        <f t="shared" si="56"/>
        <v>36_Short_tub.neg</v>
      </c>
      <c r="S225" t="s">
        <v>165</v>
      </c>
      <c r="T225" t="str">
        <f t="shared" si="57"/>
        <v>36_SELECTED</v>
      </c>
      <c r="U225" t="str">
        <f t="shared" si="58"/>
        <v>36_Short_SELECTED</v>
      </c>
    </row>
    <row r="226" spans="1:21" x14ac:dyDescent="0.2">
      <c r="A226">
        <v>19</v>
      </c>
      <c r="B226">
        <v>30</v>
      </c>
      <c r="C226">
        <v>20</v>
      </c>
      <c r="D226">
        <f t="shared" si="59"/>
        <v>0.33333333333333331</v>
      </c>
      <c r="E226">
        <f t="shared" si="60"/>
        <v>36</v>
      </c>
      <c r="F226">
        <f t="shared" si="61"/>
        <v>6</v>
      </c>
      <c r="G226">
        <v>1</v>
      </c>
      <c r="H226">
        <v>0</v>
      </c>
      <c r="I226">
        <v>1</v>
      </c>
      <c r="J226">
        <f t="shared" si="63"/>
        <v>1</v>
      </c>
      <c r="K226" t="s">
        <v>6</v>
      </c>
      <c r="L226" t="s">
        <v>7</v>
      </c>
      <c r="M226">
        <v>1100000079</v>
      </c>
      <c r="N226">
        <v>100000783</v>
      </c>
      <c r="O226" t="s">
        <v>60</v>
      </c>
      <c r="P226" t="str">
        <f t="shared" si="55"/>
        <v>36_tub.neg</v>
      </c>
      <c r="Q226">
        <f t="shared" si="62"/>
        <v>0</v>
      </c>
      <c r="R226" t="str">
        <f t="shared" si="56"/>
        <v>36_Short_tub.neg</v>
      </c>
      <c r="S226" t="s">
        <v>166</v>
      </c>
      <c r="T226" t="str">
        <f t="shared" si="57"/>
        <v>36_TRANSIENT</v>
      </c>
      <c r="U226" t="str">
        <f t="shared" si="58"/>
        <v>36_Short_TRANSIENT</v>
      </c>
    </row>
    <row r="227" spans="1:21" x14ac:dyDescent="0.2">
      <c r="A227">
        <v>19</v>
      </c>
      <c r="B227">
        <v>30</v>
      </c>
      <c r="C227">
        <v>20</v>
      </c>
      <c r="D227">
        <f t="shared" si="59"/>
        <v>0.33333333333333331</v>
      </c>
      <c r="E227">
        <f t="shared" si="60"/>
        <v>36</v>
      </c>
      <c r="F227">
        <f t="shared" si="61"/>
        <v>6</v>
      </c>
      <c r="G227">
        <v>1</v>
      </c>
      <c r="H227">
        <v>0</v>
      </c>
      <c r="I227">
        <v>0</v>
      </c>
      <c r="J227">
        <f t="shared" si="63"/>
        <v>1</v>
      </c>
      <c r="K227" t="s">
        <v>6</v>
      </c>
      <c r="L227" t="s">
        <v>7</v>
      </c>
      <c r="M227">
        <v>1100000076</v>
      </c>
      <c r="N227">
        <v>100000777</v>
      </c>
      <c r="O227" t="s">
        <v>60</v>
      </c>
      <c r="P227" t="str">
        <f t="shared" si="55"/>
        <v>36_tub.neg</v>
      </c>
      <c r="Q227">
        <f t="shared" si="62"/>
        <v>0</v>
      </c>
      <c r="R227" t="str">
        <f t="shared" si="56"/>
        <v>36_Short_tub.neg</v>
      </c>
      <c r="S227" t="s">
        <v>166</v>
      </c>
      <c r="T227" t="str">
        <f t="shared" si="57"/>
        <v>36_TRANSIENT</v>
      </c>
      <c r="U227" t="str">
        <f t="shared" si="58"/>
        <v>36_Short_TRANSIENT</v>
      </c>
    </row>
    <row r="228" spans="1:21" x14ac:dyDescent="0.2">
      <c r="A228">
        <v>19</v>
      </c>
      <c r="B228">
        <v>30</v>
      </c>
      <c r="C228">
        <v>20</v>
      </c>
      <c r="D228">
        <f t="shared" si="59"/>
        <v>0.33333333333333331</v>
      </c>
      <c r="E228">
        <f t="shared" si="60"/>
        <v>36</v>
      </c>
      <c r="F228">
        <f t="shared" si="61"/>
        <v>6</v>
      </c>
      <c r="G228">
        <v>1</v>
      </c>
      <c r="H228">
        <v>0</v>
      </c>
      <c r="I228">
        <v>0</v>
      </c>
      <c r="J228">
        <f t="shared" si="63"/>
        <v>1</v>
      </c>
      <c r="K228" t="s">
        <v>6</v>
      </c>
      <c r="L228" t="s">
        <v>7</v>
      </c>
      <c r="M228">
        <v>1100000072</v>
      </c>
      <c r="N228">
        <v>100000794</v>
      </c>
      <c r="O228" t="s">
        <v>60</v>
      </c>
      <c r="P228" t="str">
        <f t="shared" si="55"/>
        <v>36_tub.neg</v>
      </c>
      <c r="Q228">
        <f t="shared" si="62"/>
        <v>0</v>
      </c>
      <c r="R228" t="str">
        <f t="shared" si="56"/>
        <v>36_Short_tub.neg</v>
      </c>
      <c r="S228" t="s">
        <v>166</v>
      </c>
      <c r="T228" t="str">
        <f t="shared" si="57"/>
        <v>36_TRANSIENT</v>
      </c>
      <c r="U228" t="str">
        <f t="shared" si="58"/>
        <v>36_Short_TRANSIENT</v>
      </c>
    </row>
    <row r="229" spans="1:21" x14ac:dyDescent="0.2">
      <c r="A229">
        <v>19</v>
      </c>
      <c r="B229">
        <v>30</v>
      </c>
      <c r="C229">
        <v>20</v>
      </c>
      <c r="D229">
        <f t="shared" si="59"/>
        <v>0.33333333333333331</v>
      </c>
      <c r="E229">
        <f t="shared" si="60"/>
        <v>36</v>
      </c>
      <c r="F229">
        <f t="shared" si="61"/>
        <v>6</v>
      </c>
      <c r="G229">
        <v>1</v>
      </c>
      <c r="H229">
        <v>1</v>
      </c>
      <c r="I229">
        <v>0</v>
      </c>
      <c r="J229">
        <f t="shared" si="63"/>
        <v>0</v>
      </c>
      <c r="K229" t="s">
        <v>11</v>
      </c>
      <c r="L229" t="s">
        <v>7</v>
      </c>
      <c r="M229">
        <v>1100000066</v>
      </c>
      <c r="N229">
        <v>100000789</v>
      </c>
      <c r="O229" t="s">
        <v>61</v>
      </c>
      <c r="P229" t="str">
        <f t="shared" si="55"/>
        <v>36_tub.pos</v>
      </c>
      <c r="Q229">
        <f t="shared" si="62"/>
        <v>1</v>
      </c>
      <c r="R229" t="str">
        <f t="shared" si="56"/>
        <v>36_LP-innervation_tub.pos</v>
      </c>
      <c r="S229" t="s">
        <v>165</v>
      </c>
      <c r="T229" t="str">
        <f t="shared" si="57"/>
        <v>36_SELECTED</v>
      </c>
      <c r="U229" t="str">
        <f t="shared" si="58"/>
        <v>36_LP-innervation_SELECTED</v>
      </c>
    </row>
    <row r="230" spans="1:21" x14ac:dyDescent="0.2">
      <c r="A230">
        <v>19</v>
      </c>
      <c r="B230">
        <v>30</v>
      </c>
      <c r="C230">
        <v>20</v>
      </c>
      <c r="D230">
        <f t="shared" si="59"/>
        <v>0.33333333333333331</v>
      </c>
      <c r="E230">
        <f t="shared" si="60"/>
        <v>36</v>
      </c>
      <c r="F230">
        <f t="shared" si="61"/>
        <v>6</v>
      </c>
      <c r="G230">
        <v>1</v>
      </c>
      <c r="H230">
        <v>0</v>
      </c>
      <c r="I230">
        <v>0</v>
      </c>
      <c r="J230">
        <f t="shared" si="63"/>
        <v>1</v>
      </c>
      <c r="K230" t="s">
        <v>6</v>
      </c>
      <c r="L230" t="s">
        <v>7</v>
      </c>
      <c r="M230">
        <v>1100000065</v>
      </c>
      <c r="N230">
        <v>100000781</v>
      </c>
      <c r="O230" t="s">
        <v>60</v>
      </c>
      <c r="P230" t="str">
        <f t="shared" si="55"/>
        <v>36_tub.neg</v>
      </c>
      <c r="Q230">
        <f t="shared" si="62"/>
        <v>0</v>
      </c>
      <c r="R230" t="str">
        <f t="shared" si="56"/>
        <v>36_Short_tub.neg</v>
      </c>
      <c r="S230" t="s">
        <v>166</v>
      </c>
      <c r="T230" t="str">
        <f t="shared" si="57"/>
        <v>36_TRANSIENT</v>
      </c>
      <c r="U230" t="str">
        <f t="shared" si="58"/>
        <v>36_Short_TRANSIENT</v>
      </c>
    </row>
    <row r="231" spans="1:21" x14ac:dyDescent="0.2">
      <c r="A231">
        <v>19</v>
      </c>
      <c r="B231">
        <v>30</v>
      </c>
      <c r="C231">
        <v>20</v>
      </c>
      <c r="D231">
        <f t="shared" si="59"/>
        <v>0.33333333333333331</v>
      </c>
      <c r="E231">
        <f t="shared" si="60"/>
        <v>36</v>
      </c>
      <c r="F231">
        <f t="shared" si="61"/>
        <v>6</v>
      </c>
      <c r="G231">
        <v>3</v>
      </c>
      <c r="H231">
        <v>1</v>
      </c>
      <c r="I231">
        <v>1</v>
      </c>
      <c r="J231">
        <f t="shared" si="63"/>
        <v>2</v>
      </c>
      <c r="K231" t="s">
        <v>11</v>
      </c>
      <c r="L231" t="s">
        <v>8</v>
      </c>
      <c r="M231">
        <v>1100000063</v>
      </c>
      <c r="N231">
        <v>100000788</v>
      </c>
      <c r="O231" t="s">
        <v>61</v>
      </c>
      <c r="P231" t="str">
        <f t="shared" si="55"/>
        <v>36_tub.pos</v>
      </c>
      <c r="Q231">
        <f t="shared" si="62"/>
        <v>0.33333333333333331</v>
      </c>
      <c r="R231" t="str">
        <f t="shared" si="56"/>
        <v>36_LP-innervation_tub.pos</v>
      </c>
      <c r="S231" t="s">
        <v>165</v>
      </c>
      <c r="T231" t="str">
        <f t="shared" si="57"/>
        <v>36_SELECTED</v>
      </c>
      <c r="U231" t="str">
        <f t="shared" si="58"/>
        <v>36_LP-innervation_SELECTED</v>
      </c>
    </row>
    <row r="232" spans="1:21" x14ac:dyDescent="0.2">
      <c r="A232">
        <v>19</v>
      </c>
      <c r="B232">
        <v>30</v>
      </c>
      <c r="C232">
        <v>20</v>
      </c>
      <c r="D232">
        <f t="shared" si="59"/>
        <v>0.33333333333333331</v>
      </c>
      <c r="E232">
        <f t="shared" si="60"/>
        <v>36</v>
      </c>
      <c r="F232">
        <f t="shared" si="61"/>
        <v>6</v>
      </c>
      <c r="G232">
        <v>3</v>
      </c>
      <c r="H232">
        <v>1</v>
      </c>
      <c r="I232">
        <v>1</v>
      </c>
      <c r="J232">
        <f t="shared" si="63"/>
        <v>2</v>
      </c>
      <c r="K232" t="s">
        <v>11</v>
      </c>
      <c r="L232" t="s">
        <v>8</v>
      </c>
      <c r="M232">
        <v>1100000053</v>
      </c>
      <c r="N232">
        <v>100000774</v>
      </c>
      <c r="O232" t="s">
        <v>61</v>
      </c>
      <c r="P232" t="str">
        <f t="shared" si="55"/>
        <v>36_tub.pos</v>
      </c>
      <c r="Q232">
        <f t="shared" si="62"/>
        <v>0.33333333333333331</v>
      </c>
      <c r="R232" t="str">
        <f t="shared" si="56"/>
        <v>36_LP-innervation_tub.pos</v>
      </c>
      <c r="S232" t="s">
        <v>165</v>
      </c>
      <c r="T232" t="str">
        <f t="shared" si="57"/>
        <v>36_SELECTED</v>
      </c>
      <c r="U232" t="str">
        <f t="shared" si="58"/>
        <v>36_LP-innervation_SELECTED</v>
      </c>
    </row>
    <row r="233" spans="1:21" x14ac:dyDescent="0.2">
      <c r="A233">
        <v>19</v>
      </c>
      <c r="B233">
        <v>30</v>
      </c>
      <c r="C233">
        <v>20</v>
      </c>
      <c r="D233">
        <f t="shared" si="59"/>
        <v>0.33333333333333331</v>
      </c>
      <c r="E233">
        <f t="shared" si="60"/>
        <v>36</v>
      </c>
      <c r="F233">
        <f t="shared" si="61"/>
        <v>6</v>
      </c>
      <c r="G233">
        <v>6</v>
      </c>
      <c r="H233">
        <v>1</v>
      </c>
      <c r="I233">
        <v>0</v>
      </c>
      <c r="J233">
        <f t="shared" si="63"/>
        <v>5</v>
      </c>
      <c r="K233" t="s">
        <v>11</v>
      </c>
      <c r="L233" t="s">
        <v>8</v>
      </c>
      <c r="M233">
        <v>1100000040</v>
      </c>
      <c r="N233">
        <v>100000798</v>
      </c>
      <c r="O233" t="s">
        <v>61</v>
      </c>
      <c r="P233" t="str">
        <f t="shared" si="55"/>
        <v>36_tub.pos</v>
      </c>
      <c r="Q233">
        <f t="shared" si="62"/>
        <v>0.16666666666666666</v>
      </c>
      <c r="R233" t="str">
        <f t="shared" si="56"/>
        <v>36_LP-innervation_tub.pos</v>
      </c>
      <c r="S233" t="s">
        <v>165</v>
      </c>
      <c r="T233" t="str">
        <f t="shared" si="57"/>
        <v>36_SELECTED</v>
      </c>
      <c r="U233" t="str">
        <f t="shared" si="58"/>
        <v>36_LP-innervation_SELECTED</v>
      </c>
    </row>
    <row r="234" spans="1:21" x14ac:dyDescent="0.2">
      <c r="A234">
        <v>19</v>
      </c>
      <c r="B234">
        <v>30</v>
      </c>
      <c r="C234">
        <v>20</v>
      </c>
      <c r="D234">
        <f t="shared" si="59"/>
        <v>0.33333333333333331</v>
      </c>
      <c r="E234">
        <f t="shared" si="60"/>
        <v>36</v>
      </c>
      <c r="F234">
        <f t="shared" si="61"/>
        <v>6</v>
      </c>
      <c r="G234">
        <v>2</v>
      </c>
      <c r="H234">
        <v>0</v>
      </c>
      <c r="I234">
        <v>1</v>
      </c>
      <c r="J234">
        <f t="shared" si="63"/>
        <v>2</v>
      </c>
      <c r="K234" t="s">
        <v>9</v>
      </c>
      <c r="L234" t="s">
        <v>8</v>
      </c>
      <c r="M234">
        <v>1100000037</v>
      </c>
      <c r="N234">
        <v>100000797</v>
      </c>
      <c r="O234" t="s">
        <v>60</v>
      </c>
      <c r="P234" t="str">
        <f t="shared" si="55"/>
        <v>36_tub.neg</v>
      </c>
      <c r="Q234">
        <f t="shared" si="62"/>
        <v>0</v>
      </c>
      <c r="R234" t="str">
        <f t="shared" si="56"/>
        <v>36_LP-Contact_tub.neg</v>
      </c>
      <c r="S234" t="s">
        <v>165</v>
      </c>
      <c r="T234" t="str">
        <f t="shared" si="57"/>
        <v>36_SELECTED</v>
      </c>
      <c r="U234" t="str">
        <f t="shared" si="58"/>
        <v>36_LP-Contact_SELECTED</v>
      </c>
    </row>
    <row r="235" spans="1:21" x14ac:dyDescent="0.2">
      <c r="A235">
        <v>19</v>
      </c>
      <c r="B235">
        <v>30</v>
      </c>
      <c r="C235">
        <v>20</v>
      </c>
      <c r="D235">
        <f t="shared" si="59"/>
        <v>0.33333333333333331</v>
      </c>
      <c r="E235">
        <f t="shared" si="60"/>
        <v>36</v>
      </c>
      <c r="F235">
        <f t="shared" si="61"/>
        <v>6</v>
      </c>
      <c r="G235">
        <v>8</v>
      </c>
      <c r="H235">
        <v>2</v>
      </c>
      <c r="I235">
        <v>3</v>
      </c>
      <c r="J235">
        <f t="shared" si="63"/>
        <v>6</v>
      </c>
      <c r="K235" t="s">
        <v>11</v>
      </c>
      <c r="L235" t="s">
        <v>8</v>
      </c>
      <c r="M235">
        <v>1100000032</v>
      </c>
      <c r="N235">
        <v>100000793</v>
      </c>
      <c r="O235" t="s">
        <v>61</v>
      </c>
      <c r="P235" t="str">
        <f t="shared" si="55"/>
        <v>36_tub.pos</v>
      </c>
      <c r="Q235">
        <f t="shared" si="62"/>
        <v>0.25</v>
      </c>
      <c r="R235" t="str">
        <f t="shared" si="56"/>
        <v>36_LP-innervation_tub.pos</v>
      </c>
      <c r="S235" t="s">
        <v>165</v>
      </c>
      <c r="T235" t="str">
        <f t="shared" si="57"/>
        <v>36_SELECTED</v>
      </c>
      <c r="U235" t="str">
        <f t="shared" si="58"/>
        <v>36_LP-innervation_SELECTED</v>
      </c>
    </row>
    <row r="236" spans="1:21" x14ac:dyDescent="0.2">
      <c r="A236">
        <v>19</v>
      </c>
      <c r="B236">
        <v>30</v>
      </c>
      <c r="C236">
        <v>20</v>
      </c>
      <c r="D236">
        <f t="shared" si="59"/>
        <v>0.33333333333333331</v>
      </c>
      <c r="E236">
        <f t="shared" si="60"/>
        <v>36</v>
      </c>
      <c r="F236">
        <f t="shared" si="61"/>
        <v>6</v>
      </c>
      <c r="G236">
        <v>4</v>
      </c>
      <c r="H236">
        <v>1</v>
      </c>
      <c r="I236">
        <v>2</v>
      </c>
      <c r="J236">
        <f t="shared" si="63"/>
        <v>3</v>
      </c>
      <c r="K236" t="s">
        <v>11</v>
      </c>
      <c r="L236" t="s">
        <v>8</v>
      </c>
      <c r="M236">
        <v>1100000029</v>
      </c>
      <c r="N236">
        <v>100000791</v>
      </c>
      <c r="O236" t="s">
        <v>61</v>
      </c>
      <c r="P236" t="str">
        <f t="shared" si="55"/>
        <v>36_tub.pos</v>
      </c>
      <c r="Q236">
        <f t="shared" si="62"/>
        <v>0.25</v>
      </c>
      <c r="R236" t="str">
        <f t="shared" si="56"/>
        <v>36_LP-innervation_tub.pos</v>
      </c>
      <c r="S236" t="s">
        <v>165</v>
      </c>
      <c r="T236" t="str">
        <f t="shared" si="57"/>
        <v>36_SELECTED</v>
      </c>
      <c r="U236" t="str">
        <f t="shared" si="58"/>
        <v>36_LP-innervation_SELECTED</v>
      </c>
    </row>
    <row r="237" spans="1:21" x14ac:dyDescent="0.2">
      <c r="A237">
        <v>19</v>
      </c>
      <c r="B237">
        <v>30</v>
      </c>
      <c r="C237">
        <v>20</v>
      </c>
      <c r="D237">
        <f t="shared" si="59"/>
        <v>0.33333333333333331</v>
      </c>
      <c r="E237">
        <f t="shared" si="60"/>
        <v>36</v>
      </c>
      <c r="F237">
        <f t="shared" si="61"/>
        <v>6</v>
      </c>
      <c r="G237">
        <v>1</v>
      </c>
      <c r="H237">
        <v>0</v>
      </c>
      <c r="I237">
        <v>1</v>
      </c>
      <c r="J237">
        <f t="shared" si="63"/>
        <v>1</v>
      </c>
      <c r="K237" t="s">
        <v>6</v>
      </c>
      <c r="L237" t="s">
        <v>7</v>
      </c>
      <c r="M237">
        <v>1100000029</v>
      </c>
      <c r="N237">
        <v>100000792</v>
      </c>
      <c r="O237" t="s">
        <v>60</v>
      </c>
      <c r="P237" t="str">
        <f t="shared" si="55"/>
        <v>36_tub.neg</v>
      </c>
      <c r="Q237">
        <f t="shared" si="62"/>
        <v>0</v>
      </c>
      <c r="R237" t="str">
        <f t="shared" si="56"/>
        <v>36_Short_tub.neg</v>
      </c>
      <c r="S237" t="s">
        <v>165</v>
      </c>
      <c r="T237" t="str">
        <f t="shared" si="57"/>
        <v>36_SELECTED</v>
      </c>
      <c r="U237" t="str">
        <f t="shared" si="58"/>
        <v>36_Short_SELECTED</v>
      </c>
    </row>
    <row r="238" spans="1:21" x14ac:dyDescent="0.2">
      <c r="A238">
        <v>19</v>
      </c>
      <c r="B238">
        <v>30</v>
      </c>
      <c r="C238">
        <v>20</v>
      </c>
      <c r="D238">
        <f t="shared" si="59"/>
        <v>0.33333333333333331</v>
      </c>
      <c r="E238">
        <f t="shared" si="60"/>
        <v>36</v>
      </c>
      <c r="F238">
        <f t="shared" si="61"/>
        <v>6</v>
      </c>
      <c r="G238">
        <v>1</v>
      </c>
      <c r="H238">
        <v>0</v>
      </c>
      <c r="I238">
        <v>0</v>
      </c>
      <c r="J238">
        <f t="shared" si="63"/>
        <v>1</v>
      </c>
      <c r="K238" t="s">
        <v>6</v>
      </c>
      <c r="L238" t="s">
        <v>7</v>
      </c>
      <c r="M238">
        <v>1100000027</v>
      </c>
      <c r="N238">
        <v>100000796</v>
      </c>
      <c r="O238" t="s">
        <v>60</v>
      </c>
      <c r="P238" t="str">
        <f t="shared" si="55"/>
        <v>36_tub.neg</v>
      </c>
      <c r="Q238">
        <f t="shared" si="62"/>
        <v>0</v>
      </c>
      <c r="R238" t="str">
        <f t="shared" si="56"/>
        <v>36_Short_tub.neg</v>
      </c>
      <c r="S238" t="s">
        <v>166</v>
      </c>
      <c r="T238" t="str">
        <f t="shared" si="57"/>
        <v>36_TRANSIENT</v>
      </c>
      <c r="U238" t="str">
        <f t="shared" si="58"/>
        <v>36_Short_TRANSIENT</v>
      </c>
    </row>
    <row r="239" spans="1:21" x14ac:dyDescent="0.2">
      <c r="A239">
        <v>19</v>
      </c>
      <c r="B239">
        <v>30</v>
      </c>
      <c r="C239">
        <v>20</v>
      </c>
      <c r="D239">
        <f t="shared" si="59"/>
        <v>0.33333333333333331</v>
      </c>
      <c r="E239">
        <f t="shared" si="60"/>
        <v>36</v>
      </c>
      <c r="F239">
        <f t="shared" si="61"/>
        <v>6</v>
      </c>
      <c r="G239">
        <v>1</v>
      </c>
      <c r="H239">
        <v>0</v>
      </c>
      <c r="I239">
        <v>0</v>
      </c>
      <c r="J239">
        <f t="shared" si="63"/>
        <v>1</v>
      </c>
      <c r="K239" t="s">
        <v>6</v>
      </c>
      <c r="L239" t="s">
        <v>7</v>
      </c>
      <c r="M239">
        <v>1100000022</v>
      </c>
      <c r="N239">
        <v>100000787</v>
      </c>
      <c r="O239" t="s">
        <v>60</v>
      </c>
      <c r="P239" t="str">
        <f t="shared" si="55"/>
        <v>36_tub.neg</v>
      </c>
      <c r="Q239">
        <f t="shared" si="62"/>
        <v>0</v>
      </c>
      <c r="R239" t="str">
        <f t="shared" si="56"/>
        <v>36_Short_tub.neg</v>
      </c>
      <c r="S239" t="s">
        <v>166</v>
      </c>
      <c r="T239" t="str">
        <f t="shared" si="57"/>
        <v>36_TRANSIENT</v>
      </c>
      <c r="U239" t="str">
        <f t="shared" si="58"/>
        <v>36_Short_TRANSIENT</v>
      </c>
    </row>
    <row r="240" spans="1:21" x14ac:dyDescent="0.2">
      <c r="A240">
        <v>19</v>
      </c>
      <c r="B240">
        <v>30</v>
      </c>
      <c r="C240">
        <v>20</v>
      </c>
      <c r="D240">
        <f t="shared" si="59"/>
        <v>0.33333333333333331</v>
      </c>
      <c r="E240">
        <f t="shared" si="60"/>
        <v>36</v>
      </c>
      <c r="F240">
        <f t="shared" si="61"/>
        <v>6</v>
      </c>
      <c r="G240">
        <v>5</v>
      </c>
      <c r="H240">
        <v>1</v>
      </c>
      <c r="I240">
        <v>2</v>
      </c>
      <c r="J240">
        <f t="shared" si="63"/>
        <v>4</v>
      </c>
      <c r="K240" t="s">
        <v>11</v>
      </c>
      <c r="L240" t="s">
        <v>8</v>
      </c>
      <c r="M240">
        <v>1100000019</v>
      </c>
      <c r="N240">
        <v>100000771</v>
      </c>
      <c r="O240" t="s">
        <v>61</v>
      </c>
      <c r="P240" t="str">
        <f t="shared" si="55"/>
        <v>36_tub.pos</v>
      </c>
      <c r="Q240">
        <f t="shared" si="62"/>
        <v>0.2</v>
      </c>
      <c r="R240" t="str">
        <f t="shared" si="56"/>
        <v>36_LP-innervation_tub.pos</v>
      </c>
      <c r="S240" t="s">
        <v>165</v>
      </c>
      <c r="T240" t="str">
        <f t="shared" si="57"/>
        <v>36_SELECTED</v>
      </c>
      <c r="U240" t="str">
        <f t="shared" si="58"/>
        <v>36_LP-innervation_SELECTED</v>
      </c>
    </row>
    <row r="241" spans="1:21" x14ac:dyDescent="0.2">
      <c r="A241">
        <v>19</v>
      </c>
      <c r="B241">
        <v>30</v>
      </c>
      <c r="C241">
        <v>20</v>
      </c>
      <c r="D241">
        <f t="shared" si="59"/>
        <v>0.33333333333333331</v>
      </c>
      <c r="E241">
        <f t="shared" si="60"/>
        <v>36</v>
      </c>
      <c r="F241">
        <f t="shared" si="61"/>
        <v>6</v>
      </c>
      <c r="G241">
        <v>3</v>
      </c>
      <c r="H241">
        <v>1</v>
      </c>
      <c r="I241">
        <v>2</v>
      </c>
      <c r="J241">
        <f t="shared" si="63"/>
        <v>2</v>
      </c>
      <c r="K241" t="s">
        <v>9</v>
      </c>
      <c r="L241" t="s">
        <v>8</v>
      </c>
      <c r="M241">
        <v>1100000015</v>
      </c>
      <c r="N241">
        <v>100000775</v>
      </c>
      <c r="O241" t="s">
        <v>61</v>
      </c>
      <c r="P241" t="str">
        <f t="shared" si="55"/>
        <v>36_tub.pos</v>
      </c>
      <c r="Q241">
        <f t="shared" si="62"/>
        <v>0.33333333333333331</v>
      </c>
      <c r="R241" t="str">
        <f t="shared" si="56"/>
        <v>36_LP-Contact_tub.pos</v>
      </c>
      <c r="S241" t="s">
        <v>165</v>
      </c>
      <c r="T241" t="str">
        <f t="shared" si="57"/>
        <v>36_SELECTED</v>
      </c>
      <c r="U241" t="str">
        <f t="shared" si="58"/>
        <v>36_LP-Contact_SELECTED</v>
      </c>
    </row>
    <row r="242" spans="1:21" x14ac:dyDescent="0.2">
      <c r="A242">
        <v>19</v>
      </c>
      <c r="B242">
        <v>30</v>
      </c>
      <c r="C242">
        <v>20</v>
      </c>
      <c r="D242">
        <f t="shared" si="59"/>
        <v>0.33333333333333331</v>
      </c>
      <c r="E242">
        <f t="shared" si="60"/>
        <v>36</v>
      </c>
      <c r="F242">
        <f t="shared" si="61"/>
        <v>6</v>
      </c>
      <c r="G242">
        <v>1</v>
      </c>
      <c r="H242">
        <v>0</v>
      </c>
      <c r="I242">
        <v>0</v>
      </c>
      <c r="J242">
        <f t="shared" si="63"/>
        <v>1</v>
      </c>
      <c r="K242" t="s">
        <v>6</v>
      </c>
      <c r="L242" t="s">
        <v>7</v>
      </c>
      <c r="M242">
        <v>1100000011</v>
      </c>
      <c r="N242">
        <v>100000776</v>
      </c>
      <c r="O242" t="s">
        <v>60</v>
      </c>
      <c r="P242" t="str">
        <f t="shared" si="55"/>
        <v>36_tub.neg</v>
      </c>
      <c r="Q242">
        <f t="shared" si="62"/>
        <v>0</v>
      </c>
      <c r="R242" t="str">
        <f t="shared" si="56"/>
        <v>36_Short_tub.neg</v>
      </c>
      <c r="S242" t="s">
        <v>166</v>
      </c>
      <c r="T242" t="str">
        <f t="shared" si="57"/>
        <v>36_TRANSIENT</v>
      </c>
      <c r="U242" t="str">
        <f t="shared" si="58"/>
        <v>36_Short_TRANSIENT</v>
      </c>
    </row>
    <row r="243" spans="1:21" x14ac:dyDescent="0.2">
      <c r="A243">
        <v>19</v>
      </c>
      <c r="B243">
        <v>30</v>
      </c>
      <c r="C243">
        <v>20</v>
      </c>
      <c r="D243">
        <f t="shared" si="59"/>
        <v>0.33333333333333331</v>
      </c>
      <c r="E243">
        <f t="shared" si="60"/>
        <v>36</v>
      </c>
      <c r="F243">
        <f t="shared" si="61"/>
        <v>6</v>
      </c>
      <c r="G243">
        <v>2</v>
      </c>
      <c r="H243">
        <v>1</v>
      </c>
      <c r="I243">
        <v>0</v>
      </c>
      <c r="J243">
        <f t="shared" si="63"/>
        <v>1</v>
      </c>
      <c r="K243" t="s">
        <v>11</v>
      </c>
      <c r="L243" t="s">
        <v>8</v>
      </c>
      <c r="M243">
        <v>1100000002</v>
      </c>
      <c r="N243">
        <v>100000773</v>
      </c>
      <c r="O243" t="s">
        <v>61</v>
      </c>
      <c r="P243" t="str">
        <f t="shared" si="55"/>
        <v>36_tub.pos</v>
      </c>
      <c r="Q243">
        <f t="shared" si="62"/>
        <v>0.5</v>
      </c>
      <c r="R243" t="str">
        <f t="shared" si="56"/>
        <v>36_LP-innervation_tub.pos</v>
      </c>
      <c r="S243" t="s">
        <v>165</v>
      </c>
      <c r="T243" t="str">
        <f t="shared" si="57"/>
        <v>36_SELECTED</v>
      </c>
      <c r="U243" t="str">
        <f t="shared" si="58"/>
        <v>36_LP-innervation_SELECTED</v>
      </c>
    </row>
    <row r="244" spans="1:21" x14ac:dyDescent="0.2">
      <c r="A244">
        <v>19</v>
      </c>
      <c r="B244">
        <v>30</v>
      </c>
      <c r="C244">
        <v>20</v>
      </c>
      <c r="D244">
        <f t="shared" si="59"/>
        <v>0.33333333333333331</v>
      </c>
      <c r="E244">
        <f t="shared" si="60"/>
        <v>36</v>
      </c>
      <c r="F244">
        <f t="shared" si="61"/>
        <v>6</v>
      </c>
      <c r="G244">
        <v>1</v>
      </c>
      <c r="H244">
        <v>0</v>
      </c>
      <c r="I244">
        <v>0</v>
      </c>
      <c r="J244">
        <f t="shared" si="63"/>
        <v>1</v>
      </c>
      <c r="K244" t="s">
        <v>11</v>
      </c>
      <c r="L244" t="s">
        <v>7</v>
      </c>
      <c r="M244">
        <v>1100000002</v>
      </c>
      <c r="N244">
        <v>100000801</v>
      </c>
      <c r="O244" t="s">
        <v>60</v>
      </c>
      <c r="P244" t="str">
        <f t="shared" si="55"/>
        <v>36_tub.neg</v>
      </c>
      <c r="Q244">
        <f t="shared" si="62"/>
        <v>0</v>
      </c>
      <c r="R244" t="str">
        <f t="shared" si="56"/>
        <v>36_LP-innervation_tub.neg</v>
      </c>
      <c r="S244" t="s">
        <v>165</v>
      </c>
      <c r="T244" t="str">
        <f t="shared" si="57"/>
        <v>36_SELECTED</v>
      </c>
      <c r="U244" t="str">
        <f t="shared" si="58"/>
        <v>36_LP-innervation_SELECTED</v>
      </c>
    </row>
    <row r="245" spans="1:21" x14ac:dyDescent="0.2">
      <c r="A245">
        <v>19</v>
      </c>
      <c r="B245">
        <v>30</v>
      </c>
      <c r="C245">
        <v>20</v>
      </c>
      <c r="D245">
        <f t="shared" si="59"/>
        <v>0.33333333333333331</v>
      </c>
      <c r="E245">
        <f t="shared" si="60"/>
        <v>36</v>
      </c>
      <c r="F245">
        <f t="shared" si="61"/>
        <v>6</v>
      </c>
      <c r="G245">
        <v>4</v>
      </c>
      <c r="H245">
        <v>1</v>
      </c>
      <c r="I245">
        <v>0</v>
      </c>
      <c r="J245">
        <f t="shared" si="63"/>
        <v>3</v>
      </c>
      <c r="K245" t="s">
        <v>11</v>
      </c>
      <c r="L245" t="s">
        <v>8</v>
      </c>
      <c r="M245">
        <v>1100000000</v>
      </c>
      <c r="N245">
        <v>100000772</v>
      </c>
      <c r="O245" t="s">
        <v>61</v>
      </c>
      <c r="P245" t="str">
        <f t="shared" si="55"/>
        <v>36_tub.pos</v>
      </c>
      <c r="Q245">
        <f t="shared" si="62"/>
        <v>0.25</v>
      </c>
      <c r="R245" t="str">
        <f t="shared" si="56"/>
        <v>36_LP-innervation_tub.pos</v>
      </c>
      <c r="S245" t="s">
        <v>165</v>
      </c>
      <c r="T245" t="str">
        <f t="shared" si="57"/>
        <v>36_SELECTED</v>
      </c>
      <c r="U245" t="str">
        <f t="shared" si="58"/>
        <v>36_LP-innervation_SELECTED</v>
      </c>
    </row>
    <row r="246" spans="1:21" x14ac:dyDescent="0.2">
      <c r="A246">
        <v>22</v>
      </c>
      <c r="B246">
        <v>30</v>
      </c>
      <c r="C246">
        <v>20</v>
      </c>
      <c r="D246">
        <f t="shared" si="59"/>
        <v>0.33333333333333331</v>
      </c>
      <c r="E246">
        <f t="shared" si="60"/>
        <v>37</v>
      </c>
      <c r="F246">
        <f t="shared" si="61"/>
        <v>7</v>
      </c>
      <c r="G246">
        <v>1</v>
      </c>
      <c r="H246">
        <v>0</v>
      </c>
      <c r="I246">
        <v>0</v>
      </c>
      <c r="J246">
        <f t="shared" si="63"/>
        <v>1</v>
      </c>
      <c r="K246" t="s">
        <v>10</v>
      </c>
      <c r="L246" t="s">
        <v>7</v>
      </c>
      <c r="M246">
        <v>1100000103</v>
      </c>
      <c r="N246">
        <v>100000889</v>
      </c>
      <c r="O246" t="s">
        <v>60</v>
      </c>
      <c r="P246" t="str">
        <f t="shared" si="55"/>
        <v>37_tub.neg</v>
      </c>
      <c r="Q246">
        <f>H246/G246</f>
        <v>0</v>
      </c>
      <c r="R246" t="str">
        <f t="shared" si="56"/>
        <v>37_Middle_tub.neg</v>
      </c>
      <c r="S246" t="s">
        <v>166</v>
      </c>
      <c r="T246" t="str">
        <f t="shared" si="57"/>
        <v>37_TRANSIENT</v>
      </c>
      <c r="U246" t="str">
        <f t="shared" si="58"/>
        <v>37_Middle_TRANSIENT</v>
      </c>
    </row>
    <row r="247" spans="1:21" x14ac:dyDescent="0.2">
      <c r="A247">
        <v>22</v>
      </c>
      <c r="B247">
        <v>30</v>
      </c>
      <c r="C247">
        <v>20</v>
      </c>
      <c r="D247">
        <f t="shared" si="59"/>
        <v>0.33333333333333331</v>
      </c>
      <c r="E247">
        <f t="shared" si="60"/>
        <v>37</v>
      </c>
      <c r="F247">
        <f t="shared" si="61"/>
        <v>7</v>
      </c>
      <c r="G247">
        <v>1</v>
      </c>
      <c r="H247">
        <v>0</v>
      </c>
      <c r="I247">
        <v>0</v>
      </c>
      <c r="J247">
        <f t="shared" si="63"/>
        <v>1</v>
      </c>
      <c r="K247" t="s">
        <v>6</v>
      </c>
      <c r="L247" t="s">
        <v>7</v>
      </c>
      <c r="M247">
        <v>1100000102</v>
      </c>
      <c r="N247">
        <v>100000871</v>
      </c>
      <c r="O247" t="s">
        <v>60</v>
      </c>
      <c r="P247" t="str">
        <f t="shared" si="55"/>
        <v>37_tub.neg</v>
      </c>
      <c r="Q247">
        <f t="shared" si="62"/>
        <v>0</v>
      </c>
      <c r="R247" t="str">
        <f t="shared" si="56"/>
        <v>37_Short_tub.neg</v>
      </c>
      <c r="S247" t="s">
        <v>166</v>
      </c>
      <c r="T247" t="str">
        <f t="shared" si="57"/>
        <v>37_TRANSIENT</v>
      </c>
      <c r="U247" t="str">
        <f t="shared" si="58"/>
        <v>37_Short_TRANSIENT</v>
      </c>
    </row>
    <row r="248" spans="1:21" x14ac:dyDescent="0.2">
      <c r="A248">
        <v>22</v>
      </c>
      <c r="B248">
        <v>30</v>
      </c>
      <c r="C248">
        <v>20</v>
      </c>
      <c r="D248">
        <f t="shared" si="59"/>
        <v>0.33333333333333331</v>
      </c>
      <c r="E248">
        <f t="shared" si="60"/>
        <v>37</v>
      </c>
      <c r="F248">
        <f t="shared" si="61"/>
        <v>7</v>
      </c>
      <c r="G248">
        <v>1</v>
      </c>
      <c r="H248">
        <v>0</v>
      </c>
      <c r="I248">
        <v>0</v>
      </c>
      <c r="J248">
        <f t="shared" si="63"/>
        <v>1</v>
      </c>
      <c r="K248" t="s">
        <v>6</v>
      </c>
      <c r="L248" t="s">
        <v>7</v>
      </c>
      <c r="M248">
        <v>1100000101</v>
      </c>
      <c r="N248">
        <v>100000891</v>
      </c>
      <c r="O248" t="s">
        <v>60</v>
      </c>
      <c r="P248" t="str">
        <f t="shared" si="55"/>
        <v>37_tub.neg</v>
      </c>
      <c r="Q248">
        <f t="shared" si="62"/>
        <v>0</v>
      </c>
      <c r="R248" t="str">
        <f t="shared" si="56"/>
        <v>37_Short_tub.neg</v>
      </c>
      <c r="S248" t="s">
        <v>166</v>
      </c>
      <c r="T248" t="str">
        <f t="shared" si="57"/>
        <v>37_TRANSIENT</v>
      </c>
      <c r="U248" t="str">
        <f t="shared" si="58"/>
        <v>37_Short_TRANSIENT</v>
      </c>
    </row>
    <row r="249" spans="1:21" x14ac:dyDescent="0.2">
      <c r="A249">
        <v>22</v>
      </c>
      <c r="B249">
        <v>30</v>
      </c>
      <c r="C249">
        <v>20</v>
      </c>
      <c r="D249">
        <f t="shared" si="59"/>
        <v>0.33333333333333331</v>
      </c>
      <c r="E249">
        <f t="shared" si="60"/>
        <v>37</v>
      </c>
      <c r="F249">
        <f t="shared" si="61"/>
        <v>7</v>
      </c>
      <c r="G249">
        <v>1</v>
      </c>
      <c r="H249">
        <v>0</v>
      </c>
      <c r="I249">
        <v>0</v>
      </c>
      <c r="J249">
        <f t="shared" si="63"/>
        <v>1</v>
      </c>
      <c r="K249" t="s">
        <v>6</v>
      </c>
      <c r="L249" t="s">
        <v>7</v>
      </c>
      <c r="M249">
        <v>1100000099</v>
      </c>
      <c r="N249">
        <v>100000883</v>
      </c>
      <c r="O249" t="s">
        <v>60</v>
      </c>
      <c r="P249" t="str">
        <f t="shared" si="55"/>
        <v>37_tub.neg</v>
      </c>
      <c r="Q249">
        <f t="shared" si="62"/>
        <v>0</v>
      </c>
      <c r="R249" t="str">
        <f t="shared" si="56"/>
        <v>37_Short_tub.neg</v>
      </c>
      <c r="S249" t="s">
        <v>166</v>
      </c>
      <c r="T249" t="str">
        <f t="shared" si="57"/>
        <v>37_TRANSIENT</v>
      </c>
      <c r="U249" t="str">
        <f t="shared" si="58"/>
        <v>37_Short_TRANSIENT</v>
      </c>
    </row>
    <row r="250" spans="1:21" x14ac:dyDescent="0.2">
      <c r="A250">
        <v>22</v>
      </c>
      <c r="B250">
        <v>30</v>
      </c>
      <c r="C250">
        <v>20</v>
      </c>
      <c r="D250">
        <f t="shared" si="59"/>
        <v>0.33333333333333331</v>
      </c>
      <c r="E250">
        <f t="shared" si="60"/>
        <v>37</v>
      </c>
      <c r="F250">
        <f t="shared" si="61"/>
        <v>7</v>
      </c>
      <c r="G250">
        <v>1</v>
      </c>
      <c r="H250">
        <v>0</v>
      </c>
      <c r="I250">
        <v>0</v>
      </c>
      <c r="J250">
        <f t="shared" si="63"/>
        <v>1</v>
      </c>
      <c r="K250" t="s">
        <v>6</v>
      </c>
      <c r="L250" t="s">
        <v>7</v>
      </c>
      <c r="M250">
        <v>1100000098</v>
      </c>
      <c r="N250">
        <v>100000888</v>
      </c>
      <c r="O250" t="s">
        <v>60</v>
      </c>
      <c r="P250" t="str">
        <f t="shared" si="55"/>
        <v>37_tub.neg</v>
      </c>
      <c r="Q250">
        <f t="shared" si="62"/>
        <v>0</v>
      </c>
      <c r="R250" t="str">
        <f t="shared" si="56"/>
        <v>37_Short_tub.neg</v>
      </c>
      <c r="S250" t="s">
        <v>166</v>
      </c>
      <c r="T250" t="str">
        <f t="shared" si="57"/>
        <v>37_TRANSIENT</v>
      </c>
      <c r="U250" t="str">
        <f t="shared" si="58"/>
        <v>37_Short_TRANSIENT</v>
      </c>
    </row>
    <row r="251" spans="1:21" x14ac:dyDescent="0.2">
      <c r="A251">
        <v>22</v>
      </c>
      <c r="B251">
        <v>30</v>
      </c>
      <c r="C251">
        <v>20</v>
      </c>
      <c r="D251">
        <f t="shared" si="59"/>
        <v>0.33333333333333331</v>
      </c>
      <c r="E251">
        <f t="shared" si="60"/>
        <v>37</v>
      </c>
      <c r="F251">
        <f t="shared" si="61"/>
        <v>7</v>
      </c>
      <c r="G251">
        <v>1</v>
      </c>
      <c r="H251">
        <v>0</v>
      </c>
      <c r="I251">
        <v>0</v>
      </c>
      <c r="J251">
        <f t="shared" si="63"/>
        <v>1</v>
      </c>
      <c r="K251" t="s">
        <v>6</v>
      </c>
      <c r="L251" t="s">
        <v>7</v>
      </c>
      <c r="M251">
        <v>1100000097</v>
      </c>
      <c r="N251">
        <v>100000875</v>
      </c>
      <c r="O251" t="s">
        <v>60</v>
      </c>
      <c r="P251" t="str">
        <f t="shared" si="55"/>
        <v>37_tub.neg</v>
      </c>
      <c r="Q251">
        <f t="shared" si="62"/>
        <v>0</v>
      </c>
      <c r="R251" t="str">
        <f t="shared" si="56"/>
        <v>37_Short_tub.neg</v>
      </c>
      <c r="S251" t="s">
        <v>166</v>
      </c>
      <c r="T251" t="str">
        <f t="shared" si="57"/>
        <v>37_TRANSIENT</v>
      </c>
      <c r="U251" t="str">
        <f t="shared" si="58"/>
        <v>37_Short_TRANSIENT</v>
      </c>
    </row>
    <row r="252" spans="1:21" x14ac:dyDescent="0.2">
      <c r="A252">
        <v>22</v>
      </c>
      <c r="B252">
        <v>30</v>
      </c>
      <c r="C252">
        <v>20</v>
      </c>
      <c r="D252">
        <f t="shared" si="59"/>
        <v>0.33333333333333331</v>
      </c>
      <c r="E252">
        <f t="shared" si="60"/>
        <v>37</v>
      </c>
      <c r="F252">
        <f t="shared" si="61"/>
        <v>7</v>
      </c>
      <c r="G252">
        <v>3</v>
      </c>
      <c r="H252">
        <v>0</v>
      </c>
      <c r="I252">
        <v>0</v>
      </c>
      <c r="J252">
        <f t="shared" si="63"/>
        <v>3</v>
      </c>
      <c r="K252" t="s">
        <v>6</v>
      </c>
      <c r="L252" t="s">
        <v>8</v>
      </c>
      <c r="M252">
        <v>1100000095</v>
      </c>
      <c r="N252">
        <v>100000876</v>
      </c>
      <c r="O252" t="s">
        <v>60</v>
      </c>
      <c r="P252" t="str">
        <f t="shared" si="55"/>
        <v>37_tub.neg</v>
      </c>
      <c r="Q252">
        <f t="shared" si="62"/>
        <v>0</v>
      </c>
      <c r="R252" t="str">
        <f t="shared" si="56"/>
        <v>37_Short_tub.neg</v>
      </c>
      <c r="S252" t="s">
        <v>166</v>
      </c>
      <c r="T252" t="str">
        <f t="shared" si="57"/>
        <v>37_TRANSIENT</v>
      </c>
      <c r="U252" t="str">
        <f t="shared" si="58"/>
        <v>37_Short_TRANSIENT</v>
      </c>
    </row>
    <row r="253" spans="1:21" x14ac:dyDescent="0.2">
      <c r="A253">
        <v>22</v>
      </c>
      <c r="B253">
        <v>30</v>
      </c>
      <c r="C253">
        <v>20</v>
      </c>
      <c r="D253">
        <f t="shared" si="59"/>
        <v>0.33333333333333331</v>
      </c>
      <c r="E253">
        <f t="shared" si="60"/>
        <v>37</v>
      </c>
      <c r="F253">
        <f t="shared" si="61"/>
        <v>7</v>
      </c>
      <c r="G253">
        <v>1</v>
      </c>
      <c r="H253">
        <v>0</v>
      </c>
      <c r="I253">
        <v>0</v>
      </c>
      <c r="J253">
        <f t="shared" si="63"/>
        <v>1</v>
      </c>
      <c r="K253" t="s">
        <v>6</v>
      </c>
      <c r="L253" t="s">
        <v>7</v>
      </c>
      <c r="M253">
        <v>1100000094</v>
      </c>
      <c r="N253">
        <v>100000874</v>
      </c>
      <c r="O253" t="s">
        <v>60</v>
      </c>
      <c r="P253" t="str">
        <f t="shared" si="55"/>
        <v>37_tub.neg</v>
      </c>
      <c r="Q253">
        <f t="shared" si="62"/>
        <v>0</v>
      </c>
      <c r="R253" t="str">
        <f t="shared" si="56"/>
        <v>37_Short_tub.neg</v>
      </c>
      <c r="S253" t="s">
        <v>166</v>
      </c>
      <c r="T253" t="str">
        <f t="shared" si="57"/>
        <v>37_TRANSIENT</v>
      </c>
      <c r="U253" t="str">
        <f t="shared" si="58"/>
        <v>37_Short_TRANSIENT</v>
      </c>
    </row>
    <row r="254" spans="1:21" x14ac:dyDescent="0.2">
      <c r="A254">
        <v>22</v>
      </c>
      <c r="B254">
        <v>30</v>
      </c>
      <c r="C254">
        <v>20</v>
      </c>
      <c r="D254">
        <f t="shared" si="59"/>
        <v>0.33333333333333331</v>
      </c>
      <c r="E254">
        <f t="shared" si="60"/>
        <v>37</v>
      </c>
      <c r="F254">
        <f t="shared" si="61"/>
        <v>7</v>
      </c>
      <c r="G254">
        <v>2</v>
      </c>
      <c r="H254">
        <v>0</v>
      </c>
      <c r="I254">
        <v>0</v>
      </c>
      <c r="J254">
        <f t="shared" si="63"/>
        <v>2</v>
      </c>
      <c r="K254" t="s">
        <v>6</v>
      </c>
      <c r="L254" t="s">
        <v>8</v>
      </c>
      <c r="M254">
        <v>1100000089</v>
      </c>
      <c r="N254">
        <v>100000873</v>
      </c>
      <c r="O254" t="s">
        <v>60</v>
      </c>
      <c r="P254" t="str">
        <f t="shared" si="55"/>
        <v>37_tub.neg</v>
      </c>
      <c r="Q254">
        <f t="shared" si="62"/>
        <v>0</v>
      </c>
      <c r="R254" t="str">
        <f t="shared" si="56"/>
        <v>37_Short_tub.neg</v>
      </c>
      <c r="S254" t="s">
        <v>166</v>
      </c>
      <c r="T254" t="str">
        <f t="shared" si="57"/>
        <v>37_TRANSIENT</v>
      </c>
      <c r="U254" t="str">
        <f t="shared" si="58"/>
        <v>37_Short_TRANSIENT</v>
      </c>
    </row>
    <row r="255" spans="1:21" x14ac:dyDescent="0.2">
      <c r="A255">
        <v>22</v>
      </c>
      <c r="B255">
        <v>30</v>
      </c>
      <c r="C255">
        <v>20</v>
      </c>
      <c r="D255">
        <f t="shared" si="59"/>
        <v>0.33333333333333331</v>
      </c>
      <c r="E255">
        <f t="shared" si="60"/>
        <v>37</v>
      </c>
      <c r="F255">
        <f t="shared" si="61"/>
        <v>7</v>
      </c>
      <c r="G255">
        <v>1</v>
      </c>
      <c r="H255">
        <v>0</v>
      </c>
      <c r="I255">
        <v>0</v>
      </c>
      <c r="J255">
        <f t="shared" si="63"/>
        <v>1</v>
      </c>
      <c r="K255" t="s">
        <v>6</v>
      </c>
      <c r="L255" t="s">
        <v>7</v>
      </c>
      <c r="M255">
        <v>1100000087</v>
      </c>
      <c r="N255">
        <v>100000890</v>
      </c>
      <c r="O255" t="s">
        <v>60</v>
      </c>
      <c r="P255" t="str">
        <f t="shared" si="55"/>
        <v>37_tub.neg</v>
      </c>
      <c r="Q255">
        <f t="shared" si="62"/>
        <v>0</v>
      </c>
      <c r="R255" t="str">
        <f t="shared" si="56"/>
        <v>37_Short_tub.neg</v>
      </c>
      <c r="S255" t="s">
        <v>166</v>
      </c>
      <c r="T255" t="str">
        <f t="shared" si="57"/>
        <v>37_TRANSIENT</v>
      </c>
      <c r="U255" t="str">
        <f t="shared" si="58"/>
        <v>37_Short_TRANSIENT</v>
      </c>
    </row>
    <row r="256" spans="1:21" x14ac:dyDescent="0.2">
      <c r="A256">
        <v>22</v>
      </c>
      <c r="B256">
        <v>30</v>
      </c>
      <c r="C256">
        <v>20</v>
      </c>
      <c r="D256">
        <f t="shared" si="59"/>
        <v>0.33333333333333331</v>
      </c>
      <c r="E256">
        <f t="shared" si="60"/>
        <v>37</v>
      </c>
      <c r="F256">
        <f t="shared" si="61"/>
        <v>7</v>
      </c>
      <c r="G256">
        <v>2</v>
      </c>
      <c r="H256">
        <v>0</v>
      </c>
      <c r="I256">
        <v>0</v>
      </c>
      <c r="J256">
        <f t="shared" si="63"/>
        <v>2</v>
      </c>
      <c r="K256" t="s">
        <v>6</v>
      </c>
      <c r="L256" t="s">
        <v>8</v>
      </c>
      <c r="M256">
        <v>1100000081</v>
      </c>
      <c r="N256">
        <v>100000894</v>
      </c>
      <c r="O256" t="s">
        <v>60</v>
      </c>
      <c r="P256" t="str">
        <f t="shared" si="55"/>
        <v>37_tub.neg</v>
      </c>
      <c r="Q256">
        <f t="shared" si="62"/>
        <v>0</v>
      </c>
      <c r="R256" t="str">
        <f t="shared" si="56"/>
        <v>37_Short_tub.neg</v>
      </c>
      <c r="S256" t="s">
        <v>166</v>
      </c>
      <c r="T256" t="str">
        <f t="shared" si="57"/>
        <v>37_TRANSIENT</v>
      </c>
      <c r="U256" t="str">
        <f t="shared" si="58"/>
        <v>37_Short_TRANSIENT</v>
      </c>
    </row>
    <row r="257" spans="1:21" x14ac:dyDescent="0.2">
      <c r="A257">
        <v>22</v>
      </c>
      <c r="B257">
        <v>30</v>
      </c>
      <c r="C257">
        <v>20</v>
      </c>
      <c r="D257">
        <f t="shared" si="59"/>
        <v>0.33333333333333331</v>
      </c>
      <c r="E257">
        <f t="shared" si="60"/>
        <v>37</v>
      </c>
      <c r="F257">
        <f t="shared" si="61"/>
        <v>7</v>
      </c>
      <c r="G257">
        <v>5</v>
      </c>
      <c r="H257">
        <v>0</v>
      </c>
      <c r="I257">
        <v>1</v>
      </c>
      <c r="J257">
        <f t="shared" si="63"/>
        <v>5</v>
      </c>
      <c r="K257" t="s">
        <v>10</v>
      </c>
      <c r="L257" t="s">
        <v>8</v>
      </c>
      <c r="M257">
        <v>1100000080</v>
      </c>
      <c r="N257">
        <v>100000872</v>
      </c>
      <c r="O257" t="s">
        <v>60</v>
      </c>
      <c r="P257" t="str">
        <f t="shared" ref="P257:P320" si="64">CONCATENATE(E257,"_",O257)</f>
        <v>37_tub.neg</v>
      </c>
      <c r="Q257">
        <f t="shared" si="62"/>
        <v>0</v>
      </c>
      <c r="R257" t="str">
        <f t="shared" ref="R257:R320" si="65">CONCATENATE(E257,"_",K257,"_",O257)</f>
        <v>37_Middle_tub.neg</v>
      </c>
      <c r="S257" t="s">
        <v>165</v>
      </c>
      <c r="T257" t="str">
        <f t="shared" ref="T257:T320" si="66">CONCATENATE(E257,"_",S257)</f>
        <v>37_SELECTED</v>
      </c>
      <c r="U257" t="str">
        <f t="shared" ref="U257:U320" si="67">CONCATENATE(E257,"_",K257,"_",S257)</f>
        <v>37_Middle_SELECTED</v>
      </c>
    </row>
    <row r="258" spans="1:21" x14ac:dyDescent="0.2">
      <c r="A258">
        <v>22</v>
      </c>
      <c r="B258">
        <v>30</v>
      </c>
      <c r="C258">
        <v>20</v>
      </c>
      <c r="D258">
        <f t="shared" ref="D258:D321" si="68">C258/60</f>
        <v>0.33333333333333331</v>
      </c>
      <c r="E258">
        <f t="shared" ref="E258:E321" si="69">B258+(D258*(A258-1))</f>
        <v>37</v>
      </c>
      <c r="F258">
        <f t="shared" ref="F258:F321" si="70">D258*(A258-1)</f>
        <v>7</v>
      </c>
      <c r="G258">
        <v>1</v>
      </c>
      <c r="H258">
        <v>0</v>
      </c>
      <c r="I258">
        <v>0</v>
      </c>
      <c r="J258">
        <f t="shared" si="63"/>
        <v>1</v>
      </c>
      <c r="K258" t="s">
        <v>6</v>
      </c>
      <c r="L258" t="s">
        <v>7</v>
      </c>
      <c r="M258">
        <v>1100000076</v>
      </c>
      <c r="N258">
        <v>100000877</v>
      </c>
      <c r="O258" t="s">
        <v>60</v>
      </c>
      <c r="P258" t="str">
        <f t="shared" si="64"/>
        <v>37_tub.neg</v>
      </c>
      <c r="Q258">
        <f t="shared" ref="Q258:Q321" si="71">H258/G258</f>
        <v>0</v>
      </c>
      <c r="R258" t="str">
        <f t="shared" si="65"/>
        <v>37_Short_tub.neg</v>
      </c>
      <c r="S258" t="s">
        <v>166</v>
      </c>
      <c r="T258" t="str">
        <f t="shared" si="66"/>
        <v>37_TRANSIENT</v>
      </c>
      <c r="U258" t="str">
        <f t="shared" si="67"/>
        <v>37_Short_TRANSIENT</v>
      </c>
    </row>
    <row r="259" spans="1:21" x14ac:dyDescent="0.2">
      <c r="A259">
        <v>22</v>
      </c>
      <c r="B259">
        <v>30</v>
      </c>
      <c r="C259">
        <v>20</v>
      </c>
      <c r="D259">
        <f t="shared" si="68"/>
        <v>0.33333333333333331</v>
      </c>
      <c r="E259">
        <f t="shared" si="69"/>
        <v>37</v>
      </c>
      <c r="F259">
        <f t="shared" si="70"/>
        <v>7</v>
      </c>
      <c r="G259">
        <v>1</v>
      </c>
      <c r="H259">
        <v>1</v>
      </c>
      <c r="I259">
        <v>0</v>
      </c>
      <c r="J259">
        <f t="shared" ref="J259:J322" si="72">G259-H259</f>
        <v>0</v>
      </c>
      <c r="K259" t="s">
        <v>11</v>
      </c>
      <c r="L259" t="s">
        <v>7</v>
      </c>
      <c r="M259">
        <v>1100000066</v>
      </c>
      <c r="N259">
        <v>100000895</v>
      </c>
      <c r="O259" t="s">
        <v>61</v>
      </c>
      <c r="P259" t="str">
        <f t="shared" si="64"/>
        <v>37_tub.pos</v>
      </c>
      <c r="Q259">
        <f t="shared" si="71"/>
        <v>1</v>
      </c>
      <c r="R259" t="str">
        <f t="shared" si="65"/>
        <v>37_LP-innervation_tub.pos</v>
      </c>
      <c r="S259" t="s">
        <v>165</v>
      </c>
      <c r="T259" t="str">
        <f t="shared" si="66"/>
        <v>37_SELECTED</v>
      </c>
      <c r="U259" t="str">
        <f t="shared" si="67"/>
        <v>37_LP-innervation_SELECTED</v>
      </c>
    </row>
    <row r="260" spans="1:21" x14ac:dyDescent="0.2">
      <c r="A260">
        <v>22</v>
      </c>
      <c r="B260">
        <v>30</v>
      </c>
      <c r="C260">
        <v>20</v>
      </c>
      <c r="D260">
        <f t="shared" si="68"/>
        <v>0.33333333333333331</v>
      </c>
      <c r="E260">
        <f t="shared" si="69"/>
        <v>37</v>
      </c>
      <c r="F260">
        <f t="shared" si="70"/>
        <v>7</v>
      </c>
      <c r="G260">
        <v>2</v>
      </c>
      <c r="H260">
        <v>0</v>
      </c>
      <c r="I260">
        <v>0</v>
      </c>
      <c r="J260">
        <f t="shared" si="72"/>
        <v>2</v>
      </c>
      <c r="K260" t="s">
        <v>6</v>
      </c>
      <c r="L260" t="s">
        <v>8</v>
      </c>
      <c r="M260">
        <v>1100000065</v>
      </c>
      <c r="N260">
        <v>100000878</v>
      </c>
      <c r="O260" t="s">
        <v>60</v>
      </c>
      <c r="P260" t="str">
        <f t="shared" si="64"/>
        <v>37_tub.neg</v>
      </c>
      <c r="Q260">
        <f t="shared" si="71"/>
        <v>0</v>
      </c>
      <c r="R260" t="str">
        <f t="shared" si="65"/>
        <v>37_Short_tub.neg</v>
      </c>
      <c r="S260" t="s">
        <v>166</v>
      </c>
      <c r="T260" t="str">
        <f t="shared" si="66"/>
        <v>37_TRANSIENT</v>
      </c>
      <c r="U260" t="str">
        <f t="shared" si="67"/>
        <v>37_Short_TRANSIENT</v>
      </c>
    </row>
    <row r="261" spans="1:21" x14ac:dyDescent="0.2">
      <c r="A261">
        <v>22</v>
      </c>
      <c r="B261">
        <v>30</v>
      </c>
      <c r="C261">
        <v>20</v>
      </c>
      <c r="D261">
        <f t="shared" si="68"/>
        <v>0.33333333333333331</v>
      </c>
      <c r="E261">
        <f t="shared" si="69"/>
        <v>37</v>
      </c>
      <c r="F261">
        <f t="shared" si="70"/>
        <v>7</v>
      </c>
      <c r="G261">
        <v>4</v>
      </c>
      <c r="H261">
        <v>2</v>
      </c>
      <c r="I261">
        <v>0</v>
      </c>
      <c r="J261">
        <f t="shared" si="72"/>
        <v>2</v>
      </c>
      <c r="K261" t="s">
        <v>11</v>
      </c>
      <c r="L261" t="s">
        <v>8</v>
      </c>
      <c r="M261">
        <v>1100000063</v>
      </c>
      <c r="N261">
        <v>100000893</v>
      </c>
      <c r="O261" t="s">
        <v>61</v>
      </c>
      <c r="P261" t="str">
        <f t="shared" si="64"/>
        <v>37_tub.pos</v>
      </c>
      <c r="Q261">
        <f t="shared" si="71"/>
        <v>0.5</v>
      </c>
      <c r="R261" t="str">
        <f t="shared" si="65"/>
        <v>37_LP-innervation_tub.pos</v>
      </c>
      <c r="S261" t="s">
        <v>165</v>
      </c>
      <c r="T261" t="str">
        <f t="shared" si="66"/>
        <v>37_SELECTED</v>
      </c>
      <c r="U261" t="str">
        <f t="shared" si="67"/>
        <v>37_LP-innervation_SELECTED</v>
      </c>
    </row>
    <row r="262" spans="1:21" x14ac:dyDescent="0.2">
      <c r="A262">
        <v>22</v>
      </c>
      <c r="B262">
        <v>30</v>
      </c>
      <c r="C262">
        <v>20</v>
      </c>
      <c r="D262">
        <f t="shared" si="68"/>
        <v>0.33333333333333331</v>
      </c>
      <c r="E262">
        <f t="shared" si="69"/>
        <v>37</v>
      </c>
      <c r="F262">
        <f t="shared" si="70"/>
        <v>7</v>
      </c>
      <c r="G262">
        <v>2</v>
      </c>
      <c r="H262">
        <v>1</v>
      </c>
      <c r="I262">
        <v>0</v>
      </c>
      <c r="J262">
        <f t="shared" si="72"/>
        <v>1</v>
      </c>
      <c r="K262" t="s">
        <v>11</v>
      </c>
      <c r="L262" t="s">
        <v>8</v>
      </c>
      <c r="M262">
        <v>1100000053</v>
      </c>
      <c r="N262">
        <v>100000881</v>
      </c>
      <c r="O262" t="s">
        <v>61</v>
      </c>
      <c r="P262" t="str">
        <f t="shared" si="64"/>
        <v>37_tub.pos</v>
      </c>
      <c r="Q262">
        <f t="shared" si="71"/>
        <v>0.5</v>
      </c>
      <c r="R262" t="str">
        <f t="shared" si="65"/>
        <v>37_LP-innervation_tub.pos</v>
      </c>
      <c r="S262" t="s">
        <v>165</v>
      </c>
      <c r="T262" t="str">
        <f t="shared" si="66"/>
        <v>37_SELECTED</v>
      </c>
      <c r="U262" t="str">
        <f t="shared" si="67"/>
        <v>37_LP-innervation_SELECTED</v>
      </c>
    </row>
    <row r="263" spans="1:21" x14ac:dyDescent="0.2">
      <c r="A263">
        <v>22</v>
      </c>
      <c r="B263">
        <v>30</v>
      </c>
      <c r="C263">
        <v>20</v>
      </c>
      <c r="D263">
        <f t="shared" si="68"/>
        <v>0.33333333333333331</v>
      </c>
      <c r="E263">
        <f t="shared" si="69"/>
        <v>37</v>
      </c>
      <c r="F263">
        <f t="shared" si="70"/>
        <v>7</v>
      </c>
      <c r="G263">
        <v>6</v>
      </c>
      <c r="H263">
        <v>1</v>
      </c>
      <c r="I263">
        <v>1</v>
      </c>
      <c r="J263">
        <f t="shared" si="72"/>
        <v>5</v>
      </c>
      <c r="K263" t="s">
        <v>11</v>
      </c>
      <c r="L263" t="s">
        <v>8</v>
      </c>
      <c r="M263">
        <v>1100000040</v>
      </c>
      <c r="N263">
        <v>100000884</v>
      </c>
      <c r="O263" t="s">
        <v>61</v>
      </c>
      <c r="P263" t="str">
        <f t="shared" si="64"/>
        <v>37_tub.pos</v>
      </c>
      <c r="Q263">
        <f t="shared" si="71"/>
        <v>0.16666666666666666</v>
      </c>
      <c r="R263" t="str">
        <f t="shared" si="65"/>
        <v>37_LP-innervation_tub.pos</v>
      </c>
      <c r="S263" t="s">
        <v>165</v>
      </c>
      <c r="T263" t="str">
        <f t="shared" si="66"/>
        <v>37_SELECTED</v>
      </c>
      <c r="U263" t="str">
        <f t="shared" si="67"/>
        <v>37_LP-innervation_SELECTED</v>
      </c>
    </row>
    <row r="264" spans="1:21" x14ac:dyDescent="0.2">
      <c r="A264">
        <v>22</v>
      </c>
      <c r="B264">
        <v>30</v>
      </c>
      <c r="C264">
        <v>20</v>
      </c>
      <c r="D264">
        <f t="shared" si="68"/>
        <v>0.33333333333333331</v>
      </c>
      <c r="E264">
        <f t="shared" si="69"/>
        <v>37</v>
      </c>
      <c r="F264">
        <f t="shared" si="70"/>
        <v>7</v>
      </c>
      <c r="G264">
        <v>2</v>
      </c>
      <c r="H264">
        <v>0</v>
      </c>
      <c r="I264">
        <v>1</v>
      </c>
      <c r="J264">
        <f t="shared" si="72"/>
        <v>2</v>
      </c>
      <c r="K264" t="s">
        <v>10</v>
      </c>
      <c r="L264" t="s">
        <v>8</v>
      </c>
      <c r="M264">
        <v>1100000037</v>
      </c>
      <c r="N264">
        <v>100000892</v>
      </c>
      <c r="O264" t="s">
        <v>60</v>
      </c>
      <c r="P264" t="str">
        <f t="shared" si="64"/>
        <v>37_tub.neg</v>
      </c>
      <c r="Q264">
        <f t="shared" si="71"/>
        <v>0</v>
      </c>
      <c r="R264" t="str">
        <f t="shared" si="65"/>
        <v>37_Middle_tub.neg</v>
      </c>
      <c r="S264" t="s">
        <v>165</v>
      </c>
      <c r="T264" t="str">
        <f t="shared" si="66"/>
        <v>37_SELECTED</v>
      </c>
      <c r="U264" t="str">
        <f t="shared" si="67"/>
        <v>37_Middle_SELECTED</v>
      </c>
    </row>
    <row r="265" spans="1:21" x14ac:dyDescent="0.2">
      <c r="A265">
        <v>22</v>
      </c>
      <c r="B265">
        <v>30</v>
      </c>
      <c r="C265">
        <v>20</v>
      </c>
      <c r="D265">
        <f t="shared" si="68"/>
        <v>0.33333333333333331</v>
      </c>
      <c r="E265">
        <f t="shared" si="69"/>
        <v>37</v>
      </c>
      <c r="F265">
        <f t="shared" si="70"/>
        <v>7</v>
      </c>
      <c r="G265">
        <v>10</v>
      </c>
      <c r="H265">
        <v>3</v>
      </c>
      <c r="I265">
        <v>1</v>
      </c>
      <c r="J265">
        <f t="shared" si="72"/>
        <v>7</v>
      </c>
      <c r="K265" t="s">
        <v>11</v>
      </c>
      <c r="L265" t="s">
        <v>8</v>
      </c>
      <c r="M265">
        <v>1100000032</v>
      </c>
      <c r="N265">
        <v>100000885</v>
      </c>
      <c r="O265" t="s">
        <v>61</v>
      </c>
      <c r="P265" t="str">
        <f t="shared" si="64"/>
        <v>37_tub.pos</v>
      </c>
      <c r="Q265">
        <f t="shared" si="71"/>
        <v>0.3</v>
      </c>
      <c r="R265" t="str">
        <f t="shared" si="65"/>
        <v>37_LP-innervation_tub.pos</v>
      </c>
      <c r="S265" t="s">
        <v>165</v>
      </c>
      <c r="T265" t="str">
        <f t="shared" si="66"/>
        <v>37_SELECTED</v>
      </c>
      <c r="U265" t="str">
        <f t="shared" si="67"/>
        <v>37_LP-innervation_SELECTED</v>
      </c>
    </row>
    <row r="266" spans="1:21" x14ac:dyDescent="0.2">
      <c r="A266">
        <v>22</v>
      </c>
      <c r="B266">
        <v>30</v>
      </c>
      <c r="C266">
        <v>20</v>
      </c>
      <c r="D266">
        <f t="shared" si="68"/>
        <v>0.33333333333333331</v>
      </c>
      <c r="E266">
        <f t="shared" si="69"/>
        <v>37</v>
      </c>
      <c r="F266">
        <f t="shared" si="70"/>
        <v>7</v>
      </c>
      <c r="G266">
        <v>2</v>
      </c>
      <c r="H266">
        <v>0</v>
      </c>
      <c r="I266">
        <v>0</v>
      </c>
      <c r="J266">
        <f t="shared" si="72"/>
        <v>2</v>
      </c>
      <c r="K266" t="s">
        <v>6</v>
      </c>
      <c r="L266" t="s">
        <v>8</v>
      </c>
      <c r="M266">
        <v>1100000029</v>
      </c>
      <c r="N266">
        <v>100000886</v>
      </c>
      <c r="O266" t="s">
        <v>60</v>
      </c>
      <c r="P266" t="str">
        <f t="shared" si="64"/>
        <v>37_tub.neg</v>
      </c>
      <c r="Q266">
        <f t="shared" si="71"/>
        <v>0</v>
      </c>
      <c r="R266" t="str">
        <f t="shared" si="65"/>
        <v>37_Short_tub.neg</v>
      </c>
      <c r="S266" t="s">
        <v>165</v>
      </c>
      <c r="T266" t="str">
        <f t="shared" si="66"/>
        <v>37_SELECTED</v>
      </c>
      <c r="U266" t="str">
        <f t="shared" si="67"/>
        <v>37_Short_SELECTED</v>
      </c>
    </row>
    <row r="267" spans="1:21" x14ac:dyDescent="0.2">
      <c r="A267">
        <v>22</v>
      </c>
      <c r="B267">
        <v>30</v>
      </c>
      <c r="C267">
        <v>20</v>
      </c>
      <c r="D267">
        <f t="shared" si="68"/>
        <v>0.33333333333333331</v>
      </c>
      <c r="E267">
        <f t="shared" si="69"/>
        <v>37</v>
      </c>
      <c r="F267">
        <f t="shared" si="70"/>
        <v>7</v>
      </c>
      <c r="G267">
        <v>3</v>
      </c>
      <c r="H267">
        <v>1</v>
      </c>
      <c r="I267">
        <v>1</v>
      </c>
      <c r="J267">
        <f t="shared" si="72"/>
        <v>2</v>
      </c>
      <c r="K267" t="s">
        <v>11</v>
      </c>
      <c r="L267" t="s">
        <v>8</v>
      </c>
      <c r="M267">
        <v>1100000029</v>
      </c>
      <c r="N267">
        <v>100000887</v>
      </c>
      <c r="O267" t="s">
        <v>61</v>
      </c>
      <c r="P267" t="str">
        <f t="shared" si="64"/>
        <v>37_tub.pos</v>
      </c>
      <c r="Q267">
        <f t="shared" si="71"/>
        <v>0.33333333333333331</v>
      </c>
      <c r="R267" t="str">
        <f t="shared" si="65"/>
        <v>37_LP-innervation_tub.pos</v>
      </c>
      <c r="S267" t="s">
        <v>165</v>
      </c>
      <c r="T267" t="str">
        <f t="shared" si="66"/>
        <v>37_SELECTED</v>
      </c>
      <c r="U267" t="str">
        <f t="shared" si="67"/>
        <v>37_LP-innervation_SELECTED</v>
      </c>
    </row>
    <row r="268" spans="1:21" x14ac:dyDescent="0.2">
      <c r="A268">
        <v>22</v>
      </c>
      <c r="B268">
        <v>30</v>
      </c>
      <c r="C268">
        <v>20</v>
      </c>
      <c r="D268">
        <f t="shared" si="68"/>
        <v>0.33333333333333331</v>
      </c>
      <c r="E268">
        <f t="shared" si="69"/>
        <v>37</v>
      </c>
      <c r="F268">
        <f t="shared" si="70"/>
        <v>7</v>
      </c>
      <c r="G268">
        <v>5</v>
      </c>
      <c r="H268">
        <v>1</v>
      </c>
      <c r="I268">
        <v>2</v>
      </c>
      <c r="J268">
        <f t="shared" si="72"/>
        <v>4</v>
      </c>
      <c r="K268" t="s">
        <v>11</v>
      </c>
      <c r="L268" t="s">
        <v>8</v>
      </c>
      <c r="M268">
        <v>1100000019</v>
      </c>
      <c r="N268">
        <v>100000896</v>
      </c>
      <c r="O268" t="s">
        <v>61</v>
      </c>
      <c r="P268" t="str">
        <f t="shared" si="64"/>
        <v>37_tub.pos</v>
      </c>
      <c r="Q268">
        <f t="shared" si="71"/>
        <v>0.2</v>
      </c>
      <c r="R268" t="str">
        <f t="shared" si="65"/>
        <v>37_LP-innervation_tub.pos</v>
      </c>
      <c r="S268" t="s">
        <v>165</v>
      </c>
      <c r="T268" t="str">
        <f t="shared" si="66"/>
        <v>37_SELECTED</v>
      </c>
      <c r="U268" t="str">
        <f t="shared" si="67"/>
        <v>37_LP-innervation_SELECTED</v>
      </c>
    </row>
    <row r="269" spans="1:21" x14ac:dyDescent="0.2">
      <c r="A269">
        <v>22</v>
      </c>
      <c r="B269">
        <v>30</v>
      </c>
      <c r="C269">
        <v>20</v>
      </c>
      <c r="D269">
        <f t="shared" si="68"/>
        <v>0.33333333333333331</v>
      </c>
      <c r="E269">
        <f t="shared" si="69"/>
        <v>37</v>
      </c>
      <c r="F269">
        <f t="shared" si="70"/>
        <v>7</v>
      </c>
      <c r="G269">
        <v>3</v>
      </c>
      <c r="H269">
        <v>1</v>
      </c>
      <c r="I269">
        <v>2</v>
      </c>
      <c r="J269">
        <f t="shared" si="72"/>
        <v>2</v>
      </c>
      <c r="K269" t="s">
        <v>9</v>
      </c>
      <c r="L269" t="s">
        <v>8</v>
      </c>
      <c r="M269">
        <v>1100000015</v>
      </c>
      <c r="N269">
        <v>100000880</v>
      </c>
      <c r="O269" t="s">
        <v>61</v>
      </c>
      <c r="P269" t="str">
        <f t="shared" si="64"/>
        <v>37_tub.pos</v>
      </c>
      <c r="Q269">
        <f t="shared" si="71"/>
        <v>0.33333333333333331</v>
      </c>
      <c r="R269" t="str">
        <f t="shared" si="65"/>
        <v>37_LP-Contact_tub.pos</v>
      </c>
      <c r="S269" t="s">
        <v>165</v>
      </c>
      <c r="T269" t="str">
        <f t="shared" si="66"/>
        <v>37_SELECTED</v>
      </c>
      <c r="U269" t="str">
        <f t="shared" si="67"/>
        <v>37_LP-Contact_SELECTED</v>
      </c>
    </row>
    <row r="270" spans="1:21" x14ac:dyDescent="0.2">
      <c r="A270">
        <v>22</v>
      </c>
      <c r="B270">
        <v>30</v>
      </c>
      <c r="C270">
        <v>20</v>
      </c>
      <c r="D270">
        <f t="shared" si="68"/>
        <v>0.33333333333333331</v>
      </c>
      <c r="E270">
        <f t="shared" si="69"/>
        <v>37</v>
      </c>
      <c r="F270">
        <f t="shared" si="70"/>
        <v>7</v>
      </c>
      <c r="G270">
        <v>2</v>
      </c>
      <c r="H270">
        <v>0</v>
      </c>
      <c r="I270">
        <v>0</v>
      </c>
      <c r="J270">
        <f t="shared" si="72"/>
        <v>2</v>
      </c>
      <c r="K270" t="s">
        <v>6</v>
      </c>
      <c r="L270" t="s">
        <v>8</v>
      </c>
      <c r="M270">
        <v>1100000011</v>
      </c>
      <c r="N270">
        <v>100000879</v>
      </c>
      <c r="O270" t="s">
        <v>60</v>
      </c>
      <c r="P270" t="str">
        <f t="shared" si="64"/>
        <v>37_tub.neg</v>
      </c>
      <c r="Q270">
        <f t="shared" si="71"/>
        <v>0</v>
      </c>
      <c r="R270" t="str">
        <f t="shared" si="65"/>
        <v>37_Short_tub.neg</v>
      </c>
      <c r="S270" t="s">
        <v>166</v>
      </c>
      <c r="T270" t="str">
        <f t="shared" si="66"/>
        <v>37_TRANSIENT</v>
      </c>
      <c r="U270" t="str">
        <f t="shared" si="67"/>
        <v>37_Short_TRANSIENT</v>
      </c>
    </row>
    <row r="271" spans="1:21" x14ac:dyDescent="0.2">
      <c r="A271">
        <v>22</v>
      </c>
      <c r="B271">
        <v>30</v>
      </c>
      <c r="C271">
        <v>20</v>
      </c>
      <c r="D271">
        <f t="shared" si="68"/>
        <v>0.33333333333333331</v>
      </c>
      <c r="E271">
        <f t="shared" si="69"/>
        <v>37</v>
      </c>
      <c r="F271">
        <f t="shared" si="70"/>
        <v>7</v>
      </c>
      <c r="G271">
        <v>2</v>
      </c>
      <c r="H271">
        <v>1</v>
      </c>
      <c r="I271">
        <v>0</v>
      </c>
      <c r="J271">
        <f t="shared" si="72"/>
        <v>1</v>
      </c>
      <c r="K271" t="s">
        <v>11</v>
      </c>
      <c r="L271" t="s">
        <v>8</v>
      </c>
      <c r="M271">
        <v>1100000002</v>
      </c>
      <c r="N271">
        <v>100000868</v>
      </c>
      <c r="O271" t="s">
        <v>61</v>
      </c>
      <c r="P271" t="str">
        <f t="shared" si="64"/>
        <v>37_tub.pos</v>
      </c>
      <c r="Q271">
        <f t="shared" si="71"/>
        <v>0.5</v>
      </c>
      <c r="R271" t="str">
        <f t="shared" si="65"/>
        <v>37_LP-innervation_tub.pos</v>
      </c>
      <c r="S271" t="s">
        <v>165</v>
      </c>
      <c r="T271" t="str">
        <f t="shared" si="66"/>
        <v>37_SELECTED</v>
      </c>
      <c r="U271" t="str">
        <f t="shared" si="67"/>
        <v>37_LP-innervation_SELECTED</v>
      </c>
    </row>
    <row r="272" spans="1:21" x14ac:dyDescent="0.2">
      <c r="A272">
        <v>22</v>
      </c>
      <c r="B272">
        <v>30</v>
      </c>
      <c r="C272">
        <v>20</v>
      </c>
      <c r="D272">
        <f t="shared" si="68"/>
        <v>0.33333333333333331</v>
      </c>
      <c r="E272">
        <f t="shared" si="69"/>
        <v>37</v>
      </c>
      <c r="F272">
        <f t="shared" si="70"/>
        <v>7</v>
      </c>
      <c r="G272">
        <v>3</v>
      </c>
      <c r="H272">
        <v>1</v>
      </c>
      <c r="I272">
        <v>1</v>
      </c>
      <c r="J272">
        <f t="shared" si="72"/>
        <v>2</v>
      </c>
      <c r="K272" t="s">
        <v>11</v>
      </c>
      <c r="L272" t="s">
        <v>8</v>
      </c>
      <c r="M272">
        <v>1100000000</v>
      </c>
      <c r="N272">
        <v>100000867</v>
      </c>
      <c r="O272" t="s">
        <v>61</v>
      </c>
      <c r="P272" t="str">
        <f t="shared" si="64"/>
        <v>37_tub.pos</v>
      </c>
      <c r="Q272">
        <f t="shared" si="71"/>
        <v>0.33333333333333331</v>
      </c>
      <c r="R272" t="str">
        <f t="shared" si="65"/>
        <v>37_LP-innervation_tub.pos</v>
      </c>
      <c r="S272" t="s">
        <v>165</v>
      </c>
      <c r="T272" t="str">
        <f t="shared" si="66"/>
        <v>37_SELECTED</v>
      </c>
      <c r="U272" t="str">
        <f t="shared" si="67"/>
        <v>37_LP-innervation_SELECTED</v>
      </c>
    </row>
    <row r="273" spans="1:21" x14ac:dyDescent="0.2">
      <c r="A273">
        <v>25</v>
      </c>
      <c r="B273">
        <v>30</v>
      </c>
      <c r="C273">
        <v>20</v>
      </c>
      <c r="D273">
        <f t="shared" si="68"/>
        <v>0.33333333333333331</v>
      </c>
      <c r="E273">
        <f t="shared" si="69"/>
        <v>38</v>
      </c>
      <c r="F273">
        <f t="shared" si="70"/>
        <v>8</v>
      </c>
      <c r="G273">
        <v>1</v>
      </c>
      <c r="H273">
        <v>0</v>
      </c>
      <c r="I273">
        <v>0</v>
      </c>
      <c r="J273">
        <f t="shared" si="72"/>
        <v>1</v>
      </c>
      <c r="K273" t="s">
        <v>10</v>
      </c>
      <c r="L273" t="s">
        <v>7</v>
      </c>
      <c r="M273">
        <v>1100000107</v>
      </c>
      <c r="N273">
        <v>100000993</v>
      </c>
      <c r="O273" t="s">
        <v>60</v>
      </c>
      <c r="P273" t="str">
        <f t="shared" si="64"/>
        <v>38_tub.neg</v>
      </c>
      <c r="Q273">
        <f t="shared" si="71"/>
        <v>0</v>
      </c>
      <c r="R273" t="str">
        <f t="shared" si="65"/>
        <v>38_Middle_tub.neg</v>
      </c>
      <c r="S273" t="s">
        <v>166</v>
      </c>
      <c r="T273" t="str">
        <f t="shared" si="66"/>
        <v>38_TRANSIENT</v>
      </c>
      <c r="U273" t="str">
        <f t="shared" si="67"/>
        <v>38_Middle_TRANSIENT</v>
      </c>
    </row>
    <row r="274" spans="1:21" x14ac:dyDescent="0.2">
      <c r="A274">
        <v>25</v>
      </c>
      <c r="B274">
        <v>30</v>
      </c>
      <c r="C274">
        <v>20</v>
      </c>
      <c r="D274">
        <f t="shared" si="68"/>
        <v>0.33333333333333331</v>
      </c>
      <c r="E274">
        <f t="shared" si="69"/>
        <v>38</v>
      </c>
      <c r="F274">
        <f t="shared" si="70"/>
        <v>8</v>
      </c>
      <c r="G274">
        <v>3</v>
      </c>
      <c r="H274">
        <v>0</v>
      </c>
      <c r="I274">
        <v>0</v>
      </c>
      <c r="J274">
        <f t="shared" si="72"/>
        <v>3</v>
      </c>
      <c r="K274" t="s">
        <v>6</v>
      </c>
      <c r="L274" t="s">
        <v>8</v>
      </c>
      <c r="M274">
        <v>1100000106</v>
      </c>
      <c r="N274">
        <v>100000989</v>
      </c>
      <c r="O274" t="s">
        <v>60</v>
      </c>
      <c r="P274" t="str">
        <f t="shared" si="64"/>
        <v>38_tub.neg</v>
      </c>
      <c r="Q274">
        <f t="shared" si="71"/>
        <v>0</v>
      </c>
      <c r="R274" t="str">
        <f t="shared" si="65"/>
        <v>38_Short_tub.neg</v>
      </c>
      <c r="S274" t="s">
        <v>166</v>
      </c>
      <c r="T274" t="str">
        <f t="shared" si="66"/>
        <v>38_TRANSIENT</v>
      </c>
      <c r="U274" t="str">
        <f t="shared" si="67"/>
        <v>38_Short_TRANSIENT</v>
      </c>
    </row>
    <row r="275" spans="1:21" x14ac:dyDescent="0.2">
      <c r="A275">
        <v>25</v>
      </c>
      <c r="B275">
        <v>30</v>
      </c>
      <c r="C275">
        <v>20</v>
      </c>
      <c r="D275">
        <f t="shared" si="68"/>
        <v>0.33333333333333331</v>
      </c>
      <c r="E275">
        <f t="shared" si="69"/>
        <v>38</v>
      </c>
      <c r="F275">
        <f t="shared" si="70"/>
        <v>8</v>
      </c>
      <c r="G275">
        <v>1</v>
      </c>
      <c r="H275">
        <v>0</v>
      </c>
      <c r="I275">
        <v>0</v>
      </c>
      <c r="J275">
        <f t="shared" si="72"/>
        <v>1</v>
      </c>
      <c r="K275" t="s">
        <v>6</v>
      </c>
      <c r="L275" t="s">
        <v>7</v>
      </c>
      <c r="M275">
        <v>1100000105</v>
      </c>
      <c r="N275">
        <v>100000990</v>
      </c>
      <c r="O275" t="s">
        <v>60</v>
      </c>
      <c r="P275" t="str">
        <f t="shared" si="64"/>
        <v>38_tub.neg</v>
      </c>
      <c r="Q275">
        <f t="shared" si="71"/>
        <v>0</v>
      </c>
      <c r="R275" t="str">
        <f t="shared" si="65"/>
        <v>38_Short_tub.neg</v>
      </c>
      <c r="S275" t="s">
        <v>166</v>
      </c>
      <c r="T275" t="str">
        <f t="shared" si="66"/>
        <v>38_TRANSIENT</v>
      </c>
      <c r="U275" t="str">
        <f t="shared" si="67"/>
        <v>38_Short_TRANSIENT</v>
      </c>
    </row>
    <row r="276" spans="1:21" x14ac:dyDescent="0.2">
      <c r="A276">
        <v>25</v>
      </c>
      <c r="B276">
        <v>30</v>
      </c>
      <c r="C276">
        <v>20</v>
      </c>
      <c r="D276">
        <f t="shared" si="68"/>
        <v>0.33333333333333331</v>
      </c>
      <c r="E276">
        <f t="shared" si="69"/>
        <v>38</v>
      </c>
      <c r="F276">
        <f t="shared" si="70"/>
        <v>8</v>
      </c>
      <c r="G276">
        <v>2</v>
      </c>
      <c r="H276">
        <v>0</v>
      </c>
      <c r="I276">
        <v>0</v>
      </c>
      <c r="J276">
        <f t="shared" si="72"/>
        <v>2</v>
      </c>
      <c r="K276" t="s">
        <v>6</v>
      </c>
      <c r="L276" t="s">
        <v>8</v>
      </c>
      <c r="M276">
        <v>1100000104</v>
      </c>
      <c r="N276">
        <v>100000977</v>
      </c>
      <c r="O276" t="s">
        <v>60</v>
      </c>
      <c r="P276" t="str">
        <f t="shared" si="64"/>
        <v>38_tub.neg</v>
      </c>
      <c r="Q276">
        <f t="shared" si="71"/>
        <v>0</v>
      </c>
      <c r="R276" t="str">
        <f t="shared" si="65"/>
        <v>38_Short_tub.neg</v>
      </c>
      <c r="S276" t="s">
        <v>166</v>
      </c>
      <c r="T276" t="str">
        <f t="shared" si="66"/>
        <v>38_TRANSIENT</v>
      </c>
      <c r="U276" t="str">
        <f t="shared" si="67"/>
        <v>38_Short_TRANSIENT</v>
      </c>
    </row>
    <row r="277" spans="1:21" x14ac:dyDescent="0.2">
      <c r="A277">
        <v>25</v>
      </c>
      <c r="B277">
        <v>30</v>
      </c>
      <c r="C277">
        <v>20</v>
      </c>
      <c r="D277">
        <f t="shared" si="68"/>
        <v>0.33333333333333331</v>
      </c>
      <c r="E277">
        <f t="shared" si="69"/>
        <v>38</v>
      </c>
      <c r="F277">
        <f t="shared" si="70"/>
        <v>8</v>
      </c>
      <c r="G277">
        <v>1</v>
      </c>
      <c r="H277">
        <v>0</v>
      </c>
      <c r="I277">
        <v>0</v>
      </c>
      <c r="J277">
        <f t="shared" si="72"/>
        <v>1</v>
      </c>
      <c r="K277" t="s">
        <v>6</v>
      </c>
      <c r="L277" t="s">
        <v>7</v>
      </c>
      <c r="M277">
        <v>1100000103</v>
      </c>
      <c r="N277">
        <v>100000991</v>
      </c>
      <c r="O277" t="s">
        <v>60</v>
      </c>
      <c r="P277" t="str">
        <f t="shared" si="64"/>
        <v>38_tub.neg</v>
      </c>
      <c r="Q277">
        <f t="shared" si="71"/>
        <v>0</v>
      </c>
      <c r="R277" t="str">
        <f t="shared" si="65"/>
        <v>38_Short_tub.neg</v>
      </c>
      <c r="S277" t="s">
        <v>166</v>
      </c>
      <c r="T277" t="str">
        <f t="shared" si="66"/>
        <v>38_TRANSIENT</v>
      </c>
      <c r="U277" t="str">
        <f t="shared" si="67"/>
        <v>38_Short_TRANSIENT</v>
      </c>
    </row>
    <row r="278" spans="1:21" x14ac:dyDescent="0.2">
      <c r="A278">
        <v>25</v>
      </c>
      <c r="B278">
        <v>30</v>
      </c>
      <c r="C278">
        <v>20</v>
      </c>
      <c r="D278">
        <f t="shared" si="68"/>
        <v>0.33333333333333331</v>
      </c>
      <c r="E278">
        <f t="shared" si="69"/>
        <v>38</v>
      </c>
      <c r="F278">
        <f t="shared" si="70"/>
        <v>8</v>
      </c>
      <c r="G278">
        <v>1</v>
      </c>
      <c r="H278">
        <v>0</v>
      </c>
      <c r="I278">
        <v>0</v>
      </c>
      <c r="J278">
        <f t="shared" si="72"/>
        <v>1</v>
      </c>
      <c r="K278" t="s">
        <v>6</v>
      </c>
      <c r="L278" t="s">
        <v>7</v>
      </c>
      <c r="M278">
        <v>1100000098</v>
      </c>
      <c r="N278">
        <v>100000992</v>
      </c>
      <c r="O278" t="s">
        <v>60</v>
      </c>
      <c r="P278" t="str">
        <f t="shared" si="64"/>
        <v>38_tub.neg</v>
      </c>
      <c r="Q278">
        <f t="shared" si="71"/>
        <v>0</v>
      </c>
      <c r="R278" t="str">
        <f t="shared" si="65"/>
        <v>38_Short_tub.neg</v>
      </c>
      <c r="S278" t="s">
        <v>166</v>
      </c>
      <c r="T278" t="str">
        <f t="shared" si="66"/>
        <v>38_TRANSIENT</v>
      </c>
      <c r="U278" t="str">
        <f t="shared" si="67"/>
        <v>38_Short_TRANSIENT</v>
      </c>
    </row>
    <row r="279" spans="1:21" x14ac:dyDescent="0.2">
      <c r="A279">
        <v>25</v>
      </c>
      <c r="B279">
        <v>30</v>
      </c>
      <c r="C279">
        <v>20</v>
      </c>
      <c r="D279">
        <f t="shared" si="68"/>
        <v>0.33333333333333331</v>
      </c>
      <c r="E279">
        <f t="shared" si="69"/>
        <v>38</v>
      </c>
      <c r="F279">
        <f t="shared" si="70"/>
        <v>8</v>
      </c>
      <c r="G279">
        <v>2</v>
      </c>
      <c r="H279">
        <v>0</v>
      </c>
      <c r="I279">
        <v>0</v>
      </c>
      <c r="J279">
        <f t="shared" si="72"/>
        <v>2</v>
      </c>
      <c r="K279" t="s">
        <v>10</v>
      </c>
      <c r="L279" t="s">
        <v>8</v>
      </c>
      <c r="M279">
        <v>1100000097</v>
      </c>
      <c r="N279">
        <v>100000979</v>
      </c>
      <c r="O279" t="s">
        <v>60</v>
      </c>
      <c r="P279" t="str">
        <f t="shared" si="64"/>
        <v>38_tub.neg</v>
      </c>
      <c r="Q279">
        <f t="shared" si="71"/>
        <v>0</v>
      </c>
      <c r="R279" t="str">
        <f t="shared" si="65"/>
        <v>38_Middle_tub.neg</v>
      </c>
      <c r="S279" t="s">
        <v>166</v>
      </c>
      <c r="T279" t="str">
        <f t="shared" si="66"/>
        <v>38_TRANSIENT</v>
      </c>
      <c r="U279" t="str">
        <f t="shared" si="67"/>
        <v>38_Middle_TRANSIENT</v>
      </c>
    </row>
    <row r="280" spans="1:21" x14ac:dyDescent="0.2">
      <c r="A280">
        <v>25</v>
      </c>
      <c r="B280">
        <v>30</v>
      </c>
      <c r="C280">
        <v>20</v>
      </c>
      <c r="D280">
        <f t="shared" si="68"/>
        <v>0.33333333333333331</v>
      </c>
      <c r="E280">
        <f t="shared" si="69"/>
        <v>38</v>
      </c>
      <c r="F280">
        <f t="shared" si="70"/>
        <v>8</v>
      </c>
      <c r="G280">
        <v>1</v>
      </c>
      <c r="H280">
        <v>0</v>
      </c>
      <c r="I280">
        <v>0</v>
      </c>
      <c r="J280">
        <f t="shared" si="72"/>
        <v>1</v>
      </c>
      <c r="K280" t="s">
        <v>10</v>
      </c>
      <c r="L280" t="s">
        <v>7</v>
      </c>
      <c r="M280">
        <v>1100000095</v>
      </c>
      <c r="N280">
        <v>100000976</v>
      </c>
      <c r="O280" t="s">
        <v>60</v>
      </c>
      <c r="P280" t="str">
        <f t="shared" si="64"/>
        <v>38_tub.neg</v>
      </c>
      <c r="Q280">
        <f t="shared" si="71"/>
        <v>0</v>
      </c>
      <c r="R280" t="str">
        <f t="shared" si="65"/>
        <v>38_Middle_tub.neg</v>
      </c>
      <c r="S280" t="s">
        <v>166</v>
      </c>
      <c r="T280" t="str">
        <f t="shared" si="66"/>
        <v>38_TRANSIENT</v>
      </c>
      <c r="U280" t="str">
        <f t="shared" si="67"/>
        <v>38_Middle_TRANSIENT</v>
      </c>
    </row>
    <row r="281" spans="1:21" x14ac:dyDescent="0.2">
      <c r="A281">
        <v>25</v>
      </c>
      <c r="B281">
        <v>30</v>
      </c>
      <c r="C281">
        <v>20</v>
      </c>
      <c r="D281">
        <f t="shared" si="68"/>
        <v>0.33333333333333331</v>
      </c>
      <c r="E281">
        <f t="shared" si="69"/>
        <v>38</v>
      </c>
      <c r="F281">
        <f t="shared" si="70"/>
        <v>8</v>
      </c>
      <c r="G281">
        <v>1</v>
      </c>
      <c r="H281">
        <v>0</v>
      </c>
      <c r="I281">
        <v>0</v>
      </c>
      <c r="J281">
        <f t="shared" si="72"/>
        <v>1</v>
      </c>
      <c r="K281" t="s">
        <v>10</v>
      </c>
      <c r="L281" t="s">
        <v>7</v>
      </c>
      <c r="M281">
        <v>1100000095</v>
      </c>
      <c r="N281">
        <v>100000982</v>
      </c>
      <c r="O281" t="s">
        <v>60</v>
      </c>
      <c r="P281" t="str">
        <f t="shared" si="64"/>
        <v>38_tub.neg</v>
      </c>
      <c r="Q281">
        <f t="shared" si="71"/>
        <v>0</v>
      </c>
      <c r="R281" t="str">
        <f t="shared" si="65"/>
        <v>38_Middle_tub.neg</v>
      </c>
      <c r="S281" t="s">
        <v>166</v>
      </c>
      <c r="T281" t="str">
        <f t="shared" si="66"/>
        <v>38_TRANSIENT</v>
      </c>
      <c r="U281" t="str">
        <f t="shared" si="67"/>
        <v>38_Middle_TRANSIENT</v>
      </c>
    </row>
    <row r="282" spans="1:21" x14ac:dyDescent="0.2">
      <c r="A282">
        <v>25</v>
      </c>
      <c r="B282">
        <v>30</v>
      </c>
      <c r="C282">
        <v>20</v>
      </c>
      <c r="D282">
        <f t="shared" si="68"/>
        <v>0.33333333333333331</v>
      </c>
      <c r="E282">
        <f t="shared" si="69"/>
        <v>38</v>
      </c>
      <c r="F282">
        <f t="shared" si="70"/>
        <v>8</v>
      </c>
      <c r="G282">
        <v>5</v>
      </c>
      <c r="H282">
        <v>2</v>
      </c>
      <c r="I282">
        <v>1</v>
      </c>
      <c r="J282">
        <f t="shared" si="72"/>
        <v>3</v>
      </c>
      <c r="K282" t="s">
        <v>9</v>
      </c>
      <c r="L282" t="s">
        <v>8</v>
      </c>
      <c r="M282">
        <v>1100000080</v>
      </c>
      <c r="N282">
        <v>100000975</v>
      </c>
      <c r="O282" t="s">
        <v>61</v>
      </c>
      <c r="P282" t="str">
        <f t="shared" si="64"/>
        <v>38_tub.pos</v>
      </c>
      <c r="Q282">
        <f t="shared" si="71"/>
        <v>0.4</v>
      </c>
      <c r="R282" t="str">
        <f t="shared" si="65"/>
        <v>38_LP-Contact_tub.pos</v>
      </c>
      <c r="S282" t="s">
        <v>165</v>
      </c>
      <c r="T282" t="str">
        <f t="shared" si="66"/>
        <v>38_SELECTED</v>
      </c>
      <c r="U282" t="str">
        <f t="shared" si="67"/>
        <v>38_LP-Contact_SELECTED</v>
      </c>
    </row>
    <row r="283" spans="1:21" x14ac:dyDescent="0.2">
      <c r="A283">
        <v>25</v>
      </c>
      <c r="B283">
        <v>30</v>
      </c>
      <c r="C283">
        <v>20</v>
      </c>
      <c r="D283">
        <f t="shared" si="68"/>
        <v>0.33333333333333331</v>
      </c>
      <c r="E283">
        <f t="shared" si="69"/>
        <v>38</v>
      </c>
      <c r="F283">
        <f t="shared" si="70"/>
        <v>8</v>
      </c>
      <c r="G283">
        <v>1</v>
      </c>
      <c r="H283">
        <v>0</v>
      </c>
      <c r="I283">
        <v>0</v>
      </c>
      <c r="J283">
        <f t="shared" si="72"/>
        <v>1</v>
      </c>
      <c r="K283" t="s">
        <v>6</v>
      </c>
      <c r="L283" t="s">
        <v>7</v>
      </c>
      <c r="M283">
        <v>1100000076</v>
      </c>
      <c r="N283">
        <v>100000983</v>
      </c>
      <c r="O283" t="s">
        <v>60</v>
      </c>
      <c r="P283" t="str">
        <f t="shared" si="64"/>
        <v>38_tub.neg</v>
      </c>
      <c r="Q283">
        <f t="shared" si="71"/>
        <v>0</v>
      </c>
      <c r="R283" t="str">
        <f t="shared" si="65"/>
        <v>38_Short_tub.neg</v>
      </c>
      <c r="S283" t="s">
        <v>166</v>
      </c>
      <c r="T283" t="str">
        <f t="shared" si="66"/>
        <v>38_TRANSIENT</v>
      </c>
      <c r="U283" t="str">
        <f t="shared" si="67"/>
        <v>38_Short_TRANSIENT</v>
      </c>
    </row>
    <row r="284" spans="1:21" x14ac:dyDescent="0.2">
      <c r="A284">
        <v>25</v>
      </c>
      <c r="B284">
        <v>30</v>
      </c>
      <c r="C284">
        <v>20</v>
      </c>
      <c r="D284">
        <f t="shared" si="68"/>
        <v>0.33333333333333331</v>
      </c>
      <c r="E284">
        <f t="shared" si="69"/>
        <v>38</v>
      </c>
      <c r="F284">
        <f t="shared" si="70"/>
        <v>8</v>
      </c>
      <c r="G284">
        <v>1</v>
      </c>
      <c r="H284">
        <v>1</v>
      </c>
      <c r="I284">
        <v>0</v>
      </c>
      <c r="J284">
        <f t="shared" si="72"/>
        <v>0</v>
      </c>
      <c r="K284" t="s">
        <v>11</v>
      </c>
      <c r="L284" t="s">
        <v>7</v>
      </c>
      <c r="M284">
        <v>1100000066</v>
      </c>
      <c r="N284">
        <v>100000966</v>
      </c>
      <c r="O284" t="s">
        <v>61</v>
      </c>
      <c r="P284" t="str">
        <f t="shared" si="64"/>
        <v>38_tub.pos</v>
      </c>
      <c r="Q284">
        <f t="shared" si="71"/>
        <v>1</v>
      </c>
      <c r="R284" t="str">
        <f t="shared" si="65"/>
        <v>38_LP-innervation_tub.pos</v>
      </c>
      <c r="S284" t="s">
        <v>165</v>
      </c>
      <c r="T284" t="str">
        <f t="shared" si="66"/>
        <v>38_SELECTED</v>
      </c>
      <c r="U284" t="str">
        <f t="shared" si="67"/>
        <v>38_LP-innervation_SELECTED</v>
      </c>
    </row>
    <row r="285" spans="1:21" x14ac:dyDescent="0.2">
      <c r="A285">
        <v>25</v>
      </c>
      <c r="B285">
        <v>30</v>
      </c>
      <c r="C285">
        <v>20</v>
      </c>
      <c r="D285">
        <f t="shared" si="68"/>
        <v>0.33333333333333331</v>
      </c>
      <c r="E285">
        <f t="shared" si="69"/>
        <v>38</v>
      </c>
      <c r="F285">
        <f t="shared" si="70"/>
        <v>8</v>
      </c>
      <c r="G285">
        <v>1</v>
      </c>
      <c r="H285">
        <v>0</v>
      </c>
      <c r="I285">
        <v>0</v>
      </c>
      <c r="J285">
        <f t="shared" si="72"/>
        <v>1</v>
      </c>
      <c r="K285" t="s">
        <v>6</v>
      </c>
      <c r="L285" t="s">
        <v>7</v>
      </c>
      <c r="M285">
        <v>1100000065</v>
      </c>
      <c r="N285">
        <v>100000984</v>
      </c>
      <c r="O285" t="s">
        <v>60</v>
      </c>
      <c r="P285" t="str">
        <f t="shared" si="64"/>
        <v>38_tub.neg</v>
      </c>
      <c r="Q285">
        <f t="shared" si="71"/>
        <v>0</v>
      </c>
      <c r="R285" t="str">
        <f t="shared" si="65"/>
        <v>38_Short_tub.neg</v>
      </c>
      <c r="S285" t="s">
        <v>166</v>
      </c>
      <c r="T285" t="str">
        <f t="shared" si="66"/>
        <v>38_TRANSIENT</v>
      </c>
      <c r="U285" t="str">
        <f t="shared" si="67"/>
        <v>38_Short_TRANSIENT</v>
      </c>
    </row>
    <row r="286" spans="1:21" x14ac:dyDescent="0.2">
      <c r="A286">
        <v>25</v>
      </c>
      <c r="B286">
        <v>30</v>
      </c>
      <c r="C286">
        <v>20</v>
      </c>
      <c r="D286">
        <f t="shared" si="68"/>
        <v>0.33333333333333331</v>
      </c>
      <c r="E286">
        <f t="shared" si="69"/>
        <v>38</v>
      </c>
      <c r="F286">
        <f t="shared" si="70"/>
        <v>8</v>
      </c>
      <c r="G286">
        <v>3</v>
      </c>
      <c r="H286">
        <v>1</v>
      </c>
      <c r="I286">
        <v>1</v>
      </c>
      <c r="J286">
        <f t="shared" si="72"/>
        <v>2</v>
      </c>
      <c r="K286" t="s">
        <v>11</v>
      </c>
      <c r="L286" t="s">
        <v>8</v>
      </c>
      <c r="M286">
        <v>1100000063</v>
      </c>
      <c r="N286">
        <v>100000964</v>
      </c>
      <c r="O286" t="s">
        <v>61</v>
      </c>
      <c r="P286" t="str">
        <f t="shared" si="64"/>
        <v>38_tub.pos</v>
      </c>
      <c r="Q286">
        <f t="shared" si="71"/>
        <v>0.33333333333333331</v>
      </c>
      <c r="R286" t="str">
        <f t="shared" si="65"/>
        <v>38_LP-innervation_tub.pos</v>
      </c>
      <c r="S286" t="s">
        <v>165</v>
      </c>
      <c r="T286" t="str">
        <f t="shared" si="66"/>
        <v>38_SELECTED</v>
      </c>
      <c r="U286" t="str">
        <f t="shared" si="67"/>
        <v>38_LP-innervation_SELECTED</v>
      </c>
    </row>
    <row r="287" spans="1:21" x14ac:dyDescent="0.2">
      <c r="A287">
        <v>25</v>
      </c>
      <c r="B287">
        <v>30</v>
      </c>
      <c r="C287">
        <v>20</v>
      </c>
      <c r="D287">
        <f t="shared" si="68"/>
        <v>0.33333333333333331</v>
      </c>
      <c r="E287">
        <f t="shared" si="69"/>
        <v>38</v>
      </c>
      <c r="F287">
        <f t="shared" si="70"/>
        <v>8</v>
      </c>
      <c r="G287">
        <v>1</v>
      </c>
      <c r="H287">
        <v>1</v>
      </c>
      <c r="I287">
        <v>0</v>
      </c>
      <c r="J287">
        <f t="shared" si="72"/>
        <v>0</v>
      </c>
      <c r="K287" t="s">
        <v>11</v>
      </c>
      <c r="L287" t="s">
        <v>7</v>
      </c>
      <c r="M287">
        <v>1100000053</v>
      </c>
      <c r="N287">
        <v>100000972</v>
      </c>
      <c r="O287" t="s">
        <v>61</v>
      </c>
      <c r="P287" t="str">
        <f t="shared" si="64"/>
        <v>38_tub.pos</v>
      </c>
      <c r="Q287">
        <f t="shared" si="71"/>
        <v>1</v>
      </c>
      <c r="R287" t="str">
        <f t="shared" si="65"/>
        <v>38_LP-innervation_tub.pos</v>
      </c>
      <c r="S287" t="s">
        <v>165</v>
      </c>
      <c r="T287" t="str">
        <f t="shared" si="66"/>
        <v>38_SELECTED</v>
      </c>
      <c r="U287" t="str">
        <f t="shared" si="67"/>
        <v>38_LP-innervation_SELECTED</v>
      </c>
    </row>
    <row r="288" spans="1:21" x14ac:dyDescent="0.2">
      <c r="A288">
        <v>25</v>
      </c>
      <c r="B288">
        <v>30</v>
      </c>
      <c r="C288">
        <v>20</v>
      </c>
      <c r="D288">
        <f t="shared" si="68"/>
        <v>0.33333333333333331</v>
      </c>
      <c r="E288">
        <f t="shared" si="69"/>
        <v>38</v>
      </c>
      <c r="F288">
        <f t="shared" si="70"/>
        <v>8</v>
      </c>
      <c r="G288">
        <v>4</v>
      </c>
      <c r="H288">
        <v>2</v>
      </c>
      <c r="I288">
        <v>0</v>
      </c>
      <c r="J288">
        <f t="shared" si="72"/>
        <v>2</v>
      </c>
      <c r="K288" t="s">
        <v>11</v>
      </c>
      <c r="L288" t="s">
        <v>8</v>
      </c>
      <c r="M288">
        <v>1100000040</v>
      </c>
      <c r="N288">
        <v>100000970</v>
      </c>
      <c r="O288" t="s">
        <v>61</v>
      </c>
      <c r="P288" t="str">
        <f t="shared" si="64"/>
        <v>38_tub.pos</v>
      </c>
      <c r="Q288">
        <f t="shared" si="71"/>
        <v>0.5</v>
      </c>
      <c r="R288" t="str">
        <f t="shared" si="65"/>
        <v>38_LP-innervation_tub.pos</v>
      </c>
      <c r="S288" t="s">
        <v>165</v>
      </c>
      <c r="T288" t="str">
        <f t="shared" si="66"/>
        <v>38_SELECTED</v>
      </c>
      <c r="U288" t="str">
        <f t="shared" si="67"/>
        <v>38_LP-innervation_SELECTED</v>
      </c>
    </row>
    <row r="289" spans="1:21" x14ac:dyDescent="0.2">
      <c r="A289">
        <v>25</v>
      </c>
      <c r="B289">
        <v>30</v>
      </c>
      <c r="C289">
        <v>20</v>
      </c>
      <c r="D289">
        <f t="shared" si="68"/>
        <v>0.33333333333333331</v>
      </c>
      <c r="E289">
        <f t="shared" si="69"/>
        <v>38</v>
      </c>
      <c r="F289">
        <f t="shared" si="70"/>
        <v>8</v>
      </c>
      <c r="G289">
        <v>2</v>
      </c>
      <c r="H289">
        <v>1</v>
      </c>
      <c r="I289">
        <v>0</v>
      </c>
      <c r="J289">
        <f t="shared" si="72"/>
        <v>1</v>
      </c>
      <c r="K289" t="s">
        <v>10</v>
      </c>
      <c r="L289" t="s">
        <v>8</v>
      </c>
      <c r="M289">
        <v>1100000037</v>
      </c>
      <c r="N289">
        <v>100000969</v>
      </c>
      <c r="O289" t="s">
        <v>61</v>
      </c>
      <c r="P289" t="str">
        <f t="shared" si="64"/>
        <v>38_tub.pos</v>
      </c>
      <c r="Q289">
        <f t="shared" si="71"/>
        <v>0.5</v>
      </c>
      <c r="R289" t="str">
        <f t="shared" si="65"/>
        <v>38_Middle_tub.pos</v>
      </c>
      <c r="S289" t="s">
        <v>165</v>
      </c>
      <c r="T289" t="str">
        <f t="shared" si="66"/>
        <v>38_SELECTED</v>
      </c>
      <c r="U289" t="str">
        <f t="shared" si="67"/>
        <v>38_Middle_SELECTED</v>
      </c>
    </row>
    <row r="290" spans="1:21" x14ac:dyDescent="0.2">
      <c r="A290">
        <v>25</v>
      </c>
      <c r="B290">
        <v>30</v>
      </c>
      <c r="C290">
        <v>20</v>
      </c>
      <c r="D290">
        <f t="shared" si="68"/>
        <v>0.33333333333333331</v>
      </c>
      <c r="E290">
        <f t="shared" si="69"/>
        <v>38</v>
      </c>
      <c r="F290">
        <f t="shared" si="70"/>
        <v>8</v>
      </c>
      <c r="G290">
        <v>8</v>
      </c>
      <c r="H290">
        <v>4</v>
      </c>
      <c r="I290">
        <v>2</v>
      </c>
      <c r="J290">
        <f t="shared" si="72"/>
        <v>4</v>
      </c>
      <c r="K290" t="s">
        <v>11</v>
      </c>
      <c r="L290" t="s">
        <v>8</v>
      </c>
      <c r="M290">
        <v>1100000032</v>
      </c>
      <c r="N290">
        <v>100000968</v>
      </c>
      <c r="O290" t="s">
        <v>61</v>
      </c>
      <c r="P290" t="str">
        <f t="shared" si="64"/>
        <v>38_tub.pos</v>
      </c>
      <c r="Q290">
        <f t="shared" si="71"/>
        <v>0.5</v>
      </c>
      <c r="R290" t="str">
        <f t="shared" si="65"/>
        <v>38_LP-innervation_tub.pos</v>
      </c>
      <c r="S290" t="s">
        <v>165</v>
      </c>
      <c r="T290" t="str">
        <f t="shared" si="66"/>
        <v>38_SELECTED</v>
      </c>
      <c r="U290" t="str">
        <f t="shared" si="67"/>
        <v>38_LP-innervation_SELECTED</v>
      </c>
    </row>
    <row r="291" spans="1:21" x14ac:dyDescent="0.2">
      <c r="A291">
        <v>25</v>
      </c>
      <c r="B291">
        <v>30</v>
      </c>
      <c r="C291">
        <v>20</v>
      </c>
      <c r="D291">
        <f t="shared" si="68"/>
        <v>0.33333333333333331</v>
      </c>
      <c r="E291">
        <f t="shared" si="69"/>
        <v>38</v>
      </c>
      <c r="F291">
        <f t="shared" si="70"/>
        <v>8</v>
      </c>
      <c r="G291">
        <v>5</v>
      </c>
      <c r="H291">
        <v>1</v>
      </c>
      <c r="I291">
        <v>0</v>
      </c>
      <c r="J291">
        <f t="shared" si="72"/>
        <v>4</v>
      </c>
      <c r="K291" t="s">
        <v>11</v>
      </c>
      <c r="L291" t="s">
        <v>8</v>
      </c>
      <c r="M291">
        <v>1100000029</v>
      </c>
      <c r="N291">
        <v>100000963</v>
      </c>
      <c r="O291" t="s">
        <v>61</v>
      </c>
      <c r="P291" t="str">
        <f t="shared" si="64"/>
        <v>38_tub.pos</v>
      </c>
      <c r="Q291">
        <f t="shared" si="71"/>
        <v>0.2</v>
      </c>
      <c r="R291" t="str">
        <f t="shared" si="65"/>
        <v>38_LP-innervation_tub.pos</v>
      </c>
      <c r="S291" t="s">
        <v>165</v>
      </c>
      <c r="T291" t="str">
        <f t="shared" si="66"/>
        <v>38_SELECTED</v>
      </c>
      <c r="U291" t="str">
        <f t="shared" si="67"/>
        <v>38_LP-innervation_SELECTED</v>
      </c>
    </row>
    <row r="292" spans="1:21" x14ac:dyDescent="0.2">
      <c r="A292">
        <v>25</v>
      </c>
      <c r="B292">
        <v>30</v>
      </c>
      <c r="C292">
        <v>20</v>
      </c>
      <c r="D292">
        <f t="shared" si="68"/>
        <v>0.33333333333333331</v>
      </c>
      <c r="E292">
        <f t="shared" si="69"/>
        <v>38</v>
      </c>
      <c r="F292">
        <f t="shared" si="70"/>
        <v>8</v>
      </c>
      <c r="G292">
        <v>2</v>
      </c>
      <c r="H292">
        <v>0</v>
      </c>
      <c r="I292">
        <v>0</v>
      </c>
      <c r="J292">
        <f t="shared" si="72"/>
        <v>2</v>
      </c>
      <c r="K292" t="s">
        <v>10</v>
      </c>
      <c r="L292" t="s">
        <v>8</v>
      </c>
      <c r="M292">
        <v>1100000029</v>
      </c>
      <c r="N292">
        <v>100000967</v>
      </c>
      <c r="O292" t="s">
        <v>60</v>
      </c>
      <c r="P292" t="str">
        <f t="shared" si="64"/>
        <v>38_tub.neg</v>
      </c>
      <c r="Q292">
        <f t="shared" si="71"/>
        <v>0</v>
      </c>
      <c r="R292" t="str">
        <f t="shared" si="65"/>
        <v>38_Middle_tub.neg</v>
      </c>
      <c r="S292" t="s">
        <v>165</v>
      </c>
      <c r="T292" t="str">
        <f t="shared" si="66"/>
        <v>38_SELECTED</v>
      </c>
      <c r="U292" t="str">
        <f t="shared" si="67"/>
        <v>38_Middle_SELECTED</v>
      </c>
    </row>
    <row r="293" spans="1:21" x14ac:dyDescent="0.2">
      <c r="A293">
        <v>25</v>
      </c>
      <c r="B293">
        <v>30</v>
      </c>
      <c r="C293">
        <v>20</v>
      </c>
      <c r="D293">
        <f t="shared" si="68"/>
        <v>0.33333333333333331</v>
      </c>
      <c r="E293">
        <f t="shared" si="69"/>
        <v>38</v>
      </c>
      <c r="F293">
        <f t="shared" si="70"/>
        <v>8</v>
      </c>
      <c r="G293">
        <v>7</v>
      </c>
      <c r="H293">
        <v>2</v>
      </c>
      <c r="I293">
        <v>2</v>
      </c>
      <c r="J293">
        <f t="shared" si="72"/>
        <v>5</v>
      </c>
      <c r="K293" t="s">
        <v>11</v>
      </c>
      <c r="L293" t="s">
        <v>8</v>
      </c>
      <c r="M293">
        <v>1100000019</v>
      </c>
      <c r="N293">
        <v>100000971</v>
      </c>
      <c r="O293" t="s">
        <v>61</v>
      </c>
      <c r="P293" t="str">
        <f t="shared" si="64"/>
        <v>38_tub.pos</v>
      </c>
      <c r="Q293">
        <f t="shared" si="71"/>
        <v>0.2857142857142857</v>
      </c>
      <c r="R293" t="str">
        <f t="shared" si="65"/>
        <v>38_LP-innervation_tub.pos</v>
      </c>
      <c r="S293" t="s">
        <v>165</v>
      </c>
      <c r="T293" t="str">
        <f t="shared" si="66"/>
        <v>38_SELECTED</v>
      </c>
      <c r="U293" t="str">
        <f t="shared" si="67"/>
        <v>38_LP-innervation_SELECTED</v>
      </c>
    </row>
    <row r="294" spans="1:21" x14ac:dyDescent="0.2">
      <c r="A294">
        <v>25</v>
      </c>
      <c r="B294">
        <v>30</v>
      </c>
      <c r="C294">
        <v>20</v>
      </c>
      <c r="D294">
        <f t="shared" si="68"/>
        <v>0.33333333333333331</v>
      </c>
      <c r="E294">
        <f t="shared" si="69"/>
        <v>38</v>
      </c>
      <c r="F294">
        <f t="shared" si="70"/>
        <v>8</v>
      </c>
      <c r="G294">
        <v>2</v>
      </c>
      <c r="H294">
        <v>1</v>
      </c>
      <c r="I294">
        <v>0</v>
      </c>
      <c r="J294">
        <f t="shared" si="72"/>
        <v>1</v>
      </c>
      <c r="K294" t="s">
        <v>9</v>
      </c>
      <c r="L294" t="s">
        <v>8</v>
      </c>
      <c r="M294">
        <v>1100000015</v>
      </c>
      <c r="N294">
        <v>100000973</v>
      </c>
      <c r="O294" t="s">
        <v>61</v>
      </c>
      <c r="P294" t="str">
        <f t="shared" si="64"/>
        <v>38_tub.pos</v>
      </c>
      <c r="Q294">
        <f t="shared" si="71"/>
        <v>0.5</v>
      </c>
      <c r="R294" t="str">
        <f t="shared" si="65"/>
        <v>38_LP-Contact_tub.pos</v>
      </c>
      <c r="S294" t="s">
        <v>165</v>
      </c>
      <c r="T294" t="str">
        <f t="shared" si="66"/>
        <v>38_SELECTED</v>
      </c>
      <c r="U294" t="str">
        <f t="shared" si="67"/>
        <v>38_LP-Contact_SELECTED</v>
      </c>
    </row>
    <row r="295" spans="1:21" x14ac:dyDescent="0.2">
      <c r="A295">
        <v>25</v>
      </c>
      <c r="B295">
        <v>30</v>
      </c>
      <c r="C295">
        <v>20</v>
      </c>
      <c r="D295">
        <f t="shared" si="68"/>
        <v>0.33333333333333331</v>
      </c>
      <c r="E295">
        <f t="shared" si="69"/>
        <v>38</v>
      </c>
      <c r="F295">
        <f t="shared" si="70"/>
        <v>8</v>
      </c>
      <c r="G295">
        <v>1</v>
      </c>
      <c r="H295">
        <v>0</v>
      </c>
      <c r="I295">
        <v>1</v>
      </c>
      <c r="J295">
        <f t="shared" si="72"/>
        <v>1</v>
      </c>
      <c r="K295" t="s">
        <v>6</v>
      </c>
      <c r="L295" t="s">
        <v>7</v>
      </c>
      <c r="M295">
        <v>1100000015</v>
      </c>
      <c r="N295">
        <v>100000986</v>
      </c>
      <c r="O295" t="s">
        <v>60</v>
      </c>
      <c r="P295" t="str">
        <f t="shared" si="64"/>
        <v>38_tub.neg</v>
      </c>
      <c r="Q295">
        <f t="shared" si="71"/>
        <v>0</v>
      </c>
      <c r="R295" t="str">
        <f t="shared" si="65"/>
        <v>38_Short_tub.neg</v>
      </c>
      <c r="S295" t="s">
        <v>165</v>
      </c>
      <c r="T295" t="str">
        <f t="shared" si="66"/>
        <v>38_SELECTED</v>
      </c>
      <c r="U295" t="str">
        <f t="shared" si="67"/>
        <v>38_Short_SELECTED</v>
      </c>
    </row>
    <row r="296" spans="1:21" x14ac:dyDescent="0.2">
      <c r="A296">
        <v>25</v>
      </c>
      <c r="B296">
        <v>30</v>
      </c>
      <c r="C296">
        <v>20</v>
      </c>
      <c r="D296">
        <f t="shared" si="68"/>
        <v>0.33333333333333331</v>
      </c>
      <c r="E296">
        <f t="shared" si="69"/>
        <v>38</v>
      </c>
      <c r="F296">
        <f t="shared" si="70"/>
        <v>8</v>
      </c>
      <c r="G296">
        <v>1</v>
      </c>
      <c r="H296">
        <v>0</v>
      </c>
      <c r="I296">
        <v>0</v>
      </c>
      <c r="J296">
        <f t="shared" si="72"/>
        <v>1</v>
      </c>
      <c r="K296" t="s">
        <v>6</v>
      </c>
      <c r="L296" t="s">
        <v>7</v>
      </c>
      <c r="M296">
        <v>1100000011</v>
      </c>
      <c r="N296">
        <v>100000985</v>
      </c>
      <c r="O296" t="s">
        <v>60</v>
      </c>
      <c r="P296" t="str">
        <f t="shared" si="64"/>
        <v>38_tub.neg</v>
      </c>
      <c r="Q296">
        <f t="shared" si="71"/>
        <v>0</v>
      </c>
      <c r="R296" t="str">
        <f t="shared" si="65"/>
        <v>38_Short_tub.neg</v>
      </c>
      <c r="S296" t="s">
        <v>166</v>
      </c>
      <c r="T296" t="str">
        <f t="shared" si="66"/>
        <v>38_TRANSIENT</v>
      </c>
      <c r="U296" t="str">
        <f t="shared" si="67"/>
        <v>38_Short_TRANSIENT</v>
      </c>
    </row>
    <row r="297" spans="1:21" x14ac:dyDescent="0.2">
      <c r="A297">
        <v>25</v>
      </c>
      <c r="B297">
        <v>30</v>
      </c>
      <c r="C297">
        <v>20</v>
      </c>
      <c r="D297">
        <f t="shared" si="68"/>
        <v>0.33333333333333331</v>
      </c>
      <c r="E297">
        <f t="shared" si="69"/>
        <v>38</v>
      </c>
      <c r="F297">
        <f t="shared" si="70"/>
        <v>8</v>
      </c>
      <c r="G297">
        <v>6</v>
      </c>
      <c r="H297">
        <v>1</v>
      </c>
      <c r="I297">
        <v>0</v>
      </c>
      <c r="J297">
        <f t="shared" si="72"/>
        <v>5</v>
      </c>
      <c r="K297" t="s">
        <v>11</v>
      </c>
      <c r="L297" t="s">
        <v>8</v>
      </c>
      <c r="M297">
        <v>1100000002</v>
      </c>
      <c r="N297">
        <v>100000981</v>
      </c>
      <c r="O297" t="s">
        <v>61</v>
      </c>
      <c r="P297" t="str">
        <f t="shared" si="64"/>
        <v>38_tub.pos</v>
      </c>
      <c r="Q297">
        <f t="shared" si="71"/>
        <v>0.16666666666666666</v>
      </c>
      <c r="R297" t="str">
        <f t="shared" si="65"/>
        <v>38_LP-innervation_tub.pos</v>
      </c>
      <c r="S297" t="s">
        <v>165</v>
      </c>
      <c r="T297" t="str">
        <f t="shared" si="66"/>
        <v>38_SELECTED</v>
      </c>
      <c r="U297" t="str">
        <f t="shared" si="67"/>
        <v>38_LP-innervation_SELECTED</v>
      </c>
    </row>
    <row r="298" spans="1:21" x14ac:dyDescent="0.2">
      <c r="A298">
        <v>25</v>
      </c>
      <c r="B298">
        <v>30</v>
      </c>
      <c r="C298">
        <v>20</v>
      </c>
      <c r="D298">
        <f t="shared" si="68"/>
        <v>0.33333333333333331</v>
      </c>
      <c r="E298">
        <f t="shared" si="69"/>
        <v>38</v>
      </c>
      <c r="F298">
        <f t="shared" si="70"/>
        <v>8</v>
      </c>
      <c r="G298">
        <v>5</v>
      </c>
      <c r="H298">
        <v>2</v>
      </c>
      <c r="I298">
        <v>0</v>
      </c>
      <c r="J298">
        <f t="shared" si="72"/>
        <v>3</v>
      </c>
      <c r="K298" t="s">
        <v>11</v>
      </c>
      <c r="L298" t="s">
        <v>8</v>
      </c>
      <c r="M298">
        <v>1100000000</v>
      </c>
      <c r="N298">
        <v>100000978</v>
      </c>
      <c r="O298" t="s">
        <v>61</v>
      </c>
      <c r="P298" t="str">
        <f t="shared" si="64"/>
        <v>38_tub.pos</v>
      </c>
      <c r="Q298">
        <f t="shared" si="71"/>
        <v>0.4</v>
      </c>
      <c r="R298" t="str">
        <f t="shared" si="65"/>
        <v>38_LP-innervation_tub.pos</v>
      </c>
      <c r="S298" t="s">
        <v>165</v>
      </c>
      <c r="T298" t="str">
        <f t="shared" si="66"/>
        <v>38_SELECTED</v>
      </c>
      <c r="U298" t="str">
        <f t="shared" si="67"/>
        <v>38_LP-innervation_SELECTED</v>
      </c>
    </row>
    <row r="299" spans="1:21" x14ac:dyDescent="0.2">
      <c r="A299">
        <v>25</v>
      </c>
      <c r="B299">
        <v>30</v>
      </c>
      <c r="C299">
        <v>20</v>
      </c>
      <c r="D299">
        <f t="shared" si="68"/>
        <v>0.33333333333333331</v>
      </c>
      <c r="E299">
        <f t="shared" si="69"/>
        <v>38</v>
      </c>
      <c r="F299">
        <f t="shared" si="70"/>
        <v>8</v>
      </c>
      <c r="G299">
        <v>1</v>
      </c>
      <c r="H299">
        <v>0</v>
      </c>
      <c r="I299">
        <v>0</v>
      </c>
      <c r="J299">
        <f t="shared" si="72"/>
        <v>1</v>
      </c>
      <c r="K299" t="s">
        <v>6</v>
      </c>
      <c r="L299" t="s">
        <v>7</v>
      </c>
      <c r="M299">
        <v>100000994</v>
      </c>
      <c r="N299">
        <v>100000994</v>
      </c>
      <c r="O299" t="s">
        <v>60</v>
      </c>
      <c r="P299" t="str">
        <f t="shared" si="64"/>
        <v>38_tub.neg</v>
      </c>
      <c r="Q299">
        <f t="shared" si="71"/>
        <v>0</v>
      </c>
      <c r="R299" t="str">
        <f t="shared" si="65"/>
        <v>38_Short_tub.neg</v>
      </c>
      <c r="S299" t="s">
        <v>166</v>
      </c>
      <c r="T299" t="str">
        <f t="shared" si="66"/>
        <v>38_TRANSIENT</v>
      </c>
      <c r="U299" t="str">
        <f t="shared" si="67"/>
        <v>38_Short_TRANSIENT</v>
      </c>
    </row>
    <row r="300" spans="1:21" x14ac:dyDescent="0.2">
      <c r="A300">
        <v>28</v>
      </c>
      <c r="B300">
        <v>30</v>
      </c>
      <c r="C300">
        <v>20</v>
      </c>
      <c r="D300">
        <f t="shared" si="68"/>
        <v>0.33333333333333331</v>
      </c>
      <c r="E300">
        <f t="shared" si="69"/>
        <v>39</v>
      </c>
      <c r="F300">
        <f t="shared" si="70"/>
        <v>9</v>
      </c>
      <c r="G300">
        <v>1</v>
      </c>
      <c r="H300">
        <v>0</v>
      </c>
      <c r="I300">
        <v>0</v>
      </c>
      <c r="J300">
        <f t="shared" si="72"/>
        <v>1</v>
      </c>
      <c r="K300" t="s">
        <v>6</v>
      </c>
      <c r="L300" t="s">
        <v>7</v>
      </c>
      <c r="M300">
        <v>1100000109</v>
      </c>
      <c r="N300">
        <v>100001074</v>
      </c>
      <c r="O300" t="s">
        <v>60</v>
      </c>
      <c r="P300" t="str">
        <f t="shared" si="64"/>
        <v>39_tub.neg</v>
      </c>
      <c r="Q300">
        <f t="shared" si="71"/>
        <v>0</v>
      </c>
      <c r="R300" t="str">
        <f t="shared" si="65"/>
        <v>39_Short_tub.neg</v>
      </c>
      <c r="S300" t="s">
        <v>166</v>
      </c>
      <c r="T300" t="str">
        <f t="shared" si="66"/>
        <v>39_TRANSIENT</v>
      </c>
      <c r="U300" t="str">
        <f t="shared" si="67"/>
        <v>39_Short_TRANSIENT</v>
      </c>
    </row>
    <row r="301" spans="1:21" x14ac:dyDescent="0.2">
      <c r="A301">
        <v>28</v>
      </c>
      <c r="B301">
        <v>30</v>
      </c>
      <c r="C301">
        <v>20</v>
      </c>
      <c r="D301">
        <f t="shared" si="68"/>
        <v>0.33333333333333331</v>
      </c>
      <c r="E301">
        <f t="shared" si="69"/>
        <v>39</v>
      </c>
      <c r="F301">
        <f t="shared" si="70"/>
        <v>9</v>
      </c>
      <c r="G301">
        <v>1</v>
      </c>
      <c r="H301">
        <v>0</v>
      </c>
      <c r="I301">
        <v>0</v>
      </c>
      <c r="J301">
        <f t="shared" si="72"/>
        <v>1</v>
      </c>
      <c r="K301" t="s">
        <v>6</v>
      </c>
      <c r="L301" t="s">
        <v>7</v>
      </c>
      <c r="M301">
        <v>1100000105</v>
      </c>
      <c r="N301">
        <v>100001072</v>
      </c>
      <c r="O301" t="s">
        <v>60</v>
      </c>
      <c r="P301" t="str">
        <f t="shared" si="64"/>
        <v>39_tub.neg</v>
      </c>
      <c r="Q301">
        <f t="shared" si="71"/>
        <v>0</v>
      </c>
      <c r="R301" t="str">
        <f t="shared" si="65"/>
        <v>39_Short_tub.neg</v>
      </c>
      <c r="S301" t="s">
        <v>166</v>
      </c>
      <c r="T301" t="str">
        <f t="shared" si="66"/>
        <v>39_TRANSIENT</v>
      </c>
      <c r="U301" t="str">
        <f t="shared" si="67"/>
        <v>39_Short_TRANSIENT</v>
      </c>
    </row>
    <row r="302" spans="1:21" x14ac:dyDescent="0.2">
      <c r="A302">
        <v>28</v>
      </c>
      <c r="B302">
        <v>30</v>
      </c>
      <c r="C302">
        <v>20</v>
      </c>
      <c r="D302">
        <f t="shared" si="68"/>
        <v>0.33333333333333331</v>
      </c>
      <c r="E302">
        <f t="shared" si="69"/>
        <v>39</v>
      </c>
      <c r="F302">
        <f t="shared" si="70"/>
        <v>9</v>
      </c>
      <c r="G302">
        <v>1</v>
      </c>
      <c r="H302">
        <v>0</v>
      </c>
      <c r="I302">
        <v>0</v>
      </c>
      <c r="J302">
        <f t="shared" si="72"/>
        <v>1</v>
      </c>
      <c r="K302" t="s">
        <v>6</v>
      </c>
      <c r="L302" t="s">
        <v>7</v>
      </c>
      <c r="M302">
        <v>1100000104</v>
      </c>
      <c r="N302">
        <v>100001068</v>
      </c>
      <c r="O302" t="s">
        <v>60</v>
      </c>
      <c r="P302" t="str">
        <f t="shared" si="64"/>
        <v>39_tub.neg</v>
      </c>
      <c r="Q302">
        <f t="shared" si="71"/>
        <v>0</v>
      </c>
      <c r="R302" t="str">
        <f t="shared" si="65"/>
        <v>39_Short_tub.neg</v>
      </c>
      <c r="S302" t="s">
        <v>166</v>
      </c>
      <c r="T302" t="str">
        <f t="shared" si="66"/>
        <v>39_TRANSIENT</v>
      </c>
      <c r="U302" t="str">
        <f t="shared" si="67"/>
        <v>39_Short_TRANSIENT</v>
      </c>
    </row>
    <row r="303" spans="1:21" x14ac:dyDescent="0.2">
      <c r="A303">
        <v>28</v>
      </c>
      <c r="B303">
        <v>30</v>
      </c>
      <c r="C303">
        <v>20</v>
      </c>
      <c r="D303">
        <f t="shared" si="68"/>
        <v>0.33333333333333331</v>
      </c>
      <c r="E303">
        <f t="shared" si="69"/>
        <v>39</v>
      </c>
      <c r="F303">
        <f t="shared" si="70"/>
        <v>9</v>
      </c>
      <c r="G303">
        <v>1</v>
      </c>
      <c r="H303">
        <v>0</v>
      </c>
      <c r="I303">
        <v>0</v>
      </c>
      <c r="J303">
        <f t="shared" si="72"/>
        <v>1</v>
      </c>
      <c r="K303" t="s">
        <v>6</v>
      </c>
      <c r="L303" t="s">
        <v>7</v>
      </c>
      <c r="M303">
        <v>1100000103</v>
      </c>
      <c r="N303">
        <v>100001073</v>
      </c>
      <c r="O303" t="s">
        <v>60</v>
      </c>
      <c r="P303" t="str">
        <f t="shared" si="64"/>
        <v>39_tub.neg</v>
      </c>
      <c r="Q303">
        <f t="shared" si="71"/>
        <v>0</v>
      </c>
      <c r="R303" t="str">
        <f t="shared" si="65"/>
        <v>39_Short_tub.neg</v>
      </c>
      <c r="S303" t="s">
        <v>166</v>
      </c>
      <c r="T303" t="str">
        <f t="shared" si="66"/>
        <v>39_TRANSIENT</v>
      </c>
      <c r="U303" t="str">
        <f t="shared" si="67"/>
        <v>39_Short_TRANSIENT</v>
      </c>
    </row>
    <row r="304" spans="1:21" x14ac:dyDescent="0.2">
      <c r="A304">
        <v>28</v>
      </c>
      <c r="B304">
        <v>30</v>
      </c>
      <c r="C304">
        <v>20</v>
      </c>
      <c r="D304">
        <f t="shared" si="68"/>
        <v>0.33333333333333331</v>
      </c>
      <c r="E304">
        <f t="shared" si="69"/>
        <v>39</v>
      </c>
      <c r="F304">
        <f t="shared" si="70"/>
        <v>9</v>
      </c>
      <c r="G304">
        <v>2</v>
      </c>
      <c r="H304">
        <v>0</v>
      </c>
      <c r="I304">
        <v>0</v>
      </c>
      <c r="J304">
        <f t="shared" si="72"/>
        <v>2</v>
      </c>
      <c r="K304" t="s">
        <v>6</v>
      </c>
      <c r="L304" t="s">
        <v>8</v>
      </c>
      <c r="M304">
        <v>1100000097</v>
      </c>
      <c r="N304">
        <v>100001056</v>
      </c>
      <c r="O304" t="s">
        <v>60</v>
      </c>
      <c r="P304" t="str">
        <f t="shared" si="64"/>
        <v>39_tub.neg</v>
      </c>
      <c r="Q304">
        <f t="shared" si="71"/>
        <v>0</v>
      </c>
      <c r="R304" t="str">
        <f t="shared" si="65"/>
        <v>39_Short_tub.neg</v>
      </c>
      <c r="S304" t="s">
        <v>166</v>
      </c>
      <c r="T304" t="str">
        <f t="shared" si="66"/>
        <v>39_TRANSIENT</v>
      </c>
      <c r="U304" t="str">
        <f t="shared" si="67"/>
        <v>39_Short_TRANSIENT</v>
      </c>
    </row>
    <row r="305" spans="1:21" x14ac:dyDescent="0.2">
      <c r="A305">
        <v>28</v>
      </c>
      <c r="B305">
        <v>30</v>
      </c>
      <c r="C305">
        <v>20</v>
      </c>
      <c r="D305">
        <f t="shared" si="68"/>
        <v>0.33333333333333331</v>
      </c>
      <c r="E305">
        <f t="shared" si="69"/>
        <v>39</v>
      </c>
      <c r="F305">
        <f t="shared" si="70"/>
        <v>9</v>
      </c>
      <c r="G305">
        <v>3</v>
      </c>
      <c r="H305">
        <v>0</v>
      </c>
      <c r="I305">
        <v>0</v>
      </c>
      <c r="J305">
        <f t="shared" si="72"/>
        <v>3</v>
      </c>
      <c r="K305" t="s">
        <v>10</v>
      </c>
      <c r="L305" t="s">
        <v>8</v>
      </c>
      <c r="M305">
        <v>1100000095</v>
      </c>
      <c r="N305">
        <v>100001055</v>
      </c>
      <c r="O305" t="s">
        <v>60</v>
      </c>
      <c r="P305" t="str">
        <f t="shared" si="64"/>
        <v>39_tub.neg</v>
      </c>
      <c r="Q305">
        <f t="shared" si="71"/>
        <v>0</v>
      </c>
      <c r="R305" t="str">
        <f t="shared" si="65"/>
        <v>39_Middle_tub.neg</v>
      </c>
      <c r="S305" t="s">
        <v>166</v>
      </c>
      <c r="T305" t="str">
        <f t="shared" si="66"/>
        <v>39_TRANSIENT</v>
      </c>
      <c r="U305" t="str">
        <f t="shared" si="67"/>
        <v>39_Middle_TRANSIENT</v>
      </c>
    </row>
    <row r="306" spans="1:21" x14ac:dyDescent="0.2">
      <c r="A306">
        <v>28</v>
      </c>
      <c r="B306">
        <v>30</v>
      </c>
      <c r="C306">
        <v>20</v>
      </c>
      <c r="D306">
        <f t="shared" si="68"/>
        <v>0.33333333333333331</v>
      </c>
      <c r="E306">
        <f t="shared" si="69"/>
        <v>39</v>
      </c>
      <c r="F306">
        <f t="shared" si="70"/>
        <v>9</v>
      </c>
      <c r="G306">
        <v>5</v>
      </c>
      <c r="H306">
        <v>2</v>
      </c>
      <c r="I306">
        <v>3</v>
      </c>
      <c r="J306">
        <f t="shared" si="72"/>
        <v>3</v>
      </c>
      <c r="K306" t="s">
        <v>11</v>
      </c>
      <c r="L306" t="s">
        <v>8</v>
      </c>
      <c r="M306">
        <v>1100000080</v>
      </c>
      <c r="N306">
        <v>100001065</v>
      </c>
      <c r="O306" t="s">
        <v>61</v>
      </c>
      <c r="P306" t="str">
        <f t="shared" si="64"/>
        <v>39_tub.pos</v>
      </c>
      <c r="Q306">
        <f t="shared" si="71"/>
        <v>0.4</v>
      </c>
      <c r="R306" t="str">
        <f t="shared" si="65"/>
        <v>39_LP-innervation_tub.pos</v>
      </c>
      <c r="S306" t="s">
        <v>165</v>
      </c>
      <c r="T306" t="str">
        <f t="shared" si="66"/>
        <v>39_SELECTED</v>
      </c>
      <c r="U306" t="str">
        <f t="shared" si="67"/>
        <v>39_LP-innervation_SELECTED</v>
      </c>
    </row>
    <row r="307" spans="1:21" x14ac:dyDescent="0.2">
      <c r="A307">
        <v>28</v>
      </c>
      <c r="B307">
        <v>30</v>
      </c>
      <c r="C307">
        <v>20</v>
      </c>
      <c r="D307">
        <f t="shared" si="68"/>
        <v>0.33333333333333331</v>
      </c>
      <c r="E307">
        <f t="shared" si="69"/>
        <v>39</v>
      </c>
      <c r="F307">
        <f t="shared" si="70"/>
        <v>9</v>
      </c>
      <c r="G307">
        <v>1</v>
      </c>
      <c r="H307">
        <v>1</v>
      </c>
      <c r="I307">
        <v>0</v>
      </c>
      <c r="J307">
        <f t="shared" si="72"/>
        <v>0</v>
      </c>
      <c r="K307" t="s">
        <v>11</v>
      </c>
      <c r="L307" t="s">
        <v>7</v>
      </c>
      <c r="M307">
        <v>1100000066</v>
      </c>
      <c r="N307">
        <v>100001057</v>
      </c>
      <c r="O307" t="s">
        <v>61</v>
      </c>
      <c r="P307" t="str">
        <f t="shared" si="64"/>
        <v>39_tub.pos</v>
      </c>
      <c r="Q307">
        <f t="shared" si="71"/>
        <v>1</v>
      </c>
      <c r="R307" t="str">
        <f t="shared" si="65"/>
        <v>39_LP-innervation_tub.pos</v>
      </c>
      <c r="S307" t="s">
        <v>165</v>
      </c>
      <c r="T307" t="str">
        <f t="shared" si="66"/>
        <v>39_SELECTED</v>
      </c>
      <c r="U307" t="str">
        <f t="shared" si="67"/>
        <v>39_LP-innervation_SELECTED</v>
      </c>
    </row>
    <row r="308" spans="1:21" x14ac:dyDescent="0.2">
      <c r="A308">
        <v>28</v>
      </c>
      <c r="B308">
        <v>30</v>
      </c>
      <c r="C308">
        <v>20</v>
      </c>
      <c r="D308">
        <f t="shared" si="68"/>
        <v>0.33333333333333331</v>
      </c>
      <c r="E308">
        <f t="shared" si="69"/>
        <v>39</v>
      </c>
      <c r="F308">
        <f t="shared" si="70"/>
        <v>9</v>
      </c>
      <c r="G308">
        <v>2</v>
      </c>
      <c r="H308">
        <v>0</v>
      </c>
      <c r="I308">
        <v>0</v>
      </c>
      <c r="J308">
        <f t="shared" si="72"/>
        <v>2</v>
      </c>
      <c r="K308" t="s">
        <v>6</v>
      </c>
      <c r="L308" t="s">
        <v>8</v>
      </c>
      <c r="M308">
        <v>1100000065</v>
      </c>
      <c r="N308">
        <v>100001054</v>
      </c>
      <c r="O308" t="s">
        <v>60</v>
      </c>
      <c r="P308" t="str">
        <f t="shared" si="64"/>
        <v>39_tub.neg</v>
      </c>
      <c r="Q308">
        <f t="shared" si="71"/>
        <v>0</v>
      </c>
      <c r="R308" t="str">
        <f t="shared" si="65"/>
        <v>39_Short_tub.neg</v>
      </c>
      <c r="S308" t="s">
        <v>166</v>
      </c>
      <c r="T308" t="str">
        <f t="shared" si="66"/>
        <v>39_TRANSIENT</v>
      </c>
      <c r="U308" t="str">
        <f t="shared" si="67"/>
        <v>39_Short_TRANSIENT</v>
      </c>
    </row>
    <row r="309" spans="1:21" x14ac:dyDescent="0.2">
      <c r="A309">
        <v>28</v>
      </c>
      <c r="B309">
        <v>30</v>
      </c>
      <c r="C309">
        <v>20</v>
      </c>
      <c r="D309">
        <f t="shared" si="68"/>
        <v>0.33333333333333331</v>
      </c>
      <c r="E309">
        <f t="shared" si="69"/>
        <v>39</v>
      </c>
      <c r="F309">
        <f t="shared" si="70"/>
        <v>9</v>
      </c>
      <c r="G309">
        <v>2</v>
      </c>
      <c r="H309">
        <v>1</v>
      </c>
      <c r="I309">
        <v>1</v>
      </c>
      <c r="J309">
        <f t="shared" si="72"/>
        <v>1</v>
      </c>
      <c r="K309" t="s">
        <v>11</v>
      </c>
      <c r="L309" t="s">
        <v>8</v>
      </c>
      <c r="M309">
        <v>1100000063</v>
      </c>
      <c r="N309">
        <v>100001058</v>
      </c>
      <c r="O309" t="s">
        <v>61</v>
      </c>
      <c r="P309" t="str">
        <f t="shared" si="64"/>
        <v>39_tub.pos</v>
      </c>
      <c r="Q309">
        <f t="shared" si="71"/>
        <v>0.5</v>
      </c>
      <c r="R309" t="str">
        <f t="shared" si="65"/>
        <v>39_LP-innervation_tub.pos</v>
      </c>
      <c r="S309" t="s">
        <v>165</v>
      </c>
      <c r="T309" t="str">
        <f t="shared" si="66"/>
        <v>39_SELECTED</v>
      </c>
      <c r="U309" t="str">
        <f t="shared" si="67"/>
        <v>39_LP-innervation_SELECTED</v>
      </c>
    </row>
    <row r="310" spans="1:21" x14ac:dyDescent="0.2">
      <c r="A310">
        <v>28</v>
      </c>
      <c r="B310">
        <v>30</v>
      </c>
      <c r="C310">
        <v>20</v>
      </c>
      <c r="D310">
        <f t="shared" si="68"/>
        <v>0.33333333333333331</v>
      </c>
      <c r="E310">
        <f t="shared" si="69"/>
        <v>39</v>
      </c>
      <c r="F310">
        <f t="shared" si="70"/>
        <v>9</v>
      </c>
      <c r="G310">
        <v>1</v>
      </c>
      <c r="H310">
        <v>1</v>
      </c>
      <c r="I310">
        <v>0</v>
      </c>
      <c r="J310">
        <f t="shared" si="72"/>
        <v>0</v>
      </c>
      <c r="K310" t="s">
        <v>11</v>
      </c>
      <c r="L310" t="s">
        <v>7</v>
      </c>
      <c r="M310">
        <v>1100000053</v>
      </c>
      <c r="N310">
        <v>100001050</v>
      </c>
      <c r="O310" t="s">
        <v>61</v>
      </c>
      <c r="P310" t="str">
        <f t="shared" si="64"/>
        <v>39_tub.pos</v>
      </c>
      <c r="Q310">
        <f t="shared" si="71"/>
        <v>1</v>
      </c>
      <c r="R310" t="str">
        <f t="shared" si="65"/>
        <v>39_LP-innervation_tub.pos</v>
      </c>
      <c r="S310" t="s">
        <v>165</v>
      </c>
      <c r="T310" t="str">
        <f t="shared" si="66"/>
        <v>39_SELECTED</v>
      </c>
      <c r="U310" t="str">
        <f t="shared" si="67"/>
        <v>39_LP-innervation_SELECTED</v>
      </c>
    </row>
    <row r="311" spans="1:21" x14ac:dyDescent="0.2">
      <c r="A311">
        <v>28</v>
      </c>
      <c r="B311">
        <v>30</v>
      </c>
      <c r="C311">
        <v>20</v>
      </c>
      <c r="D311">
        <f t="shared" si="68"/>
        <v>0.33333333333333331</v>
      </c>
      <c r="E311">
        <f t="shared" si="69"/>
        <v>39</v>
      </c>
      <c r="F311">
        <f t="shared" si="70"/>
        <v>9</v>
      </c>
      <c r="G311">
        <v>7</v>
      </c>
      <c r="H311">
        <v>2</v>
      </c>
      <c r="I311">
        <v>0</v>
      </c>
      <c r="J311">
        <f t="shared" si="72"/>
        <v>5</v>
      </c>
      <c r="K311" t="s">
        <v>11</v>
      </c>
      <c r="L311" t="s">
        <v>8</v>
      </c>
      <c r="M311">
        <v>1100000040</v>
      </c>
      <c r="N311">
        <v>100001064</v>
      </c>
      <c r="O311" t="s">
        <v>61</v>
      </c>
      <c r="P311" t="str">
        <f t="shared" si="64"/>
        <v>39_tub.pos</v>
      </c>
      <c r="Q311">
        <f t="shared" si="71"/>
        <v>0.2857142857142857</v>
      </c>
      <c r="R311" t="str">
        <f t="shared" si="65"/>
        <v>39_LP-innervation_tub.pos</v>
      </c>
      <c r="S311" t="s">
        <v>165</v>
      </c>
      <c r="T311" t="str">
        <f t="shared" si="66"/>
        <v>39_SELECTED</v>
      </c>
      <c r="U311" t="str">
        <f t="shared" si="67"/>
        <v>39_LP-innervation_SELECTED</v>
      </c>
    </row>
    <row r="312" spans="1:21" x14ac:dyDescent="0.2">
      <c r="A312">
        <v>28</v>
      </c>
      <c r="B312">
        <v>30</v>
      </c>
      <c r="C312">
        <v>20</v>
      </c>
      <c r="D312">
        <f t="shared" si="68"/>
        <v>0.33333333333333331</v>
      </c>
      <c r="E312">
        <f t="shared" si="69"/>
        <v>39</v>
      </c>
      <c r="F312">
        <f t="shared" si="70"/>
        <v>9</v>
      </c>
      <c r="G312">
        <v>4</v>
      </c>
      <c r="H312">
        <v>1</v>
      </c>
      <c r="I312">
        <v>0</v>
      </c>
      <c r="J312">
        <f t="shared" si="72"/>
        <v>3</v>
      </c>
      <c r="K312" t="s">
        <v>9</v>
      </c>
      <c r="L312" t="s">
        <v>8</v>
      </c>
      <c r="M312">
        <v>1100000037</v>
      </c>
      <c r="N312">
        <v>100001063</v>
      </c>
      <c r="O312" t="s">
        <v>61</v>
      </c>
      <c r="P312" t="str">
        <f t="shared" si="64"/>
        <v>39_tub.pos</v>
      </c>
      <c r="Q312">
        <f t="shared" si="71"/>
        <v>0.25</v>
      </c>
      <c r="R312" t="str">
        <f t="shared" si="65"/>
        <v>39_LP-Contact_tub.pos</v>
      </c>
      <c r="S312" t="s">
        <v>165</v>
      </c>
      <c r="T312" t="str">
        <f t="shared" si="66"/>
        <v>39_SELECTED</v>
      </c>
      <c r="U312" t="str">
        <f t="shared" si="67"/>
        <v>39_LP-Contact_SELECTED</v>
      </c>
    </row>
    <row r="313" spans="1:21" x14ac:dyDescent="0.2">
      <c r="A313">
        <v>28</v>
      </c>
      <c r="B313">
        <v>30</v>
      </c>
      <c r="C313">
        <v>20</v>
      </c>
      <c r="D313">
        <f t="shared" si="68"/>
        <v>0.33333333333333331</v>
      </c>
      <c r="E313">
        <f t="shared" si="69"/>
        <v>39</v>
      </c>
      <c r="F313">
        <f t="shared" si="70"/>
        <v>9</v>
      </c>
      <c r="G313">
        <v>6</v>
      </c>
      <c r="H313">
        <v>3</v>
      </c>
      <c r="I313">
        <v>0</v>
      </c>
      <c r="J313">
        <f t="shared" si="72"/>
        <v>3</v>
      </c>
      <c r="K313" t="s">
        <v>11</v>
      </c>
      <c r="L313" t="s">
        <v>8</v>
      </c>
      <c r="M313">
        <v>1100000032</v>
      </c>
      <c r="N313">
        <v>100001062</v>
      </c>
      <c r="O313" t="s">
        <v>61</v>
      </c>
      <c r="P313" t="str">
        <f t="shared" si="64"/>
        <v>39_tub.pos</v>
      </c>
      <c r="Q313">
        <f t="shared" si="71"/>
        <v>0.5</v>
      </c>
      <c r="R313" t="str">
        <f t="shared" si="65"/>
        <v>39_LP-innervation_tub.pos</v>
      </c>
      <c r="S313" t="s">
        <v>165</v>
      </c>
      <c r="T313" t="str">
        <f t="shared" si="66"/>
        <v>39_SELECTED</v>
      </c>
      <c r="U313" t="str">
        <f t="shared" si="67"/>
        <v>39_LP-innervation_SELECTED</v>
      </c>
    </row>
    <row r="314" spans="1:21" x14ac:dyDescent="0.2">
      <c r="A314">
        <v>28</v>
      </c>
      <c r="B314">
        <v>30</v>
      </c>
      <c r="C314">
        <v>20</v>
      </c>
      <c r="D314">
        <f t="shared" si="68"/>
        <v>0.33333333333333331</v>
      </c>
      <c r="E314">
        <f t="shared" si="69"/>
        <v>39</v>
      </c>
      <c r="F314">
        <f t="shared" si="70"/>
        <v>9</v>
      </c>
      <c r="G314">
        <v>3</v>
      </c>
      <c r="H314">
        <v>1</v>
      </c>
      <c r="I314">
        <v>1</v>
      </c>
      <c r="J314">
        <f t="shared" si="72"/>
        <v>2</v>
      </c>
      <c r="K314" t="s">
        <v>11</v>
      </c>
      <c r="L314" t="s">
        <v>8</v>
      </c>
      <c r="M314">
        <v>1100000029</v>
      </c>
      <c r="N314">
        <v>100001060</v>
      </c>
      <c r="O314" t="s">
        <v>61</v>
      </c>
      <c r="P314" t="str">
        <f t="shared" si="64"/>
        <v>39_tub.pos</v>
      </c>
      <c r="Q314">
        <f t="shared" si="71"/>
        <v>0.33333333333333331</v>
      </c>
      <c r="R314" t="str">
        <f t="shared" si="65"/>
        <v>39_LP-innervation_tub.pos</v>
      </c>
      <c r="S314" t="s">
        <v>165</v>
      </c>
      <c r="T314" t="str">
        <f t="shared" si="66"/>
        <v>39_SELECTED</v>
      </c>
      <c r="U314" t="str">
        <f t="shared" si="67"/>
        <v>39_LP-innervation_SELECTED</v>
      </c>
    </row>
    <row r="315" spans="1:21" x14ac:dyDescent="0.2">
      <c r="A315">
        <v>28</v>
      </c>
      <c r="B315">
        <v>30</v>
      </c>
      <c r="C315">
        <v>20</v>
      </c>
      <c r="D315">
        <f t="shared" si="68"/>
        <v>0.33333333333333331</v>
      </c>
      <c r="E315">
        <f t="shared" si="69"/>
        <v>39</v>
      </c>
      <c r="F315">
        <f t="shared" si="70"/>
        <v>9</v>
      </c>
      <c r="G315">
        <v>3</v>
      </c>
      <c r="H315">
        <v>0</v>
      </c>
      <c r="I315">
        <v>0</v>
      </c>
      <c r="J315">
        <f t="shared" si="72"/>
        <v>3</v>
      </c>
      <c r="K315" t="s">
        <v>10</v>
      </c>
      <c r="L315" t="s">
        <v>8</v>
      </c>
      <c r="M315">
        <v>1100000029</v>
      </c>
      <c r="N315">
        <v>100001061</v>
      </c>
      <c r="O315" t="s">
        <v>60</v>
      </c>
      <c r="P315" t="str">
        <f t="shared" si="64"/>
        <v>39_tub.neg</v>
      </c>
      <c r="Q315">
        <f t="shared" si="71"/>
        <v>0</v>
      </c>
      <c r="R315" t="str">
        <f t="shared" si="65"/>
        <v>39_Middle_tub.neg</v>
      </c>
      <c r="S315" t="s">
        <v>165</v>
      </c>
      <c r="T315" t="str">
        <f t="shared" si="66"/>
        <v>39_SELECTED</v>
      </c>
      <c r="U315" t="str">
        <f t="shared" si="67"/>
        <v>39_Middle_SELECTED</v>
      </c>
    </row>
    <row r="316" spans="1:21" x14ac:dyDescent="0.2">
      <c r="A316">
        <v>28</v>
      </c>
      <c r="B316">
        <v>30</v>
      </c>
      <c r="C316">
        <v>20</v>
      </c>
      <c r="D316">
        <f t="shared" si="68"/>
        <v>0.33333333333333331</v>
      </c>
      <c r="E316">
        <f t="shared" si="69"/>
        <v>39</v>
      </c>
      <c r="F316">
        <f t="shared" si="70"/>
        <v>9</v>
      </c>
      <c r="G316">
        <v>5</v>
      </c>
      <c r="H316">
        <v>3</v>
      </c>
      <c r="I316">
        <v>0</v>
      </c>
      <c r="J316">
        <f t="shared" si="72"/>
        <v>2</v>
      </c>
      <c r="K316" t="s">
        <v>11</v>
      </c>
      <c r="L316" t="s">
        <v>8</v>
      </c>
      <c r="M316">
        <v>1100000019</v>
      </c>
      <c r="N316">
        <v>100001059</v>
      </c>
      <c r="O316" t="s">
        <v>61</v>
      </c>
      <c r="P316" t="str">
        <f t="shared" si="64"/>
        <v>39_tub.pos</v>
      </c>
      <c r="Q316">
        <f t="shared" si="71"/>
        <v>0.6</v>
      </c>
      <c r="R316" t="str">
        <f t="shared" si="65"/>
        <v>39_LP-innervation_tub.pos</v>
      </c>
      <c r="S316" t="s">
        <v>165</v>
      </c>
      <c r="T316" t="str">
        <f t="shared" si="66"/>
        <v>39_SELECTED</v>
      </c>
      <c r="U316" t="str">
        <f t="shared" si="67"/>
        <v>39_LP-innervation_SELECTED</v>
      </c>
    </row>
    <row r="317" spans="1:21" x14ac:dyDescent="0.2">
      <c r="A317">
        <v>28</v>
      </c>
      <c r="B317">
        <v>30</v>
      </c>
      <c r="C317">
        <v>20</v>
      </c>
      <c r="D317">
        <f t="shared" si="68"/>
        <v>0.33333333333333331</v>
      </c>
      <c r="E317">
        <f t="shared" si="69"/>
        <v>39</v>
      </c>
      <c r="F317">
        <f t="shared" si="70"/>
        <v>9</v>
      </c>
      <c r="G317">
        <v>1</v>
      </c>
      <c r="H317">
        <v>1</v>
      </c>
      <c r="I317">
        <v>0</v>
      </c>
      <c r="J317">
        <f t="shared" si="72"/>
        <v>0</v>
      </c>
      <c r="K317" t="s">
        <v>9</v>
      </c>
      <c r="L317" t="s">
        <v>7</v>
      </c>
      <c r="M317">
        <v>1100000015</v>
      </c>
      <c r="N317">
        <v>100001051</v>
      </c>
      <c r="O317" t="s">
        <v>61</v>
      </c>
      <c r="P317" t="str">
        <f t="shared" si="64"/>
        <v>39_tub.pos</v>
      </c>
      <c r="Q317">
        <f t="shared" si="71"/>
        <v>1</v>
      </c>
      <c r="R317" t="str">
        <f t="shared" si="65"/>
        <v>39_LP-Contact_tub.pos</v>
      </c>
      <c r="S317" t="s">
        <v>165</v>
      </c>
      <c r="T317" t="str">
        <f t="shared" si="66"/>
        <v>39_SELECTED</v>
      </c>
      <c r="U317" t="str">
        <f t="shared" si="67"/>
        <v>39_LP-Contact_SELECTED</v>
      </c>
    </row>
    <row r="318" spans="1:21" x14ac:dyDescent="0.2">
      <c r="A318">
        <v>28</v>
      </c>
      <c r="B318">
        <v>30</v>
      </c>
      <c r="C318">
        <v>20</v>
      </c>
      <c r="D318">
        <f t="shared" si="68"/>
        <v>0.33333333333333331</v>
      </c>
      <c r="E318">
        <f t="shared" si="69"/>
        <v>39</v>
      </c>
      <c r="F318">
        <f t="shared" si="70"/>
        <v>9</v>
      </c>
      <c r="G318">
        <v>1</v>
      </c>
      <c r="H318">
        <v>0</v>
      </c>
      <c r="I318">
        <v>1</v>
      </c>
      <c r="J318">
        <f t="shared" si="72"/>
        <v>1</v>
      </c>
      <c r="K318" t="s">
        <v>9</v>
      </c>
      <c r="L318" t="s">
        <v>7</v>
      </c>
      <c r="M318">
        <v>1100000015</v>
      </c>
      <c r="N318">
        <v>100001052</v>
      </c>
      <c r="O318" t="s">
        <v>60</v>
      </c>
      <c r="P318" t="str">
        <f t="shared" si="64"/>
        <v>39_tub.neg</v>
      </c>
      <c r="Q318">
        <f t="shared" si="71"/>
        <v>0</v>
      </c>
      <c r="R318" t="str">
        <f t="shared" si="65"/>
        <v>39_LP-Contact_tub.neg</v>
      </c>
      <c r="S318" t="s">
        <v>165</v>
      </c>
      <c r="T318" t="str">
        <f t="shared" si="66"/>
        <v>39_SELECTED</v>
      </c>
      <c r="U318" t="str">
        <f t="shared" si="67"/>
        <v>39_LP-Contact_SELECTED</v>
      </c>
    </row>
    <row r="319" spans="1:21" x14ac:dyDescent="0.2">
      <c r="A319">
        <v>28</v>
      </c>
      <c r="B319">
        <v>30</v>
      </c>
      <c r="C319">
        <v>20</v>
      </c>
      <c r="D319">
        <f t="shared" si="68"/>
        <v>0.33333333333333331</v>
      </c>
      <c r="E319">
        <f t="shared" si="69"/>
        <v>39</v>
      </c>
      <c r="F319">
        <f t="shared" si="70"/>
        <v>9</v>
      </c>
      <c r="G319">
        <v>1</v>
      </c>
      <c r="H319">
        <v>0</v>
      </c>
      <c r="I319">
        <v>0</v>
      </c>
      <c r="J319">
        <f t="shared" si="72"/>
        <v>1</v>
      </c>
      <c r="K319" t="s">
        <v>6</v>
      </c>
      <c r="L319" t="s">
        <v>7</v>
      </c>
      <c r="M319">
        <v>1100000011</v>
      </c>
      <c r="N319">
        <v>100001069</v>
      </c>
      <c r="O319" t="s">
        <v>60</v>
      </c>
      <c r="P319" t="str">
        <f t="shared" si="64"/>
        <v>39_tub.neg</v>
      </c>
      <c r="Q319">
        <f t="shared" si="71"/>
        <v>0</v>
      </c>
      <c r="R319" t="str">
        <f t="shared" si="65"/>
        <v>39_Short_tub.neg</v>
      </c>
      <c r="S319" t="s">
        <v>166</v>
      </c>
      <c r="T319" t="str">
        <f t="shared" si="66"/>
        <v>39_TRANSIENT</v>
      </c>
      <c r="U319" t="str">
        <f t="shared" si="67"/>
        <v>39_Short_TRANSIENT</v>
      </c>
    </row>
    <row r="320" spans="1:21" x14ac:dyDescent="0.2">
      <c r="A320">
        <v>28</v>
      </c>
      <c r="B320">
        <v>30</v>
      </c>
      <c r="C320">
        <v>20</v>
      </c>
      <c r="D320">
        <f t="shared" si="68"/>
        <v>0.33333333333333331</v>
      </c>
      <c r="E320">
        <f t="shared" si="69"/>
        <v>39</v>
      </c>
      <c r="F320">
        <f t="shared" si="70"/>
        <v>9</v>
      </c>
      <c r="G320">
        <v>3</v>
      </c>
      <c r="H320">
        <v>1</v>
      </c>
      <c r="I320">
        <v>0</v>
      </c>
      <c r="J320">
        <f t="shared" si="72"/>
        <v>2</v>
      </c>
      <c r="K320" t="s">
        <v>11</v>
      </c>
      <c r="L320" t="s">
        <v>8</v>
      </c>
      <c r="M320">
        <v>1100000002</v>
      </c>
      <c r="N320">
        <v>100001066</v>
      </c>
      <c r="O320" t="s">
        <v>61</v>
      </c>
      <c r="P320" t="str">
        <f t="shared" si="64"/>
        <v>39_tub.pos</v>
      </c>
      <c r="Q320">
        <f t="shared" si="71"/>
        <v>0.33333333333333331</v>
      </c>
      <c r="R320" t="str">
        <f t="shared" si="65"/>
        <v>39_LP-innervation_tub.pos</v>
      </c>
      <c r="S320" t="s">
        <v>165</v>
      </c>
      <c r="T320" t="str">
        <f t="shared" si="66"/>
        <v>39_SELECTED</v>
      </c>
      <c r="U320" t="str">
        <f t="shared" si="67"/>
        <v>39_LP-innervation_SELECTED</v>
      </c>
    </row>
    <row r="321" spans="1:21" x14ac:dyDescent="0.2">
      <c r="A321">
        <v>28</v>
      </c>
      <c r="B321">
        <v>30</v>
      </c>
      <c r="C321">
        <v>20</v>
      </c>
      <c r="D321">
        <f t="shared" si="68"/>
        <v>0.33333333333333331</v>
      </c>
      <c r="E321">
        <f t="shared" si="69"/>
        <v>39</v>
      </c>
      <c r="F321">
        <f t="shared" si="70"/>
        <v>9</v>
      </c>
      <c r="G321">
        <v>5</v>
      </c>
      <c r="H321">
        <v>2</v>
      </c>
      <c r="I321">
        <v>0</v>
      </c>
      <c r="J321">
        <f t="shared" si="72"/>
        <v>3</v>
      </c>
      <c r="K321" t="s">
        <v>11</v>
      </c>
      <c r="L321" t="s">
        <v>8</v>
      </c>
      <c r="M321">
        <v>1100000000</v>
      </c>
      <c r="N321">
        <v>100001067</v>
      </c>
      <c r="O321" t="s">
        <v>61</v>
      </c>
      <c r="P321" t="str">
        <f t="shared" ref="P321:P341" si="73">CONCATENATE(E321,"_",O321)</f>
        <v>39_tub.pos</v>
      </c>
      <c r="Q321">
        <f t="shared" si="71"/>
        <v>0.4</v>
      </c>
      <c r="R321" t="str">
        <f t="shared" ref="R321:R341" si="74">CONCATENATE(E321,"_",K321,"_",O321)</f>
        <v>39_LP-innervation_tub.pos</v>
      </c>
      <c r="S321" t="s">
        <v>165</v>
      </c>
      <c r="T321" t="str">
        <f t="shared" ref="T321:T341" si="75">CONCATENATE(E321,"_",S321)</f>
        <v>39_SELECTED</v>
      </c>
      <c r="U321" t="str">
        <f t="shared" ref="U321:U341" si="76">CONCATENATE(E321,"_",K321,"_",S321)</f>
        <v>39_LP-innervation_SELECTED</v>
      </c>
    </row>
    <row r="322" spans="1:21" x14ac:dyDescent="0.2">
      <c r="A322">
        <v>28</v>
      </c>
      <c r="B322">
        <v>30</v>
      </c>
      <c r="C322">
        <v>20</v>
      </c>
      <c r="D322">
        <f t="shared" ref="D322:D341" si="77">C322/60</f>
        <v>0.33333333333333331</v>
      </c>
      <c r="E322">
        <f t="shared" ref="E322:E341" si="78">B322+(D322*(A322-1))</f>
        <v>39</v>
      </c>
      <c r="F322">
        <f t="shared" ref="F322:F341" si="79">D322*(A322-1)</f>
        <v>9</v>
      </c>
      <c r="G322">
        <v>1</v>
      </c>
      <c r="H322">
        <v>0</v>
      </c>
      <c r="I322">
        <v>0</v>
      </c>
      <c r="J322">
        <f t="shared" si="72"/>
        <v>1</v>
      </c>
      <c r="K322" t="s">
        <v>6</v>
      </c>
      <c r="L322" t="s">
        <v>7</v>
      </c>
      <c r="M322">
        <v>100001070</v>
      </c>
      <c r="N322">
        <v>100001070</v>
      </c>
      <c r="O322" t="s">
        <v>60</v>
      </c>
      <c r="P322" t="str">
        <f t="shared" si="73"/>
        <v>39_tub.neg</v>
      </c>
      <c r="Q322">
        <f t="shared" ref="Q322:Q341" si="80">H322/G322</f>
        <v>0</v>
      </c>
      <c r="R322" t="str">
        <f t="shared" si="74"/>
        <v>39_Short_tub.neg</v>
      </c>
      <c r="S322" t="s">
        <v>166</v>
      </c>
      <c r="T322" t="str">
        <f t="shared" si="75"/>
        <v>39_TRANSIENT</v>
      </c>
      <c r="U322" t="str">
        <f t="shared" si="76"/>
        <v>39_Short_TRANSIENT</v>
      </c>
    </row>
    <row r="323" spans="1:21" x14ac:dyDescent="0.2">
      <c r="A323">
        <v>28</v>
      </c>
      <c r="B323">
        <v>30</v>
      </c>
      <c r="C323">
        <v>20</v>
      </c>
      <c r="D323">
        <f t="shared" si="77"/>
        <v>0.33333333333333331</v>
      </c>
      <c r="E323">
        <f t="shared" si="78"/>
        <v>39</v>
      </c>
      <c r="F323">
        <f t="shared" si="79"/>
        <v>9</v>
      </c>
      <c r="G323">
        <v>1</v>
      </c>
      <c r="H323">
        <v>0</v>
      </c>
      <c r="I323">
        <v>0</v>
      </c>
      <c r="J323">
        <f t="shared" ref="J323:J341" si="81">G323-H323</f>
        <v>1</v>
      </c>
      <c r="K323" t="s">
        <v>6</v>
      </c>
      <c r="L323" t="s">
        <v>7</v>
      </c>
      <c r="M323">
        <v>100001071</v>
      </c>
      <c r="N323">
        <v>100001071</v>
      </c>
      <c r="O323" t="s">
        <v>60</v>
      </c>
      <c r="P323" t="str">
        <f t="shared" si="73"/>
        <v>39_tub.neg</v>
      </c>
      <c r="Q323">
        <f t="shared" si="80"/>
        <v>0</v>
      </c>
      <c r="R323" t="str">
        <f t="shared" si="74"/>
        <v>39_Short_tub.neg</v>
      </c>
      <c r="S323" t="s">
        <v>166</v>
      </c>
      <c r="T323" t="str">
        <f t="shared" si="75"/>
        <v>39_TRANSIENT</v>
      </c>
      <c r="U323" t="str">
        <f t="shared" si="76"/>
        <v>39_Short_TRANSIENT</v>
      </c>
    </row>
    <row r="324" spans="1:21" x14ac:dyDescent="0.2">
      <c r="A324">
        <v>31</v>
      </c>
      <c r="B324">
        <v>30</v>
      </c>
      <c r="C324">
        <v>20</v>
      </c>
      <c r="D324">
        <f t="shared" si="77"/>
        <v>0.33333333333333331</v>
      </c>
      <c r="E324">
        <f t="shared" si="78"/>
        <v>40</v>
      </c>
      <c r="F324">
        <f t="shared" si="79"/>
        <v>10</v>
      </c>
      <c r="G324">
        <v>1</v>
      </c>
      <c r="H324">
        <v>0</v>
      </c>
      <c r="I324">
        <v>0</v>
      </c>
      <c r="J324">
        <f t="shared" si="81"/>
        <v>1</v>
      </c>
      <c r="K324" t="s">
        <v>6</v>
      </c>
      <c r="L324" t="s">
        <v>7</v>
      </c>
      <c r="M324">
        <v>1100000105</v>
      </c>
      <c r="N324">
        <v>100001135</v>
      </c>
      <c r="O324" t="s">
        <v>60</v>
      </c>
      <c r="P324" t="str">
        <f t="shared" si="73"/>
        <v>40_tub.neg</v>
      </c>
      <c r="Q324">
        <f t="shared" si="80"/>
        <v>0</v>
      </c>
      <c r="R324" t="str">
        <f t="shared" si="74"/>
        <v>40_Short_tub.neg</v>
      </c>
      <c r="S324" t="s">
        <v>166</v>
      </c>
      <c r="T324" t="str">
        <f t="shared" si="75"/>
        <v>40_TRANSIENT</v>
      </c>
      <c r="U324" t="str">
        <f t="shared" si="76"/>
        <v>40_Short_TRANSIENT</v>
      </c>
    </row>
    <row r="325" spans="1:21" x14ac:dyDescent="0.2">
      <c r="A325">
        <v>31</v>
      </c>
      <c r="B325">
        <v>30</v>
      </c>
      <c r="C325">
        <v>20</v>
      </c>
      <c r="D325">
        <f t="shared" si="77"/>
        <v>0.33333333333333331</v>
      </c>
      <c r="E325">
        <f t="shared" si="78"/>
        <v>40</v>
      </c>
      <c r="F325">
        <f t="shared" si="79"/>
        <v>10</v>
      </c>
      <c r="G325">
        <v>2</v>
      </c>
      <c r="H325">
        <v>0</v>
      </c>
      <c r="I325">
        <v>0</v>
      </c>
      <c r="J325">
        <f t="shared" si="81"/>
        <v>2</v>
      </c>
      <c r="K325" t="s">
        <v>6</v>
      </c>
      <c r="L325" t="s">
        <v>8</v>
      </c>
      <c r="M325">
        <v>1100000097</v>
      </c>
      <c r="N325">
        <v>100001125</v>
      </c>
      <c r="O325" t="s">
        <v>60</v>
      </c>
      <c r="P325" t="str">
        <f t="shared" si="73"/>
        <v>40_tub.neg</v>
      </c>
      <c r="Q325">
        <f t="shared" si="80"/>
        <v>0</v>
      </c>
      <c r="R325" t="str">
        <f t="shared" si="74"/>
        <v>40_Short_tub.neg</v>
      </c>
      <c r="S325" t="s">
        <v>166</v>
      </c>
      <c r="T325" t="str">
        <f t="shared" si="75"/>
        <v>40_TRANSIENT</v>
      </c>
      <c r="U325" t="str">
        <f t="shared" si="76"/>
        <v>40_Short_TRANSIENT</v>
      </c>
    </row>
    <row r="326" spans="1:21" x14ac:dyDescent="0.2">
      <c r="A326">
        <v>31</v>
      </c>
      <c r="B326">
        <v>30</v>
      </c>
      <c r="C326">
        <v>20</v>
      </c>
      <c r="D326">
        <f t="shared" si="77"/>
        <v>0.33333333333333331</v>
      </c>
      <c r="E326">
        <f t="shared" si="78"/>
        <v>40</v>
      </c>
      <c r="F326">
        <f t="shared" si="79"/>
        <v>10</v>
      </c>
      <c r="G326">
        <v>4</v>
      </c>
      <c r="H326">
        <v>0</v>
      </c>
      <c r="I326">
        <v>0</v>
      </c>
      <c r="J326">
        <f t="shared" si="81"/>
        <v>4</v>
      </c>
      <c r="K326" t="s">
        <v>10</v>
      </c>
      <c r="L326" t="s">
        <v>8</v>
      </c>
      <c r="M326">
        <v>1100000095</v>
      </c>
      <c r="N326">
        <v>100001122</v>
      </c>
      <c r="O326" t="s">
        <v>60</v>
      </c>
      <c r="P326" t="str">
        <f t="shared" si="73"/>
        <v>40_tub.neg</v>
      </c>
      <c r="Q326">
        <f t="shared" si="80"/>
        <v>0</v>
      </c>
      <c r="R326" t="str">
        <f t="shared" si="74"/>
        <v>40_Middle_tub.neg</v>
      </c>
      <c r="S326" t="s">
        <v>166</v>
      </c>
      <c r="T326" t="str">
        <f t="shared" si="75"/>
        <v>40_TRANSIENT</v>
      </c>
      <c r="U326" t="str">
        <f t="shared" si="76"/>
        <v>40_Middle_TRANSIENT</v>
      </c>
    </row>
    <row r="327" spans="1:21" x14ac:dyDescent="0.2">
      <c r="A327">
        <v>31</v>
      </c>
      <c r="B327">
        <v>30</v>
      </c>
      <c r="C327">
        <v>20</v>
      </c>
      <c r="D327">
        <f t="shared" si="77"/>
        <v>0.33333333333333331</v>
      </c>
      <c r="E327">
        <f t="shared" si="78"/>
        <v>40</v>
      </c>
      <c r="F327">
        <f t="shared" si="79"/>
        <v>10</v>
      </c>
      <c r="G327">
        <v>5</v>
      </c>
      <c r="H327">
        <v>2</v>
      </c>
      <c r="I327">
        <v>2</v>
      </c>
      <c r="J327">
        <f t="shared" si="81"/>
        <v>3</v>
      </c>
      <c r="K327" t="s">
        <v>11</v>
      </c>
      <c r="L327" t="s">
        <v>8</v>
      </c>
      <c r="M327">
        <v>1100000080</v>
      </c>
      <c r="N327">
        <v>100001120</v>
      </c>
      <c r="O327" t="s">
        <v>61</v>
      </c>
      <c r="P327" t="str">
        <f t="shared" si="73"/>
        <v>40_tub.pos</v>
      </c>
      <c r="Q327">
        <f t="shared" si="80"/>
        <v>0.4</v>
      </c>
      <c r="R327" t="str">
        <f t="shared" si="74"/>
        <v>40_LP-innervation_tub.pos</v>
      </c>
      <c r="S327" t="s">
        <v>165</v>
      </c>
      <c r="T327" t="str">
        <f t="shared" si="75"/>
        <v>40_SELECTED</v>
      </c>
      <c r="U327" t="str">
        <f t="shared" si="76"/>
        <v>40_LP-innervation_SELECTED</v>
      </c>
    </row>
    <row r="328" spans="1:21" x14ac:dyDescent="0.2">
      <c r="A328">
        <v>31</v>
      </c>
      <c r="B328">
        <v>30</v>
      </c>
      <c r="C328">
        <v>20</v>
      </c>
      <c r="D328">
        <f t="shared" si="77"/>
        <v>0.33333333333333331</v>
      </c>
      <c r="E328">
        <f t="shared" si="78"/>
        <v>40</v>
      </c>
      <c r="F328">
        <f t="shared" si="79"/>
        <v>10</v>
      </c>
      <c r="G328">
        <v>1</v>
      </c>
      <c r="H328">
        <v>1</v>
      </c>
      <c r="I328">
        <v>0</v>
      </c>
      <c r="J328">
        <f t="shared" si="81"/>
        <v>0</v>
      </c>
      <c r="K328" t="s">
        <v>11</v>
      </c>
      <c r="L328" t="s">
        <v>7</v>
      </c>
      <c r="M328">
        <v>1100000066</v>
      </c>
      <c r="N328">
        <v>100001128</v>
      </c>
      <c r="O328" t="s">
        <v>61</v>
      </c>
      <c r="P328" t="str">
        <f t="shared" si="73"/>
        <v>40_tub.pos</v>
      </c>
      <c r="Q328">
        <f t="shared" si="80"/>
        <v>1</v>
      </c>
      <c r="R328" t="str">
        <f t="shared" si="74"/>
        <v>40_LP-innervation_tub.pos</v>
      </c>
      <c r="S328" t="s">
        <v>165</v>
      </c>
      <c r="T328" t="str">
        <f t="shared" si="75"/>
        <v>40_SELECTED</v>
      </c>
      <c r="U328" t="str">
        <f t="shared" si="76"/>
        <v>40_LP-innervation_SELECTED</v>
      </c>
    </row>
    <row r="329" spans="1:21" x14ac:dyDescent="0.2">
      <c r="A329">
        <v>31</v>
      </c>
      <c r="B329">
        <v>30</v>
      </c>
      <c r="C329">
        <v>20</v>
      </c>
      <c r="D329">
        <f t="shared" si="77"/>
        <v>0.33333333333333331</v>
      </c>
      <c r="E329">
        <f t="shared" si="78"/>
        <v>40</v>
      </c>
      <c r="F329">
        <f t="shared" si="79"/>
        <v>10</v>
      </c>
      <c r="G329">
        <v>4</v>
      </c>
      <c r="H329">
        <v>0</v>
      </c>
      <c r="I329">
        <v>0</v>
      </c>
      <c r="J329">
        <f t="shared" si="81"/>
        <v>4</v>
      </c>
      <c r="K329" t="s">
        <v>6</v>
      </c>
      <c r="L329" t="s">
        <v>8</v>
      </c>
      <c r="M329">
        <v>1100000065</v>
      </c>
      <c r="N329">
        <v>100001121</v>
      </c>
      <c r="O329" t="s">
        <v>60</v>
      </c>
      <c r="P329" t="str">
        <f t="shared" si="73"/>
        <v>40_tub.neg</v>
      </c>
      <c r="Q329">
        <f t="shared" si="80"/>
        <v>0</v>
      </c>
      <c r="R329" t="str">
        <f t="shared" si="74"/>
        <v>40_Short_tub.neg</v>
      </c>
      <c r="S329" t="s">
        <v>166</v>
      </c>
      <c r="T329" t="str">
        <f t="shared" si="75"/>
        <v>40_TRANSIENT</v>
      </c>
      <c r="U329" t="str">
        <f t="shared" si="76"/>
        <v>40_Short_TRANSIENT</v>
      </c>
    </row>
    <row r="330" spans="1:21" x14ac:dyDescent="0.2">
      <c r="A330">
        <v>31</v>
      </c>
      <c r="B330">
        <v>30</v>
      </c>
      <c r="C330">
        <v>20</v>
      </c>
      <c r="D330">
        <f t="shared" si="77"/>
        <v>0.33333333333333331</v>
      </c>
      <c r="E330">
        <f t="shared" si="78"/>
        <v>40</v>
      </c>
      <c r="F330">
        <f t="shared" si="79"/>
        <v>10</v>
      </c>
      <c r="G330">
        <v>4</v>
      </c>
      <c r="H330">
        <v>1</v>
      </c>
      <c r="I330">
        <v>1</v>
      </c>
      <c r="J330">
        <f t="shared" si="81"/>
        <v>3</v>
      </c>
      <c r="K330" t="s">
        <v>11</v>
      </c>
      <c r="L330" t="s">
        <v>8</v>
      </c>
      <c r="M330">
        <v>1100000063</v>
      </c>
      <c r="N330">
        <v>100001129</v>
      </c>
      <c r="O330" t="s">
        <v>61</v>
      </c>
      <c r="P330" t="str">
        <f t="shared" si="73"/>
        <v>40_tub.pos</v>
      </c>
      <c r="Q330">
        <f t="shared" si="80"/>
        <v>0.25</v>
      </c>
      <c r="R330" t="str">
        <f t="shared" si="74"/>
        <v>40_LP-innervation_tub.pos</v>
      </c>
      <c r="S330" t="s">
        <v>165</v>
      </c>
      <c r="T330" t="str">
        <f t="shared" si="75"/>
        <v>40_SELECTED</v>
      </c>
      <c r="U330" t="str">
        <f t="shared" si="76"/>
        <v>40_LP-innervation_SELECTED</v>
      </c>
    </row>
    <row r="331" spans="1:21" x14ac:dyDescent="0.2">
      <c r="A331">
        <v>31</v>
      </c>
      <c r="B331">
        <v>30</v>
      </c>
      <c r="C331">
        <v>20</v>
      </c>
      <c r="D331">
        <f t="shared" si="77"/>
        <v>0.33333333333333331</v>
      </c>
      <c r="E331">
        <f t="shared" si="78"/>
        <v>40</v>
      </c>
      <c r="F331">
        <f t="shared" si="79"/>
        <v>10</v>
      </c>
      <c r="G331">
        <v>2</v>
      </c>
      <c r="H331">
        <v>1</v>
      </c>
      <c r="I331">
        <v>0</v>
      </c>
      <c r="J331">
        <f t="shared" si="81"/>
        <v>1</v>
      </c>
      <c r="K331" t="s">
        <v>11</v>
      </c>
      <c r="L331" t="s">
        <v>8</v>
      </c>
      <c r="M331">
        <v>1100000053</v>
      </c>
      <c r="N331">
        <v>100001126</v>
      </c>
      <c r="O331" t="s">
        <v>61</v>
      </c>
      <c r="P331" t="str">
        <f t="shared" si="73"/>
        <v>40_tub.pos</v>
      </c>
      <c r="Q331">
        <f t="shared" si="80"/>
        <v>0.5</v>
      </c>
      <c r="R331" t="str">
        <f t="shared" si="74"/>
        <v>40_LP-innervation_tub.pos</v>
      </c>
      <c r="S331" t="s">
        <v>165</v>
      </c>
      <c r="T331" t="str">
        <f t="shared" si="75"/>
        <v>40_SELECTED</v>
      </c>
      <c r="U331" t="str">
        <f t="shared" si="76"/>
        <v>40_LP-innervation_SELECTED</v>
      </c>
    </row>
    <row r="332" spans="1:21" x14ac:dyDescent="0.2">
      <c r="A332">
        <v>31</v>
      </c>
      <c r="B332">
        <v>30</v>
      </c>
      <c r="C332">
        <v>20</v>
      </c>
      <c r="D332">
        <f t="shared" si="77"/>
        <v>0.33333333333333331</v>
      </c>
      <c r="E332">
        <f t="shared" si="78"/>
        <v>40</v>
      </c>
      <c r="F332">
        <f t="shared" si="79"/>
        <v>10</v>
      </c>
      <c r="G332">
        <v>8</v>
      </c>
      <c r="H332">
        <v>3</v>
      </c>
      <c r="I332">
        <v>1</v>
      </c>
      <c r="J332">
        <f t="shared" si="81"/>
        <v>5</v>
      </c>
      <c r="K332" t="s">
        <v>11</v>
      </c>
      <c r="L332" t="s">
        <v>8</v>
      </c>
      <c r="M332">
        <v>1100000040</v>
      </c>
      <c r="N332">
        <v>100001134</v>
      </c>
      <c r="O332" t="s">
        <v>61</v>
      </c>
      <c r="P332" t="str">
        <f t="shared" si="73"/>
        <v>40_tub.pos</v>
      </c>
      <c r="Q332">
        <f t="shared" si="80"/>
        <v>0.375</v>
      </c>
      <c r="R332" t="str">
        <f t="shared" si="74"/>
        <v>40_LP-innervation_tub.pos</v>
      </c>
      <c r="S332" t="s">
        <v>165</v>
      </c>
      <c r="T332" t="str">
        <f t="shared" si="75"/>
        <v>40_SELECTED</v>
      </c>
      <c r="U332" t="str">
        <f t="shared" si="76"/>
        <v>40_LP-innervation_SELECTED</v>
      </c>
    </row>
    <row r="333" spans="1:21" x14ac:dyDescent="0.2">
      <c r="A333">
        <v>31</v>
      </c>
      <c r="B333">
        <v>30</v>
      </c>
      <c r="C333">
        <v>20</v>
      </c>
      <c r="D333">
        <f t="shared" si="77"/>
        <v>0.33333333333333331</v>
      </c>
      <c r="E333">
        <f t="shared" si="78"/>
        <v>40</v>
      </c>
      <c r="F333">
        <f t="shared" si="79"/>
        <v>10</v>
      </c>
      <c r="G333">
        <v>2</v>
      </c>
      <c r="H333">
        <v>0</v>
      </c>
      <c r="I333">
        <v>1</v>
      </c>
      <c r="J333">
        <f t="shared" si="81"/>
        <v>2</v>
      </c>
      <c r="K333" t="s">
        <v>9</v>
      </c>
      <c r="L333" t="s">
        <v>8</v>
      </c>
      <c r="M333">
        <v>1100000037</v>
      </c>
      <c r="N333">
        <v>100001133</v>
      </c>
      <c r="O333" t="s">
        <v>60</v>
      </c>
      <c r="P333" t="str">
        <f t="shared" si="73"/>
        <v>40_tub.neg</v>
      </c>
      <c r="Q333">
        <f t="shared" si="80"/>
        <v>0</v>
      </c>
      <c r="R333" t="str">
        <f t="shared" si="74"/>
        <v>40_LP-Contact_tub.neg</v>
      </c>
      <c r="S333" t="s">
        <v>165</v>
      </c>
      <c r="T333" t="str">
        <f t="shared" si="75"/>
        <v>40_SELECTED</v>
      </c>
      <c r="U333" t="str">
        <f t="shared" si="76"/>
        <v>40_LP-Contact_SELECTED</v>
      </c>
    </row>
    <row r="334" spans="1:21" x14ac:dyDescent="0.2">
      <c r="A334">
        <v>31</v>
      </c>
      <c r="B334">
        <v>30</v>
      </c>
      <c r="C334">
        <v>20</v>
      </c>
      <c r="D334">
        <f t="shared" si="77"/>
        <v>0.33333333333333331</v>
      </c>
      <c r="E334">
        <f t="shared" si="78"/>
        <v>40</v>
      </c>
      <c r="F334">
        <f t="shared" si="79"/>
        <v>10</v>
      </c>
      <c r="G334">
        <v>5</v>
      </c>
      <c r="H334">
        <v>3</v>
      </c>
      <c r="I334">
        <v>0</v>
      </c>
      <c r="J334">
        <f t="shared" si="81"/>
        <v>2</v>
      </c>
      <c r="K334" t="s">
        <v>11</v>
      </c>
      <c r="L334" t="s">
        <v>8</v>
      </c>
      <c r="M334">
        <v>1100000032</v>
      </c>
      <c r="N334">
        <v>100001132</v>
      </c>
      <c r="O334" t="s">
        <v>61</v>
      </c>
      <c r="P334" t="str">
        <f t="shared" si="73"/>
        <v>40_tub.pos</v>
      </c>
      <c r="Q334">
        <f t="shared" si="80"/>
        <v>0.6</v>
      </c>
      <c r="R334" t="str">
        <f t="shared" si="74"/>
        <v>40_LP-innervation_tub.pos</v>
      </c>
      <c r="S334" t="s">
        <v>165</v>
      </c>
      <c r="T334" t="str">
        <f t="shared" si="75"/>
        <v>40_SELECTED</v>
      </c>
      <c r="U334" t="str">
        <f t="shared" si="76"/>
        <v>40_LP-innervation_SELECTED</v>
      </c>
    </row>
    <row r="335" spans="1:21" x14ac:dyDescent="0.2">
      <c r="A335">
        <v>31</v>
      </c>
      <c r="B335">
        <v>30</v>
      </c>
      <c r="C335">
        <v>20</v>
      </c>
      <c r="D335">
        <f t="shared" si="77"/>
        <v>0.33333333333333331</v>
      </c>
      <c r="E335">
        <f t="shared" si="78"/>
        <v>40</v>
      </c>
      <c r="F335">
        <f t="shared" si="79"/>
        <v>10</v>
      </c>
      <c r="G335">
        <v>3</v>
      </c>
      <c r="H335">
        <v>1</v>
      </c>
      <c r="I335">
        <v>1</v>
      </c>
      <c r="J335">
        <f t="shared" si="81"/>
        <v>2</v>
      </c>
      <c r="K335" t="s">
        <v>11</v>
      </c>
      <c r="L335" t="s">
        <v>8</v>
      </c>
      <c r="M335">
        <v>1100000029</v>
      </c>
      <c r="N335">
        <v>100001130</v>
      </c>
      <c r="O335" t="s">
        <v>61</v>
      </c>
      <c r="P335" t="str">
        <f t="shared" si="73"/>
        <v>40_tub.pos</v>
      </c>
      <c r="Q335">
        <f t="shared" si="80"/>
        <v>0.33333333333333331</v>
      </c>
      <c r="R335" t="str">
        <f t="shared" si="74"/>
        <v>40_LP-innervation_tub.pos</v>
      </c>
      <c r="S335" t="s">
        <v>165</v>
      </c>
      <c r="T335" t="str">
        <f t="shared" si="75"/>
        <v>40_SELECTED</v>
      </c>
      <c r="U335" t="str">
        <f t="shared" si="76"/>
        <v>40_LP-innervation_SELECTED</v>
      </c>
    </row>
    <row r="336" spans="1:21" x14ac:dyDescent="0.2">
      <c r="A336">
        <v>31</v>
      </c>
      <c r="B336">
        <v>30</v>
      </c>
      <c r="C336">
        <v>20</v>
      </c>
      <c r="D336">
        <f t="shared" si="77"/>
        <v>0.33333333333333331</v>
      </c>
      <c r="E336">
        <f t="shared" si="78"/>
        <v>40</v>
      </c>
      <c r="F336">
        <f t="shared" si="79"/>
        <v>10</v>
      </c>
      <c r="G336">
        <v>1</v>
      </c>
      <c r="H336">
        <v>0</v>
      </c>
      <c r="I336">
        <v>0</v>
      </c>
      <c r="J336">
        <f t="shared" si="81"/>
        <v>1</v>
      </c>
      <c r="K336" t="s">
        <v>9</v>
      </c>
      <c r="L336" t="s">
        <v>7</v>
      </c>
      <c r="M336">
        <v>1100000029</v>
      </c>
      <c r="N336">
        <v>100001131</v>
      </c>
      <c r="O336" t="s">
        <v>60</v>
      </c>
      <c r="P336" t="str">
        <f t="shared" si="73"/>
        <v>40_tub.neg</v>
      </c>
      <c r="Q336">
        <f t="shared" si="80"/>
        <v>0</v>
      </c>
      <c r="R336" t="str">
        <f t="shared" si="74"/>
        <v>40_LP-Contact_tub.neg</v>
      </c>
      <c r="S336" t="s">
        <v>165</v>
      </c>
      <c r="T336" t="str">
        <f t="shared" si="75"/>
        <v>40_SELECTED</v>
      </c>
      <c r="U336" t="str">
        <f t="shared" si="76"/>
        <v>40_LP-Contact_SELECTED</v>
      </c>
    </row>
    <row r="337" spans="1:45" x14ac:dyDescent="0.2">
      <c r="A337">
        <v>31</v>
      </c>
      <c r="B337">
        <v>30</v>
      </c>
      <c r="C337">
        <v>20</v>
      </c>
      <c r="D337">
        <f t="shared" si="77"/>
        <v>0.33333333333333331</v>
      </c>
      <c r="E337">
        <f t="shared" si="78"/>
        <v>40</v>
      </c>
      <c r="F337">
        <f t="shared" si="79"/>
        <v>10</v>
      </c>
      <c r="G337">
        <v>4</v>
      </c>
      <c r="H337">
        <v>3</v>
      </c>
      <c r="I337">
        <v>0</v>
      </c>
      <c r="J337">
        <f t="shared" si="81"/>
        <v>1</v>
      </c>
      <c r="K337" t="s">
        <v>11</v>
      </c>
      <c r="L337" t="s">
        <v>8</v>
      </c>
      <c r="M337">
        <v>1100000019</v>
      </c>
      <c r="N337">
        <v>100001127</v>
      </c>
      <c r="O337" t="s">
        <v>61</v>
      </c>
      <c r="P337" t="str">
        <f t="shared" si="73"/>
        <v>40_tub.pos</v>
      </c>
      <c r="Q337">
        <f t="shared" si="80"/>
        <v>0.75</v>
      </c>
      <c r="R337" t="str">
        <f t="shared" si="74"/>
        <v>40_LP-innervation_tub.pos</v>
      </c>
      <c r="S337" t="s">
        <v>165</v>
      </c>
      <c r="T337" t="str">
        <f t="shared" si="75"/>
        <v>40_SELECTED</v>
      </c>
      <c r="U337" t="str">
        <f t="shared" si="76"/>
        <v>40_LP-innervation_SELECTED</v>
      </c>
    </row>
    <row r="338" spans="1:45" x14ac:dyDescent="0.2">
      <c r="A338">
        <v>31</v>
      </c>
      <c r="B338">
        <v>30</v>
      </c>
      <c r="C338">
        <v>20</v>
      </c>
      <c r="D338">
        <f t="shared" si="77"/>
        <v>0.33333333333333331</v>
      </c>
      <c r="E338">
        <f t="shared" si="78"/>
        <v>40</v>
      </c>
      <c r="F338">
        <f t="shared" si="79"/>
        <v>10</v>
      </c>
      <c r="G338">
        <v>2</v>
      </c>
      <c r="H338">
        <v>1</v>
      </c>
      <c r="I338">
        <v>0</v>
      </c>
      <c r="J338">
        <f t="shared" si="81"/>
        <v>1</v>
      </c>
      <c r="K338" t="s">
        <v>11</v>
      </c>
      <c r="L338" t="s">
        <v>8</v>
      </c>
      <c r="M338">
        <v>1100000015</v>
      </c>
      <c r="N338">
        <v>100001123</v>
      </c>
      <c r="O338" t="s">
        <v>61</v>
      </c>
      <c r="P338" t="str">
        <f t="shared" si="73"/>
        <v>40_tub.pos</v>
      </c>
      <c r="Q338">
        <f t="shared" si="80"/>
        <v>0.5</v>
      </c>
      <c r="R338" t="str">
        <f t="shared" si="74"/>
        <v>40_LP-innervation_tub.pos</v>
      </c>
      <c r="S338" t="s">
        <v>165</v>
      </c>
      <c r="T338" t="str">
        <f t="shared" si="75"/>
        <v>40_SELECTED</v>
      </c>
      <c r="U338" t="str">
        <f t="shared" si="76"/>
        <v>40_LP-innervation_SELECTED</v>
      </c>
    </row>
    <row r="339" spans="1:45" x14ac:dyDescent="0.2">
      <c r="A339">
        <v>31</v>
      </c>
      <c r="B339">
        <v>30</v>
      </c>
      <c r="C339">
        <v>20</v>
      </c>
      <c r="D339">
        <f t="shared" si="77"/>
        <v>0.33333333333333331</v>
      </c>
      <c r="E339">
        <f t="shared" si="78"/>
        <v>40</v>
      </c>
      <c r="F339">
        <f t="shared" si="79"/>
        <v>10</v>
      </c>
      <c r="G339">
        <v>1</v>
      </c>
      <c r="H339">
        <v>0</v>
      </c>
      <c r="I339">
        <v>1</v>
      </c>
      <c r="J339">
        <f t="shared" si="81"/>
        <v>1</v>
      </c>
      <c r="K339" t="s">
        <v>11</v>
      </c>
      <c r="L339" t="s">
        <v>7</v>
      </c>
      <c r="M339">
        <v>1100000015</v>
      </c>
      <c r="N339">
        <v>100001124</v>
      </c>
      <c r="O339" t="s">
        <v>60</v>
      </c>
      <c r="P339" t="str">
        <f t="shared" si="73"/>
        <v>40_tub.neg</v>
      </c>
      <c r="Q339">
        <f t="shared" si="80"/>
        <v>0</v>
      </c>
      <c r="R339" t="str">
        <f t="shared" si="74"/>
        <v>40_LP-innervation_tub.neg</v>
      </c>
      <c r="S339" t="s">
        <v>165</v>
      </c>
      <c r="T339" t="str">
        <f t="shared" si="75"/>
        <v>40_SELECTED</v>
      </c>
      <c r="U339" t="str">
        <f t="shared" si="76"/>
        <v>40_LP-innervation_SELECTED</v>
      </c>
    </row>
    <row r="340" spans="1:45" x14ac:dyDescent="0.2">
      <c r="A340">
        <v>31</v>
      </c>
      <c r="B340">
        <v>30</v>
      </c>
      <c r="C340">
        <v>20</v>
      </c>
      <c r="D340">
        <f t="shared" si="77"/>
        <v>0.33333333333333331</v>
      </c>
      <c r="E340">
        <f t="shared" si="78"/>
        <v>40</v>
      </c>
      <c r="F340">
        <f t="shared" si="79"/>
        <v>10</v>
      </c>
      <c r="G340">
        <v>3</v>
      </c>
      <c r="H340">
        <v>1</v>
      </c>
      <c r="I340">
        <v>0</v>
      </c>
      <c r="J340">
        <f t="shared" si="81"/>
        <v>2</v>
      </c>
      <c r="K340" t="s">
        <v>11</v>
      </c>
      <c r="L340" t="s">
        <v>8</v>
      </c>
      <c r="M340">
        <v>1100000002</v>
      </c>
      <c r="N340">
        <v>100001119</v>
      </c>
      <c r="O340" t="s">
        <v>61</v>
      </c>
      <c r="P340" t="str">
        <f t="shared" si="73"/>
        <v>40_tub.pos</v>
      </c>
      <c r="Q340">
        <f t="shared" si="80"/>
        <v>0.33333333333333331</v>
      </c>
      <c r="R340" t="str">
        <f t="shared" si="74"/>
        <v>40_LP-innervation_tub.pos</v>
      </c>
      <c r="S340" t="s">
        <v>165</v>
      </c>
      <c r="T340" t="str">
        <f t="shared" si="75"/>
        <v>40_SELECTED</v>
      </c>
      <c r="U340" t="str">
        <f t="shared" si="76"/>
        <v>40_LP-innervation_SELECTED</v>
      </c>
    </row>
    <row r="341" spans="1:45" x14ac:dyDescent="0.2">
      <c r="A341">
        <v>31</v>
      </c>
      <c r="B341">
        <v>30</v>
      </c>
      <c r="C341">
        <v>20</v>
      </c>
      <c r="D341">
        <f t="shared" si="77"/>
        <v>0.33333333333333331</v>
      </c>
      <c r="E341">
        <f t="shared" si="78"/>
        <v>40</v>
      </c>
      <c r="F341">
        <f t="shared" si="79"/>
        <v>10</v>
      </c>
      <c r="G341">
        <v>3</v>
      </c>
      <c r="H341">
        <v>2</v>
      </c>
      <c r="I341">
        <v>0</v>
      </c>
      <c r="J341">
        <f t="shared" si="81"/>
        <v>1</v>
      </c>
      <c r="K341" t="s">
        <v>11</v>
      </c>
      <c r="L341" t="s">
        <v>8</v>
      </c>
      <c r="M341">
        <v>1100000000</v>
      </c>
      <c r="N341">
        <v>100001117</v>
      </c>
      <c r="O341" t="s">
        <v>61</v>
      </c>
      <c r="P341" t="str">
        <f t="shared" si="73"/>
        <v>40_tub.pos</v>
      </c>
      <c r="Q341">
        <f t="shared" si="80"/>
        <v>0.66666666666666663</v>
      </c>
      <c r="R341" t="str">
        <f t="shared" si="74"/>
        <v>40_LP-innervation_tub.pos</v>
      </c>
      <c r="S341" t="s">
        <v>165</v>
      </c>
      <c r="T341" t="str">
        <f t="shared" si="75"/>
        <v>40_SELECTED</v>
      </c>
      <c r="U341" t="str">
        <f t="shared" si="76"/>
        <v>40_LP-innervation_SELECTED</v>
      </c>
    </row>
    <row r="342" spans="1:45" x14ac:dyDescent="0.2">
      <c r="A342" s="20">
        <v>4</v>
      </c>
      <c r="B342">
        <v>30</v>
      </c>
      <c r="C342">
        <v>20</v>
      </c>
      <c r="D342">
        <f t="shared" ref="D342" si="82">C342/60</f>
        <v>0.33333333333333331</v>
      </c>
      <c r="E342" s="20">
        <v>31</v>
      </c>
      <c r="F342" s="20">
        <v>1</v>
      </c>
      <c r="G342" s="20">
        <v>1</v>
      </c>
      <c r="H342" s="20">
        <v>0</v>
      </c>
      <c r="I342" s="20">
        <v>0</v>
      </c>
      <c r="J342" s="20">
        <v>1</v>
      </c>
      <c r="K342" s="20" t="s">
        <v>6</v>
      </c>
      <c r="L342" s="20" t="s">
        <v>7</v>
      </c>
      <c r="M342" s="20">
        <v>1100000048</v>
      </c>
      <c r="N342" s="20">
        <v>100000186</v>
      </c>
      <c r="O342" s="20" t="s">
        <v>60</v>
      </c>
      <c r="P342" s="20" t="s">
        <v>367</v>
      </c>
      <c r="Q342">
        <f>H342/G342</f>
        <v>0</v>
      </c>
      <c r="R342" t="str">
        <f t="shared" ref="R342:R385" si="83">CONCATENATE(E342,"_",K342,"_",O342)</f>
        <v>31_Short_tub.neg</v>
      </c>
      <c r="S342" s="20" t="s">
        <v>166</v>
      </c>
      <c r="T342" t="str">
        <f t="shared" ref="T342" si="84">CONCATENATE(E342,"_",S342)</f>
        <v>31_TRANSIENT</v>
      </c>
      <c r="U342" t="str">
        <f t="shared" ref="U342" si="85">CONCATENATE(E342,"_",K342,"_",S342)</f>
        <v>31_Short_TRANSIENT</v>
      </c>
      <c r="V342" s="20"/>
      <c r="Y342" s="7"/>
      <c r="AK342" s="9"/>
      <c r="AS342"/>
    </row>
    <row r="343" spans="1:45" x14ac:dyDescent="0.2">
      <c r="A343" s="20">
        <v>4</v>
      </c>
      <c r="B343">
        <v>30</v>
      </c>
      <c r="C343">
        <v>20</v>
      </c>
      <c r="D343">
        <f t="shared" ref="D343:D385" si="86">C343/60</f>
        <v>0.33333333333333331</v>
      </c>
      <c r="E343" s="20">
        <v>31</v>
      </c>
      <c r="F343" s="20">
        <v>1</v>
      </c>
      <c r="G343" s="20">
        <v>2</v>
      </c>
      <c r="H343" s="20">
        <v>0</v>
      </c>
      <c r="I343" s="20">
        <v>0</v>
      </c>
      <c r="J343" s="20">
        <v>2</v>
      </c>
      <c r="K343" s="20" t="s">
        <v>6</v>
      </c>
      <c r="L343" s="20" t="s">
        <v>8</v>
      </c>
      <c r="M343" s="20">
        <v>1100000051</v>
      </c>
      <c r="N343" s="20">
        <v>100000203</v>
      </c>
      <c r="O343" s="20" t="s">
        <v>60</v>
      </c>
      <c r="P343" s="20" t="s">
        <v>367</v>
      </c>
      <c r="Q343">
        <f t="shared" ref="Q343:Q385" si="87">H343/G343</f>
        <v>0</v>
      </c>
      <c r="R343" t="str">
        <f t="shared" si="83"/>
        <v>31_Short_tub.neg</v>
      </c>
      <c r="S343" s="20" t="s">
        <v>166</v>
      </c>
      <c r="T343" t="str">
        <f t="shared" ref="T343:T385" si="88">CONCATENATE(E343,"_",S343)</f>
        <v>31_TRANSIENT</v>
      </c>
      <c r="U343" t="str">
        <f t="shared" ref="U343:U385" si="89">CONCATENATE(E343,"_",K343,"_",S343)</f>
        <v>31_Short_TRANSIENT</v>
      </c>
      <c r="V343" s="20"/>
      <c r="Y343" s="7"/>
      <c r="AK343" s="9"/>
      <c r="AS343"/>
    </row>
    <row r="344" spans="1:45" x14ac:dyDescent="0.2">
      <c r="A344" s="20">
        <v>4</v>
      </c>
      <c r="B344">
        <v>30</v>
      </c>
      <c r="C344">
        <v>20</v>
      </c>
      <c r="D344">
        <f t="shared" si="86"/>
        <v>0.33333333333333331</v>
      </c>
      <c r="E344" s="20">
        <v>31</v>
      </c>
      <c r="F344" s="20">
        <v>1</v>
      </c>
      <c r="G344" s="20">
        <v>1</v>
      </c>
      <c r="H344" s="20">
        <v>0</v>
      </c>
      <c r="I344" s="20">
        <v>0</v>
      </c>
      <c r="J344" s="20">
        <v>1</v>
      </c>
      <c r="K344" s="20" t="s">
        <v>9</v>
      </c>
      <c r="L344" s="20" t="s">
        <v>7</v>
      </c>
      <c r="M344" s="20">
        <v>1100000000</v>
      </c>
      <c r="N344" s="20">
        <v>100000185</v>
      </c>
      <c r="O344" s="20" t="s">
        <v>60</v>
      </c>
      <c r="P344" s="20" t="s">
        <v>367</v>
      </c>
      <c r="Q344">
        <f t="shared" si="87"/>
        <v>0</v>
      </c>
      <c r="R344" t="str">
        <f t="shared" si="83"/>
        <v>31_LP-Contact_tub.neg</v>
      </c>
      <c r="S344" s="20" t="s">
        <v>165</v>
      </c>
      <c r="T344" t="str">
        <f t="shared" si="88"/>
        <v>31_SELECTED</v>
      </c>
      <c r="U344" t="str">
        <f t="shared" si="89"/>
        <v>31_LP-Contact_SELECTED</v>
      </c>
      <c r="V344" s="20"/>
      <c r="Y344" s="7"/>
      <c r="AK344" s="9"/>
      <c r="AS344"/>
    </row>
    <row r="345" spans="1:45" x14ac:dyDescent="0.2">
      <c r="A345" s="20">
        <v>4</v>
      </c>
      <c r="B345">
        <v>30</v>
      </c>
      <c r="C345">
        <v>20</v>
      </c>
      <c r="D345">
        <f t="shared" si="86"/>
        <v>0.33333333333333331</v>
      </c>
      <c r="E345" s="20">
        <v>31</v>
      </c>
      <c r="F345" s="20">
        <v>1</v>
      </c>
      <c r="G345" s="20">
        <v>1</v>
      </c>
      <c r="H345" s="20">
        <v>0</v>
      </c>
      <c r="I345" s="20">
        <v>0</v>
      </c>
      <c r="J345" s="20">
        <v>1</v>
      </c>
      <c r="K345" s="20" t="s">
        <v>6</v>
      </c>
      <c r="L345" s="20" t="s">
        <v>7</v>
      </c>
      <c r="M345" s="20">
        <v>1100000001</v>
      </c>
      <c r="N345" s="20">
        <v>100000192</v>
      </c>
      <c r="O345" s="20" t="s">
        <v>60</v>
      </c>
      <c r="P345" s="20" t="s">
        <v>367</v>
      </c>
      <c r="Q345">
        <f t="shared" si="87"/>
        <v>0</v>
      </c>
      <c r="R345" t="str">
        <f t="shared" si="83"/>
        <v>31_Short_tub.neg</v>
      </c>
      <c r="S345" s="20" t="s">
        <v>166</v>
      </c>
      <c r="T345" t="str">
        <f t="shared" si="88"/>
        <v>31_TRANSIENT</v>
      </c>
      <c r="U345" t="str">
        <f t="shared" si="89"/>
        <v>31_Short_TRANSIENT</v>
      </c>
      <c r="V345" s="20"/>
      <c r="Y345" s="7"/>
      <c r="AK345" s="9"/>
      <c r="AS345"/>
    </row>
    <row r="346" spans="1:45" x14ac:dyDescent="0.2">
      <c r="A346" s="20">
        <v>4</v>
      </c>
      <c r="B346">
        <v>30</v>
      </c>
      <c r="C346">
        <v>20</v>
      </c>
      <c r="D346">
        <f t="shared" si="86"/>
        <v>0.33333333333333331</v>
      </c>
      <c r="E346" s="20">
        <v>31</v>
      </c>
      <c r="F346" s="20">
        <v>1</v>
      </c>
      <c r="G346" s="20">
        <v>4</v>
      </c>
      <c r="H346" s="20">
        <v>0</v>
      </c>
      <c r="I346" s="20">
        <v>0</v>
      </c>
      <c r="J346" s="20">
        <v>4</v>
      </c>
      <c r="K346" s="20" t="s">
        <v>9</v>
      </c>
      <c r="L346" s="20" t="s">
        <v>8</v>
      </c>
      <c r="M346" s="20">
        <v>1100000002</v>
      </c>
      <c r="N346" s="20">
        <v>100000195</v>
      </c>
      <c r="O346" s="20" t="s">
        <v>60</v>
      </c>
      <c r="P346" s="20" t="s">
        <v>367</v>
      </c>
      <c r="Q346">
        <f t="shared" si="87"/>
        <v>0</v>
      </c>
      <c r="R346" t="str">
        <f t="shared" si="83"/>
        <v>31_LP-Contact_tub.neg</v>
      </c>
      <c r="S346" s="20" t="s">
        <v>165</v>
      </c>
      <c r="T346" t="str">
        <f t="shared" si="88"/>
        <v>31_SELECTED</v>
      </c>
      <c r="U346" t="str">
        <f t="shared" si="89"/>
        <v>31_LP-Contact_SELECTED</v>
      </c>
      <c r="V346" s="20"/>
      <c r="Y346" s="7"/>
      <c r="AK346" s="9"/>
      <c r="AS346"/>
    </row>
    <row r="347" spans="1:45" x14ac:dyDescent="0.2">
      <c r="A347" s="20">
        <v>4</v>
      </c>
      <c r="B347">
        <v>30</v>
      </c>
      <c r="C347">
        <v>20</v>
      </c>
      <c r="D347">
        <f t="shared" si="86"/>
        <v>0.33333333333333331</v>
      </c>
      <c r="E347" s="20">
        <v>31</v>
      </c>
      <c r="F347" s="20">
        <v>1</v>
      </c>
      <c r="G347" s="20">
        <v>1</v>
      </c>
      <c r="H347" s="20">
        <v>0</v>
      </c>
      <c r="I347" s="20">
        <v>0</v>
      </c>
      <c r="J347" s="20">
        <v>1</v>
      </c>
      <c r="K347" s="20" t="s">
        <v>6</v>
      </c>
      <c r="L347" s="20" t="s">
        <v>7</v>
      </c>
      <c r="M347" s="20">
        <v>100000194</v>
      </c>
      <c r="N347" s="20">
        <v>100000194</v>
      </c>
      <c r="O347" s="20" t="s">
        <v>60</v>
      </c>
      <c r="P347" s="20" t="s">
        <v>367</v>
      </c>
      <c r="Q347">
        <f t="shared" si="87"/>
        <v>0</v>
      </c>
      <c r="R347" t="str">
        <f t="shared" si="83"/>
        <v>31_Short_tub.neg</v>
      </c>
      <c r="S347" s="20" t="s">
        <v>166</v>
      </c>
      <c r="T347" t="str">
        <f t="shared" si="88"/>
        <v>31_TRANSIENT</v>
      </c>
      <c r="U347" t="str">
        <f t="shared" si="89"/>
        <v>31_Short_TRANSIENT</v>
      </c>
      <c r="V347" s="20"/>
      <c r="Y347" s="7"/>
      <c r="AK347" s="9"/>
      <c r="AS347"/>
    </row>
    <row r="348" spans="1:45" x14ac:dyDescent="0.2">
      <c r="A348" s="20">
        <v>4</v>
      </c>
      <c r="B348">
        <v>30</v>
      </c>
      <c r="C348">
        <v>20</v>
      </c>
      <c r="D348">
        <f t="shared" si="86"/>
        <v>0.33333333333333331</v>
      </c>
      <c r="E348" s="20">
        <v>31</v>
      </c>
      <c r="F348" s="20">
        <v>1</v>
      </c>
      <c r="G348" s="20">
        <v>1</v>
      </c>
      <c r="H348" s="20">
        <v>0</v>
      </c>
      <c r="I348" s="20">
        <v>0</v>
      </c>
      <c r="J348" s="20">
        <v>1</v>
      </c>
      <c r="K348" s="20" t="s">
        <v>6</v>
      </c>
      <c r="L348" s="20" t="s">
        <v>7</v>
      </c>
      <c r="M348" s="20">
        <v>1100000041</v>
      </c>
      <c r="N348" s="20">
        <v>100000188</v>
      </c>
      <c r="O348" s="20" t="s">
        <v>60</v>
      </c>
      <c r="P348" s="20" t="s">
        <v>367</v>
      </c>
      <c r="Q348">
        <f t="shared" si="87"/>
        <v>0</v>
      </c>
      <c r="R348" t="str">
        <f t="shared" si="83"/>
        <v>31_Short_tub.neg</v>
      </c>
      <c r="S348" s="20" t="s">
        <v>166</v>
      </c>
      <c r="T348" t="str">
        <f t="shared" si="88"/>
        <v>31_TRANSIENT</v>
      </c>
      <c r="U348" t="str">
        <f t="shared" si="89"/>
        <v>31_Short_TRANSIENT</v>
      </c>
      <c r="V348" s="20"/>
      <c r="Y348" s="7"/>
      <c r="AK348" s="9"/>
      <c r="AS348"/>
    </row>
    <row r="349" spans="1:45" x14ac:dyDescent="0.2">
      <c r="A349" s="20">
        <v>4</v>
      </c>
      <c r="B349">
        <v>30</v>
      </c>
      <c r="C349">
        <v>20</v>
      </c>
      <c r="D349">
        <f t="shared" si="86"/>
        <v>0.33333333333333331</v>
      </c>
      <c r="E349" s="20">
        <v>31</v>
      </c>
      <c r="F349" s="20">
        <v>1</v>
      </c>
      <c r="G349" s="20">
        <v>1</v>
      </c>
      <c r="H349" s="20">
        <v>0</v>
      </c>
      <c r="I349" s="20">
        <v>0</v>
      </c>
      <c r="J349" s="20">
        <v>1</v>
      </c>
      <c r="K349" s="20" t="s">
        <v>6</v>
      </c>
      <c r="L349" s="20" t="s">
        <v>7</v>
      </c>
      <c r="M349" s="20">
        <v>1100000050</v>
      </c>
      <c r="N349" s="20">
        <v>100000202</v>
      </c>
      <c r="O349" s="20" t="s">
        <v>60</v>
      </c>
      <c r="P349" s="20" t="s">
        <v>367</v>
      </c>
      <c r="Q349">
        <f t="shared" si="87"/>
        <v>0</v>
      </c>
      <c r="R349" t="str">
        <f t="shared" si="83"/>
        <v>31_Short_tub.neg</v>
      </c>
      <c r="S349" s="20" t="s">
        <v>166</v>
      </c>
      <c r="T349" t="str">
        <f t="shared" si="88"/>
        <v>31_TRANSIENT</v>
      </c>
      <c r="U349" t="str">
        <f t="shared" si="89"/>
        <v>31_Short_TRANSIENT</v>
      </c>
      <c r="V349" s="20"/>
      <c r="Y349" s="7"/>
      <c r="AK349" s="9"/>
      <c r="AS349"/>
    </row>
    <row r="350" spans="1:45" x14ac:dyDescent="0.2">
      <c r="A350" s="20">
        <v>4</v>
      </c>
      <c r="B350">
        <v>30</v>
      </c>
      <c r="C350">
        <v>20</v>
      </c>
      <c r="D350">
        <f t="shared" si="86"/>
        <v>0.33333333333333331</v>
      </c>
      <c r="E350" s="20">
        <v>31</v>
      </c>
      <c r="F350" s="20">
        <v>1</v>
      </c>
      <c r="G350" s="20">
        <v>1</v>
      </c>
      <c r="H350" s="20">
        <v>0</v>
      </c>
      <c r="I350" s="20">
        <v>0</v>
      </c>
      <c r="J350" s="20">
        <v>1</v>
      </c>
      <c r="K350" s="20" t="s">
        <v>6</v>
      </c>
      <c r="L350" s="20" t="s">
        <v>7</v>
      </c>
      <c r="M350" s="20">
        <v>1100000003</v>
      </c>
      <c r="N350" s="20">
        <v>100000187</v>
      </c>
      <c r="O350" s="20" t="s">
        <v>60</v>
      </c>
      <c r="P350" s="20" t="s">
        <v>367</v>
      </c>
      <c r="Q350">
        <f t="shared" si="87"/>
        <v>0</v>
      </c>
      <c r="R350" t="str">
        <f t="shared" si="83"/>
        <v>31_Short_tub.neg</v>
      </c>
      <c r="S350" s="20" t="s">
        <v>166</v>
      </c>
      <c r="T350" t="str">
        <f t="shared" si="88"/>
        <v>31_TRANSIENT</v>
      </c>
      <c r="U350" t="str">
        <f t="shared" si="89"/>
        <v>31_Short_TRANSIENT</v>
      </c>
      <c r="V350" s="20"/>
      <c r="Y350" s="7"/>
      <c r="AK350" s="9"/>
      <c r="AS350"/>
    </row>
    <row r="351" spans="1:45" x14ac:dyDescent="0.2">
      <c r="A351" s="20">
        <v>4</v>
      </c>
      <c r="B351">
        <v>30</v>
      </c>
      <c r="C351">
        <v>20</v>
      </c>
      <c r="D351">
        <f t="shared" si="86"/>
        <v>0.33333333333333331</v>
      </c>
      <c r="E351" s="20">
        <v>31</v>
      </c>
      <c r="F351" s="20">
        <v>1</v>
      </c>
      <c r="G351" s="20">
        <v>1</v>
      </c>
      <c r="H351" s="20">
        <v>0</v>
      </c>
      <c r="I351" s="20">
        <v>0</v>
      </c>
      <c r="J351" s="20">
        <v>1</v>
      </c>
      <c r="K351" s="20" t="s">
        <v>6</v>
      </c>
      <c r="L351" s="20" t="s">
        <v>7</v>
      </c>
      <c r="M351" s="20">
        <v>100000190</v>
      </c>
      <c r="N351" s="20">
        <v>100000190</v>
      </c>
      <c r="O351" s="20" t="s">
        <v>60</v>
      </c>
      <c r="P351" s="20" t="s">
        <v>367</v>
      </c>
      <c r="Q351">
        <f t="shared" si="87"/>
        <v>0</v>
      </c>
      <c r="R351" t="str">
        <f t="shared" si="83"/>
        <v>31_Short_tub.neg</v>
      </c>
      <c r="S351" s="20" t="s">
        <v>166</v>
      </c>
      <c r="T351" t="str">
        <f t="shared" si="88"/>
        <v>31_TRANSIENT</v>
      </c>
      <c r="U351" t="str">
        <f t="shared" si="89"/>
        <v>31_Short_TRANSIENT</v>
      </c>
      <c r="V351" s="20"/>
      <c r="Y351" s="7"/>
      <c r="AK351" s="9"/>
      <c r="AS351"/>
    </row>
    <row r="352" spans="1:45" x14ac:dyDescent="0.2">
      <c r="A352" s="20">
        <v>4</v>
      </c>
      <c r="B352">
        <v>30</v>
      </c>
      <c r="C352">
        <v>20</v>
      </c>
      <c r="D352">
        <f t="shared" si="86"/>
        <v>0.33333333333333331</v>
      </c>
      <c r="E352" s="20">
        <v>31</v>
      </c>
      <c r="F352" s="20">
        <v>1</v>
      </c>
      <c r="G352" s="20">
        <v>1</v>
      </c>
      <c r="H352" s="20">
        <v>0</v>
      </c>
      <c r="I352" s="20">
        <v>0</v>
      </c>
      <c r="J352" s="20">
        <v>1</v>
      </c>
      <c r="K352" s="20" t="s">
        <v>6</v>
      </c>
      <c r="L352" s="20" t="s">
        <v>7</v>
      </c>
      <c r="M352" s="20">
        <v>1100000049</v>
      </c>
      <c r="N352" s="20">
        <v>100000189</v>
      </c>
      <c r="O352" s="20" t="s">
        <v>60</v>
      </c>
      <c r="P352" s="20" t="s">
        <v>367</v>
      </c>
      <c r="Q352">
        <f t="shared" si="87"/>
        <v>0</v>
      </c>
      <c r="R352" t="str">
        <f t="shared" si="83"/>
        <v>31_Short_tub.neg</v>
      </c>
      <c r="S352" s="20" t="s">
        <v>166</v>
      </c>
      <c r="T352" t="str">
        <f t="shared" si="88"/>
        <v>31_TRANSIENT</v>
      </c>
      <c r="U352" t="str">
        <f t="shared" si="89"/>
        <v>31_Short_TRANSIENT</v>
      </c>
      <c r="V352" s="20"/>
      <c r="Y352" s="7"/>
      <c r="AK352" s="9"/>
      <c r="AS352"/>
    </row>
    <row r="353" spans="1:45" x14ac:dyDescent="0.2">
      <c r="A353" s="20">
        <v>4</v>
      </c>
      <c r="B353">
        <v>30</v>
      </c>
      <c r="C353">
        <v>20</v>
      </c>
      <c r="D353">
        <f t="shared" si="86"/>
        <v>0.33333333333333331</v>
      </c>
      <c r="E353" s="20">
        <v>31</v>
      </c>
      <c r="F353" s="20">
        <v>1</v>
      </c>
      <c r="G353" s="20">
        <v>1</v>
      </c>
      <c r="H353" s="20">
        <v>0</v>
      </c>
      <c r="I353" s="20">
        <v>0</v>
      </c>
      <c r="J353" s="20">
        <v>1</v>
      </c>
      <c r="K353" s="20" t="s">
        <v>6</v>
      </c>
      <c r="L353" s="20" t="s">
        <v>7</v>
      </c>
      <c r="M353" s="20">
        <v>1100000052</v>
      </c>
      <c r="N353" s="20">
        <v>100000204</v>
      </c>
      <c r="O353" s="20" t="s">
        <v>60</v>
      </c>
      <c r="P353" s="20" t="s">
        <v>367</v>
      </c>
      <c r="Q353">
        <f t="shared" si="87"/>
        <v>0</v>
      </c>
      <c r="R353" t="str">
        <f t="shared" si="83"/>
        <v>31_Short_tub.neg</v>
      </c>
      <c r="S353" s="20" t="s">
        <v>166</v>
      </c>
      <c r="T353" t="str">
        <f t="shared" si="88"/>
        <v>31_TRANSIENT</v>
      </c>
      <c r="U353" t="str">
        <f t="shared" si="89"/>
        <v>31_Short_TRANSIENT</v>
      </c>
      <c r="V353" s="20"/>
      <c r="Y353" s="7"/>
      <c r="AK353" s="9"/>
      <c r="AS353"/>
    </row>
    <row r="354" spans="1:45" x14ac:dyDescent="0.2">
      <c r="A354" s="20">
        <v>4</v>
      </c>
      <c r="B354">
        <v>30</v>
      </c>
      <c r="C354">
        <v>20</v>
      </c>
      <c r="D354">
        <f t="shared" si="86"/>
        <v>0.33333333333333331</v>
      </c>
      <c r="E354" s="20">
        <v>31</v>
      </c>
      <c r="F354" s="20">
        <v>1</v>
      </c>
      <c r="G354" s="20">
        <v>2</v>
      </c>
      <c r="H354" s="20">
        <v>0</v>
      </c>
      <c r="I354" s="20">
        <v>0</v>
      </c>
      <c r="J354" s="20">
        <v>2</v>
      </c>
      <c r="K354" s="20" t="s">
        <v>6</v>
      </c>
      <c r="L354" s="20" t="s">
        <v>8</v>
      </c>
      <c r="M354" s="20">
        <v>1100000007</v>
      </c>
      <c r="N354" s="20">
        <v>100000191</v>
      </c>
      <c r="O354" s="20" t="s">
        <v>60</v>
      </c>
      <c r="P354" s="20" t="s">
        <v>367</v>
      </c>
      <c r="Q354">
        <f t="shared" si="87"/>
        <v>0</v>
      </c>
      <c r="R354" t="str">
        <f t="shared" si="83"/>
        <v>31_Short_tub.neg</v>
      </c>
      <c r="S354" s="20" t="s">
        <v>166</v>
      </c>
      <c r="T354" t="str">
        <f t="shared" si="88"/>
        <v>31_TRANSIENT</v>
      </c>
      <c r="U354" t="str">
        <f t="shared" si="89"/>
        <v>31_Short_TRANSIENT</v>
      </c>
      <c r="V354" s="20"/>
      <c r="Y354" s="7"/>
      <c r="AK354" s="9"/>
      <c r="AS354"/>
    </row>
    <row r="355" spans="1:45" x14ac:dyDescent="0.2">
      <c r="A355" s="20">
        <v>4</v>
      </c>
      <c r="B355">
        <v>30</v>
      </c>
      <c r="C355">
        <v>20</v>
      </c>
      <c r="D355">
        <f t="shared" si="86"/>
        <v>0.33333333333333331</v>
      </c>
      <c r="E355" s="20">
        <v>31</v>
      </c>
      <c r="F355" s="20">
        <v>1</v>
      </c>
      <c r="G355" s="20">
        <v>2</v>
      </c>
      <c r="H355" s="20">
        <v>0</v>
      </c>
      <c r="I355" s="20">
        <v>0</v>
      </c>
      <c r="J355" s="20">
        <v>2</v>
      </c>
      <c r="K355" s="20" t="s">
        <v>6</v>
      </c>
      <c r="L355" s="20" t="s">
        <v>8</v>
      </c>
      <c r="M355" s="20">
        <v>1100000010</v>
      </c>
      <c r="N355" s="20">
        <v>100000193</v>
      </c>
      <c r="O355" s="20" t="s">
        <v>60</v>
      </c>
      <c r="P355" s="20" t="s">
        <v>367</v>
      </c>
      <c r="Q355">
        <f t="shared" si="87"/>
        <v>0</v>
      </c>
      <c r="R355" t="str">
        <f t="shared" si="83"/>
        <v>31_Short_tub.neg</v>
      </c>
      <c r="S355" s="20" t="s">
        <v>166</v>
      </c>
      <c r="T355" t="str">
        <f t="shared" si="88"/>
        <v>31_TRANSIENT</v>
      </c>
      <c r="U355" t="str">
        <f t="shared" si="89"/>
        <v>31_Short_TRANSIENT</v>
      </c>
      <c r="V355" s="20"/>
      <c r="Y355" s="7"/>
      <c r="AK355" s="9"/>
      <c r="AS355"/>
    </row>
    <row r="356" spans="1:45" x14ac:dyDescent="0.2">
      <c r="A356" s="20">
        <v>4</v>
      </c>
      <c r="B356">
        <v>30</v>
      </c>
      <c r="C356">
        <v>20</v>
      </c>
      <c r="D356">
        <f t="shared" si="86"/>
        <v>0.33333333333333331</v>
      </c>
      <c r="E356" s="20">
        <v>31</v>
      </c>
      <c r="F356" s="20">
        <v>1</v>
      </c>
      <c r="G356" s="20">
        <v>2</v>
      </c>
      <c r="H356" s="20">
        <v>0</v>
      </c>
      <c r="I356" s="20">
        <v>0</v>
      </c>
      <c r="J356" s="20">
        <v>2</v>
      </c>
      <c r="K356" s="20" t="s">
        <v>6</v>
      </c>
      <c r="L356" s="20" t="s">
        <v>8</v>
      </c>
      <c r="M356" s="20">
        <v>1100000009</v>
      </c>
      <c r="N356" s="20">
        <v>100000196</v>
      </c>
      <c r="O356" s="20" t="s">
        <v>60</v>
      </c>
      <c r="P356" s="20" t="s">
        <v>367</v>
      </c>
      <c r="Q356">
        <f t="shared" si="87"/>
        <v>0</v>
      </c>
      <c r="R356" t="str">
        <f t="shared" si="83"/>
        <v>31_Short_tub.neg</v>
      </c>
      <c r="S356" s="20" t="s">
        <v>166</v>
      </c>
      <c r="T356" t="str">
        <f t="shared" si="88"/>
        <v>31_TRANSIENT</v>
      </c>
      <c r="U356" t="str">
        <f t="shared" si="89"/>
        <v>31_Short_TRANSIENT</v>
      </c>
      <c r="V356" s="20"/>
      <c r="Y356" s="7"/>
      <c r="AK356" s="9"/>
      <c r="AS356"/>
    </row>
    <row r="357" spans="1:45" x14ac:dyDescent="0.2">
      <c r="A357" s="20">
        <v>4</v>
      </c>
      <c r="B357">
        <v>30</v>
      </c>
      <c r="C357">
        <v>20</v>
      </c>
      <c r="D357">
        <f t="shared" si="86"/>
        <v>0.33333333333333331</v>
      </c>
      <c r="E357" s="20">
        <v>31</v>
      </c>
      <c r="F357" s="20">
        <v>1</v>
      </c>
      <c r="G357" s="20">
        <v>5</v>
      </c>
      <c r="H357" s="20">
        <v>0</v>
      </c>
      <c r="I357" s="20">
        <v>0</v>
      </c>
      <c r="J357" s="20">
        <v>5</v>
      </c>
      <c r="K357" s="20" t="s">
        <v>10</v>
      </c>
      <c r="L357" s="20" t="s">
        <v>8</v>
      </c>
      <c r="M357" s="20">
        <v>1100000011</v>
      </c>
      <c r="N357" s="20">
        <v>100000197</v>
      </c>
      <c r="O357" s="20" t="s">
        <v>60</v>
      </c>
      <c r="P357" s="20" t="s">
        <v>367</v>
      </c>
      <c r="Q357">
        <f t="shared" si="87"/>
        <v>0</v>
      </c>
      <c r="R357" t="str">
        <f t="shared" si="83"/>
        <v>31_Middle_tub.neg</v>
      </c>
      <c r="S357" s="20" t="s">
        <v>165</v>
      </c>
      <c r="T357" t="str">
        <f t="shared" si="88"/>
        <v>31_SELECTED</v>
      </c>
      <c r="U357" t="str">
        <f t="shared" si="89"/>
        <v>31_Middle_SELECTED</v>
      </c>
      <c r="V357" s="20"/>
      <c r="Y357" s="7"/>
      <c r="AK357" s="9"/>
      <c r="AS357"/>
    </row>
    <row r="358" spans="1:45" x14ac:dyDescent="0.2">
      <c r="A358" s="20">
        <v>4</v>
      </c>
      <c r="B358">
        <v>30</v>
      </c>
      <c r="C358">
        <v>20</v>
      </c>
      <c r="D358">
        <f t="shared" si="86"/>
        <v>0.33333333333333331</v>
      </c>
      <c r="E358" s="20">
        <v>31</v>
      </c>
      <c r="F358" s="20">
        <v>1</v>
      </c>
      <c r="G358" s="20">
        <v>1</v>
      </c>
      <c r="H358" s="20">
        <v>0</v>
      </c>
      <c r="I358" s="20">
        <v>0</v>
      </c>
      <c r="J358" s="20">
        <v>1</v>
      </c>
      <c r="K358" s="20" t="s">
        <v>6</v>
      </c>
      <c r="L358" s="20" t="s">
        <v>7</v>
      </c>
      <c r="M358" s="20">
        <v>1100000012</v>
      </c>
      <c r="N358" s="20">
        <v>100000198</v>
      </c>
      <c r="O358" s="20" t="s">
        <v>60</v>
      </c>
      <c r="P358" s="20" t="s">
        <v>367</v>
      </c>
      <c r="Q358">
        <f t="shared" si="87"/>
        <v>0</v>
      </c>
      <c r="R358" t="str">
        <f t="shared" si="83"/>
        <v>31_Short_tub.neg</v>
      </c>
      <c r="S358" s="20" t="s">
        <v>166</v>
      </c>
      <c r="T358" t="str">
        <f t="shared" si="88"/>
        <v>31_TRANSIENT</v>
      </c>
      <c r="U358" t="str">
        <f t="shared" si="89"/>
        <v>31_Short_TRANSIENT</v>
      </c>
      <c r="V358" s="20"/>
      <c r="Y358" s="7"/>
      <c r="AK358" s="9"/>
      <c r="AS358"/>
    </row>
    <row r="359" spans="1:45" x14ac:dyDescent="0.2">
      <c r="A359" s="20">
        <v>4</v>
      </c>
      <c r="B359">
        <v>30</v>
      </c>
      <c r="C359">
        <v>20</v>
      </c>
      <c r="D359">
        <f t="shared" si="86"/>
        <v>0.33333333333333331</v>
      </c>
      <c r="E359" s="20">
        <v>31</v>
      </c>
      <c r="F359" s="20">
        <v>1</v>
      </c>
      <c r="G359" s="20">
        <v>2</v>
      </c>
      <c r="H359" s="20">
        <v>0</v>
      </c>
      <c r="I359" s="20">
        <v>1</v>
      </c>
      <c r="J359" s="20">
        <v>2</v>
      </c>
      <c r="K359" s="20" t="s">
        <v>6</v>
      </c>
      <c r="L359" s="20" t="s">
        <v>8</v>
      </c>
      <c r="M359" s="20">
        <v>1100000011</v>
      </c>
      <c r="N359" s="20">
        <v>100000199</v>
      </c>
      <c r="O359" s="20" t="s">
        <v>60</v>
      </c>
      <c r="P359" s="20" t="s">
        <v>367</v>
      </c>
      <c r="Q359">
        <f t="shared" si="87"/>
        <v>0</v>
      </c>
      <c r="R359" t="str">
        <f t="shared" si="83"/>
        <v>31_Short_tub.neg</v>
      </c>
      <c r="S359" s="20" t="s">
        <v>165</v>
      </c>
      <c r="T359" t="str">
        <f t="shared" si="88"/>
        <v>31_SELECTED</v>
      </c>
      <c r="U359" t="str">
        <f t="shared" si="89"/>
        <v>31_Short_SELECTED</v>
      </c>
      <c r="V359" s="20"/>
      <c r="Y359" s="7"/>
      <c r="AK359" s="9"/>
      <c r="AS359"/>
    </row>
    <row r="360" spans="1:45" x14ac:dyDescent="0.2">
      <c r="A360" s="20">
        <v>4</v>
      </c>
      <c r="B360">
        <v>30</v>
      </c>
      <c r="C360">
        <v>20</v>
      </c>
      <c r="D360">
        <f t="shared" si="86"/>
        <v>0.33333333333333331</v>
      </c>
      <c r="E360" s="20">
        <v>31</v>
      </c>
      <c r="F360" s="20">
        <v>1</v>
      </c>
      <c r="G360" s="20">
        <v>1</v>
      </c>
      <c r="H360" s="20">
        <v>0</v>
      </c>
      <c r="I360" s="20">
        <v>0</v>
      </c>
      <c r="J360" s="20">
        <v>1</v>
      </c>
      <c r="K360" s="20" t="s">
        <v>6</v>
      </c>
      <c r="L360" s="20" t="s">
        <v>7</v>
      </c>
      <c r="M360" s="20">
        <v>100000201</v>
      </c>
      <c r="N360" s="20">
        <v>100000201</v>
      </c>
      <c r="O360" s="20" t="s">
        <v>60</v>
      </c>
      <c r="P360" s="20" t="s">
        <v>367</v>
      </c>
      <c r="Q360">
        <f t="shared" si="87"/>
        <v>0</v>
      </c>
      <c r="R360" t="str">
        <f t="shared" si="83"/>
        <v>31_Short_tub.neg</v>
      </c>
      <c r="S360" s="20" t="s">
        <v>166</v>
      </c>
      <c r="T360" t="str">
        <f t="shared" si="88"/>
        <v>31_TRANSIENT</v>
      </c>
      <c r="U360" t="str">
        <f t="shared" si="89"/>
        <v>31_Short_TRANSIENT</v>
      </c>
      <c r="V360" s="20"/>
      <c r="Y360" s="7"/>
      <c r="AK360" s="9"/>
      <c r="AS360"/>
    </row>
    <row r="361" spans="1:45" x14ac:dyDescent="0.2">
      <c r="A361" s="20">
        <v>4</v>
      </c>
      <c r="B361">
        <v>30</v>
      </c>
      <c r="C361">
        <v>20</v>
      </c>
      <c r="D361">
        <f t="shared" si="86"/>
        <v>0.33333333333333331</v>
      </c>
      <c r="E361" s="20">
        <v>31</v>
      </c>
      <c r="F361" s="20">
        <v>1</v>
      </c>
      <c r="G361" s="20">
        <v>1</v>
      </c>
      <c r="H361" s="20">
        <v>0</v>
      </c>
      <c r="I361" s="20">
        <v>0</v>
      </c>
      <c r="J361" s="20">
        <v>1</v>
      </c>
      <c r="K361" s="20" t="s">
        <v>10</v>
      </c>
      <c r="L361" s="20" t="s">
        <v>7</v>
      </c>
      <c r="M361" s="20">
        <v>1100000015</v>
      </c>
      <c r="N361" s="20">
        <v>100000200</v>
      </c>
      <c r="O361" s="20" t="s">
        <v>60</v>
      </c>
      <c r="P361" s="20" t="s">
        <v>367</v>
      </c>
      <c r="Q361">
        <f t="shared" si="87"/>
        <v>0</v>
      </c>
      <c r="R361" t="str">
        <f t="shared" si="83"/>
        <v>31_Middle_tub.neg</v>
      </c>
      <c r="S361" s="20" t="s">
        <v>165</v>
      </c>
      <c r="T361" t="str">
        <f t="shared" si="88"/>
        <v>31_SELECTED</v>
      </c>
      <c r="U361" t="str">
        <f t="shared" si="89"/>
        <v>31_Middle_SELECTED</v>
      </c>
      <c r="V361" s="20"/>
      <c r="Y361" s="7"/>
      <c r="AK361" s="9"/>
      <c r="AS361"/>
    </row>
    <row r="362" spans="1:45" x14ac:dyDescent="0.2">
      <c r="A362" s="20">
        <v>4</v>
      </c>
      <c r="B362">
        <v>30</v>
      </c>
      <c r="C362">
        <v>20</v>
      </c>
      <c r="D362">
        <f t="shared" si="86"/>
        <v>0.33333333333333331</v>
      </c>
      <c r="E362" s="20">
        <v>31</v>
      </c>
      <c r="F362" s="20">
        <v>1</v>
      </c>
      <c r="G362" s="20">
        <v>2</v>
      </c>
      <c r="H362" s="20">
        <v>0</v>
      </c>
      <c r="I362" s="20">
        <v>0</v>
      </c>
      <c r="J362" s="20">
        <v>2</v>
      </c>
      <c r="K362" s="20" t="s">
        <v>6</v>
      </c>
      <c r="L362" s="20" t="s">
        <v>8</v>
      </c>
      <c r="M362" s="20">
        <v>1100000015</v>
      </c>
      <c r="N362" s="20">
        <v>100000205</v>
      </c>
      <c r="O362" s="20" t="s">
        <v>60</v>
      </c>
      <c r="P362" s="20" t="s">
        <v>367</v>
      </c>
      <c r="Q362">
        <f t="shared" si="87"/>
        <v>0</v>
      </c>
      <c r="R362" t="str">
        <f t="shared" si="83"/>
        <v>31_Short_tub.neg</v>
      </c>
      <c r="S362" s="20" t="s">
        <v>165</v>
      </c>
      <c r="T362" t="str">
        <f t="shared" si="88"/>
        <v>31_SELECTED</v>
      </c>
      <c r="U362" t="str">
        <f t="shared" si="89"/>
        <v>31_Short_SELECTED</v>
      </c>
      <c r="V362" s="20"/>
      <c r="Y362" s="7"/>
      <c r="AK362" s="9"/>
      <c r="AS362"/>
    </row>
    <row r="363" spans="1:45" x14ac:dyDescent="0.2">
      <c r="A363" s="20">
        <v>4</v>
      </c>
      <c r="B363">
        <v>30</v>
      </c>
      <c r="C363">
        <v>20</v>
      </c>
      <c r="D363">
        <f t="shared" si="86"/>
        <v>0.33333333333333331</v>
      </c>
      <c r="E363" s="20">
        <v>31</v>
      </c>
      <c r="F363" s="20">
        <v>1</v>
      </c>
      <c r="G363" s="20">
        <v>2</v>
      </c>
      <c r="H363" s="20">
        <v>0</v>
      </c>
      <c r="I363" s="20">
        <v>0</v>
      </c>
      <c r="J363" s="20">
        <v>2</v>
      </c>
      <c r="K363" s="20" t="s">
        <v>6</v>
      </c>
      <c r="L363" s="20" t="s">
        <v>8</v>
      </c>
      <c r="M363" s="20">
        <v>1100000016</v>
      </c>
      <c r="N363" s="20">
        <v>100000207</v>
      </c>
      <c r="O363" s="20" t="s">
        <v>60</v>
      </c>
      <c r="P363" s="20" t="s">
        <v>367</v>
      </c>
      <c r="Q363">
        <f t="shared" si="87"/>
        <v>0</v>
      </c>
      <c r="R363" t="str">
        <f t="shared" si="83"/>
        <v>31_Short_tub.neg</v>
      </c>
      <c r="S363" s="20" t="s">
        <v>166</v>
      </c>
      <c r="T363" t="str">
        <f t="shared" si="88"/>
        <v>31_TRANSIENT</v>
      </c>
      <c r="U363" t="str">
        <f t="shared" si="89"/>
        <v>31_Short_TRANSIENT</v>
      </c>
      <c r="V363" s="20"/>
      <c r="Y363" s="7"/>
      <c r="AK363" s="9"/>
      <c r="AS363"/>
    </row>
    <row r="364" spans="1:45" x14ac:dyDescent="0.2">
      <c r="A364" s="20">
        <v>4</v>
      </c>
      <c r="B364">
        <v>30</v>
      </c>
      <c r="C364">
        <v>20</v>
      </c>
      <c r="D364">
        <f t="shared" si="86"/>
        <v>0.33333333333333331</v>
      </c>
      <c r="E364" s="20">
        <v>31</v>
      </c>
      <c r="F364" s="20">
        <v>1</v>
      </c>
      <c r="G364" s="20">
        <v>1</v>
      </c>
      <c r="H364" s="20">
        <v>0</v>
      </c>
      <c r="I364" s="20">
        <v>0</v>
      </c>
      <c r="J364" s="20">
        <v>1</v>
      </c>
      <c r="K364" s="20" t="s">
        <v>6</v>
      </c>
      <c r="L364" s="20" t="s">
        <v>7</v>
      </c>
      <c r="M364" s="20">
        <v>1100000053</v>
      </c>
      <c r="N364" s="20">
        <v>100000206</v>
      </c>
      <c r="O364" s="20" t="s">
        <v>60</v>
      </c>
      <c r="P364" s="20" t="s">
        <v>367</v>
      </c>
      <c r="Q364">
        <f t="shared" si="87"/>
        <v>0</v>
      </c>
      <c r="R364" t="str">
        <f t="shared" si="83"/>
        <v>31_Short_tub.neg</v>
      </c>
      <c r="S364" s="20" t="s">
        <v>165</v>
      </c>
      <c r="T364" t="str">
        <f t="shared" si="88"/>
        <v>31_SELECTED</v>
      </c>
      <c r="U364" t="str">
        <f t="shared" si="89"/>
        <v>31_Short_SELECTED</v>
      </c>
      <c r="V364" s="20"/>
      <c r="Y364" s="7"/>
      <c r="AK364" s="9"/>
      <c r="AS364"/>
    </row>
    <row r="365" spans="1:45" x14ac:dyDescent="0.2">
      <c r="A365" s="20">
        <v>4</v>
      </c>
      <c r="B365">
        <v>30</v>
      </c>
      <c r="C365">
        <v>20</v>
      </c>
      <c r="D365">
        <f t="shared" si="86"/>
        <v>0.33333333333333331</v>
      </c>
      <c r="E365" s="20">
        <v>31</v>
      </c>
      <c r="F365" s="20">
        <v>1</v>
      </c>
      <c r="G365" s="20">
        <v>1</v>
      </c>
      <c r="H365" s="20">
        <v>0</v>
      </c>
      <c r="I365" s="20">
        <v>0</v>
      </c>
      <c r="J365" s="20">
        <v>1</v>
      </c>
      <c r="K365" s="20" t="s">
        <v>6</v>
      </c>
      <c r="L365" s="20" t="s">
        <v>7</v>
      </c>
      <c r="M365" s="20">
        <v>1100000054</v>
      </c>
      <c r="N365" s="20">
        <v>100000208</v>
      </c>
      <c r="O365" s="20" t="s">
        <v>60</v>
      </c>
      <c r="P365" s="20" t="s">
        <v>367</v>
      </c>
      <c r="Q365">
        <f t="shared" si="87"/>
        <v>0</v>
      </c>
      <c r="R365" t="str">
        <f t="shared" si="83"/>
        <v>31_Short_tub.neg</v>
      </c>
      <c r="S365" s="20" t="s">
        <v>166</v>
      </c>
      <c r="T365" t="str">
        <f t="shared" si="88"/>
        <v>31_TRANSIENT</v>
      </c>
      <c r="U365" t="str">
        <f t="shared" si="89"/>
        <v>31_Short_TRANSIENT</v>
      </c>
      <c r="V365" s="20"/>
      <c r="Y365" s="7"/>
      <c r="AK365" s="9"/>
      <c r="AS365"/>
    </row>
    <row r="366" spans="1:45" x14ac:dyDescent="0.2">
      <c r="A366" s="20">
        <v>4</v>
      </c>
      <c r="B366">
        <v>30</v>
      </c>
      <c r="C366">
        <v>20</v>
      </c>
      <c r="D366">
        <f t="shared" si="86"/>
        <v>0.33333333333333331</v>
      </c>
      <c r="E366" s="20">
        <v>31</v>
      </c>
      <c r="F366" s="20">
        <v>1</v>
      </c>
      <c r="G366" s="20">
        <v>3</v>
      </c>
      <c r="H366" s="20">
        <v>0</v>
      </c>
      <c r="I366" s="20">
        <v>0</v>
      </c>
      <c r="J366" s="20">
        <v>3</v>
      </c>
      <c r="K366" s="20" t="s">
        <v>9</v>
      </c>
      <c r="L366" s="20" t="s">
        <v>8</v>
      </c>
      <c r="M366" s="20">
        <v>1100000019</v>
      </c>
      <c r="N366" s="20">
        <v>100000209</v>
      </c>
      <c r="O366" s="20" t="s">
        <v>60</v>
      </c>
      <c r="P366" s="20" t="s">
        <v>367</v>
      </c>
      <c r="Q366">
        <f t="shared" si="87"/>
        <v>0</v>
      </c>
      <c r="R366" t="str">
        <f t="shared" si="83"/>
        <v>31_LP-Contact_tub.neg</v>
      </c>
      <c r="S366" s="20" t="s">
        <v>165</v>
      </c>
      <c r="T366" t="str">
        <f t="shared" si="88"/>
        <v>31_SELECTED</v>
      </c>
      <c r="U366" t="str">
        <f t="shared" si="89"/>
        <v>31_LP-Contact_SELECTED</v>
      </c>
      <c r="V366" s="20"/>
      <c r="Y366" s="7"/>
      <c r="AK366" s="9"/>
      <c r="AS366"/>
    </row>
    <row r="367" spans="1:45" x14ac:dyDescent="0.2">
      <c r="A367" s="20">
        <v>4</v>
      </c>
      <c r="B367">
        <v>30</v>
      </c>
      <c r="C367">
        <v>20</v>
      </c>
      <c r="D367">
        <f t="shared" si="86"/>
        <v>0.33333333333333331</v>
      </c>
      <c r="E367" s="20">
        <v>31</v>
      </c>
      <c r="F367" s="20">
        <v>1</v>
      </c>
      <c r="G367" s="20">
        <v>3</v>
      </c>
      <c r="H367" s="20">
        <v>0</v>
      </c>
      <c r="I367" s="20">
        <v>3</v>
      </c>
      <c r="J367" s="20">
        <v>3</v>
      </c>
      <c r="K367" s="20" t="s">
        <v>6</v>
      </c>
      <c r="L367" s="20" t="s">
        <v>8</v>
      </c>
      <c r="M367" s="20">
        <v>1100000020</v>
      </c>
      <c r="N367" s="20">
        <v>100000210</v>
      </c>
      <c r="O367" s="20" t="s">
        <v>60</v>
      </c>
      <c r="P367" s="20" t="s">
        <v>367</v>
      </c>
      <c r="Q367">
        <f t="shared" si="87"/>
        <v>0</v>
      </c>
      <c r="R367" t="str">
        <f t="shared" si="83"/>
        <v>31_Short_tub.neg</v>
      </c>
      <c r="S367" s="20" t="s">
        <v>166</v>
      </c>
      <c r="T367" t="str">
        <f t="shared" si="88"/>
        <v>31_TRANSIENT</v>
      </c>
      <c r="U367" t="str">
        <f t="shared" si="89"/>
        <v>31_Short_TRANSIENT</v>
      </c>
      <c r="V367" s="20"/>
      <c r="Y367" s="7"/>
      <c r="AK367" s="9"/>
      <c r="AS367"/>
    </row>
    <row r="368" spans="1:45" x14ac:dyDescent="0.2">
      <c r="A368" s="20">
        <v>4</v>
      </c>
      <c r="B368">
        <v>30</v>
      </c>
      <c r="C368">
        <v>20</v>
      </c>
      <c r="D368">
        <f t="shared" si="86"/>
        <v>0.33333333333333331</v>
      </c>
      <c r="E368" s="20">
        <v>31</v>
      </c>
      <c r="F368" s="20">
        <v>1</v>
      </c>
      <c r="G368" s="20">
        <v>3</v>
      </c>
      <c r="H368" s="20">
        <v>0</v>
      </c>
      <c r="I368" s="20">
        <v>0</v>
      </c>
      <c r="J368" s="20">
        <v>3</v>
      </c>
      <c r="K368" s="20" t="s">
        <v>10</v>
      </c>
      <c r="L368" s="20" t="s">
        <v>8</v>
      </c>
      <c r="M368" s="20">
        <v>1100000022</v>
      </c>
      <c r="N368" s="20">
        <v>100000211</v>
      </c>
      <c r="O368" s="20" t="s">
        <v>60</v>
      </c>
      <c r="P368" s="20" t="s">
        <v>367</v>
      </c>
      <c r="Q368">
        <f t="shared" si="87"/>
        <v>0</v>
      </c>
      <c r="R368" t="str">
        <f t="shared" si="83"/>
        <v>31_Middle_tub.neg</v>
      </c>
      <c r="S368" s="20" t="s">
        <v>166</v>
      </c>
      <c r="T368" t="str">
        <f t="shared" si="88"/>
        <v>31_TRANSIENT</v>
      </c>
      <c r="U368" t="str">
        <f t="shared" si="89"/>
        <v>31_Middle_TRANSIENT</v>
      </c>
      <c r="V368" s="20"/>
      <c r="Y368" s="7"/>
      <c r="AK368" s="9"/>
      <c r="AS368"/>
    </row>
    <row r="369" spans="1:45" x14ac:dyDescent="0.2">
      <c r="A369" s="20">
        <v>4</v>
      </c>
      <c r="B369">
        <v>30</v>
      </c>
      <c r="C369">
        <v>20</v>
      </c>
      <c r="D369">
        <f t="shared" si="86"/>
        <v>0.33333333333333331</v>
      </c>
      <c r="E369" s="20">
        <v>31</v>
      </c>
      <c r="F369" s="20">
        <v>1</v>
      </c>
      <c r="G369" s="20">
        <v>1</v>
      </c>
      <c r="H369" s="20">
        <v>0</v>
      </c>
      <c r="I369" s="20">
        <v>0</v>
      </c>
      <c r="J369" s="20">
        <v>1</v>
      </c>
      <c r="K369" s="20" t="s">
        <v>6</v>
      </c>
      <c r="L369" s="20" t="s">
        <v>7</v>
      </c>
      <c r="M369" s="20">
        <v>1100000024</v>
      </c>
      <c r="N369" s="20">
        <v>100000230</v>
      </c>
      <c r="O369" s="20" t="s">
        <v>60</v>
      </c>
      <c r="P369" s="20" t="s">
        <v>367</v>
      </c>
      <c r="Q369">
        <f t="shared" si="87"/>
        <v>0</v>
      </c>
      <c r="R369" t="str">
        <f t="shared" si="83"/>
        <v>31_Short_tub.neg</v>
      </c>
      <c r="S369" s="20" t="s">
        <v>166</v>
      </c>
      <c r="T369" t="str">
        <f t="shared" si="88"/>
        <v>31_TRANSIENT</v>
      </c>
      <c r="U369" t="str">
        <f t="shared" si="89"/>
        <v>31_Short_TRANSIENT</v>
      </c>
      <c r="V369" s="20"/>
      <c r="Y369" s="7"/>
      <c r="AK369" s="9"/>
      <c r="AS369"/>
    </row>
    <row r="370" spans="1:45" x14ac:dyDescent="0.2">
      <c r="A370" s="20">
        <v>4</v>
      </c>
      <c r="B370">
        <v>30</v>
      </c>
      <c r="C370">
        <v>20</v>
      </c>
      <c r="D370">
        <f t="shared" si="86"/>
        <v>0.33333333333333331</v>
      </c>
      <c r="E370" s="20">
        <v>31</v>
      </c>
      <c r="F370" s="20">
        <v>1</v>
      </c>
      <c r="G370" s="20">
        <v>1</v>
      </c>
      <c r="H370" s="20">
        <v>0</v>
      </c>
      <c r="I370" s="20">
        <v>0</v>
      </c>
      <c r="J370" s="20">
        <v>1</v>
      </c>
      <c r="K370" s="20" t="s">
        <v>6</v>
      </c>
      <c r="L370" s="20" t="s">
        <v>7</v>
      </c>
      <c r="M370" s="20">
        <v>100000212</v>
      </c>
      <c r="N370" s="20">
        <v>100000212</v>
      </c>
      <c r="O370" s="20" t="s">
        <v>60</v>
      </c>
      <c r="P370" s="20" t="s">
        <v>367</v>
      </c>
      <c r="Q370">
        <f t="shared" si="87"/>
        <v>0</v>
      </c>
      <c r="R370" t="str">
        <f t="shared" si="83"/>
        <v>31_Short_tub.neg</v>
      </c>
      <c r="S370" s="20" t="s">
        <v>166</v>
      </c>
      <c r="T370" t="str">
        <f t="shared" si="88"/>
        <v>31_TRANSIENT</v>
      </c>
      <c r="U370" t="str">
        <f t="shared" si="89"/>
        <v>31_Short_TRANSIENT</v>
      </c>
      <c r="V370" s="20"/>
      <c r="Y370" s="7"/>
      <c r="AK370" s="9"/>
      <c r="AS370"/>
    </row>
    <row r="371" spans="1:45" x14ac:dyDescent="0.2">
      <c r="A371" s="20">
        <v>4</v>
      </c>
      <c r="B371">
        <v>30</v>
      </c>
      <c r="C371">
        <v>20</v>
      </c>
      <c r="D371">
        <f t="shared" si="86"/>
        <v>0.33333333333333331</v>
      </c>
      <c r="E371" s="20">
        <v>31</v>
      </c>
      <c r="F371" s="20">
        <v>1</v>
      </c>
      <c r="G371" s="20">
        <v>1</v>
      </c>
      <c r="H371" s="20">
        <v>0</v>
      </c>
      <c r="I371" s="20">
        <v>0</v>
      </c>
      <c r="J371" s="20">
        <v>1</v>
      </c>
      <c r="K371" s="20" t="s">
        <v>6</v>
      </c>
      <c r="L371" s="20" t="s">
        <v>7</v>
      </c>
      <c r="M371" s="20">
        <v>1100000026</v>
      </c>
      <c r="N371" s="20">
        <v>100000228</v>
      </c>
      <c r="O371" s="20" t="s">
        <v>60</v>
      </c>
      <c r="P371" s="20" t="s">
        <v>367</v>
      </c>
      <c r="Q371">
        <f t="shared" si="87"/>
        <v>0</v>
      </c>
      <c r="R371" t="str">
        <f t="shared" si="83"/>
        <v>31_Short_tub.neg</v>
      </c>
      <c r="S371" s="20" t="s">
        <v>166</v>
      </c>
      <c r="T371" t="str">
        <f t="shared" si="88"/>
        <v>31_TRANSIENT</v>
      </c>
      <c r="U371" t="str">
        <f t="shared" si="89"/>
        <v>31_Short_TRANSIENT</v>
      </c>
      <c r="V371" s="20"/>
      <c r="Y371" s="7"/>
      <c r="AK371" s="9"/>
      <c r="AS371"/>
    </row>
    <row r="372" spans="1:45" x14ac:dyDescent="0.2">
      <c r="A372" s="20">
        <v>4</v>
      </c>
      <c r="B372">
        <v>30</v>
      </c>
      <c r="C372">
        <v>20</v>
      </c>
      <c r="D372">
        <f t="shared" si="86"/>
        <v>0.33333333333333331</v>
      </c>
      <c r="E372" s="20">
        <v>31</v>
      </c>
      <c r="F372" s="20">
        <v>1</v>
      </c>
      <c r="G372" s="20">
        <v>2</v>
      </c>
      <c r="H372" s="20">
        <v>0</v>
      </c>
      <c r="I372" s="20">
        <v>0</v>
      </c>
      <c r="J372" s="20">
        <v>2</v>
      </c>
      <c r="K372" s="20" t="s">
        <v>10</v>
      </c>
      <c r="L372" s="20" t="s">
        <v>8</v>
      </c>
      <c r="M372" s="20">
        <v>1100000042</v>
      </c>
      <c r="N372" s="20">
        <v>100000214</v>
      </c>
      <c r="O372" s="20" t="s">
        <v>60</v>
      </c>
      <c r="P372" s="20" t="s">
        <v>367</v>
      </c>
      <c r="Q372">
        <f t="shared" si="87"/>
        <v>0</v>
      </c>
      <c r="R372" t="str">
        <f t="shared" si="83"/>
        <v>31_Middle_tub.neg</v>
      </c>
      <c r="S372" s="20" t="s">
        <v>166</v>
      </c>
      <c r="T372" t="str">
        <f t="shared" si="88"/>
        <v>31_TRANSIENT</v>
      </c>
      <c r="U372" t="str">
        <f t="shared" si="89"/>
        <v>31_Middle_TRANSIENT</v>
      </c>
      <c r="V372" s="20"/>
      <c r="Y372" s="7"/>
      <c r="AK372" s="9"/>
      <c r="AS372"/>
    </row>
    <row r="373" spans="1:45" x14ac:dyDescent="0.2">
      <c r="A373" s="20">
        <v>4</v>
      </c>
      <c r="B373">
        <v>30</v>
      </c>
      <c r="C373">
        <v>20</v>
      </c>
      <c r="D373">
        <f t="shared" si="86"/>
        <v>0.33333333333333331</v>
      </c>
      <c r="E373" s="20">
        <v>31</v>
      </c>
      <c r="F373" s="20">
        <v>1</v>
      </c>
      <c r="G373" s="20">
        <v>2</v>
      </c>
      <c r="H373" s="20">
        <v>1</v>
      </c>
      <c r="I373" s="20">
        <v>0</v>
      </c>
      <c r="J373" s="20">
        <v>1</v>
      </c>
      <c r="K373" s="20" t="s">
        <v>10</v>
      </c>
      <c r="L373" s="20" t="s">
        <v>8</v>
      </c>
      <c r="M373" s="20">
        <v>1100000027</v>
      </c>
      <c r="N373" s="20">
        <v>100000213</v>
      </c>
      <c r="O373" s="20" t="s">
        <v>61</v>
      </c>
      <c r="P373" s="20" t="s">
        <v>371</v>
      </c>
      <c r="Q373">
        <f t="shared" si="87"/>
        <v>0.5</v>
      </c>
      <c r="R373" t="str">
        <f t="shared" si="83"/>
        <v>31_Middle_tub.pos</v>
      </c>
      <c r="S373" s="20" t="s">
        <v>166</v>
      </c>
      <c r="T373" t="str">
        <f t="shared" si="88"/>
        <v>31_TRANSIENT</v>
      </c>
      <c r="U373" t="str">
        <f t="shared" si="89"/>
        <v>31_Middle_TRANSIENT</v>
      </c>
      <c r="V373" s="20"/>
      <c r="Y373" s="7"/>
      <c r="AK373" s="9"/>
      <c r="AS373"/>
    </row>
    <row r="374" spans="1:45" x14ac:dyDescent="0.2">
      <c r="A374" s="20">
        <v>4</v>
      </c>
      <c r="B374">
        <v>30</v>
      </c>
      <c r="C374">
        <v>20</v>
      </c>
      <c r="D374">
        <f t="shared" si="86"/>
        <v>0.33333333333333331</v>
      </c>
      <c r="E374" s="20">
        <v>31</v>
      </c>
      <c r="F374" s="20">
        <v>1</v>
      </c>
      <c r="G374" s="20">
        <v>1</v>
      </c>
      <c r="H374" s="20">
        <v>0</v>
      </c>
      <c r="I374" s="20">
        <v>0</v>
      </c>
      <c r="J374" s="20">
        <v>1</v>
      </c>
      <c r="K374" s="20" t="s">
        <v>6</v>
      </c>
      <c r="L374" s="20" t="s">
        <v>7</v>
      </c>
      <c r="M374" s="20">
        <v>100000231</v>
      </c>
      <c r="N374" s="20">
        <v>100000231</v>
      </c>
      <c r="O374" s="20" t="s">
        <v>60</v>
      </c>
      <c r="P374" s="20" t="s">
        <v>367</v>
      </c>
      <c r="Q374">
        <f t="shared" si="87"/>
        <v>0</v>
      </c>
      <c r="R374" t="str">
        <f t="shared" si="83"/>
        <v>31_Short_tub.neg</v>
      </c>
      <c r="S374" s="20" t="s">
        <v>166</v>
      </c>
      <c r="T374" t="str">
        <f t="shared" si="88"/>
        <v>31_TRANSIENT</v>
      </c>
      <c r="U374" t="str">
        <f t="shared" si="89"/>
        <v>31_Short_TRANSIENT</v>
      </c>
      <c r="V374" s="20"/>
      <c r="Y374" s="7"/>
      <c r="AK374" s="9"/>
      <c r="AS374"/>
    </row>
    <row r="375" spans="1:45" x14ac:dyDescent="0.2">
      <c r="A375" s="20">
        <v>4</v>
      </c>
      <c r="B375">
        <v>30</v>
      </c>
      <c r="C375">
        <v>20</v>
      </c>
      <c r="D375">
        <f t="shared" si="86"/>
        <v>0.33333333333333331</v>
      </c>
      <c r="E375" s="20">
        <v>31</v>
      </c>
      <c r="F375" s="20">
        <v>1</v>
      </c>
      <c r="G375" s="20">
        <v>1</v>
      </c>
      <c r="H375" s="20">
        <v>0</v>
      </c>
      <c r="I375" s="20">
        <v>0</v>
      </c>
      <c r="J375" s="20">
        <v>1</v>
      </c>
      <c r="K375" s="20" t="s">
        <v>6</v>
      </c>
      <c r="L375" s="20" t="s">
        <v>7</v>
      </c>
      <c r="M375" s="20">
        <v>100000215</v>
      </c>
      <c r="N375" s="20">
        <v>100000215</v>
      </c>
      <c r="O375" s="20" t="s">
        <v>60</v>
      </c>
      <c r="P375" s="20" t="s">
        <v>367</v>
      </c>
      <c r="Q375">
        <f t="shared" si="87"/>
        <v>0</v>
      </c>
      <c r="R375" t="str">
        <f t="shared" si="83"/>
        <v>31_Short_tub.neg</v>
      </c>
      <c r="S375" s="20" t="s">
        <v>166</v>
      </c>
      <c r="T375" t="str">
        <f t="shared" si="88"/>
        <v>31_TRANSIENT</v>
      </c>
      <c r="U375" t="str">
        <f t="shared" si="89"/>
        <v>31_Short_TRANSIENT</v>
      </c>
      <c r="V375" s="20"/>
      <c r="Y375" s="7"/>
      <c r="AK375" s="9"/>
      <c r="AS375"/>
    </row>
    <row r="376" spans="1:45" x14ac:dyDescent="0.2">
      <c r="A376" s="20">
        <v>4</v>
      </c>
      <c r="B376">
        <v>30</v>
      </c>
      <c r="C376">
        <v>20</v>
      </c>
      <c r="D376">
        <f t="shared" si="86"/>
        <v>0.33333333333333331</v>
      </c>
      <c r="E376" s="20">
        <v>31</v>
      </c>
      <c r="F376" s="20">
        <v>1</v>
      </c>
      <c r="G376" s="20">
        <v>1</v>
      </c>
      <c r="H376" s="20">
        <v>0</v>
      </c>
      <c r="I376" s="20">
        <v>0</v>
      </c>
      <c r="J376" s="20">
        <v>1</v>
      </c>
      <c r="K376" s="20" t="s">
        <v>6</v>
      </c>
      <c r="L376" s="20" t="s">
        <v>7</v>
      </c>
      <c r="M376" s="20">
        <v>1100000028</v>
      </c>
      <c r="N376" s="20">
        <v>100000216</v>
      </c>
      <c r="O376" s="20" t="s">
        <v>60</v>
      </c>
      <c r="P376" s="20" t="s">
        <v>367</v>
      </c>
      <c r="Q376">
        <f t="shared" si="87"/>
        <v>0</v>
      </c>
      <c r="R376" t="str">
        <f t="shared" si="83"/>
        <v>31_Short_tub.neg</v>
      </c>
      <c r="S376" s="20" t="s">
        <v>166</v>
      </c>
      <c r="T376" t="str">
        <f t="shared" si="88"/>
        <v>31_TRANSIENT</v>
      </c>
      <c r="U376" t="str">
        <f t="shared" si="89"/>
        <v>31_Short_TRANSIENT</v>
      </c>
      <c r="V376" s="20"/>
      <c r="Y376" s="7"/>
      <c r="AK376" s="9"/>
      <c r="AS376"/>
    </row>
    <row r="377" spans="1:45" x14ac:dyDescent="0.2">
      <c r="A377" s="20">
        <v>4</v>
      </c>
      <c r="B377">
        <v>30</v>
      </c>
      <c r="C377">
        <v>20</v>
      </c>
      <c r="D377">
        <f t="shared" si="86"/>
        <v>0.33333333333333331</v>
      </c>
      <c r="E377" s="20">
        <v>31</v>
      </c>
      <c r="F377" s="20">
        <v>1</v>
      </c>
      <c r="G377" s="20">
        <v>2</v>
      </c>
      <c r="H377" s="20">
        <v>0</v>
      </c>
      <c r="I377" s="20">
        <v>0</v>
      </c>
      <c r="J377" s="20">
        <v>2</v>
      </c>
      <c r="K377" s="20" t="s">
        <v>6</v>
      </c>
      <c r="L377" s="20" t="s">
        <v>8</v>
      </c>
      <c r="M377" s="20">
        <v>1100000043</v>
      </c>
      <c r="N377" s="20">
        <v>100000217</v>
      </c>
      <c r="O377" s="20" t="s">
        <v>60</v>
      </c>
      <c r="P377" s="20" t="s">
        <v>367</v>
      </c>
      <c r="Q377">
        <f t="shared" si="87"/>
        <v>0</v>
      </c>
      <c r="R377" t="str">
        <f t="shared" si="83"/>
        <v>31_Short_tub.neg</v>
      </c>
      <c r="S377" s="20" t="s">
        <v>166</v>
      </c>
      <c r="T377" t="str">
        <f t="shared" si="88"/>
        <v>31_TRANSIENT</v>
      </c>
      <c r="U377" t="str">
        <f t="shared" si="89"/>
        <v>31_Short_TRANSIENT</v>
      </c>
      <c r="V377" s="20"/>
      <c r="Y377" s="7"/>
      <c r="AK377" s="9"/>
      <c r="AS377"/>
    </row>
    <row r="378" spans="1:45" x14ac:dyDescent="0.2">
      <c r="A378" s="20">
        <v>4</v>
      </c>
      <c r="B378">
        <v>30</v>
      </c>
      <c r="C378">
        <v>20</v>
      </c>
      <c r="D378">
        <f t="shared" si="86"/>
        <v>0.33333333333333331</v>
      </c>
      <c r="E378" s="20">
        <v>31</v>
      </c>
      <c r="F378" s="20">
        <v>1</v>
      </c>
      <c r="G378" s="20">
        <v>7</v>
      </c>
      <c r="H378" s="20">
        <v>1</v>
      </c>
      <c r="I378" s="20">
        <v>3</v>
      </c>
      <c r="J378" s="20">
        <v>6</v>
      </c>
      <c r="K378" s="20" t="s">
        <v>9</v>
      </c>
      <c r="L378" s="20" t="s">
        <v>8</v>
      </c>
      <c r="M378" s="20">
        <v>1100000029</v>
      </c>
      <c r="N378" s="20">
        <v>100000218</v>
      </c>
      <c r="O378" s="20" t="s">
        <v>61</v>
      </c>
      <c r="P378" s="20" t="s">
        <v>371</v>
      </c>
      <c r="Q378">
        <f t="shared" si="87"/>
        <v>0.14285714285714285</v>
      </c>
      <c r="R378" t="str">
        <f t="shared" si="83"/>
        <v>31_LP-Contact_tub.pos</v>
      </c>
      <c r="S378" s="20" t="s">
        <v>165</v>
      </c>
      <c r="T378" t="str">
        <f t="shared" si="88"/>
        <v>31_SELECTED</v>
      </c>
      <c r="U378" t="str">
        <f t="shared" si="89"/>
        <v>31_LP-Contact_SELECTED</v>
      </c>
      <c r="V378" s="20"/>
      <c r="Y378" s="7"/>
      <c r="AK378" s="9"/>
      <c r="AS378"/>
    </row>
    <row r="379" spans="1:45" x14ac:dyDescent="0.2">
      <c r="A379" s="20">
        <v>4</v>
      </c>
      <c r="B379">
        <v>30</v>
      </c>
      <c r="C379">
        <v>20</v>
      </c>
      <c r="D379">
        <f t="shared" si="86"/>
        <v>0.33333333333333331</v>
      </c>
      <c r="E379" s="20">
        <v>31</v>
      </c>
      <c r="F379" s="20">
        <v>1</v>
      </c>
      <c r="G379" s="20">
        <v>2</v>
      </c>
      <c r="H379" s="20">
        <v>0</v>
      </c>
      <c r="I379" s="20">
        <v>0</v>
      </c>
      <c r="J379" s="20">
        <v>2</v>
      </c>
      <c r="K379" s="20" t="s">
        <v>6</v>
      </c>
      <c r="L379" s="20" t="s">
        <v>8</v>
      </c>
      <c r="M379" s="20">
        <v>1100000030</v>
      </c>
      <c r="N379" s="20">
        <v>100000229</v>
      </c>
      <c r="O379" s="20" t="s">
        <v>60</v>
      </c>
      <c r="P379" s="20" t="s">
        <v>367</v>
      </c>
      <c r="Q379">
        <f t="shared" si="87"/>
        <v>0</v>
      </c>
      <c r="R379" t="str">
        <f t="shared" si="83"/>
        <v>31_Short_tub.neg</v>
      </c>
      <c r="S379" s="20" t="s">
        <v>166</v>
      </c>
      <c r="T379" t="str">
        <f t="shared" si="88"/>
        <v>31_TRANSIENT</v>
      </c>
      <c r="U379" t="str">
        <f t="shared" si="89"/>
        <v>31_Short_TRANSIENT</v>
      </c>
      <c r="V379" s="20"/>
      <c r="Y379" s="7"/>
      <c r="AK379" s="9"/>
      <c r="AS379"/>
    </row>
    <row r="380" spans="1:45" x14ac:dyDescent="0.2">
      <c r="A380" s="20">
        <v>4</v>
      </c>
      <c r="B380">
        <v>30</v>
      </c>
      <c r="C380">
        <v>20</v>
      </c>
      <c r="D380">
        <f t="shared" si="86"/>
        <v>0.33333333333333331</v>
      </c>
      <c r="E380" s="20">
        <v>31</v>
      </c>
      <c r="F380" s="20">
        <v>1</v>
      </c>
      <c r="G380" s="20">
        <v>1</v>
      </c>
      <c r="H380" s="20">
        <v>0</v>
      </c>
      <c r="I380" s="20">
        <v>0</v>
      </c>
      <c r="J380" s="20">
        <v>1</v>
      </c>
      <c r="K380" s="20" t="s">
        <v>6</v>
      </c>
      <c r="L380" s="20" t="s">
        <v>7</v>
      </c>
      <c r="M380" s="20">
        <v>1100000044</v>
      </c>
      <c r="N380" s="20">
        <v>100000219</v>
      </c>
      <c r="O380" s="20" t="s">
        <v>60</v>
      </c>
      <c r="P380" s="20" t="s">
        <v>367</v>
      </c>
      <c r="Q380">
        <f t="shared" si="87"/>
        <v>0</v>
      </c>
      <c r="R380" t="str">
        <f t="shared" si="83"/>
        <v>31_Short_tub.neg</v>
      </c>
      <c r="S380" s="20" t="s">
        <v>166</v>
      </c>
      <c r="T380" t="str">
        <f t="shared" si="88"/>
        <v>31_TRANSIENT</v>
      </c>
      <c r="U380" t="str">
        <f t="shared" si="89"/>
        <v>31_Short_TRANSIENT</v>
      </c>
      <c r="V380" s="20"/>
      <c r="Y380" s="7"/>
      <c r="AK380" s="9"/>
      <c r="AS380"/>
    </row>
    <row r="381" spans="1:45" x14ac:dyDescent="0.2">
      <c r="A381" s="20">
        <v>4</v>
      </c>
      <c r="B381">
        <v>30</v>
      </c>
      <c r="C381">
        <v>20</v>
      </c>
      <c r="D381">
        <f t="shared" si="86"/>
        <v>0.33333333333333331</v>
      </c>
      <c r="E381" s="20">
        <v>31</v>
      </c>
      <c r="F381" s="20">
        <v>1</v>
      </c>
      <c r="G381" s="20">
        <v>1</v>
      </c>
      <c r="H381" s="20">
        <v>0</v>
      </c>
      <c r="I381" s="20">
        <v>0</v>
      </c>
      <c r="J381" s="20">
        <v>1</v>
      </c>
      <c r="K381" s="20" t="s">
        <v>6</v>
      </c>
      <c r="L381" s="20" t="s">
        <v>7</v>
      </c>
      <c r="M381" s="20">
        <v>1100000046</v>
      </c>
      <c r="N381" s="20">
        <v>100000220</v>
      </c>
      <c r="O381" s="20" t="s">
        <v>60</v>
      </c>
      <c r="P381" s="20" t="s">
        <v>367</v>
      </c>
      <c r="Q381">
        <f t="shared" si="87"/>
        <v>0</v>
      </c>
      <c r="R381" t="str">
        <f t="shared" si="83"/>
        <v>31_Short_tub.neg</v>
      </c>
      <c r="S381" s="20" t="s">
        <v>166</v>
      </c>
      <c r="T381" t="str">
        <f t="shared" si="88"/>
        <v>31_TRANSIENT</v>
      </c>
      <c r="U381" t="str">
        <f t="shared" si="89"/>
        <v>31_Short_TRANSIENT</v>
      </c>
      <c r="V381" s="20"/>
      <c r="Y381" s="7"/>
      <c r="AK381" s="9"/>
      <c r="AS381"/>
    </row>
    <row r="382" spans="1:45" x14ac:dyDescent="0.2">
      <c r="A382" s="20">
        <v>4</v>
      </c>
      <c r="B382">
        <v>30</v>
      </c>
      <c r="C382">
        <v>20</v>
      </c>
      <c r="D382">
        <f t="shared" si="86"/>
        <v>0.33333333333333331</v>
      </c>
      <c r="E382" s="20">
        <v>31</v>
      </c>
      <c r="F382" s="20">
        <v>1</v>
      </c>
      <c r="G382" s="20">
        <v>12</v>
      </c>
      <c r="H382" s="20">
        <v>2</v>
      </c>
      <c r="I382" s="20">
        <v>0</v>
      </c>
      <c r="J382" s="20">
        <v>10</v>
      </c>
      <c r="K382" s="20" t="s">
        <v>9</v>
      </c>
      <c r="L382" s="20" t="s">
        <v>8</v>
      </c>
      <c r="M382" s="20">
        <v>1100000032</v>
      </c>
      <c r="N382" s="20">
        <v>100000222</v>
      </c>
      <c r="O382" s="20" t="s">
        <v>61</v>
      </c>
      <c r="P382" s="20" t="s">
        <v>371</v>
      </c>
      <c r="Q382">
        <f t="shared" si="87"/>
        <v>0.16666666666666666</v>
      </c>
      <c r="R382" t="str">
        <f t="shared" si="83"/>
        <v>31_LP-Contact_tub.pos</v>
      </c>
      <c r="S382" s="20" t="s">
        <v>165</v>
      </c>
      <c r="T382" t="str">
        <f t="shared" si="88"/>
        <v>31_SELECTED</v>
      </c>
      <c r="U382" t="str">
        <f t="shared" si="89"/>
        <v>31_LP-Contact_SELECTED</v>
      </c>
      <c r="V382" s="20"/>
      <c r="Y382" s="7"/>
      <c r="AK382" s="9"/>
      <c r="AS382"/>
    </row>
    <row r="383" spans="1:45" x14ac:dyDescent="0.2">
      <c r="A383" s="20">
        <v>4</v>
      </c>
      <c r="B383">
        <v>30</v>
      </c>
      <c r="C383">
        <v>20</v>
      </c>
      <c r="D383">
        <f t="shared" si="86"/>
        <v>0.33333333333333331</v>
      </c>
      <c r="E383" s="20">
        <v>31</v>
      </c>
      <c r="F383" s="20">
        <v>1</v>
      </c>
      <c r="G383" s="20">
        <v>7</v>
      </c>
      <c r="H383" s="20">
        <v>0</v>
      </c>
      <c r="I383" s="20">
        <v>0</v>
      </c>
      <c r="J383" s="20">
        <v>7</v>
      </c>
      <c r="K383" s="20" t="s">
        <v>9</v>
      </c>
      <c r="L383" s="20" t="s">
        <v>8</v>
      </c>
      <c r="M383" s="20">
        <v>1100000037</v>
      </c>
      <c r="N383" s="20">
        <v>100000223</v>
      </c>
      <c r="O383" s="20" t="s">
        <v>60</v>
      </c>
      <c r="P383" s="20" t="s">
        <v>367</v>
      </c>
      <c r="Q383">
        <f t="shared" si="87"/>
        <v>0</v>
      </c>
      <c r="R383" t="str">
        <f t="shared" si="83"/>
        <v>31_LP-Contact_tub.neg</v>
      </c>
      <c r="S383" s="20" t="s">
        <v>165</v>
      </c>
      <c r="T383" t="str">
        <f t="shared" si="88"/>
        <v>31_SELECTED</v>
      </c>
      <c r="U383" t="str">
        <f t="shared" si="89"/>
        <v>31_LP-Contact_SELECTED</v>
      </c>
      <c r="V383" s="20"/>
      <c r="Y383" s="7"/>
      <c r="AK383" s="9"/>
      <c r="AS383"/>
    </row>
    <row r="384" spans="1:45" x14ac:dyDescent="0.2">
      <c r="A384" s="20">
        <v>4</v>
      </c>
      <c r="B384">
        <v>30</v>
      </c>
      <c r="C384">
        <v>20</v>
      </c>
      <c r="D384">
        <f t="shared" si="86"/>
        <v>0.33333333333333331</v>
      </c>
      <c r="E384" s="20">
        <v>31</v>
      </c>
      <c r="F384" s="20">
        <v>1</v>
      </c>
      <c r="G384" s="20">
        <v>2</v>
      </c>
      <c r="H384" s="20">
        <v>0</v>
      </c>
      <c r="I384" s="20">
        <v>0</v>
      </c>
      <c r="J384" s="20">
        <v>2</v>
      </c>
      <c r="K384" s="20" t="s">
        <v>10</v>
      </c>
      <c r="L384" s="20" t="s">
        <v>8</v>
      </c>
      <c r="M384" s="20">
        <v>1100000055</v>
      </c>
      <c r="N384" s="20">
        <v>100000225</v>
      </c>
      <c r="O384" s="20" t="s">
        <v>60</v>
      </c>
      <c r="P384" s="20" t="s">
        <v>367</v>
      </c>
      <c r="Q384">
        <f t="shared" si="87"/>
        <v>0</v>
      </c>
      <c r="R384" t="str">
        <f t="shared" si="83"/>
        <v>31_Middle_tub.neg</v>
      </c>
      <c r="S384" s="20" t="s">
        <v>166</v>
      </c>
      <c r="T384" t="str">
        <f t="shared" si="88"/>
        <v>31_TRANSIENT</v>
      </c>
      <c r="U384" t="str">
        <f t="shared" si="89"/>
        <v>31_Middle_TRANSIENT</v>
      </c>
      <c r="V384" s="20"/>
      <c r="Y384" s="7"/>
      <c r="AK384" s="9"/>
      <c r="AS384"/>
    </row>
    <row r="385" spans="1:45" x14ac:dyDescent="0.2">
      <c r="A385" s="20">
        <v>4</v>
      </c>
      <c r="B385">
        <v>30</v>
      </c>
      <c r="C385">
        <v>20</v>
      </c>
      <c r="D385">
        <f t="shared" si="86"/>
        <v>0.33333333333333331</v>
      </c>
      <c r="E385" s="20">
        <v>31</v>
      </c>
      <c r="F385" s="20">
        <v>1</v>
      </c>
      <c r="G385" s="20">
        <v>3</v>
      </c>
      <c r="H385" s="20">
        <v>1</v>
      </c>
      <c r="I385" s="20">
        <v>0</v>
      </c>
      <c r="J385" s="20">
        <v>2</v>
      </c>
      <c r="K385" s="20" t="s">
        <v>9</v>
      </c>
      <c r="L385" s="20" t="s">
        <v>8</v>
      </c>
      <c r="M385" s="20">
        <v>1100000040</v>
      </c>
      <c r="N385" s="20">
        <v>100000224</v>
      </c>
      <c r="O385" s="20" t="s">
        <v>61</v>
      </c>
      <c r="P385" s="20" t="s">
        <v>371</v>
      </c>
      <c r="Q385">
        <f t="shared" si="87"/>
        <v>0.33333333333333331</v>
      </c>
      <c r="R385" t="str">
        <f t="shared" si="83"/>
        <v>31_LP-Contact_tub.pos</v>
      </c>
      <c r="S385" s="20" t="s">
        <v>165</v>
      </c>
      <c r="T385" t="str">
        <f t="shared" si="88"/>
        <v>31_SELECTED</v>
      </c>
      <c r="U385" t="str">
        <f t="shared" si="89"/>
        <v>31_LP-Contact_SELECTED</v>
      </c>
      <c r="V385" s="20"/>
      <c r="Y385" s="7"/>
      <c r="AK385" s="9"/>
      <c r="AS385"/>
    </row>
    <row r="386" spans="1:45" x14ac:dyDescent="0.2">
      <c r="X386" s="7"/>
      <c r="Y386" s="7"/>
      <c r="AJ386" s="9"/>
      <c r="AK386" s="9"/>
      <c r="AR386"/>
      <c r="AS386"/>
    </row>
    <row r="387" spans="1:45" x14ac:dyDescent="0.2">
      <c r="X387" s="7"/>
      <c r="Y387" s="7"/>
      <c r="AJ387" s="9"/>
      <c r="AK387" s="9"/>
      <c r="AR387"/>
      <c r="AS387"/>
    </row>
    <row r="388" spans="1:45" x14ac:dyDescent="0.2">
      <c r="X388" s="7"/>
      <c r="Y388" s="7"/>
      <c r="AJ388" s="9"/>
      <c r="AK388" s="9"/>
      <c r="AR388"/>
      <c r="AS388"/>
    </row>
    <row r="389" spans="1:45" x14ac:dyDescent="0.2">
      <c r="X389" s="7"/>
      <c r="Y389" s="7"/>
      <c r="AJ389" s="9"/>
      <c r="AK389" s="9"/>
      <c r="AR389"/>
      <c r="AS389"/>
    </row>
    <row r="390" spans="1:45" x14ac:dyDescent="0.2">
      <c r="X390" s="7"/>
      <c r="Y390" s="7"/>
      <c r="AJ390" s="9"/>
      <c r="AK390" s="9"/>
      <c r="AR390"/>
      <c r="AS390"/>
    </row>
    <row r="391" spans="1:45" x14ac:dyDescent="0.2">
      <c r="X391" s="7"/>
      <c r="Y391" s="7"/>
      <c r="AJ391" s="9"/>
      <c r="AK391" s="9"/>
      <c r="AR391"/>
      <c r="AS391"/>
    </row>
    <row r="392" spans="1:45" x14ac:dyDescent="0.2">
      <c r="X392" s="7"/>
      <c r="Y392" s="7"/>
      <c r="AJ392" s="9"/>
      <c r="AK392" s="9"/>
      <c r="AR392"/>
      <c r="AS392"/>
    </row>
    <row r="393" spans="1:45" x14ac:dyDescent="0.2">
      <c r="X393" s="7"/>
      <c r="Y393" s="7"/>
      <c r="AJ393" s="9"/>
      <c r="AK393" s="9"/>
      <c r="AR393"/>
      <c r="AS393"/>
    </row>
    <row r="394" spans="1:45" x14ac:dyDescent="0.2">
      <c r="X394" s="7"/>
      <c r="Y394" s="7"/>
      <c r="AJ394" s="9"/>
      <c r="AK394" s="9"/>
      <c r="AR394"/>
      <c r="AS394"/>
    </row>
    <row r="395" spans="1:45" x14ac:dyDescent="0.2">
      <c r="X395" s="7"/>
      <c r="Y395" s="7"/>
      <c r="AJ395" s="9"/>
      <c r="AK395" s="9"/>
      <c r="AR395"/>
      <c r="AS395"/>
    </row>
    <row r="396" spans="1:45" x14ac:dyDescent="0.2">
      <c r="X396" s="7"/>
      <c r="Y396" s="7"/>
      <c r="AJ396" s="9"/>
      <c r="AK396" s="9"/>
      <c r="AR396"/>
      <c r="AS396"/>
    </row>
    <row r="397" spans="1:45" x14ac:dyDescent="0.2">
      <c r="X397" s="7"/>
      <c r="Y397" s="7"/>
      <c r="AJ397" s="9"/>
      <c r="AK397" s="9"/>
      <c r="AR397"/>
      <c r="AS397"/>
    </row>
    <row r="398" spans="1:45" x14ac:dyDescent="0.2">
      <c r="X398" s="7"/>
      <c r="Y398" s="7"/>
      <c r="AJ398" s="9"/>
      <c r="AK398" s="9"/>
      <c r="AR398"/>
      <c r="AS398"/>
    </row>
    <row r="399" spans="1:45" x14ac:dyDescent="0.2">
      <c r="X399" s="7"/>
      <c r="Y399" s="7"/>
      <c r="AJ399" s="9"/>
      <c r="AK399" s="9"/>
      <c r="AR399"/>
      <c r="AS399"/>
    </row>
    <row r="400" spans="1:45" x14ac:dyDescent="0.2">
      <c r="X400" s="7"/>
      <c r="Y400" s="7"/>
      <c r="AJ400" s="9"/>
      <c r="AK400" s="9"/>
      <c r="AR400"/>
      <c r="AS400"/>
    </row>
    <row r="401" spans="24:45" x14ac:dyDescent="0.2">
      <c r="X401" s="7"/>
      <c r="Y401" s="7"/>
      <c r="AJ401" s="9"/>
      <c r="AK401" s="9"/>
      <c r="AR401"/>
      <c r="AS401"/>
    </row>
    <row r="402" spans="24:45" x14ac:dyDescent="0.2">
      <c r="X402" s="7"/>
      <c r="Y402" s="7"/>
      <c r="AJ402" s="9"/>
      <c r="AK402" s="9"/>
      <c r="AR402"/>
      <c r="AS402"/>
    </row>
    <row r="403" spans="24:45" x14ac:dyDescent="0.2">
      <c r="X403" s="7"/>
      <c r="Y403" s="7"/>
      <c r="AJ403" s="9"/>
      <c r="AK403" s="9"/>
      <c r="AR403"/>
      <c r="AS403"/>
    </row>
    <row r="404" spans="24:45" x14ac:dyDescent="0.2">
      <c r="X404" s="7"/>
      <c r="Y404" s="7"/>
      <c r="AJ404" s="9"/>
      <c r="AK404" s="9"/>
      <c r="AR404"/>
      <c r="AS404"/>
    </row>
    <row r="405" spans="24:45" x14ac:dyDescent="0.2">
      <c r="X405" s="7"/>
      <c r="Y405" s="7"/>
      <c r="AJ405" s="9"/>
      <c r="AK405" s="9"/>
      <c r="AR405"/>
      <c r="AS405"/>
    </row>
  </sheetData>
  <mergeCells count="4">
    <mergeCell ref="BA1:BE1"/>
    <mergeCell ref="BF1:BJ1"/>
    <mergeCell ref="BN1:BR1"/>
    <mergeCell ref="BS1:BW1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PROTOCOL</vt:lpstr>
      <vt:lpstr>Count</vt:lpstr>
      <vt:lpstr>Count_31hAPF</vt:lpstr>
      <vt:lpstr>Graphs</vt:lpstr>
      <vt:lpstr>Count!_20190724_Live_2P_tubGFP_CD4_tom_Filament_Label07_Detailed</vt:lpstr>
      <vt:lpstr>Graphs!_20190724_Live_2P_tubGFP_CD4_tom_Filament_Label07_Detailed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TICHWbsK56vMgH6R</cp:lastModifiedBy>
  <dcterms:created xsi:type="dcterms:W3CDTF">2020-11-22T12:48:57Z</dcterms:created>
  <dcterms:modified xsi:type="dcterms:W3CDTF">2022-12-15T13:41:05Z</dcterms:modified>
</cp:coreProperties>
</file>