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" i="1"/>
  <c r="P8"/>
  <c r="O10"/>
  <c r="P10" s="1"/>
  <c r="O3"/>
  <c r="Q3" s="1"/>
  <c r="R3" s="1"/>
  <c r="O4"/>
  <c r="P4" s="1"/>
  <c r="Q4" s="1"/>
  <c r="R4" s="1"/>
  <c r="O5"/>
  <c r="P5" s="1"/>
  <c r="Q5" s="1"/>
  <c r="R5" s="1"/>
  <c r="O6"/>
  <c r="O7"/>
  <c r="P7" s="1"/>
  <c r="Q7" s="1"/>
  <c r="R7" s="1"/>
  <c r="L34"/>
  <c r="L15"/>
  <c r="L20"/>
  <c r="L21"/>
  <c r="L28"/>
  <c r="L29"/>
  <c r="L30"/>
  <c r="L31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J15"/>
  <c r="J16"/>
  <c r="J17"/>
  <c r="J18"/>
  <c r="J19"/>
  <c r="J20"/>
  <c r="J21"/>
  <c r="J22"/>
  <c r="L22" s="1"/>
  <c r="J23"/>
  <c r="J24"/>
  <c r="L24" s="1"/>
  <c r="J25"/>
  <c r="J26"/>
  <c r="L26" s="1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I21"/>
  <c r="I22"/>
  <c r="I23"/>
  <c r="L23" s="1"/>
  <c r="I24"/>
  <c r="I25"/>
  <c r="L25" s="1"/>
  <c r="I26"/>
  <c r="I27"/>
  <c r="L27" s="1"/>
  <c r="I28"/>
  <c r="I29"/>
  <c r="I30"/>
  <c r="I31"/>
  <c r="I32"/>
  <c r="L32" s="1"/>
  <c r="I33"/>
  <c r="L33" s="1"/>
  <c r="I34"/>
  <c r="I35"/>
  <c r="L35" s="1"/>
  <c r="I36"/>
  <c r="I37"/>
  <c r="I38"/>
  <c r="I39"/>
  <c r="I40"/>
  <c r="L40" s="1"/>
  <c r="I41"/>
  <c r="L41" s="1"/>
  <c r="I42"/>
  <c r="L42" s="1"/>
  <c r="I43"/>
  <c r="L43" s="1"/>
  <c r="I44"/>
  <c r="L44" s="1"/>
  <c r="I45"/>
  <c r="L45" s="1"/>
  <c r="I15"/>
  <c r="I16"/>
  <c r="L16" s="1"/>
  <c r="I17"/>
  <c r="L17" s="1"/>
  <c r="I18"/>
  <c r="L18" s="1"/>
  <c r="I19"/>
  <c r="L19" s="1"/>
  <c r="I20"/>
  <c r="O9"/>
  <c r="O8"/>
  <c r="K14"/>
  <c r="J14"/>
  <c r="I14"/>
  <c r="Q8" l="1"/>
  <c r="R8" s="1"/>
  <c r="P6"/>
  <c r="Q6" s="1"/>
  <c r="R6" s="1"/>
  <c r="P9"/>
  <c r="Q9" s="1"/>
  <c r="R9" s="1"/>
  <c r="Q10"/>
  <c r="R10" s="1"/>
  <c r="L39"/>
  <c r="L38"/>
  <c r="L37"/>
  <c r="L36"/>
  <c r="L14"/>
</calcChain>
</file>

<file path=xl/sharedStrings.xml><?xml version="1.0" encoding="utf-8"?>
<sst xmlns="http://schemas.openxmlformats.org/spreadsheetml/2006/main" count="32" uniqueCount="31">
  <si>
    <t>T</t>
  </si>
  <si>
    <t>U</t>
  </si>
  <si>
    <t>N_Niveau</t>
  </si>
  <si>
    <t>N_Spring</t>
  </si>
  <si>
    <t>N_Fall</t>
  </si>
  <si>
    <t>N_Fix</t>
  </si>
  <si>
    <t>N_GrazingManure</t>
  </si>
  <si>
    <t>N_Removed</t>
  </si>
  <si>
    <t>Year</t>
  </si>
  <si>
    <t>SoilType</t>
  </si>
  <si>
    <t>Humus</t>
  </si>
  <si>
    <t>Clay</t>
  </si>
  <si>
    <t>Run_Off</t>
  </si>
  <si>
    <t>CropCoeff</t>
  </si>
  <si>
    <t>PreCropCoeff</t>
  </si>
  <si>
    <t>KG pr HA</t>
  </si>
  <si>
    <t>Mg pr L</t>
  </si>
  <si>
    <t>fltBackgr</t>
  </si>
  <si>
    <t>fltRatio</t>
  </si>
  <si>
    <t>fert</t>
  </si>
  <si>
    <t>FertiliserN</t>
  </si>
  <si>
    <t>ManureNincorp</t>
  </si>
  <si>
    <t>ManureNspread</t>
  </si>
  <si>
    <t>NFixation</t>
  </si>
  <si>
    <t>fltMan</t>
  </si>
  <si>
    <t>fltFix</t>
  </si>
  <si>
    <t>DenitrificationPrRotation</t>
  </si>
  <si>
    <t>Recalculation of n les</t>
  </si>
  <si>
    <t>Recalculation of  Simden</t>
  </si>
  <si>
    <t>Soiltype</t>
  </si>
  <si>
    <t>FarmType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</si>
</sst>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topLeftCell="E4" workbookViewId="0">
      <selection activeCell="R3" sqref="R3"/>
    </sheetView>
  </sheetViews>
  <sheetFormatPr defaultRowHeight="15"/>
  <cols>
    <col min="5" max="5" width="14.85546875" customWidth="1"/>
    <col min="6" max="6" width="21" customWidth="1"/>
    <col min="7" max="7" width="16.42578125" customWidth="1"/>
    <col min="17" max="17" width="12" bestFit="1" customWidth="1"/>
    <col min="18" max="18" width="18.42578125" customWidth="1"/>
    <col min="19" max="19" width="6.5703125" customWidth="1"/>
    <col min="23" max="23" width="6" customWidth="1"/>
    <col min="25" max="25" width="7.7109375" customWidth="1"/>
    <col min="26" max="26" width="7.28515625" customWidth="1"/>
    <col min="30" max="30" width="7.5703125" customWidth="1"/>
    <col min="31" max="31" width="8.28515625" customWidth="1"/>
  </cols>
  <sheetData>
    <row r="1" spans="1:18">
      <c r="A1" t="s">
        <v>27</v>
      </c>
    </row>
    <row r="2" spans="1:18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9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0</v>
      </c>
      <c r="P2" t="s">
        <v>1</v>
      </c>
      <c r="Q2" t="s">
        <v>15</v>
      </c>
      <c r="R2" t="s">
        <v>16</v>
      </c>
    </row>
    <row r="3" spans="1:1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1963</v>
      </c>
      <c r="I3">
        <v>0</v>
      </c>
      <c r="J3">
        <v>0</v>
      </c>
      <c r="K3">
        <v>0</v>
      </c>
      <c r="L3">
        <v>1</v>
      </c>
      <c r="M3">
        <v>-165.7</v>
      </c>
      <c r="N3">
        <v>-38.5</v>
      </c>
      <c r="O3">
        <f>(0.3255 *A3)+ (0.2528 * (B3 +D3)) +(0.376 * E3) +(1.0749* C3)- (0.1936 * F3) + M3 + N3</f>
        <v>-204.2</v>
      </c>
      <c r="P3">
        <f>IF((59.6 + 2455 / (H3- 1962.2) + O3 * 0.5466)&lt;0,0,(59.6 + 2455 / (H3- 1962.2) + O3 * 0.5466))</f>
        <v>3016.7342800001747</v>
      </c>
      <c r="Q3">
        <f>(P3 +0.001^1.2) * (1 - EXP(-0.001502 * L3)) *EXP(-0.000554 * L3) * EXP(-0.1064 * J3) * EXP(-0.0325 * K3) * 1.2453</f>
        <v>5.6352644562636574</v>
      </c>
      <c r="R3">
        <f>100*Q3*4.43/1</f>
        <v>2496.4221541248003</v>
      </c>
    </row>
    <row r="4" spans="1:18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1963</v>
      </c>
      <c r="I4">
        <v>1</v>
      </c>
      <c r="J4">
        <v>1</v>
      </c>
      <c r="K4">
        <v>1</v>
      </c>
      <c r="L4">
        <v>1</v>
      </c>
      <c r="M4">
        <v>28.8</v>
      </c>
      <c r="N4">
        <v>14.2</v>
      </c>
      <c r="O4">
        <f>(0.3255 *A4)+ (0.2528 * (B4 +D4)) +(0.376 * E4) +(1.0749* C4)- (0.1936 * F4) + M4 + N4</f>
        <v>45.0884</v>
      </c>
      <c r="P4">
        <f>IF((59.6 + 2455 / (H4- 1962.2) + O4 * 0.5466)=0,0,(59.6 + 2455 / (H4- 1962.2) ))</f>
        <v>3128.3500000001745</v>
      </c>
      <c r="Q4">
        <f>(P4 +O4^1.2) * (1 - EXP(-0.001502 * L4)) *EXP(-0.000554 * L4) * EXP(-0.1064 * J4) * EXP(-0.0325 * K4) * 1.2453</f>
        <v>5.2429258333829507</v>
      </c>
      <c r="R4">
        <f t="shared" ref="R4:R9" si="0">100*Q4*4.43/L4</f>
        <v>2322.616144188647</v>
      </c>
    </row>
    <row r="5" spans="1:18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1963</v>
      </c>
      <c r="I5">
        <v>2</v>
      </c>
      <c r="J5">
        <v>2</v>
      </c>
      <c r="K5">
        <v>2</v>
      </c>
      <c r="L5">
        <v>2</v>
      </c>
      <c r="M5">
        <v>28.8</v>
      </c>
      <c r="N5">
        <v>14.2</v>
      </c>
      <c r="O5">
        <f>(0.3255 *A5)+ (0.2528 * (B5 +D5)) +(0.376 * E5) +(1.0749* C5)- (0.1936 * F5) + M5 + N5</f>
        <v>47.1768</v>
      </c>
      <c r="P5">
        <f>IF((59.6 + 2455 / (H5- 1962.2) + O5 * 0.5466)=0,0,(59.6 + 2455 / (H5- 1962.2) ))</f>
        <v>3128.3500000001745</v>
      </c>
      <c r="Q5">
        <f>( P5 +O5^1.2) * (1 - EXP(-0.001502 * L5)) *EXP(-0.000554 * L5) * EXP(-0.1064 * J5) * EXP(-0.0325 * K5) * 1.2453</f>
        <v>9.1293354624974068</v>
      </c>
      <c r="R5">
        <f t="shared" si="0"/>
        <v>2022.1478049431753</v>
      </c>
    </row>
    <row r="6" spans="1:18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1963</v>
      </c>
      <c r="I6">
        <v>3</v>
      </c>
      <c r="J6">
        <v>3</v>
      </c>
      <c r="K6">
        <v>3</v>
      </c>
      <c r="L6">
        <v>3</v>
      </c>
      <c r="M6">
        <v>28.8</v>
      </c>
      <c r="N6">
        <v>14.2</v>
      </c>
      <c r="O6">
        <f>(0.3255 *A6)+ (0.2528 * (B6 +D6)) +(0.376 * E6) +(1.0749* C6)- (0.1936 * F6) + M6 + N6</f>
        <v>49.265200000000007</v>
      </c>
      <c r="P6">
        <f>IF((59.6 + 2455 / (H6- 1962.2) + O6 * 0.5466)=0,0,(59.6 + 2455 / (H6- 1962.2) ))</f>
        <v>3128.3500000001745</v>
      </c>
      <c r="Q6">
        <f>( P6 +O6^1.2) * (1 - EXP(-0.001502 * L6)) *EXP(-0.000554 * L6) * EXP(-0.1064 * J6) * EXP(-0.0325 * K6) * 1.2453</f>
        <v>11.922605947260543</v>
      </c>
      <c r="R6">
        <f t="shared" si="0"/>
        <v>1760.5714782121402</v>
      </c>
    </row>
    <row r="7" spans="1:18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1963</v>
      </c>
      <c r="I7">
        <v>5</v>
      </c>
      <c r="J7">
        <v>5</v>
      </c>
      <c r="K7">
        <v>5</v>
      </c>
      <c r="L7">
        <v>5</v>
      </c>
      <c r="M7">
        <v>28.8</v>
      </c>
      <c r="N7">
        <v>14.2</v>
      </c>
      <c r="O7">
        <f>(0.3255 *A7)+ (0.2528 * (B7 +D7)) +(0.376 * E7) +(0.3539* C7)- (0.1936 * F7) +M7 +N7</f>
        <v>49.837000000000003</v>
      </c>
      <c r="P7">
        <f>IF((59.6 + 2455 / (H7- 1962.2) + O7 * 0.5466)=0,0,(59.6 + 2455 / (H7- 1962.2) ))</f>
        <v>3128.3500000001745</v>
      </c>
      <c r="Q7">
        <f>( P7 +O7^1.2) * (1 - EXP(-0.001502 * L7)) *EXP(-0.000554 * L7) * EXP(-0.1064 * J7) * EXP(-0.0325 * K7) * 1.2453</f>
        <v>15.019001234019834</v>
      </c>
      <c r="R7">
        <f t="shared" si="0"/>
        <v>1330.6835093341572</v>
      </c>
    </row>
    <row r="8" spans="1:18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1963</v>
      </c>
      <c r="I8">
        <v>5</v>
      </c>
      <c r="J8">
        <v>1</v>
      </c>
      <c r="K8">
        <v>1</v>
      </c>
      <c r="L8">
        <v>1</v>
      </c>
      <c r="M8">
        <v>0</v>
      </c>
      <c r="N8">
        <v>-38.5</v>
      </c>
      <c r="O8">
        <f>(0.3255 *A8)+ (0.2528 * (B8 +D8)) +(0.376 * E8) +(0.3539* C8)- (0.1936 * F8) +M8 +N8</f>
        <v>-37.132599999999996</v>
      </c>
      <c r="P8">
        <f>IF((59.6 + 2455 / (H8- 1962.2) + O8 * 0.5466)&lt;0,0,(59.6 + 2455 / (H8- 1962.2) + O8 * 0.5466))</f>
        <v>3108.0533208401744</v>
      </c>
      <c r="Q8">
        <f>( P8 +0.001^1.2) * (1 - EXP(-0.001502 * L8)) *EXP(-0.000554 * L8) * EXP(-0.1064 * J8) * EXP(-0.0325 * K8) * 1.2453</f>
        <v>5.052917409145901</v>
      </c>
      <c r="R8">
        <f t="shared" si="0"/>
        <v>2238.4424122516339</v>
      </c>
    </row>
    <row r="9" spans="1:18">
      <c r="A9">
        <v>1</v>
      </c>
      <c r="B9">
        <v>1</v>
      </c>
      <c r="C9">
        <v>574.13599999999997</v>
      </c>
      <c r="D9">
        <v>1</v>
      </c>
      <c r="E9">
        <v>1</v>
      </c>
      <c r="F9">
        <v>1</v>
      </c>
      <c r="G9">
        <v>1</v>
      </c>
      <c r="H9">
        <v>1963</v>
      </c>
      <c r="I9">
        <v>5</v>
      </c>
      <c r="J9">
        <v>1</v>
      </c>
      <c r="K9">
        <v>1</v>
      </c>
      <c r="L9">
        <v>1</v>
      </c>
      <c r="M9">
        <v>-165.7</v>
      </c>
      <c r="N9">
        <v>-38.5</v>
      </c>
      <c r="O9">
        <f>(0.3255 *A9 )+ (0.2528 * (B9 +D9)) +(0.376 * E9) +(0.3539* C9)- (0.1936 * F9) + M9 + N9</f>
        <v>2.3039999999241445E-4</v>
      </c>
      <c r="P9">
        <f>IF((59.6 + 2455 / (H9- 1962.2) + O9 * 0.5466)=0,0,(59.6 + 2455 / (H9- 1962.2) ))</f>
        <v>3128.3500000001745</v>
      </c>
      <c r="Q9">
        <f>(P9 +0.001^1.2) * (1 - EXP(-0.001502 * L9)) *EXP(-0.000554 * L9) * EXP(-0.1064 * J9) * EXP(-0.0325 * K9) * 1.2453</f>
        <v>5.0859147308131956</v>
      </c>
      <c r="R9">
        <f t="shared" si="0"/>
        <v>2253.0602257502455</v>
      </c>
    </row>
    <row r="10" spans="1:18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2010</v>
      </c>
      <c r="I10">
        <v>0</v>
      </c>
      <c r="J10">
        <v>0</v>
      </c>
      <c r="K10">
        <v>0</v>
      </c>
      <c r="L10">
        <v>1</v>
      </c>
      <c r="M10">
        <v>-165.7</v>
      </c>
      <c r="N10">
        <v>-38.5</v>
      </c>
      <c r="O10">
        <f>(0.3255 *A10)+ (0.2528 * (B10 +D10)) +(0.376 * E10) +(1.0749* C10)- (0.1936 * G10) + M10 + N10</f>
        <v>-204.2</v>
      </c>
      <c r="P10">
        <f>IF((59.6 + 2455 / (H10- 1962.2) + O10 * 0.5466)&lt;0,0,(59.6 + 2455 / (H10- 1962.2) + O10 * 0.5466))</f>
        <v>0</v>
      </c>
      <c r="Q10">
        <f>(P10 +0.001^1.2) * (1 - EXP(-0.001502 * L10)) *EXP(-0.000554 * L10) * EXP(-0.1064 * J10) * EXP(-0.0325 * K10) * 1.2453</f>
        <v>4.6922074777586473E-7</v>
      </c>
      <c r="R10">
        <f>100*Q10*4.43/1</f>
        <v>2.0786479126470807E-4</v>
      </c>
    </row>
    <row r="12" spans="1:18">
      <c r="A12" t="s">
        <v>28</v>
      </c>
    </row>
    <row r="13" spans="1:18">
      <c r="A13" t="s">
        <v>30</v>
      </c>
      <c r="B13" t="s">
        <v>29</v>
      </c>
      <c r="C13" t="s">
        <v>17</v>
      </c>
      <c r="D13" t="s">
        <v>18</v>
      </c>
      <c r="E13" t="s">
        <v>20</v>
      </c>
      <c r="F13" t="s">
        <v>21</v>
      </c>
      <c r="G13" t="s">
        <v>22</v>
      </c>
      <c r="H13" t="s">
        <v>23</v>
      </c>
      <c r="I13" t="s">
        <v>19</v>
      </c>
      <c r="J13" t="s">
        <v>24</v>
      </c>
      <c r="K13" t="s">
        <v>25</v>
      </c>
      <c r="L13" t="s">
        <v>26</v>
      </c>
    </row>
    <row r="14" spans="1:18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f t="shared" ref="I14:I45" si="1">E14*0.008*(D14+1)</f>
        <v>8.0000000000000002E-3</v>
      </c>
      <c r="J14">
        <f t="shared" ref="J14:J45" si="2">0.7 * F14 * 0.025 * (D14 + 1.5) + 0.5 * G14 * 0.025 * (D14 + 1.5)</f>
        <v>4.4999999999999998E-2</v>
      </c>
      <c r="K14">
        <f t="shared" ref="K14:K45" si="3">H14 * 0.4 * 0.025 * (D14 + 1.5)</f>
        <v>1.5000000000000003E-2</v>
      </c>
      <c r="L14">
        <f t="shared" ref="L14:L45" si="4">I14+J14+K14+C14</f>
        <v>6.8000000000000005E-2</v>
      </c>
    </row>
    <row r="15" spans="1:18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8">
      <c r="A16">
        <v>1</v>
      </c>
      <c r="B16">
        <v>2</v>
      </c>
      <c r="C16">
        <v>0.5</v>
      </c>
      <c r="D16">
        <v>0.5</v>
      </c>
      <c r="E16">
        <v>1</v>
      </c>
      <c r="F16">
        <v>1</v>
      </c>
      <c r="G16">
        <v>1</v>
      </c>
      <c r="H16">
        <v>1</v>
      </c>
      <c r="I16">
        <f t="shared" si="1"/>
        <v>1.2E-2</v>
      </c>
      <c r="J16">
        <f t="shared" si="2"/>
        <v>0.06</v>
      </c>
      <c r="K16">
        <f t="shared" si="3"/>
        <v>2.0000000000000004E-2</v>
      </c>
      <c r="L16">
        <f t="shared" si="4"/>
        <v>0.59199999999999997</v>
      </c>
    </row>
    <row r="17" spans="1:12">
      <c r="A17">
        <v>1</v>
      </c>
      <c r="B17">
        <v>2</v>
      </c>
      <c r="C17">
        <v>0.5</v>
      </c>
      <c r="D17">
        <v>0.5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0.5</v>
      </c>
    </row>
    <row r="18" spans="1:12">
      <c r="A18">
        <v>1</v>
      </c>
      <c r="B18">
        <v>3</v>
      </c>
      <c r="C18">
        <v>1.4</v>
      </c>
      <c r="D18">
        <v>1.5</v>
      </c>
      <c r="E18">
        <v>1</v>
      </c>
      <c r="F18">
        <v>1</v>
      </c>
      <c r="G18">
        <v>1</v>
      </c>
      <c r="H18">
        <v>1</v>
      </c>
      <c r="I18">
        <f t="shared" si="1"/>
        <v>0.02</v>
      </c>
      <c r="J18">
        <f t="shared" si="2"/>
        <v>0.09</v>
      </c>
      <c r="K18">
        <f t="shared" si="3"/>
        <v>3.0000000000000006E-2</v>
      </c>
      <c r="L18">
        <f t="shared" si="4"/>
        <v>1.54</v>
      </c>
    </row>
    <row r="19" spans="1:12">
      <c r="A19">
        <v>1</v>
      </c>
      <c r="B19">
        <v>3</v>
      </c>
      <c r="C19">
        <v>1.4</v>
      </c>
      <c r="D19">
        <v>1.5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1.4</v>
      </c>
    </row>
    <row r="20" spans="1:12">
      <c r="A20">
        <v>1</v>
      </c>
      <c r="B20">
        <v>4</v>
      </c>
      <c r="C20">
        <v>2.8</v>
      </c>
      <c r="D20">
        <v>2.5</v>
      </c>
      <c r="E20">
        <v>1</v>
      </c>
      <c r="F20">
        <v>1</v>
      </c>
      <c r="G20">
        <v>1</v>
      </c>
      <c r="H20">
        <v>1</v>
      </c>
      <c r="I20">
        <f t="shared" si="1"/>
        <v>2.8000000000000001E-2</v>
      </c>
      <c r="J20">
        <f t="shared" si="2"/>
        <v>0.12</v>
      </c>
      <c r="K20">
        <f t="shared" si="3"/>
        <v>4.0000000000000008E-2</v>
      </c>
      <c r="L20">
        <f t="shared" si="4"/>
        <v>2.988</v>
      </c>
    </row>
    <row r="21" spans="1:12">
      <c r="A21">
        <v>1</v>
      </c>
      <c r="B21">
        <v>4</v>
      </c>
      <c r="C21">
        <v>2.8</v>
      </c>
      <c r="D21">
        <v>2.5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2.8</v>
      </c>
    </row>
    <row r="22" spans="1:12">
      <c r="A22">
        <v>1</v>
      </c>
      <c r="B22">
        <v>5</v>
      </c>
      <c r="C22">
        <v>4.8</v>
      </c>
      <c r="D22">
        <v>3</v>
      </c>
      <c r="E22">
        <v>1</v>
      </c>
      <c r="F22">
        <v>1</v>
      </c>
      <c r="G22">
        <v>1</v>
      </c>
      <c r="H22">
        <v>1</v>
      </c>
      <c r="I22">
        <f t="shared" si="1"/>
        <v>3.2000000000000001E-2</v>
      </c>
      <c r="J22">
        <f t="shared" si="2"/>
        <v>0.13499999999999998</v>
      </c>
      <c r="K22">
        <f t="shared" si="3"/>
        <v>4.5000000000000012E-2</v>
      </c>
      <c r="L22">
        <f t="shared" si="4"/>
        <v>5.0119999999999996</v>
      </c>
    </row>
    <row r="23" spans="1:12">
      <c r="A23">
        <v>1</v>
      </c>
      <c r="B23">
        <v>5</v>
      </c>
      <c r="C23">
        <v>4.8</v>
      </c>
      <c r="D23">
        <v>3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4.8</v>
      </c>
    </row>
    <row r="24" spans="1:12">
      <c r="A24">
        <v>1</v>
      </c>
      <c r="B24">
        <v>6</v>
      </c>
      <c r="C24">
        <v>7.3</v>
      </c>
      <c r="D24">
        <v>4</v>
      </c>
      <c r="E24">
        <v>1</v>
      </c>
      <c r="F24">
        <v>1</v>
      </c>
      <c r="G24">
        <v>1</v>
      </c>
      <c r="H24">
        <v>1</v>
      </c>
      <c r="I24">
        <f t="shared" si="1"/>
        <v>0.04</v>
      </c>
      <c r="J24">
        <f t="shared" si="2"/>
        <v>0.16499999999999998</v>
      </c>
      <c r="K24">
        <f t="shared" si="3"/>
        <v>5.5000000000000007E-2</v>
      </c>
      <c r="L24">
        <f t="shared" si="4"/>
        <v>7.56</v>
      </c>
    </row>
    <row r="25" spans="1:12">
      <c r="A25">
        <v>1</v>
      </c>
      <c r="B25">
        <v>6</v>
      </c>
      <c r="C25">
        <v>7.3</v>
      </c>
      <c r="D25">
        <v>4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7.3</v>
      </c>
    </row>
    <row r="26" spans="1:12">
      <c r="A26">
        <v>1</v>
      </c>
      <c r="B26">
        <v>7</v>
      </c>
      <c r="C26">
        <v>10.199999999999999</v>
      </c>
      <c r="D26">
        <v>5</v>
      </c>
      <c r="E26">
        <v>1</v>
      </c>
      <c r="F26">
        <v>1</v>
      </c>
      <c r="G26">
        <v>1</v>
      </c>
      <c r="H26">
        <v>1</v>
      </c>
      <c r="I26">
        <f t="shared" si="1"/>
        <v>4.8000000000000001E-2</v>
      </c>
      <c r="J26">
        <f t="shared" si="2"/>
        <v>0.19500000000000001</v>
      </c>
      <c r="K26">
        <f t="shared" si="3"/>
        <v>6.5000000000000016E-2</v>
      </c>
      <c r="L26">
        <f t="shared" si="4"/>
        <v>10.507999999999999</v>
      </c>
    </row>
    <row r="27" spans="1:12">
      <c r="A27">
        <v>1</v>
      </c>
      <c r="B27">
        <v>7</v>
      </c>
      <c r="C27">
        <v>10.199999999999999</v>
      </c>
      <c r="D27">
        <v>5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10.199999999999999</v>
      </c>
    </row>
    <row r="28" spans="1:12">
      <c r="A28">
        <v>1</v>
      </c>
      <c r="B28">
        <v>10</v>
      </c>
      <c r="C28">
        <v>14</v>
      </c>
      <c r="D28">
        <v>6</v>
      </c>
      <c r="E28">
        <v>1</v>
      </c>
      <c r="F28">
        <v>1</v>
      </c>
      <c r="G28">
        <v>1</v>
      </c>
      <c r="H28">
        <v>1</v>
      </c>
      <c r="I28">
        <f t="shared" si="1"/>
        <v>5.6000000000000001E-2</v>
      </c>
      <c r="J28">
        <f t="shared" si="2"/>
        <v>0.22499999999999998</v>
      </c>
      <c r="K28">
        <f t="shared" si="3"/>
        <v>7.5000000000000011E-2</v>
      </c>
      <c r="L28">
        <f t="shared" si="4"/>
        <v>14.356</v>
      </c>
    </row>
    <row r="29" spans="1:12">
      <c r="A29">
        <v>1</v>
      </c>
      <c r="B29">
        <v>10</v>
      </c>
      <c r="C29">
        <v>14</v>
      </c>
      <c r="D29">
        <v>6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14</v>
      </c>
    </row>
    <row r="30" spans="1:12">
      <c r="A30">
        <v>3</v>
      </c>
      <c r="B30">
        <v>1</v>
      </c>
      <c r="C30">
        <v>0.8</v>
      </c>
      <c r="D30">
        <v>0.5</v>
      </c>
      <c r="E30">
        <v>1</v>
      </c>
      <c r="F30">
        <v>1</v>
      </c>
      <c r="G30">
        <v>1</v>
      </c>
      <c r="H30">
        <v>1</v>
      </c>
      <c r="I30">
        <f t="shared" si="1"/>
        <v>1.2E-2</v>
      </c>
      <c r="J30">
        <f t="shared" si="2"/>
        <v>0.06</v>
      </c>
      <c r="K30">
        <f t="shared" si="3"/>
        <v>2.0000000000000004E-2</v>
      </c>
      <c r="L30">
        <f t="shared" si="4"/>
        <v>0.89200000000000002</v>
      </c>
    </row>
    <row r="31" spans="1:12">
      <c r="A31">
        <v>3</v>
      </c>
      <c r="B31">
        <v>1</v>
      </c>
      <c r="C31">
        <v>0.8</v>
      </c>
      <c r="D31">
        <v>0.5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0.8</v>
      </c>
    </row>
    <row r="32" spans="1:12">
      <c r="A32">
        <v>3</v>
      </c>
      <c r="B32">
        <v>2</v>
      </c>
      <c r="C32">
        <v>1.8</v>
      </c>
      <c r="D32">
        <v>1.5</v>
      </c>
      <c r="E32">
        <v>1</v>
      </c>
      <c r="F32">
        <v>1</v>
      </c>
      <c r="G32">
        <v>1</v>
      </c>
      <c r="H32">
        <v>1</v>
      </c>
      <c r="I32">
        <f t="shared" si="1"/>
        <v>0.02</v>
      </c>
      <c r="J32">
        <f t="shared" si="2"/>
        <v>0.09</v>
      </c>
      <c r="K32">
        <f t="shared" si="3"/>
        <v>3.0000000000000006E-2</v>
      </c>
      <c r="L32">
        <f t="shared" si="4"/>
        <v>1.94</v>
      </c>
    </row>
    <row r="33" spans="1:12">
      <c r="A33">
        <v>3</v>
      </c>
      <c r="B33">
        <v>2</v>
      </c>
      <c r="C33">
        <v>1.8</v>
      </c>
      <c r="D33">
        <v>1.5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1.8</v>
      </c>
    </row>
    <row r="34" spans="1:12">
      <c r="A34">
        <v>3</v>
      </c>
      <c r="B34">
        <v>3</v>
      </c>
      <c r="C34">
        <v>3.3</v>
      </c>
      <c r="D34">
        <v>2.5</v>
      </c>
      <c r="E34">
        <v>1</v>
      </c>
      <c r="F34">
        <v>1</v>
      </c>
      <c r="G34">
        <v>1</v>
      </c>
      <c r="H34">
        <v>1</v>
      </c>
      <c r="I34">
        <f t="shared" si="1"/>
        <v>2.8000000000000001E-2</v>
      </c>
      <c r="J34">
        <f t="shared" si="2"/>
        <v>0.12</v>
      </c>
      <c r="K34">
        <f t="shared" si="3"/>
        <v>4.0000000000000008E-2</v>
      </c>
      <c r="L34">
        <f>I34+J34+K34+C34</f>
        <v>3.488</v>
      </c>
    </row>
    <row r="35" spans="1:12">
      <c r="A35">
        <v>3</v>
      </c>
      <c r="B35">
        <v>3</v>
      </c>
      <c r="C35">
        <v>3.3</v>
      </c>
      <c r="D35">
        <v>2.5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3.3</v>
      </c>
    </row>
    <row r="36" spans="1:12">
      <c r="A36">
        <v>3</v>
      </c>
      <c r="B36">
        <v>4</v>
      </c>
      <c r="C36">
        <v>6.6</v>
      </c>
      <c r="D36">
        <v>4.5</v>
      </c>
      <c r="E36">
        <v>1</v>
      </c>
      <c r="F36">
        <v>1</v>
      </c>
      <c r="G36">
        <v>1</v>
      </c>
      <c r="H36">
        <v>1</v>
      </c>
      <c r="I36">
        <f t="shared" si="1"/>
        <v>4.3999999999999997E-2</v>
      </c>
      <c r="J36">
        <f t="shared" si="2"/>
        <v>0.18</v>
      </c>
      <c r="K36">
        <f t="shared" si="3"/>
        <v>6.0000000000000012E-2</v>
      </c>
      <c r="L36">
        <f t="shared" si="4"/>
        <v>6.8839999999999995</v>
      </c>
    </row>
    <row r="37" spans="1:12">
      <c r="A37">
        <v>3</v>
      </c>
      <c r="B37">
        <v>4</v>
      </c>
      <c r="C37">
        <v>6.6</v>
      </c>
      <c r="D37">
        <v>4.5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6.6</v>
      </c>
    </row>
    <row r="38" spans="1:12">
      <c r="A38">
        <v>3</v>
      </c>
      <c r="B38">
        <v>5</v>
      </c>
      <c r="C38">
        <v>10.8</v>
      </c>
      <c r="D38">
        <v>5</v>
      </c>
      <c r="E38">
        <v>1</v>
      </c>
      <c r="F38">
        <v>1</v>
      </c>
      <c r="G38">
        <v>1</v>
      </c>
      <c r="H38">
        <v>1</v>
      </c>
      <c r="I38">
        <f t="shared" si="1"/>
        <v>4.8000000000000001E-2</v>
      </c>
      <c r="J38">
        <f t="shared" si="2"/>
        <v>0.19500000000000001</v>
      </c>
      <c r="K38">
        <f t="shared" si="3"/>
        <v>6.5000000000000016E-2</v>
      </c>
      <c r="L38">
        <f t="shared" si="4"/>
        <v>11.108000000000001</v>
      </c>
    </row>
    <row r="39" spans="1:12">
      <c r="A39">
        <v>3</v>
      </c>
      <c r="B39">
        <v>5</v>
      </c>
      <c r="C39">
        <v>10.8</v>
      </c>
      <c r="D39">
        <v>5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10.8</v>
      </c>
    </row>
    <row r="40" spans="1:12">
      <c r="A40">
        <v>3</v>
      </c>
      <c r="B40">
        <v>6</v>
      </c>
      <c r="C40">
        <v>14.4</v>
      </c>
      <c r="D40">
        <v>6</v>
      </c>
      <c r="E40">
        <v>1</v>
      </c>
      <c r="F40">
        <v>1</v>
      </c>
      <c r="G40">
        <v>1</v>
      </c>
      <c r="H40">
        <v>1</v>
      </c>
      <c r="I40">
        <f t="shared" si="1"/>
        <v>5.6000000000000001E-2</v>
      </c>
      <c r="J40">
        <f t="shared" si="2"/>
        <v>0.22499999999999998</v>
      </c>
      <c r="K40">
        <f t="shared" si="3"/>
        <v>7.5000000000000011E-2</v>
      </c>
      <c r="L40">
        <f t="shared" si="4"/>
        <v>14.756</v>
      </c>
    </row>
    <row r="41" spans="1:12">
      <c r="A41">
        <v>3</v>
      </c>
      <c r="B41">
        <v>6</v>
      </c>
      <c r="C41">
        <v>14.4</v>
      </c>
      <c r="D41">
        <v>6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14.4</v>
      </c>
    </row>
    <row r="42" spans="1:12">
      <c r="A42">
        <v>3</v>
      </c>
      <c r="B42">
        <v>7</v>
      </c>
      <c r="C42">
        <v>18.399999999999999</v>
      </c>
      <c r="D42">
        <v>7</v>
      </c>
      <c r="E42">
        <v>1</v>
      </c>
      <c r="F42">
        <v>1</v>
      </c>
      <c r="G42">
        <v>1</v>
      </c>
      <c r="H42">
        <v>1</v>
      </c>
      <c r="I42">
        <f t="shared" si="1"/>
        <v>6.4000000000000001E-2</v>
      </c>
      <c r="J42">
        <f t="shared" si="2"/>
        <v>0.255</v>
      </c>
      <c r="K42">
        <f t="shared" si="3"/>
        <v>8.500000000000002E-2</v>
      </c>
      <c r="L42">
        <f t="shared" si="4"/>
        <v>18.803999999999998</v>
      </c>
    </row>
    <row r="43" spans="1:12">
      <c r="A43">
        <v>3</v>
      </c>
      <c r="B43">
        <v>7</v>
      </c>
      <c r="C43">
        <v>18.399999999999999</v>
      </c>
      <c r="D43">
        <v>7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18.399999999999999</v>
      </c>
    </row>
    <row r="44" spans="1:12">
      <c r="A44">
        <v>3</v>
      </c>
      <c r="B44">
        <v>10</v>
      </c>
      <c r="C44">
        <v>27</v>
      </c>
      <c r="D44">
        <v>8</v>
      </c>
      <c r="E44">
        <v>1</v>
      </c>
      <c r="F44">
        <v>1</v>
      </c>
      <c r="G44">
        <v>1</v>
      </c>
      <c r="H44">
        <v>1</v>
      </c>
      <c r="I44">
        <f t="shared" si="1"/>
        <v>7.2000000000000008E-2</v>
      </c>
      <c r="J44">
        <f t="shared" si="2"/>
        <v>0.28499999999999998</v>
      </c>
      <c r="K44">
        <f t="shared" si="3"/>
        <v>9.5000000000000015E-2</v>
      </c>
      <c r="L44">
        <f t="shared" si="4"/>
        <v>27.452000000000002</v>
      </c>
    </row>
    <row r="45" spans="1:12">
      <c r="A45">
        <v>3</v>
      </c>
      <c r="B45">
        <v>10</v>
      </c>
      <c r="C45">
        <v>27</v>
      </c>
      <c r="D45">
        <v>8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DJF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</dc:creator>
  <cp:lastModifiedBy>jove</cp:lastModifiedBy>
  <dcterms:created xsi:type="dcterms:W3CDTF">2010-08-24T12:25:30Z</dcterms:created>
  <dcterms:modified xsi:type="dcterms:W3CDTF">2010-11-03T07:29:38Z</dcterms:modified>
</cp:coreProperties>
</file>