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B:\GF\GAS\01 Gruppe - Gas\Biogas\Biogas 2024\Aktindsigter\Martin Collignon\Til afsendelse\"/>
    </mc:Choice>
  </mc:AlternateContent>
  <xr:revisionPtr revIDLastSave="0" documentId="13_ncr:1_{B8F0C9C0-36B4-45C8-BB47-6DA6F2746503}" xr6:coauthVersionLast="36" xr6:coauthVersionMax="36" xr10:uidLastSave="{00000000-0000-0000-0000-000000000000}"/>
  <bookViews>
    <workbookView xWindow="0" yWindow="0" windowWidth="19200" windowHeight="6465" xr2:uid="{00000000-000D-0000-FFFF-FFFF00000000}"/>
  </bookViews>
  <sheets>
    <sheet name="Produktion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6" l="1"/>
  <c r="F84" i="6" l="1"/>
  <c r="F62" i="6"/>
  <c r="F57" i="6"/>
  <c r="F53" i="6"/>
  <c r="E49" i="6"/>
  <c r="F48" i="6"/>
  <c r="F47" i="6"/>
  <c r="F37" i="6"/>
  <c r="F24" i="6"/>
  <c r="F18" i="6"/>
  <c r="F4" i="6"/>
  <c r="F3" i="6"/>
</calcChain>
</file>

<file path=xl/sharedStrings.xml><?xml version="1.0" encoding="utf-8"?>
<sst xmlns="http://schemas.openxmlformats.org/spreadsheetml/2006/main" count="382" uniqueCount="226">
  <si>
    <t>Elproduktion</t>
  </si>
  <si>
    <t>Opgradering</t>
  </si>
  <si>
    <t>Ejer</t>
  </si>
  <si>
    <t xml:space="preserve">Biogasanlæg </t>
  </si>
  <si>
    <t>Anlægsadresse</t>
  </si>
  <si>
    <t>Ordning</t>
  </si>
  <si>
    <t>Andekærgaard Biogas ApS</t>
  </si>
  <si>
    <t>Egenprocent</t>
  </si>
  <si>
    <t>Kragekærvej 12, 5700 Svendborg</t>
  </si>
  <si>
    <t>Arla Foods Energy A/S</t>
  </si>
  <si>
    <t>Arla Foods Energy A/S + Arla Foods Ingredients Group P/S</t>
  </si>
  <si>
    <t>Ørneborgvej 11, 7400 Herning</t>
  </si>
  <si>
    <t>Elproduktion + proces + varme</t>
  </si>
  <si>
    <t>Arla Foods Energy A/S, Energi Vegger A M B A</t>
  </si>
  <si>
    <t>Energi Vegger</t>
  </si>
  <si>
    <t>Skivumvej 2, Vegger 9240 Nibe</t>
  </si>
  <si>
    <t>Arla Foods Ingredients Energy A/S</t>
  </si>
  <si>
    <t>Rosmosevej 4, 7400 Herning</t>
  </si>
  <si>
    <t>Egen produktion</t>
  </si>
  <si>
    <t>AU-Vindmøller I/S</t>
  </si>
  <si>
    <t>Holstebrovej 101, 7560 Hjerm</t>
  </si>
  <si>
    <t>Baunsgaard Agro ApS</t>
  </si>
  <si>
    <t>Mellemtoften 12, 7860 Spøttrup</t>
  </si>
  <si>
    <t>Bio Vækst A/S</t>
  </si>
  <si>
    <t>Hagesholmvej 7, 4520 Svinninge</t>
  </si>
  <si>
    <t>Biogas Tågholm P/S</t>
  </si>
  <si>
    <t>Biogas Tågholm P/S (konvertering)</t>
  </si>
  <si>
    <t>Tågholmvej 2,6230 Rødekro</t>
  </si>
  <si>
    <t>Blåhøj Energiselskab A.M.B.A</t>
  </si>
  <si>
    <t>Sdr. Ommevej 38, 7330 Brande</t>
  </si>
  <si>
    <t>Bornholms Bioenergi ApS</t>
  </si>
  <si>
    <t>Rønnevej 48, 3720 Aakirkeby</t>
  </si>
  <si>
    <t>Brdr. Thorsen Biogas I/S</t>
  </si>
  <si>
    <t>Østenfjeldvej 9, 8581 Nimtofte</t>
  </si>
  <si>
    <t>Hellinghøjvej 5, Tumbøl 6200 Aabenraa</t>
  </si>
  <si>
    <t>Ejnar Kirk</t>
  </si>
  <si>
    <t>Ballerumvej 65, 7700 Thisted</t>
  </si>
  <si>
    <t>Midtmosevej 4, 6270 Tønder</t>
  </si>
  <si>
    <t>Fangel Bioenergi ApS</t>
  </si>
  <si>
    <t>Østermarksvej 70, 5260 odense S</t>
  </si>
  <si>
    <t>Filskov Energiselskab A M B A</t>
  </si>
  <si>
    <t>Hjortlundvej 13A, 7200 Grindsted</t>
  </si>
  <si>
    <t>Flemløse Biogas ApS</t>
  </si>
  <si>
    <t>Karlemosevej 5, 5620 Glamsbjerg</t>
  </si>
  <si>
    <t>Præstbølvej 11, 6830 Nørre Nebel</t>
  </si>
  <si>
    <t>Opgradering + elproduktion</t>
  </si>
  <si>
    <t>Holbæk Bioenergi I/S</t>
  </si>
  <si>
    <t>Holbækvej 33, 6780 Skærbæk</t>
  </si>
  <si>
    <t>Fårborggård I/S</t>
  </si>
  <si>
    <t>Fårborgvej 11A, 6940 Lem St</t>
  </si>
  <si>
    <t>Egvadvej 29, Foersum, 6880 Tarm</t>
  </si>
  <si>
    <t>Gedsted Varmeværk a.m.b.a</t>
  </si>
  <si>
    <t>Gedstedgård Biogas ApS</t>
  </si>
  <si>
    <t>Nørgaardsvej 50, 9631 Gedsted</t>
  </si>
  <si>
    <t>Gfe Krogenskær P/S</t>
  </si>
  <si>
    <t>Vildmosevej 21B, 9700 Brønderslev</t>
  </si>
  <si>
    <t>Grauballegaard Biogas ApS</t>
  </si>
  <si>
    <t>Allingvej 13, 8632 Lemming</t>
  </si>
  <si>
    <t>GreenLab Skive Biogas ApS</t>
  </si>
  <si>
    <t>GrønGas Hjørring A/S</t>
  </si>
  <si>
    <t>Gårestrupvej 179, 9800 Hjørring</t>
  </si>
  <si>
    <t>GrønGas Vrå A/S</t>
  </si>
  <si>
    <t>Grøngasvej 13, 9760 Vrå</t>
  </si>
  <si>
    <t>Grønhøj Biogas A/S</t>
  </si>
  <si>
    <t>Mønstedvej 32A, Grønhøj, 7470 Karup J</t>
  </si>
  <si>
    <t>Gårdejer Carl Christian Bæk</t>
  </si>
  <si>
    <t>Røngevej 3, 8860 Ulstrup</t>
  </si>
  <si>
    <t>H.H.R.M. Energi og Landbrug ApS (Kiddegård Biogas)</t>
  </si>
  <si>
    <t>Kiddegårdsvej 3, 7300 Jelling</t>
  </si>
  <si>
    <t>Hashøj Kraftvarmeforsyning AMBA</t>
  </si>
  <si>
    <t>Hashøj Biogas</t>
  </si>
  <si>
    <t>Vemmeløsevej 19A, 4261 Dalmose</t>
  </si>
  <si>
    <t>Gundesbølvej 21A, 6893 Hemmet</t>
  </si>
  <si>
    <t>Henrik Clausen</t>
  </si>
  <si>
    <t>Pøl Nørregade 31, 6430 Nordborg</t>
  </si>
  <si>
    <t>Horsens Bioenergi ApS</t>
  </si>
  <si>
    <t>Ålkærgårdvej 13, 8700 Horsens</t>
  </si>
  <si>
    <t>Ø. Børstingvej 6, Ø. Børsting, 7850 Stoholm Jylland</t>
  </si>
  <si>
    <t>Jens Krogh</t>
  </si>
  <si>
    <t>Tarpvej 15, 6870 Ølgod</t>
  </si>
  <si>
    <t>Kalundborg Bioenergi A/S</t>
  </si>
  <si>
    <t>Asnæsvej 14A, 4400 Kalundborg</t>
  </si>
  <si>
    <t>Holmvej 12, 6200 Aabenraa</t>
  </si>
  <si>
    <t>Kerteminde Biogas</t>
  </si>
  <si>
    <t>Odensevej 250, 5300 Kerteminde</t>
  </si>
  <si>
    <t>Hærup Biogas ApS</t>
  </si>
  <si>
    <t>Herredsvejen 180A, 9500 Hobro</t>
  </si>
  <si>
    <t>KW Energi A/S</t>
  </si>
  <si>
    <t>Buskmosevej 37A, 6300 Gråsten</t>
  </si>
  <si>
    <t>Ugiltvej 20, 9870 Sindal</t>
  </si>
  <si>
    <t>LBJBIO I/S</t>
  </si>
  <si>
    <t>Vådagervej 13, 4250 Fuglebjerg</t>
  </si>
  <si>
    <t>LBT Agro K/S</t>
  </si>
  <si>
    <t>Dammenvej 139, 9800 Hjørring</t>
  </si>
  <si>
    <t>Lemvig Varmeværk a.m.b.a, Lemvig Biogasanlæg A.M.B.A.</t>
  </si>
  <si>
    <t>Lemvig Biogas amba</t>
  </si>
  <si>
    <t>Pillevej 12, 7620 Lemvig</t>
  </si>
  <si>
    <t>Limfjordens Bioenergi ApS</t>
  </si>
  <si>
    <t>Næssundvej 234, 7970 Redsted M</t>
  </si>
  <si>
    <t>Linkogas AMBA</t>
  </si>
  <si>
    <t>Lykkeslund Bioenergi ApS</t>
  </si>
  <si>
    <t>Holemarken 24, 5450 Otterup</t>
  </si>
  <si>
    <t>Madsen Bioenergi I/S</t>
  </si>
  <si>
    <t>Skivevej 47, 7860 Spøttrup</t>
  </si>
  <si>
    <t>Morten Yde Kirk</t>
  </si>
  <si>
    <t>Tovsgårdvej 5, 7700 Thisted</t>
  </si>
  <si>
    <t>Maabjerg Energy Center - Biogas A/S</t>
  </si>
  <si>
    <t>Energivej 13, 7500 Holstebro</t>
  </si>
  <si>
    <t>Naturbiogas Sode A/S</t>
  </si>
  <si>
    <t>Hejsager Næsvej 137A, 6100 Haderselv</t>
  </si>
  <si>
    <t>Naturbiogas Tværmose (tidl. Ejsing)</t>
  </si>
  <si>
    <t>Naturbiogas Tværmose</t>
  </si>
  <si>
    <t>Nature Energy Bånlev A/S</t>
  </si>
  <si>
    <t>Bjergagervej 4, 8380 Thrige</t>
  </si>
  <si>
    <t>Nature Energy Holsted A/S</t>
  </si>
  <si>
    <t>Grindstedvej 4, 6670 Holsted</t>
  </si>
  <si>
    <t>Nature Energy Korskro A/S</t>
  </si>
  <si>
    <t>Lunde Hovedvej 51, 6705 Esbjerg Ø</t>
  </si>
  <si>
    <t>Nature Energy Kværs ApS</t>
  </si>
  <si>
    <t>Felstedvej 35C, Kværs, 6300 Gråsten</t>
  </si>
  <si>
    <t>Nature Energy Køng ApS</t>
  </si>
  <si>
    <t>Næstvedvej 392, 4750 Lundby</t>
  </si>
  <si>
    <t>Nature Energy Midtfyn A/S</t>
  </si>
  <si>
    <t>Lervangsvej 2, 5750 Ringe</t>
  </si>
  <si>
    <t>Nature Energy Månsson A/S</t>
  </si>
  <si>
    <t>Grarupvej 1A, 7330 Brande</t>
  </si>
  <si>
    <t>Nature Energy Nordfyn A/S</t>
  </si>
  <si>
    <t>Odensevej 158, 5400 Bogense</t>
  </si>
  <si>
    <t>Nature Energy Sønderborg A/S</t>
  </si>
  <si>
    <t>Glansager 4, 6400 Sønderborg</t>
  </si>
  <si>
    <t>Nature Energy Videbæk</t>
  </si>
  <si>
    <t>Skjernvej 55A, 6920 Videbæk</t>
  </si>
  <si>
    <t>Nature Energy Vaarst A/S</t>
  </si>
  <si>
    <t>Torderupvej 23, 9260 Gistrup</t>
  </si>
  <si>
    <t>Nysted Bioenergi ApS</t>
  </si>
  <si>
    <t>Fuglegårdsvej 10, 4892 Kettinge</t>
  </si>
  <si>
    <t>Abildholtvej 7, 7500 Holstebro</t>
  </si>
  <si>
    <t>Outrup Biogas ApS</t>
  </si>
  <si>
    <t>Lundtangvej 165</t>
  </si>
  <si>
    <t>Ribe Biogas A/S</t>
  </si>
  <si>
    <t>Koldingvej 19, 6760 Ribe</t>
  </si>
  <si>
    <t>Ringsted Biogas ApS</t>
  </si>
  <si>
    <t>Mulstrup Møllevej 10, 4100 Ringsted</t>
  </si>
  <si>
    <t>Rybjerg Biogas P/S</t>
  </si>
  <si>
    <t>Rustedmøllevej 1, 7870 Roslev</t>
  </si>
  <si>
    <t>Guldagervej 404C, 9800 Hjørring</t>
  </si>
  <si>
    <t>Skals Kraftvarmeværk A.M.B.A + Klejtrup Varmeværk</t>
  </si>
  <si>
    <t>Nørreris Bioenergi ApS</t>
  </si>
  <si>
    <t>Skovvej 2, 8832 Skals</t>
  </si>
  <si>
    <t>Elproduktion + varme</t>
  </si>
  <si>
    <t>Skive Biogas ApS</t>
  </si>
  <si>
    <t>Rudemøllevej 74, 7800 Skive</t>
  </si>
  <si>
    <t>Snertinge, Særslev, Føllenslev Energiselskab Am.b.a</t>
  </si>
  <si>
    <t>Kirkemosesvej 17, 4591 Føllenslev</t>
  </si>
  <si>
    <t>Solrød Bioenergi ApS, Vestegnens Kraftvarmeselskab I/S, Solrød Fjernvarme a m b a</t>
  </si>
  <si>
    <t>Solrød Biogas A/S</t>
  </si>
  <si>
    <t>Åmarken 6, 4623 Lille Skensved</t>
  </si>
  <si>
    <t>Spjald Fjernvarme- og Vandværk a.m.b.a</t>
  </si>
  <si>
    <t>Viftrup Biogas P/S</t>
  </si>
  <si>
    <t>Væggerskildevej 3, 6971 Spjald</t>
  </si>
  <si>
    <t>Storde Biogas I/S</t>
  </si>
  <si>
    <t>Storde 2, 6261 Bredebro</t>
  </si>
  <si>
    <t>Sustainable Bio Solutions Aabenraa K/S</t>
  </si>
  <si>
    <t>Hjerneshøjvej 10, 6200 Aabenraa</t>
  </si>
  <si>
    <t>Sønderjysk Biogas Bevtoft A/S</t>
  </si>
  <si>
    <t>Langvej 65, 65 41 Bevtoft</t>
  </si>
  <si>
    <t>Kongensbrovej 10, 8881 Thorsø</t>
  </si>
  <si>
    <t>Ulsted biogas ApS</t>
  </si>
  <si>
    <t>Houvej 90, 9370 Hals</t>
  </si>
  <si>
    <t>Ulsted Biogas ApS</t>
  </si>
  <si>
    <t>Rørholtvej 86</t>
  </si>
  <si>
    <t>Vesthimmerland Biogas A/S</t>
  </si>
  <si>
    <t>Holmevej 100, 9640 Farsø</t>
  </si>
  <si>
    <t>Vestjysk Biogas ApS</t>
  </si>
  <si>
    <t>Arnborgvej 23a, 6900 Skjern</t>
  </si>
  <si>
    <t>Vicus Biogas ApS</t>
  </si>
  <si>
    <t>Fuglsangvej 100, 8450 Hammel</t>
  </si>
  <si>
    <t>Vinkel Bioenergi ApS</t>
  </si>
  <si>
    <t>Vasehøjvej 16, 7840 Højslev</t>
  </si>
  <si>
    <t>Vrejlev Bioenergi P/S</t>
  </si>
  <si>
    <t>Vrejlev Møllevej 11, 9760 vrå</t>
  </si>
  <si>
    <t>Zastrow Bioenergi ApS</t>
  </si>
  <si>
    <t>Langehede 71A, 5471 Søndersø</t>
  </si>
  <si>
    <t>Hjeddingvej 6A, 6870 Ølgod</t>
  </si>
  <si>
    <t>Aarhus Universitet Foulum</t>
  </si>
  <si>
    <t xml:space="preserve">Burrehøjvej 43, 8830 Tjele </t>
  </si>
  <si>
    <t>Produktion 2023 opgradering (GJ)</t>
  </si>
  <si>
    <t>Produktion 2023 elproduktion (GJ)</t>
  </si>
  <si>
    <t>Løjstrupvej 12B, 8870 Langå</t>
  </si>
  <si>
    <t>Bigadan, Herning Bioenergi A/S</t>
  </si>
  <si>
    <t>Bigadan</t>
  </si>
  <si>
    <t>Bigadan &amp; E.ON</t>
  </si>
  <si>
    <t>BioCirc</t>
  </si>
  <si>
    <t>DBC</t>
  </si>
  <si>
    <t>Nature Energy A/S</t>
  </si>
  <si>
    <t>Nature Energy Hemmet ApS</t>
  </si>
  <si>
    <t>BB Bioenergy P/S</t>
  </si>
  <si>
    <t>BioCirc Blåbjerg Biogas ApS</t>
  </si>
  <si>
    <t>BioCirc Iglsø Biogas ApS</t>
  </si>
  <si>
    <t>Claus P Hissel</t>
  </si>
  <si>
    <t>Graugaard I/S</t>
  </si>
  <si>
    <t>Brdr. Thorsen Varmeværk I/S</t>
  </si>
  <si>
    <t>Foersom  Bioenergi A/S</t>
  </si>
  <si>
    <t>Kim Westergaard</t>
  </si>
  <si>
    <t xml:space="preserve">Klejtrup varmeværk </t>
  </si>
  <si>
    <t>Langaa Bioenergi ApS</t>
  </si>
  <si>
    <t>Tønder Biogas A/S</t>
  </si>
  <si>
    <t>Tybjerggaard Breeding A/S</t>
  </si>
  <si>
    <t>Bøged Strandvej 2B</t>
  </si>
  <si>
    <t>Thorsø Biogasanlæg ApS</t>
  </si>
  <si>
    <t>Nørgård Biogas ApS</t>
  </si>
  <si>
    <t>Rønnovsholm ApS</t>
  </si>
  <si>
    <t>Rønnovsholm ApS v/N K Holger Kirketerp</t>
  </si>
  <si>
    <t>Sindal Biogas A/S</t>
  </si>
  <si>
    <t>BioCirc Blåbjerg Biogas ApS. Forsvarets og forsvarsministeriets styrelser</t>
  </si>
  <si>
    <t>Ølgod Bioenergi ApS</t>
  </si>
  <si>
    <t>Århusvej 15, 8840 Rødkærsbro</t>
  </si>
  <si>
    <t>Infranode Thorsø Biogasanlæg ApS</t>
  </si>
  <si>
    <t>Ålstrupvej 72, 9760 Vrå</t>
  </si>
  <si>
    <t>Linkogas AMBA, ApS Gammelmark 21</t>
  </si>
  <si>
    <t>Elproduktion + proces</t>
  </si>
  <si>
    <t>Kåstrupvej 22, 7860 Spøttrup</t>
  </si>
  <si>
    <t>Tornum 15, 6660 Lintrup</t>
  </si>
  <si>
    <t xml:space="preserve">Vinderupvej 26, 7830 Vinderup </t>
  </si>
  <si>
    <t xml:space="preserve">Nature Energy Bånlev A/S </t>
  </si>
  <si>
    <t xml:space="preserve">LBT Agro K/S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</si>
</sst>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-;\-* #,##0.00\ _k_r_-;_-* &quot;-&quot;??\ _k_r_-;_-@_-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8" fillId="3" borderId="2" applyNumberFormat="0" applyFont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5" fillId="2" borderId="1" xfId="0" applyNumberFormat="1" applyFont="1" applyFill="1" applyBorder="1" applyAlignment="1">
      <alignment vertical="center" wrapText="1"/>
    </xf>
    <xf numFmtId="0" fontId="4" fillId="2" borderId="3" xfId="0" applyFont="1" applyFill="1" applyBorder="1"/>
    <xf numFmtId="3" fontId="4" fillId="2" borderId="3" xfId="0" applyNumberFormat="1" applyFont="1" applyFill="1" applyBorder="1"/>
    <xf numFmtId="0" fontId="1" fillId="2" borderId="3" xfId="0" applyFont="1" applyFill="1" applyBorder="1"/>
    <xf numFmtId="3" fontId="1" fillId="2" borderId="3" xfId="0" applyNumberFormat="1" applyFont="1" applyFill="1" applyBorder="1"/>
    <xf numFmtId="3" fontId="9" fillId="2" borderId="3" xfId="0" applyNumberFormat="1" applyFont="1" applyFill="1" applyBorder="1"/>
    <xf numFmtId="165" fontId="9" fillId="2" borderId="0" xfId="0" applyNumberFormat="1" applyFont="1" applyFill="1"/>
    <xf numFmtId="0" fontId="9" fillId="2" borderId="0" xfId="0" applyNumberFormat="1" applyFont="1" applyFill="1"/>
    <xf numFmtId="3" fontId="4" fillId="2" borderId="2" xfId="2" applyNumberFormat="1" applyFont="1" applyFill="1"/>
    <xf numFmtId="3" fontId="4" fillId="2" borderId="3" xfId="2" applyNumberFormat="1" applyFont="1" applyFill="1" applyBorder="1"/>
    <xf numFmtId="3" fontId="10" fillId="2" borderId="3" xfId="0" applyNumberFormat="1" applyFont="1" applyFill="1" applyBorder="1"/>
    <xf numFmtId="0" fontId="10" fillId="2" borderId="0" xfId="0" applyNumberFormat="1" applyFont="1" applyFill="1"/>
    <xf numFmtId="3" fontId="1" fillId="2" borderId="2" xfId="2" applyNumberFormat="1" applyFont="1" applyFill="1"/>
    <xf numFmtId="3" fontId="4" fillId="2" borderId="4" xfId="2" applyNumberFormat="1" applyFont="1" applyFill="1" applyBorder="1"/>
    <xf numFmtId="3" fontId="1" fillId="2" borderId="3" xfId="2" applyNumberFormat="1" applyFont="1" applyFill="1" applyBorder="1"/>
    <xf numFmtId="3" fontId="5" fillId="2" borderId="3" xfId="0" applyNumberFormat="1" applyFont="1" applyFill="1" applyBorder="1"/>
    <xf numFmtId="0" fontId="11" fillId="2" borderId="0" xfId="0" applyFont="1" applyFill="1"/>
    <xf numFmtId="3" fontId="9" fillId="2" borderId="5" xfId="0" applyNumberFormat="1" applyFont="1" applyFill="1" applyBorder="1"/>
    <xf numFmtId="3" fontId="1" fillId="2" borderId="6" xfId="2" applyNumberFormat="1" applyFont="1" applyFill="1" applyBorder="1"/>
    <xf numFmtId="3" fontId="4" fillId="2" borderId="7" xfId="2" applyNumberFormat="1" applyFont="1" applyFill="1" applyBorder="1"/>
  </cellXfs>
  <cellStyles count="3">
    <cellStyle name="Bemærk!" xfId="2" builtinId="10"/>
    <cellStyle name="Komma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workbookViewId="0">
      <selection activeCell="F61" sqref="F61"/>
    </sheetView>
  </sheetViews>
  <sheetFormatPr defaultColWidth="9.140625" defaultRowHeight="15" x14ac:dyDescent="0.25"/>
  <cols>
    <col min="1" max="1" width="40.7109375" style="4" customWidth="1"/>
    <col min="2" max="2" width="23.42578125" style="4" customWidth="1"/>
    <col min="3" max="3" width="33.42578125" style="4" customWidth="1"/>
    <col min="4" max="4" width="19.85546875" style="4" customWidth="1"/>
    <col min="5" max="5" width="14.5703125" style="15" bestFit="1" customWidth="1"/>
    <col min="6" max="6" width="14.5703125" style="19" bestFit="1" customWidth="1"/>
    <col min="7" max="16384" width="9.140625" style="4"/>
  </cols>
  <sheetData>
    <row r="1" spans="1:6" s="3" customFormat="1" ht="38.25" customHeight="1" x14ac:dyDescent="0.25">
      <c r="A1" s="1" t="s">
        <v>2</v>
      </c>
      <c r="B1" s="1" t="s">
        <v>3</v>
      </c>
      <c r="C1" s="1" t="s">
        <v>4</v>
      </c>
      <c r="D1" s="1" t="s">
        <v>5</v>
      </c>
      <c r="E1" s="8" t="s">
        <v>186</v>
      </c>
      <c r="F1" s="2" t="s">
        <v>187</v>
      </c>
    </row>
    <row r="2" spans="1:6" s="5" customFormat="1" ht="15" customHeight="1" x14ac:dyDescent="0.25">
      <c r="A2" s="9" t="s">
        <v>6</v>
      </c>
      <c r="B2" s="9" t="s">
        <v>7</v>
      </c>
      <c r="C2" s="9" t="s">
        <v>8</v>
      </c>
      <c r="D2" s="10" t="s">
        <v>1</v>
      </c>
      <c r="E2" s="10">
        <v>191917.48591064647</v>
      </c>
      <c r="F2" s="18"/>
    </row>
    <row r="3" spans="1:6" s="5" customFormat="1" ht="15" customHeight="1" x14ac:dyDescent="0.25">
      <c r="A3" s="9" t="s">
        <v>10</v>
      </c>
      <c r="B3" s="9" t="s">
        <v>189</v>
      </c>
      <c r="C3" s="9" t="s">
        <v>11</v>
      </c>
      <c r="D3" s="10" t="s">
        <v>12</v>
      </c>
      <c r="E3" s="13"/>
      <c r="F3" s="12">
        <f>80417.67282432+67067.3370744</f>
        <v>147485.00989872002</v>
      </c>
    </row>
    <row r="4" spans="1:6" s="5" customFormat="1" ht="15" customHeight="1" x14ac:dyDescent="0.25">
      <c r="A4" s="9" t="s">
        <v>13</v>
      </c>
      <c r="B4" s="9" t="s">
        <v>14</v>
      </c>
      <c r="C4" s="9" t="s">
        <v>15</v>
      </c>
      <c r="D4" s="10" t="s">
        <v>12</v>
      </c>
      <c r="E4" s="13"/>
      <c r="F4" s="12">
        <f>23703.299433216+20053.2267957715</f>
        <v>43756.526228987503</v>
      </c>
    </row>
    <row r="5" spans="1:6" s="6" customFormat="1" ht="15" customHeight="1" x14ac:dyDescent="0.25">
      <c r="A5" s="9" t="s">
        <v>9</v>
      </c>
      <c r="B5" s="9" t="s">
        <v>9</v>
      </c>
      <c r="C5" s="9" t="s">
        <v>216</v>
      </c>
      <c r="D5" s="10" t="s">
        <v>220</v>
      </c>
      <c r="E5" s="13"/>
      <c r="F5" s="12">
        <v>50288.651743279246</v>
      </c>
    </row>
    <row r="6" spans="1:6" s="5" customFormat="1" ht="15" customHeight="1" x14ac:dyDescent="0.25">
      <c r="A6" s="9" t="s">
        <v>16</v>
      </c>
      <c r="B6" s="9" t="s">
        <v>189</v>
      </c>
      <c r="C6" s="9" t="s">
        <v>17</v>
      </c>
      <c r="D6" s="10" t="s">
        <v>0</v>
      </c>
      <c r="E6" s="13"/>
      <c r="F6" s="12">
        <v>106618.31947727999</v>
      </c>
    </row>
    <row r="7" spans="1:6" s="7" customFormat="1" ht="15" customHeight="1" x14ac:dyDescent="0.25">
      <c r="A7" s="9" t="s">
        <v>19</v>
      </c>
      <c r="B7" s="9" t="s">
        <v>19</v>
      </c>
      <c r="C7" s="9" t="s">
        <v>20</v>
      </c>
      <c r="D7" s="10" t="s">
        <v>1</v>
      </c>
      <c r="E7" s="10">
        <v>273028.31587396679</v>
      </c>
      <c r="F7" s="13"/>
    </row>
    <row r="8" spans="1:6" s="5" customFormat="1" ht="15" customHeight="1" x14ac:dyDescent="0.25">
      <c r="A8" s="9" t="s">
        <v>21</v>
      </c>
      <c r="B8" s="9" t="s">
        <v>21</v>
      </c>
      <c r="C8" s="9" t="s">
        <v>22</v>
      </c>
      <c r="D8" s="10" t="s">
        <v>0</v>
      </c>
      <c r="E8" s="13"/>
      <c r="F8" s="12">
        <v>3358.3385534399995</v>
      </c>
    </row>
    <row r="9" spans="1:6" s="5" customFormat="1" ht="15" customHeight="1" x14ac:dyDescent="0.25">
      <c r="A9" s="9" t="s">
        <v>190</v>
      </c>
      <c r="B9" s="9" t="s">
        <v>80</v>
      </c>
      <c r="C9" s="9" t="s">
        <v>81</v>
      </c>
      <c r="D9" s="10" t="s">
        <v>1</v>
      </c>
      <c r="E9" s="10">
        <v>1060145.52606448</v>
      </c>
      <c r="F9" s="18"/>
    </row>
    <row r="10" spans="1:6" s="5" customFormat="1" ht="15" customHeight="1" x14ac:dyDescent="0.25">
      <c r="A10" s="9" t="s">
        <v>190</v>
      </c>
      <c r="B10" s="9" t="s">
        <v>30</v>
      </c>
      <c r="C10" s="9" t="s">
        <v>31</v>
      </c>
      <c r="D10" s="10" t="s">
        <v>0</v>
      </c>
      <c r="E10" s="13"/>
      <c r="F10" s="20">
        <v>41105.127624911998</v>
      </c>
    </row>
    <row r="11" spans="1:6" s="5" customFormat="1" ht="15" customHeight="1" x14ac:dyDescent="0.25">
      <c r="A11" s="9" t="s">
        <v>190</v>
      </c>
      <c r="B11" s="9" t="s">
        <v>38</v>
      </c>
      <c r="C11" s="9" t="s">
        <v>39</v>
      </c>
      <c r="D11" s="10" t="s">
        <v>0</v>
      </c>
      <c r="E11" s="13"/>
      <c r="F11" s="12">
        <v>147009.934922657</v>
      </c>
    </row>
    <row r="12" spans="1:6" s="5" customFormat="1" ht="15" customHeight="1" x14ac:dyDescent="0.25">
      <c r="A12" s="9" t="s">
        <v>190</v>
      </c>
      <c r="B12" s="9" t="s">
        <v>134</v>
      </c>
      <c r="C12" s="9" t="s">
        <v>135</v>
      </c>
      <c r="D12" s="10" t="s">
        <v>0</v>
      </c>
      <c r="E12" s="13"/>
      <c r="F12" s="12">
        <v>28538.295542615662</v>
      </c>
    </row>
    <row r="13" spans="1:6" s="5" customFormat="1" ht="15" customHeight="1" x14ac:dyDescent="0.25">
      <c r="A13" s="9" t="s">
        <v>191</v>
      </c>
      <c r="B13" s="9" t="s">
        <v>97</v>
      </c>
      <c r="C13" s="9" t="s">
        <v>98</v>
      </c>
      <c r="D13" s="10" t="s">
        <v>45</v>
      </c>
      <c r="E13" s="16">
        <v>419377.64625489659</v>
      </c>
      <c r="F13" s="18"/>
    </row>
    <row r="14" spans="1:6" s="5" customFormat="1" ht="15" customHeight="1" x14ac:dyDescent="0.25">
      <c r="A14" s="9" t="s">
        <v>23</v>
      </c>
      <c r="B14" s="9" t="s">
        <v>23</v>
      </c>
      <c r="C14" s="9" t="s">
        <v>24</v>
      </c>
      <c r="D14" s="10" t="s">
        <v>0</v>
      </c>
      <c r="E14" s="13"/>
      <c r="F14" s="22">
        <v>540.33669458156805</v>
      </c>
    </row>
    <row r="15" spans="1:6" s="5" customFormat="1" ht="15" customHeight="1" x14ac:dyDescent="0.25">
      <c r="A15" s="9" t="s">
        <v>198</v>
      </c>
      <c r="B15" s="9" t="s">
        <v>198</v>
      </c>
      <c r="C15" s="9" t="s">
        <v>77</v>
      </c>
      <c r="D15" s="10" t="s">
        <v>1</v>
      </c>
      <c r="E15" s="10">
        <v>299756.53061620909</v>
      </c>
      <c r="F15" s="18"/>
    </row>
    <row r="16" spans="1:6" s="5" customFormat="1" ht="15" customHeight="1" x14ac:dyDescent="0.25">
      <c r="A16" s="9" t="s">
        <v>192</v>
      </c>
      <c r="B16" s="9" t="s">
        <v>141</v>
      </c>
      <c r="C16" s="9" t="s">
        <v>142</v>
      </c>
      <c r="D16" s="10" t="s">
        <v>1</v>
      </c>
      <c r="E16" s="10">
        <v>218155.26722857359</v>
      </c>
      <c r="F16" s="18"/>
    </row>
    <row r="17" spans="1:6" s="5" customFormat="1" ht="15" customHeight="1" x14ac:dyDescent="0.25">
      <c r="A17" s="9" t="s">
        <v>192</v>
      </c>
      <c r="B17" s="9" t="s">
        <v>63</v>
      </c>
      <c r="C17" s="9" t="s">
        <v>64</v>
      </c>
      <c r="D17" s="10" t="s">
        <v>1</v>
      </c>
      <c r="E17" s="10">
        <v>294332.80033716623</v>
      </c>
      <c r="F17" s="18"/>
    </row>
    <row r="18" spans="1:6" s="5" customFormat="1" ht="15" customHeight="1" x14ac:dyDescent="0.25">
      <c r="A18" s="9" t="s">
        <v>197</v>
      </c>
      <c r="B18" s="9" t="s">
        <v>214</v>
      </c>
      <c r="C18" s="9" t="s">
        <v>44</v>
      </c>
      <c r="D18" s="10" t="s">
        <v>45</v>
      </c>
      <c r="E18" s="21">
        <v>251962.16827187582</v>
      </c>
      <c r="F18" s="22">
        <f>32847.9865506786+2400.50579886187+413.2298377584</f>
        <v>35661.722187298874</v>
      </c>
    </row>
    <row r="19" spans="1:6" s="5" customFormat="1" ht="15" customHeight="1" x14ac:dyDescent="0.25">
      <c r="A19" s="9" t="s">
        <v>192</v>
      </c>
      <c r="B19" s="9" t="s">
        <v>108</v>
      </c>
      <c r="C19" s="9" t="s">
        <v>109</v>
      </c>
      <c r="D19" s="10" t="s">
        <v>1</v>
      </c>
      <c r="E19" s="10">
        <v>882320.76996354514</v>
      </c>
      <c r="F19" s="18"/>
    </row>
    <row r="20" spans="1:6" s="5" customFormat="1" ht="15" customHeight="1" x14ac:dyDescent="0.25">
      <c r="A20" s="9" t="s">
        <v>192</v>
      </c>
      <c r="B20" s="9" t="s">
        <v>171</v>
      </c>
      <c r="C20" s="9" t="s">
        <v>172</v>
      </c>
      <c r="D20" s="10" t="s">
        <v>1</v>
      </c>
      <c r="E20" s="10">
        <v>1324897.7687030516</v>
      </c>
      <c r="F20" s="18"/>
    </row>
    <row r="21" spans="1:6" s="5" customFormat="1" ht="15" customHeight="1" x14ac:dyDescent="0.25">
      <c r="A21" s="9" t="s">
        <v>192</v>
      </c>
      <c r="B21" s="9" t="s">
        <v>177</v>
      </c>
      <c r="C21" s="9" t="s">
        <v>178</v>
      </c>
      <c r="D21" s="10" t="s">
        <v>1</v>
      </c>
      <c r="E21" s="10">
        <v>1547515.5239049739</v>
      </c>
      <c r="F21" s="18"/>
    </row>
    <row r="22" spans="1:6" s="5" customFormat="1" ht="15" customHeight="1" x14ac:dyDescent="0.25">
      <c r="A22" s="9" t="s">
        <v>25</v>
      </c>
      <c r="B22" s="11" t="s">
        <v>26</v>
      </c>
      <c r="C22" s="9" t="s">
        <v>27</v>
      </c>
      <c r="D22" s="10" t="s">
        <v>1</v>
      </c>
      <c r="E22" s="10">
        <v>255120.11033001667</v>
      </c>
      <c r="F22" s="18"/>
    </row>
    <row r="23" spans="1:6" s="6" customFormat="1" ht="15" customHeight="1" x14ac:dyDescent="0.25">
      <c r="A23" s="9" t="s">
        <v>28</v>
      </c>
      <c r="B23" s="9" t="s">
        <v>28</v>
      </c>
      <c r="C23" s="9" t="s">
        <v>29</v>
      </c>
      <c r="D23" s="10" t="s">
        <v>0</v>
      </c>
      <c r="E23" s="13"/>
      <c r="F23" s="12">
        <v>41217.852035131196</v>
      </c>
    </row>
    <row r="24" spans="1:6" s="5" customFormat="1" ht="15" customHeight="1" x14ac:dyDescent="0.25">
      <c r="A24" s="9" t="s">
        <v>32</v>
      </c>
      <c r="B24" s="9" t="s">
        <v>201</v>
      </c>
      <c r="C24" s="9" t="s">
        <v>33</v>
      </c>
      <c r="D24" s="10" t="s">
        <v>0</v>
      </c>
      <c r="E24" s="13"/>
      <c r="F24" s="20">
        <f>6665.0497766424+7052.68686144672</f>
        <v>13717.73663808912</v>
      </c>
    </row>
    <row r="25" spans="1:6" s="24" customFormat="1" ht="15" customHeight="1" x14ac:dyDescent="0.25">
      <c r="A25" s="9" t="s">
        <v>199</v>
      </c>
      <c r="B25" s="9" t="s">
        <v>199</v>
      </c>
      <c r="C25" s="9" t="s">
        <v>34</v>
      </c>
      <c r="D25" s="10" t="s">
        <v>0</v>
      </c>
      <c r="E25" s="23"/>
      <c r="F25" s="12">
        <v>11926.898417858114</v>
      </c>
    </row>
    <row r="26" spans="1:6" s="5" customFormat="1" ht="15" customHeight="1" x14ac:dyDescent="0.25">
      <c r="A26" s="9" t="s">
        <v>193</v>
      </c>
      <c r="B26" s="9" t="s">
        <v>56</v>
      </c>
      <c r="C26" s="9" t="s">
        <v>57</v>
      </c>
      <c r="D26" s="10" t="s">
        <v>1</v>
      </c>
      <c r="E26" s="10">
        <v>235967.68394725406</v>
      </c>
      <c r="F26" s="18"/>
    </row>
    <row r="27" spans="1:6" s="6" customFormat="1" ht="15" customHeight="1" x14ac:dyDescent="0.25">
      <c r="A27" s="9" t="s">
        <v>193</v>
      </c>
      <c r="B27" s="9" t="s">
        <v>173</v>
      </c>
      <c r="C27" s="9" t="s">
        <v>174</v>
      </c>
      <c r="D27" s="10" t="s">
        <v>1</v>
      </c>
      <c r="E27" s="10">
        <v>245431.90854808519</v>
      </c>
      <c r="F27" s="18"/>
    </row>
    <row r="28" spans="1:6" s="5" customFormat="1" ht="15" customHeight="1" x14ac:dyDescent="0.25">
      <c r="A28" s="9" t="s">
        <v>193</v>
      </c>
      <c r="B28" s="9" t="s">
        <v>179</v>
      </c>
      <c r="C28" s="9" t="s">
        <v>180</v>
      </c>
      <c r="D28" s="10" t="s">
        <v>1</v>
      </c>
      <c r="E28" s="10">
        <v>225339.64769042624</v>
      </c>
      <c r="F28" s="18"/>
    </row>
    <row r="29" spans="1:6" s="6" customFormat="1" ht="15" customHeight="1" x14ac:dyDescent="0.25">
      <c r="A29" s="9" t="s">
        <v>193</v>
      </c>
      <c r="B29" s="9" t="s">
        <v>137</v>
      </c>
      <c r="C29" s="9" t="s">
        <v>138</v>
      </c>
      <c r="D29" s="10" t="s">
        <v>1</v>
      </c>
      <c r="E29" s="10">
        <v>280834.5533315512</v>
      </c>
      <c r="F29" s="18"/>
    </row>
    <row r="30" spans="1:6" s="5" customFormat="1" ht="15" customHeight="1" x14ac:dyDescent="0.25">
      <c r="A30" s="9" t="s">
        <v>193</v>
      </c>
      <c r="B30" s="9" t="s">
        <v>196</v>
      </c>
      <c r="C30" s="11" t="s">
        <v>218</v>
      </c>
      <c r="D30" s="10" t="s">
        <v>1</v>
      </c>
      <c r="E30" s="10">
        <v>441797.93187510798</v>
      </c>
      <c r="F30" s="18"/>
    </row>
    <row r="31" spans="1:6" s="5" customFormat="1" ht="15" customHeight="1" x14ac:dyDescent="0.25">
      <c r="A31" s="9" t="s">
        <v>193</v>
      </c>
      <c r="B31" s="9" t="s">
        <v>213</v>
      </c>
      <c r="C31" s="9" t="s">
        <v>89</v>
      </c>
      <c r="D31" s="10" t="s">
        <v>1</v>
      </c>
      <c r="E31" s="10">
        <v>622189.19053968578</v>
      </c>
      <c r="F31" s="18"/>
    </row>
    <row r="32" spans="1:6" s="24" customFormat="1" ht="15" customHeight="1" x14ac:dyDescent="0.25">
      <c r="A32" s="9" t="s">
        <v>35</v>
      </c>
      <c r="B32" s="9" t="s">
        <v>35</v>
      </c>
      <c r="C32" s="9" t="s">
        <v>36</v>
      </c>
      <c r="D32" s="10" t="s">
        <v>0</v>
      </c>
      <c r="E32" s="23"/>
      <c r="F32" s="12">
        <v>9293.4319252507194</v>
      </c>
    </row>
    <row r="33" spans="1:6" s="5" customFormat="1" ht="15" customHeight="1" x14ac:dyDescent="0.25">
      <c r="A33" s="9" t="s">
        <v>206</v>
      </c>
      <c r="B33" s="9" t="s">
        <v>206</v>
      </c>
      <c r="C33" s="9" t="s">
        <v>37</v>
      </c>
      <c r="D33" s="10" t="s">
        <v>1</v>
      </c>
      <c r="E33" s="10">
        <v>55119.120887314231</v>
      </c>
      <c r="F33" s="18"/>
    </row>
    <row r="34" spans="1:6" s="6" customFormat="1" ht="15" customHeight="1" x14ac:dyDescent="0.25">
      <c r="A34" s="9" t="s">
        <v>40</v>
      </c>
      <c r="B34" s="9" t="s">
        <v>40</v>
      </c>
      <c r="C34" s="9" t="s">
        <v>41</v>
      </c>
      <c r="D34" s="10" t="s">
        <v>0</v>
      </c>
      <c r="E34" s="13"/>
      <c r="F34" s="12">
        <v>37143.467454712321</v>
      </c>
    </row>
    <row r="35" spans="1:6" s="5" customFormat="1" ht="15" customHeight="1" x14ac:dyDescent="0.25">
      <c r="A35" s="9" t="s">
        <v>207</v>
      </c>
      <c r="B35" s="9" t="s">
        <v>207</v>
      </c>
      <c r="C35" s="9" t="s">
        <v>208</v>
      </c>
      <c r="D35" s="10" t="s">
        <v>0</v>
      </c>
      <c r="E35" s="13"/>
      <c r="F35" s="12">
        <v>11097.9930002292</v>
      </c>
    </row>
    <row r="36" spans="1:6" s="5" customFormat="1" ht="15" customHeight="1" x14ac:dyDescent="0.25">
      <c r="A36" s="9" t="s">
        <v>42</v>
      </c>
      <c r="B36" s="9" t="s">
        <v>42</v>
      </c>
      <c r="C36" s="9" t="s">
        <v>43</v>
      </c>
      <c r="D36" s="10" t="s">
        <v>1</v>
      </c>
      <c r="E36" s="10">
        <v>195479.88414018104</v>
      </c>
      <c r="F36" s="18"/>
    </row>
    <row r="37" spans="1:6" s="5" customFormat="1" ht="15" customHeight="1" x14ac:dyDescent="0.25">
      <c r="A37" s="9" t="s">
        <v>46</v>
      </c>
      <c r="B37" s="9" t="s">
        <v>46</v>
      </c>
      <c r="C37" s="9" t="s">
        <v>47</v>
      </c>
      <c r="D37" s="10" t="s">
        <v>0</v>
      </c>
      <c r="E37" s="13"/>
      <c r="F37" s="20">
        <f>11356.3978247379+7354.98984473323</f>
        <v>18711.387669471129</v>
      </c>
    </row>
    <row r="38" spans="1:6" s="5" customFormat="1" ht="15" customHeight="1" x14ac:dyDescent="0.25">
      <c r="A38" s="9" t="s">
        <v>48</v>
      </c>
      <c r="B38" s="9" t="s">
        <v>48</v>
      </c>
      <c r="C38" s="9" t="s">
        <v>49</v>
      </c>
      <c r="D38" s="10" t="s">
        <v>0</v>
      </c>
      <c r="E38" s="13"/>
      <c r="F38" s="12">
        <v>4985.5935849969592</v>
      </c>
    </row>
    <row r="39" spans="1:6" s="5" customFormat="1" ht="15" customHeight="1" x14ac:dyDescent="0.25">
      <c r="A39" s="9" t="s">
        <v>202</v>
      </c>
      <c r="B39" s="9" t="s">
        <v>202</v>
      </c>
      <c r="C39" s="9" t="s">
        <v>50</v>
      </c>
      <c r="D39" s="10" t="s">
        <v>1</v>
      </c>
      <c r="E39" s="10">
        <v>88301.605987251067</v>
      </c>
      <c r="F39" s="18"/>
    </row>
    <row r="40" spans="1:6" s="5" customFormat="1" ht="15" customHeight="1" x14ac:dyDescent="0.25">
      <c r="A40" s="9" t="s">
        <v>51</v>
      </c>
      <c r="B40" s="9" t="s">
        <v>52</v>
      </c>
      <c r="C40" s="11" t="s">
        <v>53</v>
      </c>
      <c r="D40" s="10" t="s">
        <v>0</v>
      </c>
      <c r="E40" s="13"/>
      <c r="F40" s="12">
        <v>18261.229879152001</v>
      </c>
    </row>
    <row r="41" spans="1:6" s="5" customFormat="1" ht="15" customHeight="1" x14ac:dyDescent="0.25">
      <c r="A41" s="9" t="s">
        <v>54</v>
      </c>
      <c r="B41" s="9" t="s">
        <v>54</v>
      </c>
      <c r="C41" s="9" t="s">
        <v>55</v>
      </c>
      <c r="D41" s="10" t="s">
        <v>1</v>
      </c>
      <c r="E41" s="10">
        <v>169040.18972333751</v>
      </c>
      <c r="F41" s="18"/>
    </row>
    <row r="42" spans="1:6" s="5" customFormat="1" ht="15" customHeight="1" x14ac:dyDescent="0.25">
      <c r="A42" s="9" t="s">
        <v>58</v>
      </c>
      <c r="B42" s="9" t="s">
        <v>58</v>
      </c>
      <c r="C42" s="9" t="s">
        <v>221</v>
      </c>
      <c r="D42" s="10" t="s">
        <v>1</v>
      </c>
      <c r="E42" s="10">
        <v>829621.51214983372</v>
      </c>
      <c r="F42" s="18"/>
    </row>
    <row r="43" spans="1:6" s="5" customFormat="1" ht="15" customHeight="1" x14ac:dyDescent="0.25">
      <c r="A43" s="9" t="s">
        <v>59</v>
      </c>
      <c r="B43" s="9" t="s">
        <v>59</v>
      </c>
      <c r="C43" s="9" t="s">
        <v>60</v>
      </c>
      <c r="D43" s="10" t="s">
        <v>0</v>
      </c>
      <c r="E43" s="13"/>
      <c r="F43" s="12">
        <v>19895.57625770208</v>
      </c>
    </row>
    <row r="44" spans="1:6" s="7" customFormat="1" ht="15" customHeight="1" x14ac:dyDescent="0.25">
      <c r="A44" s="9" t="s">
        <v>61</v>
      </c>
      <c r="B44" s="9" t="s">
        <v>61</v>
      </c>
      <c r="C44" s="9" t="s">
        <v>62</v>
      </c>
      <c r="D44" s="10" t="s">
        <v>1</v>
      </c>
      <c r="E44" s="10">
        <v>484136.0215979658</v>
      </c>
      <c r="F44" s="13"/>
    </row>
    <row r="45" spans="1:6" s="24" customFormat="1" ht="15" customHeight="1" x14ac:dyDescent="0.25">
      <c r="A45" s="9" t="s">
        <v>65</v>
      </c>
      <c r="B45" s="9" t="s">
        <v>65</v>
      </c>
      <c r="C45" s="9" t="s">
        <v>66</v>
      </c>
      <c r="D45" s="10" t="s">
        <v>0</v>
      </c>
      <c r="E45" s="23"/>
      <c r="F45" s="12">
        <v>3357.5534628479995</v>
      </c>
    </row>
    <row r="46" spans="1:6" s="5" customFormat="1" ht="15" customHeight="1" x14ac:dyDescent="0.25">
      <c r="A46" s="9" t="s">
        <v>67</v>
      </c>
      <c r="B46" s="9" t="s">
        <v>67</v>
      </c>
      <c r="C46" s="9" t="s">
        <v>68</v>
      </c>
      <c r="D46" s="10" t="s">
        <v>0</v>
      </c>
      <c r="E46" s="13"/>
      <c r="F46" s="12">
        <v>19859.38530731251</v>
      </c>
    </row>
    <row r="47" spans="1:6" s="5" customFormat="1" ht="15" customHeight="1" x14ac:dyDescent="0.25">
      <c r="A47" s="9" t="s">
        <v>69</v>
      </c>
      <c r="B47" s="9" t="s">
        <v>70</v>
      </c>
      <c r="C47" s="9" t="s">
        <v>71</v>
      </c>
      <c r="D47" s="10" t="s">
        <v>0</v>
      </c>
      <c r="E47" s="13"/>
      <c r="F47" s="20">
        <f>14569.72418304+8384.05140314976</f>
        <v>22953.77558618976</v>
      </c>
    </row>
    <row r="48" spans="1:6" s="24" customFormat="1" ht="15" customHeight="1" x14ac:dyDescent="0.25">
      <c r="A48" s="9" t="s">
        <v>200</v>
      </c>
      <c r="B48" s="9" t="s">
        <v>73</v>
      </c>
      <c r="C48" s="9" t="s">
        <v>74</v>
      </c>
      <c r="D48" s="10" t="s">
        <v>0</v>
      </c>
      <c r="E48" s="23"/>
      <c r="F48" s="20">
        <f>0.605038824+6074.35784410853</f>
        <v>6074.9628829325302</v>
      </c>
    </row>
    <row r="49" spans="1:6" s="5" customFormat="1" ht="15" customHeight="1" x14ac:dyDescent="0.25">
      <c r="A49" s="9" t="s">
        <v>75</v>
      </c>
      <c r="B49" s="9" t="s">
        <v>75</v>
      </c>
      <c r="C49" s="9" t="s">
        <v>76</v>
      </c>
      <c r="D49" s="10" t="s">
        <v>1</v>
      </c>
      <c r="E49" s="16">
        <f>497898.637154656+418659.440291223</f>
        <v>916558.077445879</v>
      </c>
      <c r="F49" s="18"/>
    </row>
    <row r="50" spans="1:6" s="24" customFormat="1" ht="15" customHeight="1" x14ac:dyDescent="0.25">
      <c r="A50" s="9" t="s">
        <v>78</v>
      </c>
      <c r="B50" s="9" t="s">
        <v>78</v>
      </c>
      <c r="C50" s="9" t="s">
        <v>79</v>
      </c>
      <c r="D50" s="10" t="s">
        <v>0</v>
      </c>
      <c r="E50" s="23"/>
      <c r="F50" s="12">
        <v>4216.5211866130085</v>
      </c>
    </row>
    <row r="51" spans="1:6" s="24" customFormat="1" ht="15" customHeight="1" x14ac:dyDescent="0.25">
      <c r="A51" s="9" t="s">
        <v>203</v>
      </c>
      <c r="B51" s="9" t="s">
        <v>203</v>
      </c>
      <c r="C51" s="9" t="s">
        <v>82</v>
      </c>
      <c r="D51" s="10" t="s">
        <v>0</v>
      </c>
      <c r="E51" s="23"/>
      <c r="F51" s="12">
        <v>9411.0541880116307</v>
      </c>
    </row>
    <row r="52" spans="1:6" s="5" customFormat="1" ht="15" customHeight="1" x14ac:dyDescent="0.25">
      <c r="A52" s="9" t="s">
        <v>83</v>
      </c>
      <c r="B52" s="9" t="s">
        <v>83</v>
      </c>
      <c r="C52" s="9" t="s">
        <v>84</v>
      </c>
      <c r="D52" s="10" t="s">
        <v>1</v>
      </c>
      <c r="E52" s="10">
        <v>103301.85494713031</v>
      </c>
      <c r="F52" s="18"/>
    </row>
    <row r="53" spans="1:6" s="5" customFormat="1" ht="15" customHeight="1" x14ac:dyDescent="0.25">
      <c r="A53" s="9" t="s">
        <v>204</v>
      </c>
      <c r="B53" s="9" t="s">
        <v>85</v>
      </c>
      <c r="C53" s="9" t="s">
        <v>86</v>
      </c>
      <c r="D53" s="10" t="s">
        <v>0</v>
      </c>
      <c r="E53" s="13"/>
      <c r="F53" s="22">
        <f>16887.243482928+17323.711677792</f>
        <v>34210.955160719997</v>
      </c>
    </row>
    <row r="54" spans="1:6" s="5" customFormat="1" ht="15" customHeight="1" x14ac:dyDescent="0.25">
      <c r="A54" s="9" t="s">
        <v>87</v>
      </c>
      <c r="B54" s="9" t="s">
        <v>87</v>
      </c>
      <c r="C54" s="9" t="s">
        <v>88</v>
      </c>
      <c r="D54" s="10" t="s">
        <v>45</v>
      </c>
      <c r="E54" s="10">
        <v>80446.789112513608</v>
      </c>
      <c r="F54" s="12">
        <v>16258.045397046337</v>
      </c>
    </row>
    <row r="55" spans="1:6" s="5" customFormat="1" ht="15" customHeight="1" x14ac:dyDescent="0.25">
      <c r="A55" s="9" t="s">
        <v>90</v>
      </c>
      <c r="B55" s="9" t="s">
        <v>90</v>
      </c>
      <c r="C55" s="9" t="s">
        <v>91</v>
      </c>
      <c r="D55" s="10" t="s">
        <v>0</v>
      </c>
      <c r="E55" s="13"/>
      <c r="F55" s="12">
        <v>7730.234306984592</v>
      </c>
    </row>
    <row r="56" spans="1:6" s="5" customFormat="1" ht="15" customHeight="1" x14ac:dyDescent="0.25">
      <c r="A56" s="9" t="s">
        <v>92</v>
      </c>
      <c r="B56" s="9" t="s">
        <v>225</v>
      </c>
      <c r="C56" s="9" t="s">
        <v>93</v>
      </c>
      <c r="D56" s="10" t="s">
        <v>45</v>
      </c>
      <c r="E56" s="21">
        <v>432983.53693425539</v>
      </c>
      <c r="F56" s="22">
        <v>22902.173690291998</v>
      </c>
    </row>
    <row r="57" spans="1:6" s="5" customFormat="1" ht="15" customHeight="1" x14ac:dyDescent="0.25">
      <c r="A57" s="9" t="s">
        <v>94</v>
      </c>
      <c r="B57" s="9" t="s">
        <v>95</v>
      </c>
      <c r="C57" s="9" t="s">
        <v>96</v>
      </c>
      <c r="D57" s="10" t="s">
        <v>0</v>
      </c>
      <c r="E57" s="25"/>
      <c r="F57" s="22">
        <f t="shared" ref="F57" si="0">3445.340865408+12420.872837568+20487.576608591+53303.07690864</f>
        <v>89656.867220207001</v>
      </c>
    </row>
    <row r="58" spans="1:6" s="5" customFormat="1" ht="15" customHeight="1" x14ac:dyDescent="0.25">
      <c r="A58" s="9" t="s">
        <v>219</v>
      </c>
      <c r="B58" s="9" t="s">
        <v>99</v>
      </c>
      <c r="C58" s="9" t="s">
        <v>222</v>
      </c>
      <c r="D58" s="10" t="s">
        <v>45</v>
      </c>
      <c r="E58" s="21">
        <v>567473.45164789399</v>
      </c>
      <c r="F58" s="26">
        <v>18127.726690349951</v>
      </c>
    </row>
    <row r="59" spans="1:6" s="5" customFormat="1" ht="15" customHeight="1" x14ac:dyDescent="0.25">
      <c r="A59" s="9" t="s">
        <v>100</v>
      </c>
      <c r="B59" s="9" t="s">
        <v>100</v>
      </c>
      <c r="C59" s="9" t="s">
        <v>101</v>
      </c>
      <c r="D59" s="10" t="s">
        <v>1</v>
      </c>
      <c r="E59" s="10">
        <v>126665.57754720979</v>
      </c>
      <c r="F59" s="18"/>
    </row>
    <row r="60" spans="1:6" s="5" customFormat="1" ht="15" customHeight="1" x14ac:dyDescent="0.25">
      <c r="A60" s="9" t="s">
        <v>102</v>
      </c>
      <c r="B60" s="9" t="s">
        <v>102</v>
      </c>
      <c r="C60" s="9" t="s">
        <v>103</v>
      </c>
      <c r="D60" s="10" t="s">
        <v>1</v>
      </c>
      <c r="E60" s="10">
        <v>184516.85631991248</v>
      </c>
      <c r="F60" s="18"/>
    </row>
    <row r="61" spans="1:6" s="24" customFormat="1" ht="15" customHeight="1" x14ac:dyDescent="0.25">
      <c r="A61" s="9" t="s">
        <v>104</v>
      </c>
      <c r="B61" s="9" t="s">
        <v>18</v>
      </c>
      <c r="C61" s="9" t="s">
        <v>105</v>
      </c>
      <c r="D61" s="10" t="s">
        <v>0</v>
      </c>
      <c r="E61" s="23"/>
      <c r="F61" s="12">
        <v>8991.2251220500802</v>
      </c>
    </row>
    <row r="62" spans="1:6" s="5" customFormat="1" ht="15" customHeight="1" x14ac:dyDescent="0.25">
      <c r="A62" s="9" t="s">
        <v>9</v>
      </c>
      <c r="B62" s="9" t="s">
        <v>106</v>
      </c>
      <c r="C62" s="9" t="s">
        <v>107</v>
      </c>
      <c r="D62" s="10" t="s">
        <v>0</v>
      </c>
      <c r="E62" s="13"/>
      <c r="F62" s="22">
        <f t="shared" ref="F62" si="1">24552.9239690311+67774.637192184+55012.7901024+28680.97330332</f>
        <v>176021.3245669351</v>
      </c>
    </row>
    <row r="63" spans="1:6" s="5" customFormat="1" ht="15" customHeight="1" x14ac:dyDescent="0.25">
      <c r="A63" s="9" t="s">
        <v>110</v>
      </c>
      <c r="B63" s="9" t="s">
        <v>111</v>
      </c>
      <c r="C63" s="9" t="s">
        <v>223</v>
      </c>
      <c r="D63" s="10" t="s">
        <v>1</v>
      </c>
      <c r="E63" s="10">
        <v>245367.56765869539</v>
      </c>
      <c r="F63" s="18"/>
    </row>
    <row r="64" spans="1:6" s="5" customFormat="1" ht="15" customHeight="1" x14ac:dyDescent="0.25">
      <c r="A64" s="9" t="s">
        <v>194</v>
      </c>
      <c r="B64" s="9" t="s">
        <v>195</v>
      </c>
      <c r="C64" s="9" t="s">
        <v>72</v>
      </c>
      <c r="D64" s="10" t="s">
        <v>1</v>
      </c>
      <c r="E64" s="10">
        <v>326513.3604311854</v>
      </c>
      <c r="F64" s="18"/>
    </row>
    <row r="65" spans="1:6" s="5" customFormat="1" ht="15" customHeight="1" x14ac:dyDescent="0.25">
      <c r="A65" s="9" t="s">
        <v>194</v>
      </c>
      <c r="B65" s="9" t="s">
        <v>139</v>
      </c>
      <c r="C65" s="9" t="s">
        <v>140</v>
      </c>
      <c r="D65" s="10" t="s">
        <v>1</v>
      </c>
      <c r="E65" s="10">
        <v>500586.55082176847</v>
      </c>
      <c r="F65" s="18"/>
    </row>
    <row r="66" spans="1:6" s="5" customFormat="1" ht="15" customHeight="1" x14ac:dyDescent="0.25">
      <c r="A66" s="9" t="s">
        <v>112</v>
      </c>
      <c r="B66" s="9" t="s">
        <v>224</v>
      </c>
      <c r="C66" s="9" t="s">
        <v>113</v>
      </c>
      <c r="D66" s="10" t="s">
        <v>1</v>
      </c>
      <c r="E66" s="10">
        <v>271584.23320601351</v>
      </c>
      <c r="F66" s="18"/>
    </row>
    <row r="67" spans="1:6" s="7" customFormat="1" ht="15" customHeight="1" x14ac:dyDescent="0.25">
      <c r="A67" s="9" t="s">
        <v>114</v>
      </c>
      <c r="B67" s="9" t="s">
        <v>114</v>
      </c>
      <c r="C67" s="9" t="s">
        <v>115</v>
      </c>
      <c r="D67" s="9" t="s">
        <v>1</v>
      </c>
      <c r="E67" s="10">
        <v>822636.81111981475</v>
      </c>
      <c r="F67" s="13"/>
    </row>
    <row r="68" spans="1:6" s="5" customFormat="1" ht="15" customHeight="1" x14ac:dyDescent="0.25">
      <c r="A68" s="9" t="s">
        <v>116</v>
      </c>
      <c r="B68" s="9" t="s">
        <v>116</v>
      </c>
      <c r="C68" s="9" t="s">
        <v>117</v>
      </c>
      <c r="D68" s="10" t="s">
        <v>1</v>
      </c>
      <c r="E68" s="10">
        <v>918559.05829223886</v>
      </c>
      <c r="F68" s="18"/>
    </row>
    <row r="69" spans="1:6" s="5" customFormat="1" ht="15" customHeight="1" x14ac:dyDescent="0.25">
      <c r="A69" s="9" t="s">
        <v>118</v>
      </c>
      <c r="B69" s="9" t="s">
        <v>118</v>
      </c>
      <c r="C69" s="9" t="s">
        <v>119</v>
      </c>
      <c r="D69" s="10" t="s">
        <v>1</v>
      </c>
      <c r="E69" s="10">
        <v>580132.98784044303</v>
      </c>
      <c r="F69" s="18"/>
    </row>
    <row r="70" spans="1:6" s="5" customFormat="1" ht="15" customHeight="1" x14ac:dyDescent="0.25">
      <c r="A70" s="9" t="s">
        <v>120</v>
      </c>
      <c r="B70" s="9" t="s">
        <v>120</v>
      </c>
      <c r="C70" s="9" t="s">
        <v>121</v>
      </c>
      <c r="D70" s="10" t="s">
        <v>1</v>
      </c>
      <c r="E70" s="10">
        <v>436622.45064439625</v>
      </c>
      <c r="F70" s="18"/>
    </row>
    <row r="71" spans="1:6" s="7" customFormat="1" ht="15" customHeight="1" x14ac:dyDescent="0.25">
      <c r="A71" s="9" t="s">
        <v>122</v>
      </c>
      <c r="B71" s="9" t="s">
        <v>122</v>
      </c>
      <c r="C71" s="9" t="s">
        <v>123</v>
      </c>
      <c r="D71" s="10" t="s">
        <v>1</v>
      </c>
      <c r="E71" s="10">
        <v>804269.01560660359</v>
      </c>
      <c r="F71" s="13"/>
    </row>
    <row r="72" spans="1:6" s="7" customFormat="1" ht="15" customHeight="1" x14ac:dyDescent="0.25">
      <c r="A72" s="9" t="s">
        <v>124</v>
      </c>
      <c r="B72" s="9" t="s">
        <v>124</v>
      </c>
      <c r="C72" s="9" t="s">
        <v>125</v>
      </c>
      <c r="D72" s="9" t="s">
        <v>1</v>
      </c>
      <c r="E72" s="16">
        <f>200896.775316647+474622.050818572</f>
        <v>675518.82613521896</v>
      </c>
      <c r="F72" s="13"/>
    </row>
    <row r="73" spans="1:6" s="7" customFormat="1" ht="15" customHeight="1" x14ac:dyDescent="0.25">
      <c r="A73" s="9" t="s">
        <v>126</v>
      </c>
      <c r="B73" s="9" t="s">
        <v>126</v>
      </c>
      <c r="C73" s="9" t="s">
        <v>127</v>
      </c>
      <c r="D73" s="10" t="s">
        <v>1</v>
      </c>
      <c r="E73" s="16">
        <v>766466.61373143375</v>
      </c>
      <c r="F73" s="13"/>
    </row>
    <row r="74" spans="1:6" s="5" customFormat="1" ht="15" customHeight="1" x14ac:dyDescent="0.25">
      <c r="A74" s="9" t="s">
        <v>128</v>
      </c>
      <c r="B74" s="9" t="s">
        <v>128</v>
      </c>
      <c r="C74" s="9" t="s">
        <v>129</v>
      </c>
      <c r="D74" s="10" t="s">
        <v>1</v>
      </c>
      <c r="E74" s="10">
        <v>591834.23608483514</v>
      </c>
      <c r="F74" s="18"/>
    </row>
    <row r="75" spans="1:6" s="5" customFormat="1" ht="15" customHeight="1" x14ac:dyDescent="0.25">
      <c r="A75" s="9" t="s">
        <v>130</v>
      </c>
      <c r="B75" s="9" t="s">
        <v>130</v>
      </c>
      <c r="C75" s="9" t="s">
        <v>131</v>
      </c>
      <c r="D75" s="10" t="s">
        <v>1</v>
      </c>
      <c r="E75" s="10">
        <v>753948.158370174</v>
      </c>
      <c r="F75" s="18"/>
    </row>
    <row r="76" spans="1:6" s="7" customFormat="1" ht="15" customHeight="1" x14ac:dyDescent="0.25">
      <c r="A76" s="9" t="s">
        <v>132</v>
      </c>
      <c r="B76" s="9" t="s">
        <v>132</v>
      </c>
      <c r="C76" s="9" t="s">
        <v>133</v>
      </c>
      <c r="D76" s="10" t="s">
        <v>1</v>
      </c>
      <c r="E76" s="10">
        <v>356872.8425910729</v>
      </c>
      <c r="F76" s="13"/>
    </row>
    <row r="77" spans="1:6" s="5" customFormat="1" ht="15" customHeight="1" x14ac:dyDescent="0.25">
      <c r="A77" s="9" t="s">
        <v>210</v>
      </c>
      <c r="B77" s="9" t="s">
        <v>210</v>
      </c>
      <c r="C77" s="9" t="s">
        <v>136</v>
      </c>
      <c r="D77" s="10" t="s">
        <v>0</v>
      </c>
      <c r="E77" s="13"/>
      <c r="F77" s="12">
        <v>13637.987103311998</v>
      </c>
    </row>
    <row r="78" spans="1:6" s="5" customFormat="1" ht="15" customHeight="1" x14ac:dyDescent="0.25">
      <c r="A78" s="9" t="s">
        <v>205</v>
      </c>
      <c r="B78" s="9" t="s">
        <v>205</v>
      </c>
      <c r="C78" s="9" t="s">
        <v>188</v>
      </c>
      <c r="D78" s="10" t="s">
        <v>1</v>
      </c>
      <c r="E78" s="10">
        <v>190688.22282217591</v>
      </c>
      <c r="F78" s="18"/>
    </row>
    <row r="79" spans="1:6" s="5" customFormat="1" ht="15" customHeight="1" x14ac:dyDescent="0.25">
      <c r="A79" s="9" t="s">
        <v>143</v>
      </c>
      <c r="B79" s="9" t="s">
        <v>143</v>
      </c>
      <c r="C79" s="9" t="s">
        <v>144</v>
      </c>
      <c r="D79" s="10" t="s">
        <v>45</v>
      </c>
      <c r="E79" s="27">
        <v>161251.55146961266</v>
      </c>
      <c r="F79" s="22">
        <v>6108.8612682239991</v>
      </c>
    </row>
    <row r="80" spans="1:6" s="5" customFormat="1" ht="15" customHeight="1" x14ac:dyDescent="0.25">
      <c r="A80" s="9" t="s">
        <v>211</v>
      </c>
      <c r="B80" s="9" t="s">
        <v>212</v>
      </c>
      <c r="C80" s="9" t="s">
        <v>145</v>
      </c>
      <c r="D80" s="9" t="s">
        <v>45</v>
      </c>
      <c r="E80" s="17">
        <v>102546.37616849868</v>
      </c>
      <c r="F80" s="18"/>
    </row>
    <row r="81" spans="1:6" s="5" customFormat="1" ht="15" customHeight="1" x14ac:dyDescent="0.25">
      <c r="A81" s="9" t="s">
        <v>146</v>
      </c>
      <c r="B81" s="9" t="s">
        <v>147</v>
      </c>
      <c r="C81" s="9" t="s">
        <v>148</v>
      </c>
      <c r="D81" s="10" t="s">
        <v>149</v>
      </c>
      <c r="E81" s="13"/>
      <c r="F81" s="12">
        <v>30325.274283449809</v>
      </c>
    </row>
    <row r="82" spans="1:6" s="5" customFormat="1" ht="15" customHeight="1" x14ac:dyDescent="0.25">
      <c r="A82" s="9" t="s">
        <v>150</v>
      </c>
      <c r="B82" s="9" t="s">
        <v>150</v>
      </c>
      <c r="C82" s="9" t="s">
        <v>151</v>
      </c>
      <c r="D82" s="10" t="s">
        <v>0</v>
      </c>
      <c r="E82" s="13"/>
      <c r="F82" s="12">
        <v>22112.099580038834</v>
      </c>
    </row>
    <row r="83" spans="1:6" s="5" customFormat="1" ht="15" customHeight="1" x14ac:dyDescent="0.25">
      <c r="A83" s="9" t="s">
        <v>152</v>
      </c>
      <c r="B83" s="9" t="s">
        <v>18</v>
      </c>
      <c r="C83" s="9" t="s">
        <v>153</v>
      </c>
      <c r="D83" s="10" t="s">
        <v>0</v>
      </c>
      <c r="E83" s="13"/>
      <c r="F83" s="12">
        <v>12893.882684735518</v>
      </c>
    </row>
    <row r="84" spans="1:6" s="5" customFormat="1" ht="15" customHeight="1" x14ac:dyDescent="0.25">
      <c r="A84" s="9" t="s">
        <v>154</v>
      </c>
      <c r="B84" s="9" t="s">
        <v>155</v>
      </c>
      <c r="C84" s="9" t="s">
        <v>156</v>
      </c>
      <c r="D84" s="10" t="s">
        <v>45</v>
      </c>
      <c r="E84" s="21">
        <v>466047.4861433421</v>
      </c>
      <c r="F84" s="22">
        <f>9590.00960295331+32265.9109127759</f>
        <v>41855.920515729209</v>
      </c>
    </row>
    <row r="85" spans="1:6" s="5" customFormat="1" ht="15" customHeight="1" x14ac:dyDescent="0.25">
      <c r="A85" s="9" t="s">
        <v>157</v>
      </c>
      <c r="B85" s="9" t="s">
        <v>158</v>
      </c>
      <c r="C85" s="9" t="s">
        <v>159</v>
      </c>
      <c r="D85" s="10" t="s">
        <v>149</v>
      </c>
      <c r="E85" s="13"/>
      <c r="F85" s="22">
        <v>26557.205115635996</v>
      </c>
    </row>
    <row r="86" spans="1:6" s="5" customFormat="1" ht="15" customHeight="1" x14ac:dyDescent="0.25">
      <c r="A86" s="9" t="s">
        <v>160</v>
      </c>
      <c r="B86" s="9" t="s">
        <v>160</v>
      </c>
      <c r="C86" s="9" t="s">
        <v>161</v>
      </c>
      <c r="D86" s="10" t="s">
        <v>1</v>
      </c>
      <c r="E86" s="10">
        <v>290218.54118400934</v>
      </c>
      <c r="F86" s="18"/>
    </row>
    <row r="87" spans="1:6" s="5" customFormat="1" ht="15" customHeight="1" x14ac:dyDescent="0.25">
      <c r="A87" s="9" t="s">
        <v>162</v>
      </c>
      <c r="B87" s="9" t="s">
        <v>162</v>
      </c>
      <c r="C87" s="9" t="s">
        <v>163</v>
      </c>
      <c r="D87" s="10" t="s">
        <v>1</v>
      </c>
      <c r="E87" s="10">
        <v>1300677.6680556757</v>
      </c>
      <c r="F87" s="18"/>
    </row>
    <row r="88" spans="1:6" s="5" customFormat="1" ht="15" customHeight="1" x14ac:dyDescent="0.25">
      <c r="A88" s="9" t="s">
        <v>164</v>
      </c>
      <c r="B88" s="9" t="s">
        <v>164</v>
      </c>
      <c r="C88" s="9" t="s">
        <v>165</v>
      </c>
      <c r="D88" s="10" t="s">
        <v>1</v>
      </c>
      <c r="E88" s="10">
        <v>865720.76229756232</v>
      </c>
      <c r="F88" s="18"/>
    </row>
    <row r="89" spans="1:6" s="5" customFormat="1" ht="15" customHeight="1" x14ac:dyDescent="0.25">
      <c r="A89" s="11" t="s">
        <v>217</v>
      </c>
      <c r="B89" s="11" t="s">
        <v>209</v>
      </c>
      <c r="C89" s="9" t="s">
        <v>166</v>
      </c>
      <c r="D89" s="10" t="s">
        <v>45</v>
      </c>
      <c r="E89" s="17">
        <v>239918.30018321256</v>
      </c>
      <c r="F89" s="22">
        <v>3971.4683523839994</v>
      </c>
    </row>
    <row r="90" spans="1:6" s="5" customFormat="1" ht="15" customHeight="1" x14ac:dyDescent="0.25">
      <c r="A90" s="9" t="s">
        <v>167</v>
      </c>
      <c r="B90" s="9" t="s">
        <v>167</v>
      </c>
      <c r="C90" s="9" t="s">
        <v>168</v>
      </c>
      <c r="D90" s="10" t="s">
        <v>0</v>
      </c>
      <c r="E90" s="13"/>
      <c r="F90" s="12">
        <v>14314.588037792639</v>
      </c>
    </row>
    <row r="91" spans="1:6" s="5" customFormat="1" ht="15" customHeight="1" x14ac:dyDescent="0.25">
      <c r="A91" s="9" t="s">
        <v>169</v>
      </c>
      <c r="B91" s="9" t="s">
        <v>169</v>
      </c>
      <c r="C91" s="9" t="s">
        <v>170</v>
      </c>
      <c r="D91" s="10" t="s">
        <v>0</v>
      </c>
      <c r="E91" s="13"/>
      <c r="F91" s="12">
        <v>29.387887364159997</v>
      </c>
    </row>
    <row r="92" spans="1:6" s="5" customFormat="1" ht="15" customHeight="1" x14ac:dyDescent="0.25">
      <c r="A92" s="9" t="s">
        <v>175</v>
      </c>
      <c r="B92" s="9" t="s">
        <v>175</v>
      </c>
      <c r="C92" s="9" t="s">
        <v>176</v>
      </c>
      <c r="D92" s="9" t="s">
        <v>1</v>
      </c>
      <c r="E92" s="10">
        <v>520201.03620584356</v>
      </c>
      <c r="F92" s="18"/>
    </row>
    <row r="93" spans="1:6" s="5" customFormat="1" ht="15" customHeight="1" x14ac:dyDescent="0.25">
      <c r="A93" s="9" t="s">
        <v>181</v>
      </c>
      <c r="B93" s="9" t="s">
        <v>181</v>
      </c>
      <c r="C93" s="9" t="s">
        <v>182</v>
      </c>
      <c r="D93" s="10" t="s">
        <v>1</v>
      </c>
      <c r="E93" s="10">
        <v>143180.45304573438</v>
      </c>
      <c r="F93" s="18"/>
    </row>
    <row r="94" spans="1:6" s="5" customFormat="1" ht="15" customHeight="1" x14ac:dyDescent="0.25">
      <c r="A94" s="9" t="s">
        <v>215</v>
      </c>
      <c r="B94" s="9" t="s">
        <v>215</v>
      </c>
      <c r="C94" s="9" t="s">
        <v>183</v>
      </c>
      <c r="D94" s="10" t="s">
        <v>1</v>
      </c>
      <c r="E94" s="10">
        <v>195124.27230535258</v>
      </c>
      <c r="F94" s="18"/>
    </row>
    <row r="95" spans="1:6" s="5" customFormat="1" ht="15" customHeight="1" x14ac:dyDescent="0.25">
      <c r="A95" s="9" t="s">
        <v>184</v>
      </c>
      <c r="B95" s="9" t="s">
        <v>18</v>
      </c>
      <c r="C95" s="9" t="s">
        <v>185</v>
      </c>
      <c r="D95" s="10" t="s">
        <v>0</v>
      </c>
      <c r="E95" s="13"/>
      <c r="F95" s="12">
        <v>8238.6530796959996</v>
      </c>
    </row>
    <row r="96" spans="1:6" x14ac:dyDescent="0.25">
      <c r="E96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Produktion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Tjørning</dc:creator>
  <cp:lastModifiedBy>Claus-Peter Clausen</cp:lastModifiedBy>
  <dcterms:created xsi:type="dcterms:W3CDTF">2021-09-30T11:39:10Z</dcterms:created>
  <dcterms:modified xsi:type="dcterms:W3CDTF">2024-10-28T13:23:25Z</dcterms:modified>
</cp:coreProperties>
</file>