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bookViews>
  <sheets>
    <sheet name="Sheet1" sheetId="1" r:id="rId1"/>
    <sheet name="PIVOT" sheetId="2" r:id="rId2"/>
  </sheets>
  <definedNames>
    <definedName name="_xlnm._FilterDatabase" localSheetId="0" hidden="1">Sheet1!$A$1:$D$80</definedName>
    <definedName name="Slicer_filter_month">#N/A</definedName>
    <definedName name="Slicer_Filter_year">#N/A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2" i="2" l="1"/>
  <c r="T23" i="2"/>
  <c r="U23" i="2"/>
  <c r="T24" i="2"/>
  <c r="U24" i="2"/>
  <c r="T25" i="2"/>
  <c r="U25" i="2"/>
  <c r="T26" i="2"/>
  <c r="U26" i="2"/>
  <c r="T27" i="2"/>
  <c r="U27" i="2"/>
  <c r="T28" i="2"/>
  <c r="U28" i="2"/>
  <c r="T29" i="2"/>
  <c r="U29" i="2"/>
  <c r="T30" i="2"/>
  <c r="U30" i="2"/>
  <c r="T31" i="2"/>
  <c r="U31" i="2"/>
  <c r="U7" i="2"/>
  <c r="U8" i="2"/>
  <c r="U9" i="2"/>
  <c r="U10" i="2"/>
  <c r="U11" i="2"/>
  <c r="U12" i="2"/>
  <c r="U13" i="2"/>
  <c r="U14" i="2"/>
  <c r="U15" i="2"/>
  <c r="U16" i="2"/>
  <c r="U17" i="2"/>
  <c r="U18" i="2"/>
  <c r="U19" i="2"/>
  <c r="U20" i="2"/>
  <c r="U21" i="2"/>
  <c r="U22" i="2"/>
  <c r="T7" i="2"/>
  <c r="T8" i="2"/>
  <c r="T9" i="2"/>
  <c r="T10" i="2"/>
  <c r="T11" i="2"/>
  <c r="T12" i="2"/>
  <c r="T13" i="2"/>
  <c r="T14" i="2"/>
  <c r="T15" i="2"/>
  <c r="T16" i="2"/>
  <c r="T17" i="2"/>
  <c r="T18" i="2"/>
  <c r="T19" i="2"/>
  <c r="T20" i="2"/>
  <c r="T21" i="2"/>
  <c r="T33" i="2"/>
  <c r="U33" i="2"/>
  <c r="U32" i="2"/>
  <c r="T32" i="2"/>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alcChain>
</file>

<file path=xl/sharedStrings.xml><?xml version="1.0" encoding="utf-8"?>
<sst xmlns="http://schemas.openxmlformats.org/spreadsheetml/2006/main" count="433" uniqueCount="207">
  <si>
    <t>first_name</t>
  </si>
  <si>
    <t>last_name</t>
  </si>
  <si>
    <t>James</t>
  </si>
  <si>
    <t>Butt</t>
  </si>
  <si>
    <t>Josephine</t>
  </si>
  <si>
    <t>Darakjy</t>
  </si>
  <si>
    <t>Art</t>
  </si>
  <si>
    <t>Venere</t>
  </si>
  <si>
    <t>Lenna</t>
  </si>
  <si>
    <t>Paprocki</t>
  </si>
  <si>
    <t>Donette</t>
  </si>
  <si>
    <t>Foller</t>
  </si>
  <si>
    <t>Simona</t>
  </si>
  <si>
    <t>Morasca</t>
  </si>
  <si>
    <t>Mitsue</t>
  </si>
  <si>
    <t>Tollner</t>
  </si>
  <si>
    <t>Leota</t>
  </si>
  <si>
    <t>Dilliard</t>
  </si>
  <si>
    <t>Sage</t>
  </si>
  <si>
    <t>Wieser</t>
  </si>
  <si>
    <t>Kris</t>
  </si>
  <si>
    <t>Marrier</t>
  </si>
  <si>
    <t>Minna</t>
  </si>
  <si>
    <t>Amigon</t>
  </si>
  <si>
    <t>Abel</t>
  </si>
  <si>
    <t>Maclead</t>
  </si>
  <si>
    <t>Kiley</t>
  </si>
  <si>
    <t>Caldarera</t>
  </si>
  <si>
    <t>Brock</t>
  </si>
  <si>
    <t>Bolognia</t>
  </si>
  <si>
    <t>Lorrie</t>
  </si>
  <si>
    <t>Nestle</t>
  </si>
  <si>
    <t>Sabra</t>
  </si>
  <si>
    <t>Uyetake</t>
  </si>
  <si>
    <t>email</t>
  </si>
  <si>
    <t>jbutt@gmail.com</t>
  </si>
  <si>
    <t>josephine_darakjy@darakjy.org</t>
  </si>
  <si>
    <t>art@venere.org</t>
  </si>
  <si>
    <t>lpaprocki@hotmail.com</t>
  </si>
  <si>
    <t>donette.foller@cox.net</t>
  </si>
  <si>
    <t>simona@morasca.com</t>
  </si>
  <si>
    <t>mitsue_tollner@yahoo.com</t>
  </si>
  <si>
    <t>leota@hotmail.com</t>
  </si>
  <si>
    <t>sage_wieser@cox.net</t>
  </si>
  <si>
    <t>kris@gmail.com</t>
  </si>
  <si>
    <t>minna_amigon@yahoo.com</t>
  </si>
  <si>
    <t>amaclead@gmail.com</t>
  </si>
  <si>
    <t>kiley.caldarera@aol.com</t>
  </si>
  <si>
    <t>gruta@cox.net</t>
  </si>
  <si>
    <t>calbares@gmail.com</t>
  </si>
  <si>
    <t>mattie@aol.com</t>
  </si>
  <si>
    <t>meaghan@hotmail.com</t>
  </si>
  <si>
    <t>gladys.rim@rim.org</t>
  </si>
  <si>
    <t>fletcher.flosi@yahoo.com</t>
  </si>
  <si>
    <t>bette_nicka@cox.net</t>
  </si>
  <si>
    <t>vinouye@aol.com</t>
  </si>
  <si>
    <t>willard@hotmail.com</t>
  </si>
  <si>
    <t>mroyster@royster.com</t>
  </si>
  <si>
    <t>alisha@slusarski.com</t>
  </si>
  <si>
    <t>allene_iturbide@cox.net</t>
  </si>
  <si>
    <t>chanel.caudy@caudy.org</t>
  </si>
  <si>
    <t>ezekiel@chui.com</t>
  </si>
  <si>
    <t>wkusko@yahoo.com</t>
  </si>
  <si>
    <t>bfigeroa@aol.com</t>
  </si>
  <si>
    <t>ammie@corrio.com</t>
  </si>
  <si>
    <t>francine_vocelka@vocelka.com</t>
  </si>
  <si>
    <t>ernie_stenseth@aol.com</t>
  </si>
  <si>
    <t>albina@glick.com</t>
  </si>
  <si>
    <t>asergi@gmail.com</t>
  </si>
  <si>
    <t>solange@shinko.com</t>
  </si>
  <si>
    <t>jose@yahoo.com</t>
  </si>
  <si>
    <t>rozella.ostrosky@ostrosky.com</t>
  </si>
  <si>
    <t>valentine_gillian@gmail.com</t>
  </si>
  <si>
    <t>kati.rulapaugh@hotmail.com</t>
  </si>
  <si>
    <t>youlanda@aol.com</t>
  </si>
  <si>
    <t>doldroyd@aol.com</t>
  </si>
  <si>
    <t>roxane@hotmail.com</t>
  </si>
  <si>
    <t>lperin@perin.org</t>
  </si>
  <si>
    <t>erick.ferencz@aol.com</t>
  </si>
  <si>
    <t>fsaylors@saylors.org</t>
  </si>
  <si>
    <t>jina_briddick@briddick.com</t>
  </si>
  <si>
    <t>kanisha_waycott@yahoo.com</t>
  </si>
  <si>
    <t>emerson.bowley@bowley.org</t>
  </si>
  <si>
    <t>bmalet@yahoo.com</t>
  </si>
  <si>
    <t>bbolognia@yahoo.com</t>
  </si>
  <si>
    <t>lnestle@hotmail.com</t>
  </si>
  <si>
    <t>sabra@uyetake.org</t>
  </si>
  <si>
    <t>mmastella@mastella.com</t>
  </si>
  <si>
    <t>karl_klonowski@yahoo.com</t>
  </si>
  <si>
    <t>twenner@aol.com</t>
  </si>
  <si>
    <t>amber_monarrez@monarrez.org</t>
  </si>
  <si>
    <t>shenika@gmail.com</t>
  </si>
  <si>
    <t>delmy.ahle@hotmail.com</t>
  </si>
  <si>
    <t>deeanna_juhas@gmail.com</t>
  </si>
  <si>
    <t>bpugh@aol.com</t>
  </si>
  <si>
    <t>jamal@vanausdal.org</t>
  </si>
  <si>
    <t>cecily@hollack.org</t>
  </si>
  <si>
    <t>carmelina_lindall@lindall.com</t>
  </si>
  <si>
    <t>tawna@gmail.com</t>
  </si>
  <si>
    <t>penney_weight@aol.com</t>
  </si>
  <si>
    <t>elly_morocco@gmail.com</t>
  </si>
  <si>
    <t>ilene.eroman@hotmail.com</t>
  </si>
  <si>
    <t>vmondella@mondella.com</t>
  </si>
  <si>
    <t>kallie.blackwood@gmail.com</t>
  </si>
  <si>
    <t>johnetta_abdallah@aol.com</t>
  </si>
  <si>
    <t>brhym@rhym.com</t>
  </si>
  <si>
    <t>micaela_rhymes@gmail.com</t>
  </si>
  <si>
    <t>tamar@hotmail.com</t>
  </si>
  <si>
    <t>moon@yahoo.com</t>
  </si>
  <si>
    <t>laurel_reitler@reitler.com</t>
  </si>
  <si>
    <t>delisa.crupi@crupi.com</t>
  </si>
  <si>
    <t>viva.toelkes@gmail.com</t>
  </si>
  <si>
    <t>empl_id</t>
  </si>
  <si>
    <t>resolve date</t>
  </si>
  <si>
    <t>TT number</t>
  </si>
  <si>
    <t>CTI</t>
  </si>
  <si>
    <t>Termination</t>
  </si>
  <si>
    <t>Onboarding</t>
  </si>
  <si>
    <t>Step up</t>
  </si>
  <si>
    <t>E1235648</t>
  </si>
  <si>
    <t>E1235649</t>
  </si>
  <si>
    <t>E1235650</t>
  </si>
  <si>
    <t>E1235651</t>
  </si>
  <si>
    <t>E1235652</t>
  </si>
  <si>
    <t>E1235653</t>
  </si>
  <si>
    <t>E1235654</t>
  </si>
  <si>
    <t>E1235655</t>
  </si>
  <si>
    <t>E1235656</t>
  </si>
  <si>
    <t>E1235657</t>
  </si>
  <si>
    <t>E1235658</t>
  </si>
  <si>
    <t>E1235659</t>
  </si>
  <si>
    <t>E1235660</t>
  </si>
  <si>
    <t>E1235661</t>
  </si>
  <si>
    <t>E1235662</t>
  </si>
  <si>
    <t>E1235663</t>
  </si>
  <si>
    <t>E1235664</t>
  </si>
  <si>
    <t>E1235665</t>
  </si>
  <si>
    <t>E1235666</t>
  </si>
  <si>
    <t>E1235667</t>
  </si>
  <si>
    <t>E1235668</t>
  </si>
  <si>
    <t>E1235669</t>
  </si>
  <si>
    <t>E1235670</t>
  </si>
  <si>
    <t>E1235671</t>
  </si>
  <si>
    <t>E1235672</t>
  </si>
  <si>
    <t>E1235673</t>
  </si>
  <si>
    <t>E1235674</t>
  </si>
  <si>
    <t>E1235675</t>
  </si>
  <si>
    <t>E1235676</t>
  </si>
  <si>
    <t>E1235677</t>
  </si>
  <si>
    <t>E1235678</t>
  </si>
  <si>
    <t>E1235679</t>
  </si>
  <si>
    <t>E1235680</t>
  </si>
  <si>
    <t>E1235681</t>
  </si>
  <si>
    <t>E1235682</t>
  </si>
  <si>
    <t>E1235683</t>
  </si>
  <si>
    <t>E1235684</t>
  </si>
  <si>
    <t>E1235685</t>
  </si>
  <si>
    <t>E1235686</t>
  </si>
  <si>
    <t>E1235687</t>
  </si>
  <si>
    <t>E1235688</t>
  </si>
  <si>
    <t>E1235689</t>
  </si>
  <si>
    <t>E1235690</t>
  </si>
  <si>
    <t>E1235691</t>
  </si>
  <si>
    <t>E1235692</t>
  </si>
  <si>
    <t>E1235693</t>
  </si>
  <si>
    <t>E1235694</t>
  </si>
  <si>
    <t>E1235695</t>
  </si>
  <si>
    <t>E1235696</t>
  </si>
  <si>
    <t>E1235697</t>
  </si>
  <si>
    <t>E1235698</t>
  </si>
  <si>
    <t>E1235699</t>
  </si>
  <si>
    <t>E1235700</t>
  </si>
  <si>
    <t>E1235701</t>
  </si>
  <si>
    <t>E1235702</t>
  </si>
  <si>
    <t>E1235703</t>
  </si>
  <si>
    <t>E1235704</t>
  </si>
  <si>
    <t>E1235705</t>
  </si>
  <si>
    <t>E1235706</t>
  </si>
  <si>
    <t>E1235707</t>
  </si>
  <si>
    <t>E1235708</t>
  </si>
  <si>
    <t>E1235709</t>
  </si>
  <si>
    <t>E1235710</t>
  </si>
  <si>
    <t>E1235711</t>
  </si>
  <si>
    <t>E1235712</t>
  </si>
  <si>
    <t>E1235713</t>
  </si>
  <si>
    <t>E1235714</t>
  </si>
  <si>
    <t>E1235715</t>
  </si>
  <si>
    <t>E1235716</t>
  </si>
  <si>
    <t>E1235717</t>
  </si>
  <si>
    <t>E1235718</t>
  </si>
  <si>
    <t>E1235719</t>
  </si>
  <si>
    <t>E1235720</t>
  </si>
  <si>
    <t>E1235721</t>
  </si>
  <si>
    <t>E1235722</t>
  </si>
  <si>
    <t>E1235723</t>
  </si>
  <si>
    <t>E1235724</t>
  </si>
  <si>
    <t>E1235725</t>
  </si>
  <si>
    <t>E1235726</t>
  </si>
  <si>
    <t>Row Labels</t>
  </si>
  <si>
    <t>Grand Total</t>
  </si>
  <si>
    <t>Count of TT number</t>
  </si>
  <si>
    <t>Column Labels</t>
  </si>
  <si>
    <t>(All)</t>
  </si>
  <si>
    <t>Filter year</t>
  </si>
  <si>
    <t>filter month</t>
  </si>
  <si>
    <t>name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</si>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</sst>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quotePrefix="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164" formatCode="[$-409]d\-mmm\-yy;@"/>
    </dxf>
    <dxf>
      <font>
        <b val="0"/>
        <i val="0"/>
        <color theme="4" tint="-0.24994659260841701"/>
      </font>
      <fill>
        <patternFill>
          <bgColor rgb="FFFFFF00"/>
        </patternFill>
      </fill>
    </dxf>
    <dxf>
      <border>
        <left style="hair">
          <color auto="1"/>
        </left>
        <right style="hair">
          <color auto="1"/>
        </right>
        <top style="hair">
          <color auto="1"/>
        </top>
        <bottom style="hair">
          <color auto="1"/>
        </bottom>
        <vertical style="hair">
          <color auto="1"/>
        </vertical>
        <horizontal style="hair">
          <color auto="1"/>
        </horizontal>
      </border>
    </dxf>
  </dxfs>
  <tableStyles count="1" defaultTableStyle="TableStyleMedium2" defaultPivotStyle="PivotStyleLight16">
    <tableStyle name="Table Style 1" pivot="0" count="2">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[result1.xlsx]PIVOT!PivotTable9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TT</a:t>
            </a:r>
            <a:r>
              <a:rPr lang="en-US" baseline="0"/>
              <a:t> overview</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PIVOT!$E$7:$E$8</c:f>
              <c:strCache>
                <c:ptCount val="1"/>
                <c:pt idx="0">
                  <c:v>Onboarding</c:v>
                </c:pt>
              </c:strCache>
            </c:strRef>
          </c:tx>
          <c:spPr>
            <a:solidFill>
              <a:schemeClr val="accent1"/>
            </a:solidFill>
            <a:ln>
              <a:noFill/>
            </a:ln>
            <a:effectLst/>
          </c:spPr>
          <c:invertIfNegative val="0"/>
          <c:cat>
            <c:strRef>
              <c:f>PIVOT!$D$9:$D$24</c:f>
              <c:strCache>
                <c:ptCount val="16"/>
                <c:pt idx="0">
                  <c:v>Amigon</c:v>
                </c:pt>
                <c:pt idx="1">
                  <c:v>Bolognia</c:v>
                </c:pt>
                <c:pt idx="2">
                  <c:v>Butt</c:v>
                </c:pt>
                <c:pt idx="3">
                  <c:v>Caldarera</c:v>
                </c:pt>
                <c:pt idx="4">
                  <c:v>Darakjy</c:v>
                </c:pt>
                <c:pt idx="5">
                  <c:v>Dilliard</c:v>
                </c:pt>
                <c:pt idx="6">
                  <c:v>Foller</c:v>
                </c:pt>
                <c:pt idx="7">
                  <c:v>Maclead</c:v>
                </c:pt>
                <c:pt idx="8">
                  <c:v>Marrier</c:v>
                </c:pt>
                <c:pt idx="9">
                  <c:v>Morasca</c:v>
                </c:pt>
                <c:pt idx="10">
                  <c:v>Nestle</c:v>
                </c:pt>
                <c:pt idx="11">
                  <c:v>Paprocki</c:v>
                </c:pt>
                <c:pt idx="12">
                  <c:v>Tollner</c:v>
                </c:pt>
                <c:pt idx="13">
                  <c:v>Uyetake</c:v>
                </c:pt>
                <c:pt idx="14">
                  <c:v>Venere</c:v>
                </c:pt>
                <c:pt idx="15">
                  <c:v>Wieser</c:v>
                </c:pt>
              </c:strCache>
            </c:strRef>
          </c:cat>
          <c:val>
            <c:numRef>
              <c:f>PIVOT!$E$9:$E$24</c:f>
              <c:numCache>
                <c:formatCode>General</c:formatCode>
                <c:ptCount val="16"/>
                <c:pt idx="0">
                  <c:v>1</c:v>
                </c:pt>
                <c:pt idx="2">
                  <c:v>3</c:v>
                </c:pt>
                <c:pt idx="3">
                  <c:v>1</c:v>
                </c:pt>
                <c:pt idx="4">
                  <c:v>2</c:v>
                </c:pt>
                <c:pt idx="5">
                  <c:v>1</c:v>
                </c:pt>
                <c:pt idx="6">
                  <c:v>2</c:v>
                </c:pt>
                <c:pt idx="8">
                  <c:v>2</c:v>
                </c:pt>
                <c:pt idx="9">
                  <c:v>2</c:v>
                </c:pt>
                <c:pt idx="10">
                  <c:v>1</c:v>
                </c:pt>
                <c:pt idx="11">
                  <c:v>2</c:v>
                </c:pt>
                <c:pt idx="12">
                  <c:v>2</c:v>
                </c:pt>
                <c:pt idx="13">
                  <c:v>2</c:v>
                </c:pt>
                <c:pt idx="14">
                  <c:v>3</c:v>
                </c:pt>
                <c:pt idx="15">
                  <c:v>2</c:v>
                </c:pt>
              </c:numCache>
            </c:numRef>
          </c:val>
          <c:extLst>
            <c:ext xmlns:c16="http://schemas.microsoft.com/office/drawing/2014/chart" uri="{C3380CC4-5D6E-409C-BE32-E72D297353CC}">
              <c16:uniqueId val="{00000000-2A12-4B55-8D2B-B1E0BDA30DAB}"/>
            </c:ext>
          </c:extLst>
        </c:ser>
        <c:ser>
          <c:idx val="1"/>
          <c:order val="1"/>
          <c:tx>
            <c:strRef>
              <c:f>PIVOT!$F$7:$F$8</c:f>
              <c:strCache>
                <c:ptCount val="1"/>
                <c:pt idx="0">
                  <c:v>Step up</c:v>
                </c:pt>
              </c:strCache>
            </c:strRef>
          </c:tx>
          <c:spPr>
            <a:solidFill>
              <a:schemeClr val="accent2"/>
            </a:solidFill>
            <a:ln>
              <a:noFill/>
            </a:ln>
            <a:effectLst/>
          </c:spPr>
          <c:invertIfNegative val="0"/>
          <c:cat>
            <c:strRef>
              <c:f>PIVOT!$D$9:$D$24</c:f>
              <c:strCache>
                <c:ptCount val="16"/>
                <c:pt idx="0">
                  <c:v>Amigon</c:v>
                </c:pt>
                <c:pt idx="1">
                  <c:v>Bolognia</c:v>
                </c:pt>
                <c:pt idx="2">
                  <c:v>Butt</c:v>
                </c:pt>
                <c:pt idx="3">
                  <c:v>Caldarera</c:v>
                </c:pt>
                <c:pt idx="4">
                  <c:v>Darakjy</c:v>
                </c:pt>
                <c:pt idx="5">
                  <c:v>Dilliard</c:v>
                </c:pt>
                <c:pt idx="6">
                  <c:v>Foller</c:v>
                </c:pt>
                <c:pt idx="7">
                  <c:v>Maclead</c:v>
                </c:pt>
                <c:pt idx="8">
                  <c:v>Marrier</c:v>
                </c:pt>
                <c:pt idx="9">
                  <c:v>Morasca</c:v>
                </c:pt>
                <c:pt idx="10">
                  <c:v>Nestle</c:v>
                </c:pt>
                <c:pt idx="11">
                  <c:v>Paprocki</c:v>
                </c:pt>
                <c:pt idx="12">
                  <c:v>Tollner</c:v>
                </c:pt>
                <c:pt idx="13">
                  <c:v>Uyetake</c:v>
                </c:pt>
                <c:pt idx="14">
                  <c:v>Venere</c:v>
                </c:pt>
                <c:pt idx="15">
                  <c:v>Wieser</c:v>
                </c:pt>
              </c:strCache>
            </c:strRef>
          </c:cat>
          <c:val>
            <c:numRef>
              <c:f>PIVOT!$F$9:$F$24</c:f>
              <c:numCache>
                <c:formatCode>General</c:formatCode>
                <c:ptCount val="16"/>
                <c:pt idx="0">
                  <c:v>1</c:v>
                </c:pt>
                <c:pt idx="1">
                  <c:v>2</c:v>
                </c:pt>
                <c:pt idx="2">
                  <c:v>3</c:v>
                </c:pt>
                <c:pt idx="4">
                  <c:v>3</c:v>
                </c:pt>
                <c:pt idx="5">
                  <c:v>2</c:v>
                </c:pt>
                <c:pt idx="6">
                  <c:v>2</c:v>
                </c:pt>
                <c:pt idx="7">
                  <c:v>1</c:v>
                </c:pt>
                <c:pt idx="8">
                  <c:v>2</c:v>
                </c:pt>
                <c:pt idx="9">
                  <c:v>1</c:v>
                </c:pt>
                <c:pt idx="11">
                  <c:v>3</c:v>
                </c:pt>
                <c:pt idx="12">
                  <c:v>2</c:v>
                </c:pt>
                <c:pt idx="13">
                  <c:v>1</c:v>
                </c:pt>
                <c:pt idx="14">
                  <c:v>2</c:v>
                </c:pt>
                <c:pt idx="15">
                  <c:v>1</c:v>
                </c:pt>
              </c:numCache>
            </c:numRef>
          </c:val>
          <c:extLst>
            <c:ext xmlns:c16="http://schemas.microsoft.com/office/drawing/2014/chart" uri="{C3380CC4-5D6E-409C-BE32-E72D297353CC}">
              <c16:uniqueId val="{00000001-2A12-4B55-8D2B-B1E0BDA30DAB}"/>
            </c:ext>
          </c:extLst>
        </c:ser>
        <c:ser>
          <c:idx val="2"/>
          <c:order val="2"/>
          <c:tx>
            <c:strRef>
              <c:f>PIVOT!$G$7:$G$8</c:f>
              <c:strCache>
                <c:ptCount val="1"/>
                <c:pt idx="0">
                  <c:v>Termination</c:v>
                </c:pt>
              </c:strCache>
            </c:strRef>
          </c:tx>
          <c:spPr>
            <a:solidFill>
              <a:schemeClr val="accent3"/>
            </a:solidFill>
            <a:ln>
              <a:noFill/>
            </a:ln>
            <a:effectLst/>
          </c:spPr>
          <c:invertIfNegative val="0"/>
          <c:cat>
            <c:strRef>
              <c:f>PIVOT!$D$9:$D$24</c:f>
              <c:strCache>
                <c:ptCount val="16"/>
                <c:pt idx="0">
                  <c:v>Amigon</c:v>
                </c:pt>
                <c:pt idx="1">
                  <c:v>Bolognia</c:v>
                </c:pt>
                <c:pt idx="2">
                  <c:v>Butt</c:v>
                </c:pt>
                <c:pt idx="3">
                  <c:v>Caldarera</c:v>
                </c:pt>
                <c:pt idx="4">
                  <c:v>Darakjy</c:v>
                </c:pt>
                <c:pt idx="5">
                  <c:v>Dilliard</c:v>
                </c:pt>
                <c:pt idx="6">
                  <c:v>Foller</c:v>
                </c:pt>
                <c:pt idx="7">
                  <c:v>Maclead</c:v>
                </c:pt>
                <c:pt idx="8">
                  <c:v>Marrier</c:v>
                </c:pt>
                <c:pt idx="9">
                  <c:v>Morasca</c:v>
                </c:pt>
                <c:pt idx="10">
                  <c:v>Nestle</c:v>
                </c:pt>
                <c:pt idx="11">
                  <c:v>Paprocki</c:v>
                </c:pt>
                <c:pt idx="12">
                  <c:v>Tollner</c:v>
                </c:pt>
                <c:pt idx="13">
                  <c:v>Uyetake</c:v>
                </c:pt>
                <c:pt idx="14">
                  <c:v>Venere</c:v>
                </c:pt>
                <c:pt idx="15">
                  <c:v>Wieser</c:v>
                </c:pt>
              </c:strCache>
            </c:strRef>
          </c:cat>
          <c:val>
            <c:numRef>
              <c:f>PIVOT!$G$9:$G$24</c:f>
              <c:numCache>
                <c:formatCode>General</c:formatCode>
                <c:ptCount val="16"/>
                <c:pt idx="0">
                  <c:v>1</c:v>
                </c:pt>
                <c:pt idx="1">
                  <c:v>1</c:v>
                </c:pt>
                <c:pt idx="2">
                  <c:v>2</c:v>
                </c:pt>
                <c:pt idx="3">
                  <c:v>1</c:v>
                </c:pt>
                <c:pt idx="4">
                  <c:v>3</c:v>
                </c:pt>
                <c:pt idx="5">
                  <c:v>2</c:v>
                </c:pt>
                <c:pt idx="6">
                  <c:v>3</c:v>
                </c:pt>
                <c:pt idx="7">
                  <c:v>1</c:v>
                </c:pt>
                <c:pt idx="8">
                  <c:v>1</c:v>
                </c:pt>
                <c:pt idx="9">
                  <c:v>2</c:v>
                </c:pt>
                <c:pt idx="10">
                  <c:v>2</c:v>
                </c:pt>
                <c:pt idx="11">
                  <c:v>2</c:v>
                </c:pt>
                <c:pt idx="12">
                  <c:v>1</c:v>
                </c:pt>
                <c:pt idx="14">
                  <c:v>3</c:v>
                </c:pt>
                <c:pt idx="15">
                  <c:v>2</c:v>
                </c:pt>
              </c:numCache>
            </c:numRef>
          </c:val>
          <c:extLst>
            <c:ext xmlns:c16="http://schemas.microsoft.com/office/drawing/2014/chart" uri="{C3380CC4-5D6E-409C-BE32-E72D297353CC}">
              <c16:uniqueId val="{00000002-2A12-4B55-8D2B-B1E0BDA30DAB}"/>
            </c:ext>
          </c:extLst>
        </c:ser>
        <c:dLbls>
          <c:showLegendKey val="0"/>
          <c:showVal val="0"/>
          <c:showCatName val="0"/>
          <c:showSerName val="0"/>
          <c:showPercent val="0"/>
          <c:showBubbleSize val="0"/>
        </c:dLbls>
        <c:gapWidth val="219"/>
        <c:overlap val="-27"/>
        <c:axId val="1374337087"/>
        <c:axId val="1374349567"/>
      </c:barChart>
      <c:catAx>
        <c:axId val="137433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349567"/>
        <c:crosses val="autoZero"/>
        <c:auto val="1"/>
        <c:lblAlgn val="ctr"/>
        <c:lblOffset val="100"/>
        <c:noMultiLvlLbl val="0"/>
      </c:catAx>
      <c:valAx>
        <c:axId val="137434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33708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PIVOT!$U$6</c:f>
              <c:strCache>
                <c:ptCount val="1"/>
                <c:pt idx="0">
                  <c:v>total</c:v>
                </c:pt>
              </c:strCache>
            </c:strRef>
          </c:tx>
          <c:spPr>
            <a:ln w="28575" cap="rnd">
              <a:solidFill>
                <a:schemeClr val="accent1"/>
              </a:solidFill>
              <a:round/>
            </a:ln>
            <a:effectLst/>
          </c:spPr>
          <c:marker>
            <c:symbol val="none"/>
          </c:marker>
          <c:cat>
            <c:strRef>
              <c:f>PIVOT!$T$7:$T$31</c:f>
              <c:strCache>
                <c:ptCount val="16"/>
                <c:pt idx="0">
                  <c:v>Amigon</c:v>
                </c:pt>
                <c:pt idx="1">
                  <c:v>Bolognia</c:v>
                </c:pt>
                <c:pt idx="2">
                  <c:v>Butt</c:v>
                </c:pt>
                <c:pt idx="3">
                  <c:v>Caldarera</c:v>
                </c:pt>
                <c:pt idx="4">
                  <c:v>Darakjy</c:v>
                </c:pt>
                <c:pt idx="5">
                  <c:v>Dilliard</c:v>
                </c:pt>
                <c:pt idx="6">
                  <c:v>Foller</c:v>
                </c:pt>
                <c:pt idx="7">
                  <c:v>Maclead</c:v>
                </c:pt>
                <c:pt idx="8">
                  <c:v>Marrier</c:v>
                </c:pt>
                <c:pt idx="9">
                  <c:v>Morasca</c:v>
                </c:pt>
                <c:pt idx="10">
                  <c:v>Nestle</c:v>
                </c:pt>
                <c:pt idx="11">
                  <c:v>Paprocki</c:v>
                </c:pt>
                <c:pt idx="12">
                  <c:v>Tollner</c:v>
                </c:pt>
                <c:pt idx="13">
                  <c:v>Uyetake</c:v>
                </c:pt>
                <c:pt idx="14">
                  <c:v>Venere</c:v>
                </c:pt>
                <c:pt idx="15">
                  <c:v>Wieser</c:v>
                </c:pt>
              </c:strCache>
            </c:strRef>
          </c:cat>
          <c:val>
            <c:numRef>
              <c:f>PIVOT!$U$7:$U$31</c:f>
              <c:numCache>
                <c:formatCode>General</c:formatCode>
                <c:ptCount val="16"/>
                <c:pt idx="0">
                  <c:v>3</c:v>
                </c:pt>
                <c:pt idx="1">
                  <c:v>3</c:v>
                </c:pt>
                <c:pt idx="2">
                  <c:v>8</c:v>
                </c:pt>
                <c:pt idx="3">
                  <c:v>2</c:v>
                </c:pt>
                <c:pt idx="4">
                  <c:v>8</c:v>
                </c:pt>
                <c:pt idx="5">
                  <c:v>5</c:v>
                </c:pt>
                <c:pt idx="6">
                  <c:v>7</c:v>
                </c:pt>
                <c:pt idx="7">
                  <c:v>2</c:v>
                </c:pt>
                <c:pt idx="8">
                  <c:v>5</c:v>
                </c:pt>
                <c:pt idx="9">
                  <c:v>5</c:v>
                </c:pt>
                <c:pt idx="10">
                  <c:v>3</c:v>
                </c:pt>
                <c:pt idx="11">
                  <c:v>7</c:v>
                </c:pt>
                <c:pt idx="12">
                  <c:v>5</c:v>
                </c:pt>
                <c:pt idx="13">
                  <c:v>3</c:v>
                </c:pt>
                <c:pt idx="14">
                  <c:v>8</c:v>
                </c:pt>
                <c:pt idx="15">
                  <c:v>5</c:v>
                </c:pt>
              </c:numCache>
            </c:numRef>
          </c:val>
          <c:smooth val="0"/>
          <c:extLst>
            <c:ext xmlns:c16="http://schemas.microsoft.com/office/drawing/2014/chart" uri="{C3380CC4-5D6E-409C-BE32-E72D297353CC}">
              <c16:uniqueId val="{00000000-6C56-4680-A6F3-E2406399EC17}"/>
            </c:ext>
          </c:extLst>
        </c:ser>
        <c:dLbls>
          <c:showLegendKey val="0"/>
          <c:showVal val="0"/>
          <c:showCatName val="0"/>
          <c:showSerName val="0"/>
          <c:showPercent val="0"/>
          <c:showBubbleSize val="0"/>
        </c:dLbls>
        <c:smooth val="0"/>
        <c:axId val="1373588191"/>
        <c:axId val="1373591103"/>
      </c:lineChart>
      <c:catAx>
        <c:axId val="137358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91103"/>
        <c:crosses val="autoZero"/>
        <c:auto val="1"/>
        <c:lblAlgn val="ctr"/>
        <c:lblOffset val="100"/>
        <c:noMultiLvlLbl val="0"/>
      </c:catAx>
      <c:valAx>
        <c:axId val="137359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88191"/>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9525</xdr:colOff>
      <xdr:row>10</xdr:row>
      <xdr:rowOff>57150</xdr:rowOff>
    </xdr:to>
    <mc:AlternateContent xmlns:mc="http://schemas.openxmlformats.org/markup-compatibility/2006" xmlns:a14="http://schemas.microsoft.com/office/drawing/2010/main">
      <mc:Choice Requires="a14">
        <xdr:graphicFrame macro="">
          <xdr:nvGraphicFramePr>
            <xdr:cNvPr id="2" name="Filter year"/>
            <xdr:cNvGraphicFramePr/>
          </xdr:nvGraphicFramePr>
          <xdr:xfrm>
            <a:off x="0" y="0"/>
            <a:ext cx="0" cy="0"/>
          </xdr:xfrm>
          <a:graphic>
            <a:graphicData uri="http://schemas.microsoft.com/office/drawing/2010/slicer">
              <sle:slicer xmlns:sle="http://schemas.microsoft.com/office/drawing/2010/slicer" name="Filter year"/>
            </a:graphicData>
          </a:graphic>
        </xdr:graphicFrame>
      </mc:Choice>
      <mc:Fallback xmlns="">
        <xdr:sp macro="" textlink="">
          <xdr:nvSpPr>
            <xdr:cNvPr id="0" name=""/>
            <xdr:cNvSpPr>
              <a:spLocks noTextEdit="1"/>
            </xdr:cNvSpPr>
          </xdr:nvSpPr>
          <xdr:spPr>
            <a:xfrm>
              <a:off x="0" y="1"/>
              <a:ext cx="1838325" cy="196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85725</xdr:rowOff>
    </xdr:from>
    <xdr:to>
      <xdr:col>2</xdr:col>
      <xdr:colOff>0</xdr:colOff>
      <xdr:row>33</xdr:row>
      <xdr:rowOff>180975</xdr:rowOff>
    </xdr:to>
    <mc:AlternateContent xmlns:mc="http://schemas.openxmlformats.org/markup-compatibility/2006" xmlns:a14="http://schemas.microsoft.com/office/drawing/2010/main">
      <mc:Choice Requires="a14">
        <xdr:graphicFrame macro="">
          <xdr:nvGraphicFramePr>
            <xdr:cNvPr id="3" name="filter month"/>
            <xdr:cNvGraphicFramePr/>
          </xdr:nvGraphicFramePr>
          <xdr:xfrm>
            <a:off x="0" y="0"/>
            <a:ext cx="0" cy="0"/>
          </xdr:xfrm>
          <a:graphic>
            <a:graphicData uri="http://schemas.microsoft.com/office/drawing/2010/slicer">
              <sle:slicer xmlns:sle="http://schemas.microsoft.com/office/drawing/2010/slicer" name="filter month"/>
            </a:graphicData>
          </a:graphic>
        </xdr:graphicFrame>
      </mc:Choice>
      <mc:Fallback xmlns="">
        <xdr:sp macro="" textlink="">
          <xdr:nvSpPr>
            <xdr:cNvPr id="0" name=""/>
            <xdr:cNvSpPr>
              <a:spLocks noTextEdit="1"/>
            </xdr:cNvSpPr>
          </xdr:nvSpPr>
          <xdr:spPr>
            <a:xfrm>
              <a:off x="0" y="1990725"/>
              <a:ext cx="182880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366711</xdr:colOff>
      <xdr:row>0</xdr:row>
      <xdr:rowOff>104775</xdr:rowOff>
    </xdr:from>
    <xdr:to>
      <xdr:col>14</xdr:col>
      <xdr:colOff>457200</xdr:colOff>
      <xdr:row>17</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380999</xdr:colOff>
      <xdr:row>18</xdr:row>
      <xdr:rowOff>47624</xdr:rowOff>
    </xdr:from>
    <xdr:to>
      <xdr:col>12</xdr:col>
      <xdr:colOff>161925</xdr:colOff>
      <xdr:row>41</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539.389135879632" createdVersion="6" refreshedVersion="6" minRefreshableVersion="3" recordCount="79">
  <cacheSource type="worksheet">
    <worksheetSource name="Table1"/>
  </cacheSource>
  <cacheFields count="9">
    <cacheField name="empl_id" numFmtId="0">
      <sharedItems containsSemiMixedTypes="0" containsString="0" containsNumber="1" containsInteger="1" minValue="111111111" maxValue="111111163"/>
    </cacheField>
    <cacheField name="first_name" numFmtId="0">
      <sharedItems/>
    </cacheField>
    <cacheField name="last_name" numFmtId="0">
      <sharedItems count="16">
        <s v="Butt"/>
        <s v="Darakjy"/>
        <s v="Venere"/>
        <s v="Paprocki"/>
        <s v="Foller"/>
        <s v="Morasca"/>
        <s v="Tollner"/>
        <s v="Dilliard"/>
        <s v="Wieser"/>
        <s v="Marrier"/>
        <s v="Amigon"/>
        <s v="Maclead"/>
        <s v="Caldarera"/>
        <s v="Bolognia"/>
        <s v="Nestle"/>
        <s v="Uyetake"/>
      </sharedItems>
    </cacheField>
    <cacheField name="email" numFmtId="0">
      <sharedItems/>
    </cacheField>
    <cacheField name="resolve date" numFmtId="164">
      <sharedItems containsSemiMixedTypes="0" containsNonDate="0" containsDate="1" containsString="0" minDate="2013-01-02T00:00:00" maxDate="2018-02-28T00:00:00"/>
    </cacheField>
    <cacheField name="TT number" numFmtId="0">
      <sharedItems/>
    </cacheField>
    <cacheField name="CTI" numFmtId="0">
      <sharedItems count="3">
        <s v="Termination"/>
        <s v="Onboarding"/>
        <s v="Step up"/>
      </sharedItems>
    </cacheField>
    <cacheField name="Filter year" numFmtId="0">
      <sharedItems count="6">
        <s v="14"/>
        <s v="17"/>
        <s v="16"/>
        <s v="15"/>
        <s v="13"/>
        <s v="18"/>
      </sharedItems>
    </cacheField>
    <cacheField name="filter month" numFmtId="0">
      <sharedItems count="12">
        <s v="Dec"/>
        <s v="May"/>
        <s v="Oct"/>
        <s v="Feb"/>
        <s v="Mar"/>
        <s v="Apr"/>
        <s v="Sep"/>
        <s v="Jun"/>
        <s v="Jul"/>
        <s v="Jan"/>
        <s v="Nov"/>
        <s v="Aug"/>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
  <r>
    <n v="111111111"/>
    <s v="James"/>
    <x v="0"/>
    <s v="jbutt@gmail.com"/>
    <d v="2014-12-31T00:00:00"/>
    <s v="E1235648"/>
    <x v="0"/>
    <x v="0"/>
    <x v="0"/>
  </r>
  <r>
    <n v="111111112"/>
    <s v="Josephine"/>
    <x v="1"/>
    <s v="josephine_darakjy@darakjy.org"/>
    <d v="2017-05-16T00:00:00"/>
    <s v="E1235649"/>
    <x v="1"/>
    <x v="1"/>
    <x v="1"/>
  </r>
  <r>
    <n v="111111113"/>
    <s v="Art"/>
    <x v="2"/>
    <s v="art@venere.org"/>
    <d v="2014-05-03T00:00:00"/>
    <s v="E1235650"/>
    <x v="2"/>
    <x v="0"/>
    <x v="1"/>
  </r>
  <r>
    <n v="111111114"/>
    <s v="Lenna"/>
    <x v="3"/>
    <s v="lpaprocki@hotmail.com"/>
    <d v="2016-10-30T00:00:00"/>
    <s v="E1235651"/>
    <x v="0"/>
    <x v="2"/>
    <x v="2"/>
  </r>
  <r>
    <n v="111111115"/>
    <s v="Donette"/>
    <x v="4"/>
    <s v="donette.foller@cox.net"/>
    <d v="2015-02-27T00:00:00"/>
    <s v="E1235652"/>
    <x v="1"/>
    <x v="3"/>
    <x v="3"/>
  </r>
  <r>
    <n v="111111116"/>
    <s v="Simona"/>
    <x v="5"/>
    <s v="simona@morasca.com"/>
    <d v="2016-10-25T00:00:00"/>
    <s v="E1235653"/>
    <x v="2"/>
    <x v="2"/>
    <x v="2"/>
  </r>
  <r>
    <n v="111111117"/>
    <s v="Mitsue"/>
    <x v="6"/>
    <s v="mitsue_tollner@yahoo.com"/>
    <d v="2016-10-19T00:00:00"/>
    <s v="E1235654"/>
    <x v="0"/>
    <x v="2"/>
    <x v="2"/>
  </r>
  <r>
    <n v="111111118"/>
    <s v="Leota"/>
    <x v="7"/>
    <s v="leota@hotmail.com"/>
    <d v="2013-03-31T00:00:00"/>
    <s v="E1235655"/>
    <x v="1"/>
    <x v="4"/>
    <x v="4"/>
  </r>
  <r>
    <n v="111111119"/>
    <s v="Sage"/>
    <x v="8"/>
    <s v="sage_wieser@cox.net"/>
    <d v="2015-04-05T00:00:00"/>
    <s v="E1235656"/>
    <x v="2"/>
    <x v="3"/>
    <x v="5"/>
  </r>
  <r>
    <n v="111111120"/>
    <s v="Kris"/>
    <x v="9"/>
    <s v="kris@gmail.com"/>
    <d v="2013-12-24T00:00:00"/>
    <s v="E1235657"/>
    <x v="0"/>
    <x v="4"/>
    <x v="0"/>
  </r>
  <r>
    <n v="111111121"/>
    <s v="Minna"/>
    <x v="10"/>
    <s v="minna_amigon@yahoo.com"/>
    <d v="2017-09-13T00:00:00"/>
    <s v="E1235658"/>
    <x v="1"/>
    <x v="1"/>
    <x v="6"/>
  </r>
  <r>
    <n v="111111122"/>
    <s v="Abel"/>
    <x v="11"/>
    <s v="amaclead@gmail.com"/>
    <d v="2016-10-22T00:00:00"/>
    <s v="E1235659"/>
    <x v="2"/>
    <x v="2"/>
    <x v="2"/>
  </r>
  <r>
    <n v="111111123"/>
    <s v="Kiley"/>
    <x v="12"/>
    <s v="kiley.caldarera@aol.com"/>
    <d v="2014-02-09T00:00:00"/>
    <s v="E1235660"/>
    <x v="0"/>
    <x v="0"/>
    <x v="3"/>
  </r>
  <r>
    <n v="111111111"/>
    <s v="James"/>
    <x v="0"/>
    <s v="gruta@cox.net"/>
    <d v="2016-06-29T00:00:00"/>
    <s v="E1235661"/>
    <x v="1"/>
    <x v="2"/>
    <x v="7"/>
  </r>
  <r>
    <n v="111111112"/>
    <s v="Josephine"/>
    <x v="1"/>
    <s v="calbares@gmail.com"/>
    <d v="2016-07-20T00:00:00"/>
    <s v="E1235662"/>
    <x v="2"/>
    <x v="2"/>
    <x v="8"/>
  </r>
  <r>
    <n v="111111113"/>
    <s v="Art"/>
    <x v="2"/>
    <s v="mattie@aol.com"/>
    <d v="2013-02-03T00:00:00"/>
    <s v="E1235663"/>
    <x v="0"/>
    <x v="4"/>
    <x v="3"/>
  </r>
  <r>
    <n v="111111114"/>
    <s v="Lenna"/>
    <x v="3"/>
    <s v="meaghan@hotmail.com"/>
    <d v="2015-07-18T00:00:00"/>
    <s v="E1235664"/>
    <x v="1"/>
    <x v="3"/>
    <x v="8"/>
  </r>
  <r>
    <n v="111111115"/>
    <s v="Donette"/>
    <x v="4"/>
    <s v="gladys.rim@rim.org"/>
    <d v="2016-04-25T00:00:00"/>
    <s v="E1235665"/>
    <x v="2"/>
    <x v="2"/>
    <x v="5"/>
  </r>
  <r>
    <n v="111111116"/>
    <s v="Simona"/>
    <x v="5"/>
    <s v="jbutt@gmail.com"/>
    <d v="2014-12-31T00:00:00"/>
    <s v="E1235666"/>
    <x v="0"/>
    <x v="0"/>
    <x v="0"/>
  </r>
  <r>
    <n v="111111117"/>
    <s v="Mitsue"/>
    <x v="6"/>
    <s v="fletcher.flosi@yahoo.com"/>
    <d v="2016-01-03T00:00:00"/>
    <s v="E1235667"/>
    <x v="1"/>
    <x v="2"/>
    <x v="9"/>
  </r>
  <r>
    <n v="111111118"/>
    <s v="Leota"/>
    <x v="7"/>
    <s v="bette_nicka@cox.net"/>
    <d v="2015-12-05T00:00:00"/>
    <s v="E1235668"/>
    <x v="2"/>
    <x v="3"/>
    <x v="0"/>
  </r>
  <r>
    <n v="111111119"/>
    <s v="Sage"/>
    <x v="8"/>
    <s v="vinouye@aol.com"/>
    <d v="2015-04-13T00:00:00"/>
    <s v="E1235669"/>
    <x v="0"/>
    <x v="3"/>
    <x v="5"/>
  </r>
  <r>
    <n v="111111120"/>
    <s v="Kris"/>
    <x v="9"/>
    <s v="willard@hotmail.com"/>
    <d v="2016-12-31T00:00:00"/>
    <s v="E1235670"/>
    <x v="1"/>
    <x v="2"/>
    <x v="0"/>
  </r>
  <r>
    <n v="111111111"/>
    <s v="James"/>
    <x v="0"/>
    <s v="mroyster@royster.com"/>
    <d v="2015-02-12T00:00:00"/>
    <s v="E1235671"/>
    <x v="2"/>
    <x v="3"/>
    <x v="3"/>
  </r>
  <r>
    <n v="111111112"/>
    <s v="Josephine"/>
    <x v="1"/>
    <s v="alisha@slusarski.com"/>
    <d v="2018-02-02T00:00:00"/>
    <s v="E1235672"/>
    <x v="0"/>
    <x v="5"/>
    <x v="3"/>
  </r>
  <r>
    <n v="111111113"/>
    <s v="Art"/>
    <x v="2"/>
    <s v="allene_iturbide@cox.net"/>
    <d v="2013-05-02T00:00:00"/>
    <s v="E1235673"/>
    <x v="1"/>
    <x v="4"/>
    <x v="1"/>
  </r>
  <r>
    <n v="111111114"/>
    <s v="Lenna"/>
    <x v="3"/>
    <s v="chanel.caudy@caudy.org"/>
    <d v="2015-11-06T00:00:00"/>
    <s v="E1235674"/>
    <x v="2"/>
    <x v="3"/>
    <x v="10"/>
  </r>
  <r>
    <n v="111111115"/>
    <s v="Donette"/>
    <x v="4"/>
    <s v="ezekiel@chui.com"/>
    <d v="2013-01-25T00:00:00"/>
    <s v="E1235675"/>
    <x v="0"/>
    <x v="4"/>
    <x v="9"/>
  </r>
  <r>
    <n v="111111116"/>
    <s v="Simona"/>
    <x v="5"/>
    <s v="wkusko@yahoo.com"/>
    <d v="2013-01-20T00:00:00"/>
    <s v="E1235676"/>
    <x v="1"/>
    <x v="4"/>
    <x v="9"/>
  </r>
  <r>
    <n v="111111117"/>
    <s v="Mitsue"/>
    <x v="6"/>
    <s v="bfigeroa@aol.com"/>
    <d v="2017-01-06T00:00:00"/>
    <s v="E1235677"/>
    <x v="2"/>
    <x v="1"/>
    <x v="9"/>
  </r>
  <r>
    <n v="111111118"/>
    <s v="Leota"/>
    <x v="7"/>
    <s v="ammie@corrio.com"/>
    <d v="2014-03-08T00:00:00"/>
    <s v="E1235678"/>
    <x v="0"/>
    <x v="0"/>
    <x v="4"/>
  </r>
  <r>
    <n v="111111119"/>
    <s v="Sage"/>
    <x v="8"/>
    <s v="francine_vocelka@vocelka.com"/>
    <d v="2014-08-02T00:00:00"/>
    <s v="E1235679"/>
    <x v="1"/>
    <x v="0"/>
    <x v="11"/>
  </r>
  <r>
    <n v="111111120"/>
    <s v="Kris"/>
    <x v="9"/>
    <s v="ernie_stenseth@aol.com"/>
    <d v="2016-10-19T00:00:00"/>
    <s v="E1235680"/>
    <x v="2"/>
    <x v="2"/>
    <x v="2"/>
  </r>
  <r>
    <n v="111111121"/>
    <s v="Minna"/>
    <x v="10"/>
    <s v="albina@glick.com"/>
    <d v="2017-01-27T00:00:00"/>
    <s v="E1235681"/>
    <x v="0"/>
    <x v="1"/>
    <x v="9"/>
  </r>
  <r>
    <n v="111111111"/>
    <s v="James"/>
    <x v="0"/>
    <s v="asergi@gmail.com"/>
    <d v="2013-09-14T00:00:00"/>
    <s v="E1235682"/>
    <x v="1"/>
    <x v="4"/>
    <x v="6"/>
  </r>
  <r>
    <n v="111111112"/>
    <s v="Josephine"/>
    <x v="1"/>
    <s v="solange@shinko.com"/>
    <d v="2015-06-30T00:00:00"/>
    <s v="E1235683"/>
    <x v="2"/>
    <x v="3"/>
    <x v="7"/>
  </r>
  <r>
    <n v="111111113"/>
    <s v="Art"/>
    <x v="2"/>
    <s v="jose@yahoo.com"/>
    <d v="2014-08-16T00:00:00"/>
    <s v="E1235684"/>
    <x v="0"/>
    <x v="0"/>
    <x v="11"/>
  </r>
  <r>
    <n v="111111111"/>
    <s v="James"/>
    <x v="0"/>
    <s v="rozella.ostrosky@ostrosky.com"/>
    <d v="2016-10-27T00:00:00"/>
    <s v="E1235685"/>
    <x v="1"/>
    <x v="2"/>
    <x v="2"/>
  </r>
  <r>
    <n v="111111112"/>
    <s v="Josephine"/>
    <x v="1"/>
    <s v="valentine_gillian@gmail.com"/>
    <d v="2013-05-20T00:00:00"/>
    <s v="E1235686"/>
    <x v="2"/>
    <x v="4"/>
    <x v="1"/>
  </r>
  <r>
    <n v="111111113"/>
    <s v="Art"/>
    <x v="2"/>
    <s v="kati.rulapaugh@hotmail.com"/>
    <d v="2014-03-11T00:00:00"/>
    <s v="E1235687"/>
    <x v="0"/>
    <x v="0"/>
    <x v="4"/>
  </r>
  <r>
    <n v="111111114"/>
    <s v="Lenna"/>
    <x v="3"/>
    <s v="youlanda@aol.com"/>
    <d v="2013-03-18T00:00:00"/>
    <s v="E1235688"/>
    <x v="1"/>
    <x v="4"/>
    <x v="4"/>
  </r>
  <r>
    <n v="111111115"/>
    <s v="Donette"/>
    <x v="4"/>
    <s v="doldroyd@aol.com"/>
    <d v="2013-04-01T00:00:00"/>
    <s v="E1235689"/>
    <x v="2"/>
    <x v="4"/>
    <x v="5"/>
  </r>
  <r>
    <n v="111111116"/>
    <s v="Simona"/>
    <x v="5"/>
    <s v="roxane@hotmail.com"/>
    <d v="2015-05-27T00:00:00"/>
    <s v="E1235690"/>
    <x v="0"/>
    <x v="3"/>
    <x v="1"/>
  </r>
  <r>
    <n v="111111117"/>
    <s v="Mitsue"/>
    <x v="6"/>
    <s v="lperin@perin.org"/>
    <d v="2014-08-21T00:00:00"/>
    <s v="E1235691"/>
    <x v="1"/>
    <x v="0"/>
    <x v="11"/>
  </r>
  <r>
    <n v="111111118"/>
    <s v="Leota"/>
    <x v="7"/>
    <s v="erick.ferencz@aol.com"/>
    <d v="2017-06-11T00:00:00"/>
    <s v="E1235692"/>
    <x v="2"/>
    <x v="1"/>
    <x v="7"/>
  </r>
  <r>
    <n v="111111119"/>
    <s v="Sage"/>
    <x v="8"/>
    <s v="fsaylors@saylors.org"/>
    <d v="2014-10-01T00:00:00"/>
    <s v="E1235693"/>
    <x v="0"/>
    <x v="0"/>
    <x v="2"/>
  </r>
  <r>
    <n v="111111120"/>
    <s v="Kris"/>
    <x v="9"/>
    <s v="jina_briddick@briddick.com"/>
    <d v="2013-10-09T00:00:00"/>
    <s v="E1235694"/>
    <x v="1"/>
    <x v="4"/>
    <x v="2"/>
  </r>
  <r>
    <n v="111111121"/>
    <s v="Minna"/>
    <x v="10"/>
    <s v="kanisha_waycott@yahoo.com"/>
    <d v="2016-12-21T00:00:00"/>
    <s v="E1235695"/>
    <x v="2"/>
    <x v="2"/>
    <x v="0"/>
  </r>
  <r>
    <n v="111111122"/>
    <s v="Abel"/>
    <x v="11"/>
    <s v="emerson.bowley@bowley.org"/>
    <d v="2018-02-27T00:00:00"/>
    <s v="E1235696"/>
    <x v="0"/>
    <x v="5"/>
    <x v="3"/>
  </r>
  <r>
    <n v="111111123"/>
    <s v="Kiley"/>
    <x v="12"/>
    <s v="bmalet@yahoo.com"/>
    <d v="2014-10-21T00:00:00"/>
    <s v="E1235697"/>
    <x v="1"/>
    <x v="0"/>
    <x v="2"/>
  </r>
  <r>
    <n v="111111161"/>
    <s v="Brock"/>
    <x v="13"/>
    <s v="bbolognia@yahoo.com"/>
    <d v="2016-04-14T00:00:00"/>
    <s v="E1235698"/>
    <x v="2"/>
    <x v="2"/>
    <x v="5"/>
  </r>
  <r>
    <n v="111111162"/>
    <s v="Lorrie"/>
    <x v="14"/>
    <s v="lnestle@hotmail.com"/>
    <d v="2014-05-22T00:00:00"/>
    <s v="E1235699"/>
    <x v="0"/>
    <x v="0"/>
    <x v="1"/>
  </r>
  <r>
    <n v="111111163"/>
    <s v="Sabra"/>
    <x v="15"/>
    <s v="sabra@uyetake.org"/>
    <d v="2016-04-27T00:00:00"/>
    <s v="E1235700"/>
    <x v="1"/>
    <x v="2"/>
    <x v="5"/>
  </r>
  <r>
    <n v="111111111"/>
    <s v="James"/>
    <x v="0"/>
    <s v="mmastella@mastella.com"/>
    <d v="2013-04-07T00:00:00"/>
    <s v="E1235701"/>
    <x v="2"/>
    <x v="4"/>
    <x v="5"/>
  </r>
  <r>
    <n v="111111112"/>
    <s v="Josephine"/>
    <x v="1"/>
    <s v="karl_klonowski@yahoo.com"/>
    <d v="2014-05-29T00:00:00"/>
    <s v="E1235702"/>
    <x v="0"/>
    <x v="0"/>
    <x v="1"/>
  </r>
  <r>
    <n v="111111113"/>
    <s v="Art"/>
    <x v="2"/>
    <s v="twenner@aol.com"/>
    <d v="2016-09-02T00:00:00"/>
    <s v="E1235703"/>
    <x v="1"/>
    <x v="2"/>
    <x v="6"/>
  </r>
  <r>
    <n v="111111114"/>
    <s v="Lenna"/>
    <x v="3"/>
    <s v="amber_monarrez@monarrez.org"/>
    <d v="2015-08-22T00:00:00"/>
    <s v="E1235704"/>
    <x v="2"/>
    <x v="3"/>
    <x v="11"/>
  </r>
  <r>
    <n v="111111115"/>
    <s v="Donette"/>
    <x v="4"/>
    <s v="shenika@gmail.com"/>
    <d v="2013-01-02T00:00:00"/>
    <s v="E1235705"/>
    <x v="0"/>
    <x v="4"/>
    <x v="9"/>
  </r>
  <r>
    <n v="111111116"/>
    <s v="Simona"/>
    <x v="5"/>
    <s v="delmy.ahle@hotmail.com"/>
    <d v="2018-02-25T00:00:00"/>
    <s v="E1235706"/>
    <x v="1"/>
    <x v="5"/>
    <x v="3"/>
  </r>
  <r>
    <n v="111111117"/>
    <s v="Mitsue"/>
    <x v="6"/>
    <s v="deeanna_juhas@gmail.com"/>
    <d v="2016-11-16T00:00:00"/>
    <s v="E1235707"/>
    <x v="2"/>
    <x v="2"/>
    <x v="10"/>
  </r>
  <r>
    <n v="111111118"/>
    <s v="Leota"/>
    <x v="7"/>
    <s v="bpugh@aol.com"/>
    <d v="2014-05-25T00:00:00"/>
    <s v="E1235708"/>
    <x v="0"/>
    <x v="0"/>
    <x v="1"/>
  </r>
  <r>
    <n v="111111119"/>
    <s v="Sage"/>
    <x v="8"/>
    <s v="jamal@vanausdal.org"/>
    <d v="2017-08-10T00:00:00"/>
    <s v="E1235709"/>
    <x v="1"/>
    <x v="1"/>
    <x v="11"/>
  </r>
  <r>
    <n v="111111120"/>
    <s v="Kris"/>
    <x v="9"/>
    <s v="cecily@hollack.org"/>
    <d v="2014-03-15T00:00:00"/>
    <s v="E1235710"/>
    <x v="2"/>
    <x v="0"/>
    <x v="4"/>
  </r>
  <r>
    <n v="111111161"/>
    <s v="Brock"/>
    <x v="13"/>
    <s v="carmelina_lindall@lindall.com"/>
    <d v="2015-03-19T00:00:00"/>
    <s v="E1235711"/>
    <x v="0"/>
    <x v="3"/>
    <x v="4"/>
  </r>
  <r>
    <n v="111111162"/>
    <s v="Lorrie"/>
    <x v="14"/>
    <s v="ernie_stenseth@aol.com"/>
    <d v="2016-10-19T00:00:00"/>
    <s v="E1235712"/>
    <x v="1"/>
    <x v="2"/>
    <x v="2"/>
  </r>
  <r>
    <n v="111111163"/>
    <s v="Sabra"/>
    <x v="15"/>
    <s v="tawna@gmail.com"/>
    <d v="2016-08-04T00:00:00"/>
    <s v="E1235713"/>
    <x v="2"/>
    <x v="2"/>
    <x v="11"/>
  </r>
  <r>
    <n v="111111111"/>
    <s v="James"/>
    <x v="0"/>
    <s v="penney_weight@aol.com"/>
    <d v="2015-01-22T00:00:00"/>
    <s v="E1235714"/>
    <x v="0"/>
    <x v="3"/>
    <x v="9"/>
  </r>
  <r>
    <n v="111111112"/>
    <s v="Josephine"/>
    <x v="1"/>
    <s v="elly_morocco@gmail.com"/>
    <d v="2016-06-12T00:00:00"/>
    <s v="E1235715"/>
    <x v="1"/>
    <x v="2"/>
    <x v="7"/>
  </r>
  <r>
    <n v="111111113"/>
    <s v="Art"/>
    <x v="2"/>
    <s v="ilene.eroman@hotmail.com"/>
    <d v="2017-07-08T00:00:00"/>
    <s v="E1235716"/>
    <x v="2"/>
    <x v="1"/>
    <x v="8"/>
  </r>
  <r>
    <n v="111111114"/>
    <s v="Lenna"/>
    <x v="3"/>
    <s v="vmondella@mondella.com"/>
    <d v="2016-06-05T00:00:00"/>
    <s v="E1235717"/>
    <x v="0"/>
    <x v="2"/>
    <x v="7"/>
  </r>
  <r>
    <n v="111111115"/>
    <s v="Donette"/>
    <x v="4"/>
    <s v="kallie.blackwood@gmail.com"/>
    <d v="2016-01-13T00:00:00"/>
    <s v="E1235718"/>
    <x v="1"/>
    <x v="2"/>
    <x v="9"/>
  </r>
  <r>
    <n v="111111161"/>
    <s v="Brock"/>
    <x v="13"/>
    <s v="johnetta_abdallah@aol.com"/>
    <d v="2015-10-24T00:00:00"/>
    <s v="E1235719"/>
    <x v="2"/>
    <x v="3"/>
    <x v="2"/>
  </r>
  <r>
    <n v="111111162"/>
    <s v="Lorrie"/>
    <x v="14"/>
    <s v="brhym@rhym.com"/>
    <d v="2015-10-30T00:00:00"/>
    <s v="E1235720"/>
    <x v="0"/>
    <x v="3"/>
    <x v="2"/>
  </r>
  <r>
    <n v="111111163"/>
    <s v="Sabra"/>
    <x v="15"/>
    <s v="micaela_rhymes@gmail.com"/>
    <d v="2015-01-18T00:00:00"/>
    <s v="E1235721"/>
    <x v="1"/>
    <x v="3"/>
    <x v="9"/>
  </r>
  <r>
    <n v="111111111"/>
    <s v="James"/>
    <x v="0"/>
    <s v="tamar@hotmail.com"/>
    <d v="2016-05-21T00:00:00"/>
    <s v="E1235722"/>
    <x v="2"/>
    <x v="2"/>
    <x v="1"/>
  </r>
  <r>
    <n v="111111112"/>
    <s v="Josephine"/>
    <x v="1"/>
    <s v="moon@yahoo.com"/>
    <d v="2014-01-18T00:00:00"/>
    <s v="E1235723"/>
    <x v="0"/>
    <x v="0"/>
    <x v="9"/>
  </r>
  <r>
    <n v="111111113"/>
    <s v="Art"/>
    <x v="2"/>
    <s v="laurel_reitler@reitler.com"/>
    <d v="2014-07-13T00:00:00"/>
    <s v="E1235724"/>
    <x v="1"/>
    <x v="0"/>
    <x v="8"/>
  </r>
  <r>
    <n v="111111114"/>
    <s v="Lenna"/>
    <x v="3"/>
    <s v="delisa.crupi@crupi.com"/>
    <d v="2013-05-07T00:00:00"/>
    <s v="E1235725"/>
    <x v="2"/>
    <x v="4"/>
    <x v="1"/>
  </r>
  <r>
    <n v="111111115"/>
    <s v="Donette"/>
    <x v="4"/>
    <s v="viva.toelkes@gmail.com"/>
    <d v="2014-12-03T00:00:00"/>
    <s v="E1235726"/>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9">
  <location ref="D7:H24" firstHeaderRow="1" firstDataRow="2" firstDataCol="1" rowPageCount="2" colPageCount="1"/>
  <pivotFields count="9">
    <pivotField showAll="0"/>
    <pivotField showAll="0"/>
    <pivotField axis="axisRow" showAll="0">
      <items count="17">
        <item x="10"/>
        <item x="13"/>
        <item x="0"/>
        <item x="12"/>
        <item x="1"/>
        <item x="7"/>
        <item x="4"/>
        <item x="11"/>
        <item x="9"/>
        <item x="5"/>
        <item x="14"/>
        <item x="3"/>
        <item x="6"/>
        <item x="15"/>
        <item x="2"/>
        <item x="8"/>
        <item t="default"/>
      </items>
    </pivotField>
    <pivotField showAll="0"/>
    <pivotField numFmtId="164" showAll="0"/>
    <pivotField dataField="1" showAll="0"/>
    <pivotField axis="axisCol" showAll="0">
      <items count="4">
        <item x="1"/>
        <item x="2"/>
        <item x="0"/>
        <item t="default"/>
      </items>
    </pivotField>
    <pivotField axis="axisPage" showAll="0" defaultSubtotal="0">
      <items count="6">
        <item x="4"/>
        <item x="0"/>
        <item x="3"/>
        <item x="2"/>
        <item x="1"/>
        <item x="5"/>
      </items>
    </pivotField>
    <pivotField axis="axisPage" showAll="0" defaultSubtotal="0">
      <items count="12">
        <item x="9"/>
        <item x="3"/>
        <item x="4"/>
        <item x="5"/>
        <item x="1"/>
        <item x="7"/>
        <item x="8"/>
        <item x="11"/>
        <item x="6"/>
        <item x="2"/>
        <item x="10"/>
        <item x="0"/>
      </items>
    </pivotField>
  </pivotFields>
  <rowFields count="1">
    <field x="2"/>
  </rowFields>
  <rowItems count="16">
    <i>
      <x/>
    </i>
    <i>
      <x v="1"/>
    </i>
    <i>
      <x v="2"/>
    </i>
    <i>
      <x v="3"/>
    </i>
    <i>
      <x v="4"/>
    </i>
    <i>
      <x v="5"/>
    </i>
    <i>
      <x v="6"/>
    </i>
    <i>
      <x v="7"/>
    </i>
    <i>
      <x v="8"/>
    </i>
    <i>
      <x v="9"/>
    </i>
    <i>
      <x v="10"/>
    </i>
    <i>
      <x v="11"/>
    </i>
    <i>
      <x v="12"/>
    </i>
    <i>
      <x v="13"/>
    </i>
    <i>
      <x v="14"/>
    </i>
    <i>
      <x v="15"/>
    </i>
  </rowItems>
  <colFields count="1">
    <field x="6"/>
  </colFields>
  <colItems count="4">
    <i>
      <x/>
    </i>
    <i>
      <x v="1"/>
    </i>
    <i>
      <x v="2"/>
    </i>
    <i t="grand">
      <x/>
    </i>
  </colItems>
  <pageFields count="2">
    <pageField fld="7" hier="-1"/>
    <pageField fld="8" hier="-1"/>
  </pageFields>
  <dataFields count="1">
    <dataField name="Count of TT number" fld="5" subtotal="count" baseField="0" baseItem="0"/>
  </dataFields>
  <chartFormats count="9">
    <chartFormat chart="10" format="3" series="1">
      <pivotArea type="data" outline="0" fieldPosition="0">
        <references count="2">
          <reference field="4294967294" count="1" selected="0">
            <x v="0"/>
          </reference>
          <reference field="6" count="1" selected="0">
            <x v="0"/>
          </reference>
        </references>
      </pivotArea>
    </chartFormat>
    <chartFormat chart="10" format="4" series="1">
      <pivotArea type="data" outline="0" fieldPosition="0">
        <references count="2">
          <reference field="4294967294" count="1" selected="0">
            <x v="0"/>
          </reference>
          <reference field="6" count="1" selected="0">
            <x v="1"/>
          </reference>
        </references>
      </pivotArea>
    </chartFormat>
    <chartFormat chart="10" format="5"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0"/>
          </reference>
        </references>
      </pivotArea>
    </chartFormat>
    <chartFormat chart="5" format="4" series="1">
      <pivotArea type="data" outline="0" fieldPosition="0">
        <references count="2">
          <reference field="4294967294" count="1" selected="0">
            <x v="0"/>
          </reference>
          <reference field="6" count="1" selected="0">
            <x v="1"/>
          </reference>
        </references>
      </pivotArea>
    </chartFormat>
    <chartFormat chart="5" format="5" series="1">
      <pivotArea type="data" outline="0" fieldPosition="0">
        <references count="2">
          <reference field="4294967294" count="1" selected="0">
            <x v="0"/>
          </reference>
          <reference field="6" count="1" selected="0">
            <x v="2"/>
          </reference>
        </references>
      </pivotArea>
    </chartFormat>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lter_year" sourceName="Filter year">
  <pivotTables>
    <pivotTable tabId="2" name="PivotTable9"/>
  </pivotTables>
  <data>
    <tabular pivotCacheId="1">
      <items count="6">
        <i x="4" s="1"/>
        <i x="0" s="1"/>
        <i x="3" s="1"/>
        <i x="2"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ilter_month" sourceName="filter month">
  <pivotTables>
    <pivotTable tabId="2" name="PivotTable9"/>
  </pivotTables>
  <data>
    <tabular pivotCacheId="1">
      <items count="12">
        <i x="9" s="1"/>
        <i x="3" s="1"/>
        <i x="4" s="1"/>
        <i x="5" s="1"/>
        <i x="1" s="1"/>
        <i x="7" s="1"/>
        <i x="8" s="1"/>
        <i x="11" s="1"/>
        <i x="6" s="1"/>
        <i x="2" s="1"/>
        <i x="10"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lter year" cache="Slicer_Filter_year" caption="Filter year" rowHeight="241300"/>
  <slicer name="filter month" cache="Slicer_filter_month" caption="filter month" rowHeight="241300"/>
</slicers>
</file>

<file path=xl/tables/table1.xml><?xml version="1.0" encoding="utf-8"?>
<table xmlns="http://schemas.openxmlformats.org/spreadsheetml/2006/main" id="1" name="Table1" displayName="Table1" ref="A1:I80" totalsRowShown="0">
  <autoFilter ref="A1:I80"/>
  <tableColumns count="9">
    <tableColumn id="1" name="empl_id"/>
    <tableColumn id="2" name="first_name"/>
    <tableColumn id="3" name="last_name"/>
    <tableColumn id="4" name="email"/>
    <tableColumn id="5" name="resolve date" dataDxfId="4"/>
    <tableColumn id="6" name="TT number"/>
    <tableColumn id="7" name="CTI"/>
    <tableColumn id="9" name="Filter year" dataDxfId="3">
      <calculatedColumnFormula>RIGHT(TEXT(Table1[[#This Row],[resolve date]],"dd-mmm-yy"),2)</calculatedColumnFormula>
    </tableColumn>
    <tableColumn id="8" name="filter month" dataDxfId="2">
      <calculatedColumnFormula>MID(TEXT(Table1[[#This Row],[resolve date]],"dd-mmm-yy"),4,3)</calculatedColumnFormula>
    </tableColumn>
  </tableColumns>
  <tableStyleInfo name="Table Style 1" showFirstColumn="0" showLastColumn="0" showRowStripes="1" showColumnStripes="0"/>
</table>
</file>

<file path=xl/tables/table2.xml><?xml version="1.0" encoding="utf-8"?>
<table xmlns="http://schemas.openxmlformats.org/spreadsheetml/2006/main" id="3" name="Table3" displayName="Table3" ref="T6:U31" totalsRowShown="0">
  <autoFilter ref="T6:U31">
    <filterColumn colId="1">
      <filters>
        <filter val="2"/>
        <filter val="3"/>
        <filter val="5"/>
        <filter val="7"/>
        <filter val="8"/>
      </filters>
    </filterColumn>
  </autoFilter>
  <tableColumns count="2">
    <tableColumn id="1" name="name" dataDxfId="1">
      <calculatedColumnFormula>IF(D9="",,D9)</calculatedColumnFormula>
    </tableColumn>
    <tableColumn id="2" name="total" dataDxfId="0">
      <calculatedColumnFormula>IF(H9="",,H9)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tabSelected="1" workbookViewId="0">
      <selection activeCell="M4" sqref="M4"/>
    </sheetView>
  </sheetViews>
  <sheetFormatPr defaultRowHeight="15" x14ac:dyDescent="0.25"/>
  <cols>
    <col min="1" max="1" width="10.42578125" customWidth="1"/>
    <col min="2" max="2" width="12.7109375" customWidth="1"/>
    <col min="3" max="3" width="15" bestFit="1" customWidth="1"/>
    <col min="4" max="4" width="35.7109375" bestFit="1" customWidth="1"/>
    <col min="5" max="5" width="15" style="2" customWidth="1"/>
    <col min="6" max="6" width="12.5703125" customWidth="1"/>
    <col min="7" max="7" width="11.85546875" bestFit="1" customWidth="1"/>
    <col min="8" max="8" width="12.42578125" bestFit="1" customWidth="1"/>
    <col min="9" max="9" width="11.140625" bestFit="1" customWidth="1"/>
  </cols>
  <sheetData>
    <row r="1" spans="1:13" x14ac:dyDescent="0.25">
      <c r="A1" t="s">
        <v>112</v>
      </c>
      <c r="B1" t="s">
        <v>0</v>
      </c>
      <c r="C1" t="s">
        <v>1</v>
      </c>
      <c r="D1" t="s">
        <v>34</v>
      </c>
      <c r="E1" s="2" t="s">
        <v>113</v>
      </c>
      <c r="F1" t="s">
        <v>114</v>
      </c>
      <c r="G1" t="s">
        <v>115</v>
      </c>
      <c r="H1" t="s">
        <v>203</v>
      </c>
      <c r="I1" t="s">
        <v>204</v>
      </c>
    </row>
    <row r="2" spans="1:13" x14ac:dyDescent="0.25">
      <c r="A2">
        <v>111111111</v>
      </c>
      <c r="B2" t="s">
        <v>2</v>
      </c>
      <c r="C2" t="s">
        <v>3</v>
      </c>
      <c r="D2" t="s">
        <v>35</v>
      </c>
      <c r="E2" s="2">
        <v>42004</v>
      </c>
      <c r="F2" t="s">
        <v>119</v>
      </c>
      <c r="G2" t="s">
        <v>116</v>
      </c>
      <c r="H2" t="str">
        <f>RIGHT(TEXT(Table1[[#This Row],[resolve date]],"dd-mmm-yy"),2)</f>
        <v>14</v>
      </c>
      <c r="I2" t="str">
        <f>MID(TEXT(Table1[[#This Row],[resolve date]],"dd-mmm-yy"),4,3)</f>
        <v>Dec</v>
      </c>
    </row>
    <row r="3" spans="1:13" x14ac:dyDescent="0.25">
      <c r="A3">
        <v>111111112</v>
      </c>
      <c r="B3" t="s">
        <v>4</v>
      </c>
      <c r="C3" t="s">
        <v>5</v>
      </c>
      <c r="D3" t="s">
        <v>36</v>
      </c>
      <c r="E3" s="2">
        <v>42871</v>
      </c>
      <c r="F3" t="s">
        <v>120</v>
      </c>
      <c r="G3" t="s">
        <v>117</v>
      </c>
      <c r="H3" t="str">
        <f>RIGHT(TEXT(Table1[[#This Row],[resolve date]],"dd-mmm-yy"),2)</f>
        <v>17</v>
      </c>
      <c r="I3" t="str">
        <f>MID(TEXT(Table1[[#This Row],[resolve date]],"dd-mmm-yy"),4,3)</f>
        <v>May</v>
      </c>
    </row>
    <row r="4" spans="1:13" x14ac:dyDescent="0.25">
      <c r="A4">
        <v>111111113</v>
      </c>
      <c r="B4" t="s">
        <v>6</v>
      </c>
      <c r="C4" t="s">
        <v>7</v>
      </c>
      <c r="D4" t="s">
        <v>37</v>
      </c>
      <c r="E4" s="2">
        <v>41762</v>
      </c>
      <c r="F4" t="s">
        <v>121</v>
      </c>
      <c r="G4" t="s">
        <v>118</v>
      </c>
      <c r="H4" t="str">
        <f>RIGHT(TEXT(Table1[[#This Row],[resolve date]],"dd-mmm-yy"),2)</f>
        <v>14</v>
      </c>
      <c r="I4" t="str">
        <f>MID(TEXT(Table1[[#This Row],[resolve date]],"dd-mmm-yy"),4,3)</f>
        <v>May</v>
      </c>
      <c r="M4" s="5"/>
    </row>
    <row r="5" spans="1:13" x14ac:dyDescent="0.25">
      <c r="A5">
        <v>111111114</v>
      </c>
      <c r="B5" t="s">
        <v>8</v>
      </c>
      <c r="C5" t="s">
        <v>9</v>
      </c>
      <c r="D5" t="s">
        <v>38</v>
      </c>
      <c r="E5" s="2">
        <v>42673</v>
      </c>
      <c r="F5" t="s">
        <v>122</v>
      </c>
      <c r="G5" t="s">
        <v>116</v>
      </c>
      <c r="H5" t="str">
        <f>RIGHT(TEXT(Table1[[#This Row],[resolve date]],"dd-mmm-yy"),2)</f>
        <v>16</v>
      </c>
      <c r="I5" t="str">
        <f>MID(TEXT(Table1[[#This Row],[resolve date]],"dd-mmm-yy"),4,3)</f>
        <v>Oct</v>
      </c>
    </row>
    <row r="6" spans="1:13" x14ac:dyDescent="0.25">
      <c r="A6">
        <v>111111115</v>
      </c>
      <c r="B6" t="s">
        <v>10</v>
      </c>
      <c r="C6" t="s">
        <v>11</v>
      </c>
      <c r="D6" t="s">
        <v>39</v>
      </c>
      <c r="E6" s="2">
        <v>42062</v>
      </c>
      <c r="F6" t="s">
        <v>123</v>
      </c>
      <c r="G6" t="s">
        <v>117</v>
      </c>
      <c r="H6" t="str">
        <f>RIGHT(TEXT(Table1[[#This Row],[resolve date]],"dd-mmm-yy"),2)</f>
        <v>15</v>
      </c>
      <c r="I6" t="str">
        <f>MID(TEXT(Table1[[#This Row],[resolve date]],"dd-mmm-yy"),4,3)</f>
        <v>Feb</v>
      </c>
    </row>
    <row r="7" spans="1:13" x14ac:dyDescent="0.25">
      <c r="A7">
        <v>111111116</v>
      </c>
      <c r="B7" t="s">
        <v>12</v>
      </c>
      <c r="C7" t="s">
        <v>13</v>
      </c>
      <c r="D7" t="s">
        <v>40</v>
      </c>
      <c r="E7" s="2">
        <v>42668</v>
      </c>
      <c r="F7" t="s">
        <v>124</v>
      </c>
      <c r="G7" t="s">
        <v>118</v>
      </c>
      <c r="H7" t="str">
        <f>RIGHT(TEXT(Table1[[#This Row],[resolve date]],"dd-mmm-yy"),2)</f>
        <v>16</v>
      </c>
      <c r="I7" t="str">
        <f>MID(TEXT(Table1[[#This Row],[resolve date]],"dd-mmm-yy"),4,3)</f>
        <v>Oct</v>
      </c>
    </row>
    <row r="8" spans="1:13" x14ac:dyDescent="0.25">
      <c r="A8">
        <v>111111117</v>
      </c>
      <c r="B8" t="s">
        <v>14</v>
      </c>
      <c r="C8" t="s">
        <v>15</v>
      </c>
      <c r="D8" t="s">
        <v>41</v>
      </c>
      <c r="E8" s="2">
        <v>42662</v>
      </c>
      <c r="F8" t="s">
        <v>125</v>
      </c>
      <c r="G8" t="s">
        <v>116</v>
      </c>
      <c r="H8" t="str">
        <f>RIGHT(TEXT(Table1[[#This Row],[resolve date]],"dd-mmm-yy"),2)</f>
        <v>16</v>
      </c>
      <c r="I8" t="str">
        <f>MID(TEXT(Table1[[#This Row],[resolve date]],"dd-mmm-yy"),4,3)</f>
        <v>Oct</v>
      </c>
    </row>
    <row r="9" spans="1:13" x14ac:dyDescent="0.25">
      <c r="A9">
        <v>111111118</v>
      </c>
      <c r="B9" t="s">
        <v>16</v>
      </c>
      <c r="C9" t="s">
        <v>17</v>
      </c>
      <c r="D9" t="s">
        <v>42</v>
      </c>
      <c r="E9" s="2">
        <v>41364</v>
      </c>
      <c r="F9" t="s">
        <v>126</v>
      </c>
      <c r="G9" t="s">
        <v>117</v>
      </c>
      <c r="H9" t="str">
        <f>RIGHT(TEXT(Table1[[#This Row],[resolve date]],"dd-mmm-yy"),2)</f>
        <v>13</v>
      </c>
      <c r="I9" t="str">
        <f>MID(TEXT(Table1[[#This Row],[resolve date]],"dd-mmm-yy"),4,3)</f>
        <v>Mar</v>
      </c>
    </row>
    <row r="10" spans="1:13" x14ac:dyDescent="0.25">
      <c r="A10">
        <v>111111119</v>
      </c>
      <c r="B10" t="s">
        <v>18</v>
      </c>
      <c r="C10" t="s">
        <v>19</v>
      </c>
      <c r="D10" t="s">
        <v>43</v>
      </c>
      <c r="E10" s="2">
        <v>42099</v>
      </c>
      <c r="F10" t="s">
        <v>127</v>
      </c>
      <c r="G10" t="s">
        <v>118</v>
      </c>
      <c r="H10" t="str">
        <f>RIGHT(TEXT(Table1[[#This Row],[resolve date]],"dd-mmm-yy"),2)</f>
        <v>15</v>
      </c>
      <c r="I10" t="str">
        <f>MID(TEXT(Table1[[#This Row],[resolve date]],"dd-mmm-yy"),4,3)</f>
        <v>Apr</v>
      </c>
    </row>
    <row r="11" spans="1:13" x14ac:dyDescent="0.25">
      <c r="A11">
        <v>111111120</v>
      </c>
      <c r="B11" t="s">
        <v>20</v>
      </c>
      <c r="C11" t="s">
        <v>21</v>
      </c>
      <c r="D11" t="s">
        <v>44</v>
      </c>
      <c r="E11" s="2">
        <v>41632</v>
      </c>
      <c r="F11" t="s">
        <v>128</v>
      </c>
      <c r="G11" t="s">
        <v>116</v>
      </c>
      <c r="H11" t="str">
        <f>RIGHT(TEXT(Table1[[#This Row],[resolve date]],"dd-mmm-yy"),2)</f>
        <v>13</v>
      </c>
      <c r="I11" t="str">
        <f>MID(TEXT(Table1[[#This Row],[resolve date]],"dd-mmm-yy"),4,3)</f>
        <v>Dec</v>
      </c>
    </row>
    <row r="12" spans="1:13" x14ac:dyDescent="0.25">
      <c r="A12">
        <v>111111121</v>
      </c>
      <c r="B12" t="s">
        <v>22</v>
      </c>
      <c r="C12" t="s">
        <v>23</v>
      </c>
      <c r="D12" t="s">
        <v>45</v>
      </c>
      <c r="E12" s="2">
        <v>42991</v>
      </c>
      <c r="F12" t="s">
        <v>129</v>
      </c>
      <c r="G12" t="s">
        <v>117</v>
      </c>
      <c r="H12" t="str">
        <f>RIGHT(TEXT(Table1[[#This Row],[resolve date]],"dd-mmm-yy"),2)</f>
        <v>17</v>
      </c>
      <c r="I12" t="str">
        <f>MID(TEXT(Table1[[#This Row],[resolve date]],"dd-mmm-yy"),4,3)</f>
        <v>Sep</v>
      </c>
    </row>
    <row r="13" spans="1:13" x14ac:dyDescent="0.25">
      <c r="A13">
        <v>111111122</v>
      </c>
      <c r="B13" t="s">
        <v>24</v>
      </c>
      <c r="C13" t="s">
        <v>25</v>
      </c>
      <c r="D13" t="s">
        <v>46</v>
      </c>
      <c r="E13" s="2">
        <v>42665</v>
      </c>
      <c r="F13" t="s">
        <v>130</v>
      </c>
      <c r="G13" t="s">
        <v>118</v>
      </c>
      <c r="H13" t="str">
        <f>RIGHT(TEXT(Table1[[#This Row],[resolve date]],"dd-mmm-yy"),2)</f>
        <v>16</v>
      </c>
      <c r="I13" t="str">
        <f>MID(TEXT(Table1[[#This Row],[resolve date]],"dd-mmm-yy"),4,3)</f>
        <v>Oct</v>
      </c>
    </row>
    <row r="14" spans="1:13" x14ac:dyDescent="0.25">
      <c r="A14">
        <v>111111123</v>
      </c>
      <c r="B14" t="s">
        <v>26</v>
      </c>
      <c r="C14" t="s">
        <v>27</v>
      </c>
      <c r="D14" t="s">
        <v>47</v>
      </c>
      <c r="E14" s="2">
        <v>41679</v>
      </c>
      <c r="F14" t="s">
        <v>131</v>
      </c>
      <c r="G14" t="s">
        <v>116</v>
      </c>
      <c r="H14" t="str">
        <f>RIGHT(TEXT(Table1[[#This Row],[resolve date]],"dd-mmm-yy"),2)</f>
        <v>14</v>
      </c>
      <c r="I14" t="str">
        <f>MID(TEXT(Table1[[#This Row],[resolve date]],"dd-mmm-yy"),4,3)</f>
        <v>Feb</v>
      </c>
    </row>
    <row r="15" spans="1:13" x14ac:dyDescent="0.25">
      <c r="A15">
        <v>111111111</v>
      </c>
      <c r="B15" t="s">
        <v>2</v>
      </c>
      <c r="C15" t="s">
        <v>3</v>
      </c>
      <c r="D15" t="s">
        <v>48</v>
      </c>
      <c r="E15" s="2">
        <v>42550</v>
      </c>
      <c r="F15" t="s">
        <v>132</v>
      </c>
      <c r="G15" t="s">
        <v>117</v>
      </c>
      <c r="H15" t="str">
        <f>RIGHT(TEXT(Table1[[#This Row],[resolve date]],"dd-mmm-yy"),2)</f>
        <v>16</v>
      </c>
      <c r="I15" t="str">
        <f>MID(TEXT(Table1[[#This Row],[resolve date]],"dd-mmm-yy"),4,3)</f>
        <v>Jun</v>
      </c>
    </row>
    <row r="16" spans="1:13" x14ac:dyDescent="0.25">
      <c r="A16">
        <v>111111112</v>
      </c>
      <c r="B16" t="s">
        <v>4</v>
      </c>
      <c r="C16" t="s">
        <v>5</v>
      </c>
      <c r="D16" t="s">
        <v>49</v>
      </c>
      <c r="E16" s="2">
        <v>42571</v>
      </c>
      <c r="F16" t="s">
        <v>133</v>
      </c>
      <c r="G16" t="s">
        <v>118</v>
      </c>
      <c r="H16" t="str">
        <f>RIGHT(TEXT(Table1[[#This Row],[resolve date]],"dd-mmm-yy"),2)</f>
        <v>16</v>
      </c>
      <c r="I16" t="str">
        <f>MID(TEXT(Table1[[#This Row],[resolve date]],"dd-mmm-yy"),4,3)</f>
        <v>Jul</v>
      </c>
    </row>
    <row r="17" spans="1:9" x14ac:dyDescent="0.25">
      <c r="A17">
        <v>111111113</v>
      </c>
      <c r="B17" t="s">
        <v>6</v>
      </c>
      <c r="C17" t="s">
        <v>7</v>
      </c>
      <c r="D17" t="s">
        <v>50</v>
      </c>
      <c r="E17" s="2">
        <v>41308</v>
      </c>
      <c r="F17" t="s">
        <v>134</v>
      </c>
      <c r="G17" t="s">
        <v>116</v>
      </c>
      <c r="H17" t="str">
        <f>RIGHT(TEXT(Table1[[#This Row],[resolve date]],"dd-mmm-yy"),2)</f>
        <v>13</v>
      </c>
      <c r="I17" t="str">
        <f>MID(TEXT(Table1[[#This Row],[resolve date]],"dd-mmm-yy"),4,3)</f>
        <v>Feb</v>
      </c>
    </row>
    <row r="18" spans="1:9" x14ac:dyDescent="0.25">
      <c r="A18">
        <v>111111114</v>
      </c>
      <c r="B18" t="s">
        <v>8</v>
      </c>
      <c r="C18" t="s">
        <v>9</v>
      </c>
      <c r="D18" t="s">
        <v>51</v>
      </c>
      <c r="E18" s="2">
        <v>42203</v>
      </c>
      <c r="F18" t="s">
        <v>135</v>
      </c>
      <c r="G18" t="s">
        <v>117</v>
      </c>
      <c r="H18" t="str">
        <f>RIGHT(TEXT(Table1[[#This Row],[resolve date]],"dd-mmm-yy"),2)</f>
        <v>15</v>
      </c>
      <c r="I18" t="str">
        <f>MID(TEXT(Table1[[#This Row],[resolve date]],"dd-mmm-yy"),4,3)</f>
        <v>Jul</v>
      </c>
    </row>
    <row r="19" spans="1:9" x14ac:dyDescent="0.25">
      <c r="A19">
        <v>111111115</v>
      </c>
      <c r="B19" t="s">
        <v>10</v>
      </c>
      <c r="C19" t="s">
        <v>11</v>
      </c>
      <c r="D19" t="s">
        <v>52</v>
      </c>
      <c r="E19" s="2">
        <v>42485</v>
      </c>
      <c r="F19" t="s">
        <v>136</v>
      </c>
      <c r="G19" t="s">
        <v>118</v>
      </c>
      <c r="H19" t="str">
        <f>RIGHT(TEXT(Table1[[#This Row],[resolve date]],"dd-mmm-yy"),2)</f>
        <v>16</v>
      </c>
      <c r="I19" t="str">
        <f>MID(TEXT(Table1[[#This Row],[resolve date]],"dd-mmm-yy"),4,3)</f>
        <v>Apr</v>
      </c>
    </row>
    <row r="20" spans="1:9" x14ac:dyDescent="0.25">
      <c r="A20">
        <v>111111116</v>
      </c>
      <c r="B20" t="s">
        <v>12</v>
      </c>
      <c r="C20" t="s">
        <v>13</v>
      </c>
      <c r="D20" t="s">
        <v>35</v>
      </c>
      <c r="E20" s="2">
        <v>42004</v>
      </c>
      <c r="F20" t="s">
        <v>137</v>
      </c>
      <c r="G20" t="s">
        <v>116</v>
      </c>
      <c r="H20" t="str">
        <f>RIGHT(TEXT(Table1[[#This Row],[resolve date]],"dd-mmm-yy"),2)</f>
        <v>14</v>
      </c>
      <c r="I20" t="str">
        <f>MID(TEXT(Table1[[#This Row],[resolve date]],"dd-mmm-yy"),4,3)</f>
        <v>Dec</v>
      </c>
    </row>
    <row r="21" spans="1:9" x14ac:dyDescent="0.25">
      <c r="A21">
        <v>111111117</v>
      </c>
      <c r="B21" t="s">
        <v>14</v>
      </c>
      <c r="C21" t="s">
        <v>15</v>
      </c>
      <c r="D21" t="s">
        <v>53</v>
      </c>
      <c r="E21" s="2">
        <v>42372</v>
      </c>
      <c r="F21" t="s">
        <v>138</v>
      </c>
      <c r="G21" t="s">
        <v>117</v>
      </c>
      <c r="H21" t="str">
        <f>RIGHT(TEXT(Table1[[#This Row],[resolve date]],"dd-mmm-yy"),2)</f>
        <v>16</v>
      </c>
      <c r="I21" t="str">
        <f>MID(TEXT(Table1[[#This Row],[resolve date]],"dd-mmm-yy"),4,3)</f>
        <v>Jan</v>
      </c>
    </row>
    <row r="22" spans="1:9" x14ac:dyDescent="0.25">
      <c r="A22">
        <v>111111118</v>
      </c>
      <c r="B22" t="s">
        <v>16</v>
      </c>
      <c r="C22" t="s">
        <v>17</v>
      </c>
      <c r="D22" t="s">
        <v>54</v>
      </c>
      <c r="E22" s="2">
        <v>42343</v>
      </c>
      <c r="F22" t="s">
        <v>139</v>
      </c>
      <c r="G22" t="s">
        <v>118</v>
      </c>
      <c r="H22" t="str">
        <f>RIGHT(TEXT(Table1[[#This Row],[resolve date]],"dd-mmm-yy"),2)</f>
        <v>15</v>
      </c>
      <c r="I22" t="str">
        <f>MID(TEXT(Table1[[#This Row],[resolve date]],"dd-mmm-yy"),4,3)</f>
        <v>Dec</v>
      </c>
    </row>
    <row r="23" spans="1:9" x14ac:dyDescent="0.25">
      <c r="A23">
        <v>111111119</v>
      </c>
      <c r="B23" t="s">
        <v>18</v>
      </c>
      <c r="C23" t="s">
        <v>19</v>
      </c>
      <c r="D23" t="s">
        <v>55</v>
      </c>
      <c r="E23" s="2">
        <v>42107</v>
      </c>
      <c r="F23" t="s">
        <v>140</v>
      </c>
      <c r="G23" t="s">
        <v>116</v>
      </c>
      <c r="H23" t="str">
        <f>RIGHT(TEXT(Table1[[#This Row],[resolve date]],"dd-mmm-yy"),2)</f>
        <v>15</v>
      </c>
      <c r="I23" t="str">
        <f>MID(TEXT(Table1[[#This Row],[resolve date]],"dd-mmm-yy"),4,3)</f>
        <v>Apr</v>
      </c>
    </row>
    <row r="24" spans="1:9" x14ac:dyDescent="0.25">
      <c r="A24">
        <v>111111120</v>
      </c>
      <c r="B24" t="s">
        <v>20</v>
      </c>
      <c r="C24" t="s">
        <v>21</v>
      </c>
      <c r="D24" t="s">
        <v>56</v>
      </c>
      <c r="E24" s="2">
        <v>42735</v>
      </c>
      <c r="F24" t="s">
        <v>141</v>
      </c>
      <c r="G24" t="s">
        <v>117</v>
      </c>
      <c r="H24" t="str">
        <f>RIGHT(TEXT(Table1[[#This Row],[resolve date]],"dd-mmm-yy"),2)</f>
        <v>16</v>
      </c>
      <c r="I24" t="str">
        <f>MID(TEXT(Table1[[#This Row],[resolve date]],"dd-mmm-yy"),4,3)</f>
        <v>Dec</v>
      </c>
    </row>
    <row r="25" spans="1:9" x14ac:dyDescent="0.25">
      <c r="A25">
        <v>111111111</v>
      </c>
      <c r="B25" t="s">
        <v>2</v>
      </c>
      <c r="C25" t="s">
        <v>3</v>
      </c>
      <c r="D25" t="s">
        <v>57</v>
      </c>
      <c r="E25" s="2">
        <v>42047</v>
      </c>
      <c r="F25" t="s">
        <v>142</v>
      </c>
      <c r="G25" t="s">
        <v>118</v>
      </c>
      <c r="H25" t="str">
        <f>RIGHT(TEXT(Table1[[#This Row],[resolve date]],"dd-mmm-yy"),2)</f>
        <v>15</v>
      </c>
      <c r="I25" t="str">
        <f>MID(TEXT(Table1[[#This Row],[resolve date]],"dd-mmm-yy"),4,3)</f>
        <v>Feb</v>
      </c>
    </row>
    <row r="26" spans="1:9" x14ac:dyDescent="0.25">
      <c r="A26">
        <v>111111112</v>
      </c>
      <c r="B26" t="s">
        <v>4</v>
      </c>
      <c r="C26" t="s">
        <v>5</v>
      </c>
      <c r="D26" t="s">
        <v>58</v>
      </c>
      <c r="E26" s="2">
        <v>43133</v>
      </c>
      <c r="F26" t="s">
        <v>143</v>
      </c>
      <c r="G26" t="s">
        <v>116</v>
      </c>
      <c r="H26" t="str">
        <f>RIGHT(TEXT(Table1[[#This Row],[resolve date]],"dd-mmm-yy"),2)</f>
        <v>18</v>
      </c>
      <c r="I26" t="str">
        <f>MID(TEXT(Table1[[#This Row],[resolve date]],"dd-mmm-yy"),4,3)</f>
        <v>Feb</v>
      </c>
    </row>
    <row r="27" spans="1:9" x14ac:dyDescent="0.25">
      <c r="A27">
        <v>111111113</v>
      </c>
      <c r="B27" t="s">
        <v>6</v>
      </c>
      <c r="C27" t="s">
        <v>7</v>
      </c>
      <c r="D27" t="s">
        <v>59</v>
      </c>
      <c r="E27" s="2">
        <v>41396</v>
      </c>
      <c r="F27" t="s">
        <v>144</v>
      </c>
      <c r="G27" t="s">
        <v>117</v>
      </c>
      <c r="H27" t="str">
        <f>RIGHT(TEXT(Table1[[#This Row],[resolve date]],"dd-mmm-yy"),2)</f>
        <v>13</v>
      </c>
      <c r="I27" t="str">
        <f>MID(TEXT(Table1[[#This Row],[resolve date]],"dd-mmm-yy"),4,3)</f>
        <v>May</v>
      </c>
    </row>
    <row r="28" spans="1:9" x14ac:dyDescent="0.25">
      <c r="A28">
        <v>111111114</v>
      </c>
      <c r="B28" t="s">
        <v>8</v>
      </c>
      <c r="C28" t="s">
        <v>9</v>
      </c>
      <c r="D28" t="s">
        <v>60</v>
      </c>
      <c r="E28" s="2">
        <v>42314</v>
      </c>
      <c r="F28" t="s">
        <v>145</v>
      </c>
      <c r="G28" t="s">
        <v>118</v>
      </c>
      <c r="H28" t="str">
        <f>RIGHT(TEXT(Table1[[#This Row],[resolve date]],"dd-mmm-yy"),2)</f>
        <v>15</v>
      </c>
      <c r="I28" t="str">
        <f>MID(TEXT(Table1[[#This Row],[resolve date]],"dd-mmm-yy"),4,3)</f>
        <v>Nov</v>
      </c>
    </row>
    <row r="29" spans="1:9" x14ac:dyDescent="0.25">
      <c r="A29">
        <v>111111115</v>
      </c>
      <c r="B29" t="s">
        <v>10</v>
      </c>
      <c r="C29" t="s">
        <v>11</v>
      </c>
      <c r="D29" t="s">
        <v>61</v>
      </c>
      <c r="E29" s="2">
        <v>41299</v>
      </c>
      <c r="F29" t="s">
        <v>146</v>
      </c>
      <c r="G29" t="s">
        <v>116</v>
      </c>
      <c r="H29" t="str">
        <f>RIGHT(TEXT(Table1[[#This Row],[resolve date]],"dd-mmm-yy"),2)</f>
        <v>13</v>
      </c>
      <c r="I29" t="str">
        <f>MID(TEXT(Table1[[#This Row],[resolve date]],"dd-mmm-yy"),4,3)</f>
        <v>Jan</v>
      </c>
    </row>
    <row r="30" spans="1:9" x14ac:dyDescent="0.25">
      <c r="A30">
        <v>111111116</v>
      </c>
      <c r="B30" t="s">
        <v>12</v>
      </c>
      <c r="C30" t="s">
        <v>13</v>
      </c>
      <c r="D30" t="s">
        <v>62</v>
      </c>
      <c r="E30" s="2">
        <v>41294</v>
      </c>
      <c r="F30" t="s">
        <v>147</v>
      </c>
      <c r="G30" t="s">
        <v>117</v>
      </c>
      <c r="H30" t="str">
        <f>RIGHT(TEXT(Table1[[#This Row],[resolve date]],"dd-mmm-yy"),2)</f>
        <v>13</v>
      </c>
      <c r="I30" t="str">
        <f>MID(TEXT(Table1[[#This Row],[resolve date]],"dd-mmm-yy"),4,3)</f>
        <v>Jan</v>
      </c>
    </row>
    <row r="31" spans="1:9" x14ac:dyDescent="0.25">
      <c r="A31">
        <v>111111117</v>
      </c>
      <c r="B31" t="s">
        <v>14</v>
      </c>
      <c r="C31" t="s">
        <v>15</v>
      </c>
      <c r="D31" t="s">
        <v>63</v>
      </c>
      <c r="E31" s="2">
        <v>42741</v>
      </c>
      <c r="F31" t="s">
        <v>148</v>
      </c>
      <c r="G31" t="s">
        <v>118</v>
      </c>
      <c r="H31" t="str">
        <f>RIGHT(TEXT(Table1[[#This Row],[resolve date]],"dd-mmm-yy"),2)</f>
        <v>17</v>
      </c>
      <c r="I31" t="str">
        <f>MID(TEXT(Table1[[#This Row],[resolve date]],"dd-mmm-yy"),4,3)</f>
        <v>Jan</v>
      </c>
    </row>
    <row r="32" spans="1:9" x14ac:dyDescent="0.25">
      <c r="A32">
        <v>111111118</v>
      </c>
      <c r="B32" t="s">
        <v>16</v>
      </c>
      <c r="C32" t="s">
        <v>17</v>
      </c>
      <c r="D32" t="s">
        <v>64</v>
      </c>
      <c r="E32" s="2">
        <v>41706</v>
      </c>
      <c r="F32" t="s">
        <v>149</v>
      </c>
      <c r="G32" t="s">
        <v>116</v>
      </c>
      <c r="H32" t="str">
        <f>RIGHT(TEXT(Table1[[#This Row],[resolve date]],"dd-mmm-yy"),2)</f>
        <v>14</v>
      </c>
      <c r="I32" t="str">
        <f>MID(TEXT(Table1[[#This Row],[resolve date]],"dd-mmm-yy"),4,3)</f>
        <v>Mar</v>
      </c>
    </row>
    <row r="33" spans="1:9" x14ac:dyDescent="0.25">
      <c r="A33">
        <v>111111119</v>
      </c>
      <c r="B33" t="s">
        <v>18</v>
      </c>
      <c r="C33" t="s">
        <v>19</v>
      </c>
      <c r="D33" t="s">
        <v>65</v>
      </c>
      <c r="E33" s="2">
        <v>41853</v>
      </c>
      <c r="F33" t="s">
        <v>150</v>
      </c>
      <c r="G33" t="s">
        <v>117</v>
      </c>
      <c r="H33" t="str">
        <f>RIGHT(TEXT(Table1[[#This Row],[resolve date]],"dd-mmm-yy"),2)</f>
        <v>14</v>
      </c>
      <c r="I33" t="str">
        <f>MID(TEXT(Table1[[#This Row],[resolve date]],"dd-mmm-yy"),4,3)</f>
        <v>Aug</v>
      </c>
    </row>
    <row r="34" spans="1:9" x14ac:dyDescent="0.25">
      <c r="A34">
        <v>111111120</v>
      </c>
      <c r="B34" t="s">
        <v>20</v>
      </c>
      <c r="C34" t="s">
        <v>21</v>
      </c>
      <c r="D34" t="s">
        <v>66</v>
      </c>
      <c r="E34" s="2">
        <v>42662</v>
      </c>
      <c r="F34" t="s">
        <v>151</v>
      </c>
      <c r="G34" t="s">
        <v>118</v>
      </c>
      <c r="H34" t="str">
        <f>RIGHT(TEXT(Table1[[#This Row],[resolve date]],"dd-mmm-yy"),2)</f>
        <v>16</v>
      </c>
      <c r="I34" t="str">
        <f>MID(TEXT(Table1[[#This Row],[resolve date]],"dd-mmm-yy"),4,3)</f>
        <v>Oct</v>
      </c>
    </row>
    <row r="35" spans="1:9" x14ac:dyDescent="0.25">
      <c r="A35">
        <v>111111121</v>
      </c>
      <c r="B35" t="s">
        <v>22</v>
      </c>
      <c r="C35" t="s">
        <v>23</v>
      </c>
      <c r="D35" t="s">
        <v>67</v>
      </c>
      <c r="E35" s="2">
        <v>42762</v>
      </c>
      <c r="F35" t="s">
        <v>152</v>
      </c>
      <c r="G35" t="s">
        <v>116</v>
      </c>
      <c r="H35" t="str">
        <f>RIGHT(TEXT(Table1[[#This Row],[resolve date]],"dd-mmm-yy"),2)</f>
        <v>17</v>
      </c>
      <c r="I35" t="str">
        <f>MID(TEXT(Table1[[#This Row],[resolve date]],"dd-mmm-yy"),4,3)</f>
        <v>Jan</v>
      </c>
    </row>
    <row r="36" spans="1:9" x14ac:dyDescent="0.25">
      <c r="A36">
        <v>111111111</v>
      </c>
      <c r="B36" t="s">
        <v>2</v>
      </c>
      <c r="C36" t="s">
        <v>3</v>
      </c>
      <c r="D36" t="s">
        <v>68</v>
      </c>
      <c r="E36" s="2">
        <v>41531</v>
      </c>
      <c r="F36" t="s">
        <v>153</v>
      </c>
      <c r="G36" t="s">
        <v>117</v>
      </c>
      <c r="H36" t="str">
        <f>RIGHT(TEXT(Table1[[#This Row],[resolve date]],"dd-mmm-yy"),2)</f>
        <v>13</v>
      </c>
      <c r="I36" t="str">
        <f>MID(TEXT(Table1[[#This Row],[resolve date]],"dd-mmm-yy"),4,3)</f>
        <v>Sep</v>
      </c>
    </row>
    <row r="37" spans="1:9" x14ac:dyDescent="0.25">
      <c r="A37">
        <v>111111112</v>
      </c>
      <c r="B37" t="s">
        <v>4</v>
      </c>
      <c r="C37" t="s">
        <v>5</v>
      </c>
      <c r="D37" t="s">
        <v>69</v>
      </c>
      <c r="E37" s="2">
        <v>42185</v>
      </c>
      <c r="F37" t="s">
        <v>154</v>
      </c>
      <c r="G37" t="s">
        <v>118</v>
      </c>
      <c r="H37" t="str">
        <f>RIGHT(TEXT(Table1[[#This Row],[resolve date]],"dd-mmm-yy"),2)</f>
        <v>15</v>
      </c>
      <c r="I37" t="str">
        <f>MID(TEXT(Table1[[#This Row],[resolve date]],"dd-mmm-yy"),4,3)</f>
        <v>Jun</v>
      </c>
    </row>
    <row r="38" spans="1:9" x14ac:dyDescent="0.25">
      <c r="A38">
        <v>111111113</v>
      </c>
      <c r="B38" t="s">
        <v>6</v>
      </c>
      <c r="C38" t="s">
        <v>7</v>
      </c>
      <c r="D38" t="s">
        <v>70</v>
      </c>
      <c r="E38" s="2">
        <v>41867</v>
      </c>
      <c r="F38" t="s">
        <v>155</v>
      </c>
      <c r="G38" t="s">
        <v>116</v>
      </c>
      <c r="H38" t="str">
        <f>RIGHT(TEXT(Table1[[#This Row],[resolve date]],"dd-mmm-yy"),2)</f>
        <v>14</v>
      </c>
      <c r="I38" t="str">
        <f>MID(TEXT(Table1[[#This Row],[resolve date]],"dd-mmm-yy"),4,3)</f>
        <v>Aug</v>
      </c>
    </row>
    <row r="39" spans="1:9" x14ac:dyDescent="0.25">
      <c r="A39">
        <v>111111111</v>
      </c>
      <c r="B39" t="s">
        <v>2</v>
      </c>
      <c r="C39" t="s">
        <v>3</v>
      </c>
      <c r="D39" t="s">
        <v>71</v>
      </c>
      <c r="E39" s="2">
        <v>42670</v>
      </c>
      <c r="F39" t="s">
        <v>156</v>
      </c>
      <c r="G39" t="s">
        <v>117</v>
      </c>
      <c r="H39" t="str">
        <f>RIGHT(TEXT(Table1[[#This Row],[resolve date]],"dd-mmm-yy"),2)</f>
        <v>16</v>
      </c>
      <c r="I39" t="str">
        <f>MID(TEXT(Table1[[#This Row],[resolve date]],"dd-mmm-yy"),4,3)</f>
        <v>Oct</v>
      </c>
    </row>
    <row r="40" spans="1:9" x14ac:dyDescent="0.25">
      <c r="A40">
        <v>111111112</v>
      </c>
      <c r="B40" t="s">
        <v>4</v>
      </c>
      <c r="C40" t="s">
        <v>5</v>
      </c>
      <c r="D40" t="s">
        <v>72</v>
      </c>
      <c r="E40" s="2">
        <v>41414</v>
      </c>
      <c r="F40" t="s">
        <v>157</v>
      </c>
      <c r="G40" t="s">
        <v>118</v>
      </c>
      <c r="H40" t="str">
        <f>RIGHT(TEXT(Table1[[#This Row],[resolve date]],"dd-mmm-yy"),2)</f>
        <v>13</v>
      </c>
      <c r="I40" t="str">
        <f>MID(TEXT(Table1[[#This Row],[resolve date]],"dd-mmm-yy"),4,3)</f>
        <v>May</v>
      </c>
    </row>
    <row r="41" spans="1:9" x14ac:dyDescent="0.25">
      <c r="A41">
        <v>111111113</v>
      </c>
      <c r="B41" t="s">
        <v>6</v>
      </c>
      <c r="C41" t="s">
        <v>7</v>
      </c>
      <c r="D41" t="s">
        <v>73</v>
      </c>
      <c r="E41" s="2">
        <v>41709</v>
      </c>
      <c r="F41" t="s">
        <v>158</v>
      </c>
      <c r="G41" t="s">
        <v>116</v>
      </c>
      <c r="H41" t="str">
        <f>RIGHT(TEXT(Table1[[#This Row],[resolve date]],"dd-mmm-yy"),2)</f>
        <v>14</v>
      </c>
      <c r="I41" t="str">
        <f>MID(TEXT(Table1[[#This Row],[resolve date]],"dd-mmm-yy"),4,3)</f>
        <v>Mar</v>
      </c>
    </row>
    <row r="42" spans="1:9" x14ac:dyDescent="0.25">
      <c r="A42">
        <v>111111114</v>
      </c>
      <c r="B42" t="s">
        <v>8</v>
      </c>
      <c r="C42" t="s">
        <v>9</v>
      </c>
      <c r="D42" t="s">
        <v>74</v>
      </c>
      <c r="E42" s="2">
        <v>41351</v>
      </c>
      <c r="F42" t="s">
        <v>159</v>
      </c>
      <c r="G42" t="s">
        <v>117</v>
      </c>
      <c r="H42" t="str">
        <f>RIGHT(TEXT(Table1[[#This Row],[resolve date]],"dd-mmm-yy"),2)</f>
        <v>13</v>
      </c>
      <c r="I42" t="str">
        <f>MID(TEXT(Table1[[#This Row],[resolve date]],"dd-mmm-yy"),4,3)</f>
        <v>Mar</v>
      </c>
    </row>
    <row r="43" spans="1:9" x14ac:dyDescent="0.25">
      <c r="A43">
        <v>111111115</v>
      </c>
      <c r="B43" t="s">
        <v>10</v>
      </c>
      <c r="C43" t="s">
        <v>11</v>
      </c>
      <c r="D43" t="s">
        <v>75</v>
      </c>
      <c r="E43" s="2">
        <v>41365</v>
      </c>
      <c r="F43" t="s">
        <v>160</v>
      </c>
      <c r="G43" t="s">
        <v>118</v>
      </c>
      <c r="H43" t="str">
        <f>RIGHT(TEXT(Table1[[#This Row],[resolve date]],"dd-mmm-yy"),2)</f>
        <v>13</v>
      </c>
      <c r="I43" t="str">
        <f>MID(TEXT(Table1[[#This Row],[resolve date]],"dd-mmm-yy"),4,3)</f>
        <v>Apr</v>
      </c>
    </row>
    <row r="44" spans="1:9" x14ac:dyDescent="0.25">
      <c r="A44">
        <v>111111116</v>
      </c>
      <c r="B44" t="s">
        <v>12</v>
      </c>
      <c r="C44" t="s">
        <v>13</v>
      </c>
      <c r="D44" t="s">
        <v>76</v>
      </c>
      <c r="E44" s="2">
        <v>42151</v>
      </c>
      <c r="F44" t="s">
        <v>161</v>
      </c>
      <c r="G44" t="s">
        <v>116</v>
      </c>
      <c r="H44" t="str">
        <f>RIGHT(TEXT(Table1[[#This Row],[resolve date]],"dd-mmm-yy"),2)</f>
        <v>15</v>
      </c>
      <c r="I44" t="str">
        <f>MID(TEXT(Table1[[#This Row],[resolve date]],"dd-mmm-yy"),4,3)</f>
        <v>May</v>
      </c>
    </row>
    <row r="45" spans="1:9" x14ac:dyDescent="0.25">
      <c r="A45">
        <v>111111117</v>
      </c>
      <c r="B45" t="s">
        <v>14</v>
      </c>
      <c r="C45" t="s">
        <v>15</v>
      </c>
      <c r="D45" t="s">
        <v>77</v>
      </c>
      <c r="E45" s="2">
        <v>41872</v>
      </c>
      <c r="F45" t="s">
        <v>162</v>
      </c>
      <c r="G45" t="s">
        <v>117</v>
      </c>
      <c r="H45" t="str">
        <f>RIGHT(TEXT(Table1[[#This Row],[resolve date]],"dd-mmm-yy"),2)</f>
        <v>14</v>
      </c>
      <c r="I45" t="str">
        <f>MID(TEXT(Table1[[#This Row],[resolve date]],"dd-mmm-yy"),4,3)</f>
        <v>Aug</v>
      </c>
    </row>
    <row r="46" spans="1:9" x14ac:dyDescent="0.25">
      <c r="A46">
        <v>111111118</v>
      </c>
      <c r="B46" t="s">
        <v>16</v>
      </c>
      <c r="C46" t="s">
        <v>17</v>
      </c>
      <c r="D46" t="s">
        <v>78</v>
      </c>
      <c r="E46" s="2">
        <v>42897</v>
      </c>
      <c r="F46" t="s">
        <v>163</v>
      </c>
      <c r="G46" t="s">
        <v>118</v>
      </c>
      <c r="H46" t="str">
        <f>RIGHT(TEXT(Table1[[#This Row],[resolve date]],"dd-mmm-yy"),2)</f>
        <v>17</v>
      </c>
      <c r="I46" t="str">
        <f>MID(TEXT(Table1[[#This Row],[resolve date]],"dd-mmm-yy"),4,3)</f>
        <v>Jun</v>
      </c>
    </row>
    <row r="47" spans="1:9" x14ac:dyDescent="0.25">
      <c r="A47">
        <v>111111119</v>
      </c>
      <c r="B47" t="s">
        <v>18</v>
      </c>
      <c r="C47" t="s">
        <v>19</v>
      </c>
      <c r="D47" t="s">
        <v>79</v>
      </c>
      <c r="E47" s="2">
        <v>41913</v>
      </c>
      <c r="F47" t="s">
        <v>164</v>
      </c>
      <c r="G47" t="s">
        <v>116</v>
      </c>
      <c r="H47" t="str">
        <f>RIGHT(TEXT(Table1[[#This Row],[resolve date]],"dd-mmm-yy"),2)</f>
        <v>14</v>
      </c>
      <c r="I47" t="str">
        <f>MID(TEXT(Table1[[#This Row],[resolve date]],"dd-mmm-yy"),4,3)</f>
        <v>Oct</v>
      </c>
    </row>
    <row r="48" spans="1:9" x14ac:dyDescent="0.25">
      <c r="A48">
        <v>111111120</v>
      </c>
      <c r="B48" t="s">
        <v>20</v>
      </c>
      <c r="C48" t="s">
        <v>21</v>
      </c>
      <c r="D48" t="s">
        <v>80</v>
      </c>
      <c r="E48" s="2">
        <v>41556</v>
      </c>
      <c r="F48" t="s">
        <v>165</v>
      </c>
      <c r="G48" t="s">
        <v>117</v>
      </c>
      <c r="H48" t="str">
        <f>RIGHT(TEXT(Table1[[#This Row],[resolve date]],"dd-mmm-yy"),2)</f>
        <v>13</v>
      </c>
      <c r="I48" t="str">
        <f>MID(TEXT(Table1[[#This Row],[resolve date]],"dd-mmm-yy"),4,3)</f>
        <v>Oct</v>
      </c>
    </row>
    <row r="49" spans="1:9" x14ac:dyDescent="0.25">
      <c r="A49">
        <v>111111121</v>
      </c>
      <c r="B49" t="s">
        <v>22</v>
      </c>
      <c r="C49" t="s">
        <v>23</v>
      </c>
      <c r="D49" t="s">
        <v>81</v>
      </c>
      <c r="E49" s="2">
        <v>42725</v>
      </c>
      <c r="F49" t="s">
        <v>166</v>
      </c>
      <c r="G49" t="s">
        <v>118</v>
      </c>
      <c r="H49" t="str">
        <f>RIGHT(TEXT(Table1[[#This Row],[resolve date]],"dd-mmm-yy"),2)</f>
        <v>16</v>
      </c>
      <c r="I49" t="str">
        <f>MID(TEXT(Table1[[#This Row],[resolve date]],"dd-mmm-yy"),4,3)</f>
        <v>Dec</v>
      </c>
    </row>
    <row r="50" spans="1:9" x14ac:dyDescent="0.25">
      <c r="A50">
        <v>111111122</v>
      </c>
      <c r="B50" t="s">
        <v>24</v>
      </c>
      <c r="C50" t="s">
        <v>25</v>
      </c>
      <c r="D50" t="s">
        <v>82</v>
      </c>
      <c r="E50" s="2">
        <v>43158</v>
      </c>
      <c r="F50" t="s">
        <v>167</v>
      </c>
      <c r="G50" t="s">
        <v>116</v>
      </c>
      <c r="H50" t="str">
        <f>RIGHT(TEXT(Table1[[#This Row],[resolve date]],"dd-mmm-yy"),2)</f>
        <v>18</v>
      </c>
      <c r="I50" t="str">
        <f>MID(TEXT(Table1[[#This Row],[resolve date]],"dd-mmm-yy"),4,3)</f>
        <v>Feb</v>
      </c>
    </row>
    <row r="51" spans="1:9" x14ac:dyDescent="0.25">
      <c r="A51">
        <v>111111123</v>
      </c>
      <c r="B51" t="s">
        <v>26</v>
      </c>
      <c r="C51" t="s">
        <v>27</v>
      </c>
      <c r="D51" t="s">
        <v>83</v>
      </c>
      <c r="E51" s="2">
        <v>41933</v>
      </c>
      <c r="F51" t="s">
        <v>168</v>
      </c>
      <c r="G51" t="s">
        <v>117</v>
      </c>
      <c r="H51" t="str">
        <f>RIGHT(TEXT(Table1[[#This Row],[resolve date]],"dd-mmm-yy"),2)</f>
        <v>14</v>
      </c>
      <c r="I51" t="str">
        <f>MID(TEXT(Table1[[#This Row],[resolve date]],"dd-mmm-yy"),4,3)</f>
        <v>Oct</v>
      </c>
    </row>
    <row r="52" spans="1:9" x14ac:dyDescent="0.25">
      <c r="A52">
        <v>111111161</v>
      </c>
      <c r="B52" t="s">
        <v>28</v>
      </c>
      <c r="C52" t="s">
        <v>29</v>
      </c>
      <c r="D52" t="s">
        <v>84</v>
      </c>
      <c r="E52" s="2">
        <v>42474</v>
      </c>
      <c r="F52" t="s">
        <v>169</v>
      </c>
      <c r="G52" t="s">
        <v>118</v>
      </c>
      <c r="H52" t="str">
        <f>RIGHT(TEXT(Table1[[#This Row],[resolve date]],"dd-mmm-yy"),2)</f>
        <v>16</v>
      </c>
      <c r="I52" t="str">
        <f>MID(TEXT(Table1[[#This Row],[resolve date]],"dd-mmm-yy"),4,3)</f>
        <v>Apr</v>
      </c>
    </row>
    <row r="53" spans="1:9" x14ac:dyDescent="0.25">
      <c r="A53">
        <v>111111162</v>
      </c>
      <c r="B53" t="s">
        <v>30</v>
      </c>
      <c r="C53" t="s">
        <v>31</v>
      </c>
      <c r="D53" t="s">
        <v>85</v>
      </c>
      <c r="E53" s="2">
        <v>41781</v>
      </c>
      <c r="F53" t="s">
        <v>170</v>
      </c>
      <c r="G53" t="s">
        <v>116</v>
      </c>
      <c r="H53" t="str">
        <f>RIGHT(TEXT(Table1[[#This Row],[resolve date]],"dd-mmm-yy"),2)</f>
        <v>14</v>
      </c>
      <c r="I53" t="str">
        <f>MID(TEXT(Table1[[#This Row],[resolve date]],"dd-mmm-yy"),4,3)</f>
        <v>May</v>
      </c>
    </row>
    <row r="54" spans="1:9" x14ac:dyDescent="0.25">
      <c r="A54">
        <v>111111163</v>
      </c>
      <c r="B54" t="s">
        <v>32</v>
      </c>
      <c r="C54" t="s">
        <v>33</v>
      </c>
      <c r="D54" t="s">
        <v>86</v>
      </c>
      <c r="E54" s="2">
        <v>42487</v>
      </c>
      <c r="F54" t="s">
        <v>171</v>
      </c>
      <c r="G54" t="s">
        <v>117</v>
      </c>
      <c r="H54" t="str">
        <f>RIGHT(TEXT(Table1[[#This Row],[resolve date]],"dd-mmm-yy"),2)</f>
        <v>16</v>
      </c>
      <c r="I54" t="str">
        <f>MID(TEXT(Table1[[#This Row],[resolve date]],"dd-mmm-yy"),4,3)</f>
        <v>Apr</v>
      </c>
    </row>
    <row r="55" spans="1:9" x14ac:dyDescent="0.25">
      <c r="A55">
        <v>111111111</v>
      </c>
      <c r="B55" t="s">
        <v>2</v>
      </c>
      <c r="C55" t="s">
        <v>3</v>
      </c>
      <c r="D55" t="s">
        <v>87</v>
      </c>
      <c r="E55" s="2">
        <v>41371</v>
      </c>
      <c r="F55" t="s">
        <v>172</v>
      </c>
      <c r="G55" t="s">
        <v>118</v>
      </c>
      <c r="H55" t="str">
        <f>RIGHT(TEXT(Table1[[#This Row],[resolve date]],"dd-mmm-yy"),2)</f>
        <v>13</v>
      </c>
      <c r="I55" t="str">
        <f>MID(TEXT(Table1[[#This Row],[resolve date]],"dd-mmm-yy"),4,3)</f>
        <v>Apr</v>
      </c>
    </row>
    <row r="56" spans="1:9" x14ac:dyDescent="0.25">
      <c r="A56">
        <v>111111112</v>
      </c>
      <c r="B56" t="s">
        <v>4</v>
      </c>
      <c r="C56" t="s">
        <v>5</v>
      </c>
      <c r="D56" t="s">
        <v>88</v>
      </c>
      <c r="E56" s="2">
        <v>41788</v>
      </c>
      <c r="F56" t="s">
        <v>173</v>
      </c>
      <c r="G56" t="s">
        <v>116</v>
      </c>
      <c r="H56" t="str">
        <f>RIGHT(TEXT(Table1[[#This Row],[resolve date]],"dd-mmm-yy"),2)</f>
        <v>14</v>
      </c>
      <c r="I56" t="str">
        <f>MID(TEXT(Table1[[#This Row],[resolve date]],"dd-mmm-yy"),4,3)</f>
        <v>May</v>
      </c>
    </row>
    <row r="57" spans="1:9" x14ac:dyDescent="0.25">
      <c r="A57">
        <v>111111113</v>
      </c>
      <c r="B57" t="s">
        <v>6</v>
      </c>
      <c r="C57" t="s">
        <v>7</v>
      </c>
      <c r="D57" t="s">
        <v>89</v>
      </c>
      <c r="E57" s="2">
        <v>42615</v>
      </c>
      <c r="F57" t="s">
        <v>174</v>
      </c>
      <c r="G57" t="s">
        <v>117</v>
      </c>
      <c r="H57" t="str">
        <f>RIGHT(TEXT(Table1[[#This Row],[resolve date]],"dd-mmm-yy"),2)</f>
        <v>16</v>
      </c>
      <c r="I57" t="str">
        <f>MID(TEXT(Table1[[#This Row],[resolve date]],"dd-mmm-yy"),4,3)</f>
        <v>Sep</v>
      </c>
    </row>
    <row r="58" spans="1:9" x14ac:dyDescent="0.25">
      <c r="A58">
        <v>111111114</v>
      </c>
      <c r="B58" t="s">
        <v>8</v>
      </c>
      <c r="C58" t="s">
        <v>9</v>
      </c>
      <c r="D58" t="s">
        <v>90</v>
      </c>
      <c r="E58" s="2">
        <v>42238</v>
      </c>
      <c r="F58" t="s">
        <v>175</v>
      </c>
      <c r="G58" t="s">
        <v>118</v>
      </c>
      <c r="H58" t="str">
        <f>RIGHT(TEXT(Table1[[#This Row],[resolve date]],"dd-mmm-yy"),2)</f>
        <v>15</v>
      </c>
      <c r="I58" t="str">
        <f>MID(TEXT(Table1[[#This Row],[resolve date]],"dd-mmm-yy"),4,3)</f>
        <v>Aug</v>
      </c>
    </row>
    <row r="59" spans="1:9" x14ac:dyDescent="0.25">
      <c r="A59">
        <v>111111115</v>
      </c>
      <c r="B59" t="s">
        <v>10</v>
      </c>
      <c r="C59" t="s">
        <v>11</v>
      </c>
      <c r="D59" t="s">
        <v>91</v>
      </c>
      <c r="E59" s="2">
        <v>41276</v>
      </c>
      <c r="F59" t="s">
        <v>176</v>
      </c>
      <c r="G59" t="s">
        <v>116</v>
      </c>
      <c r="H59" t="str">
        <f>RIGHT(TEXT(Table1[[#This Row],[resolve date]],"dd-mmm-yy"),2)</f>
        <v>13</v>
      </c>
      <c r="I59" t="str">
        <f>MID(TEXT(Table1[[#This Row],[resolve date]],"dd-mmm-yy"),4,3)</f>
        <v>Jan</v>
      </c>
    </row>
    <row r="60" spans="1:9" x14ac:dyDescent="0.25">
      <c r="A60">
        <v>111111116</v>
      </c>
      <c r="B60" t="s">
        <v>12</v>
      </c>
      <c r="C60" t="s">
        <v>13</v>
      </c>
      <c r="D60" t="s">
        <v>92</v>
      </c>
      <c r="E60" s="2">
        <v>43156</v>
      </c>
      <c r="F60" t="s">
        <v>177</v>
      </c>
      <c r="G60" t="s">
        <v>117</v>
      </c>
      <c r="H60" t="str">
        <f>RIGHT(TEXT(Table1[[#This Row],[resolve date]],"dd-mmm-yy"),2)</f>
        <v>18</v>
      </c>
      <c r="I60" t="str">
        <f>MID(TEXT(Table1[[#This Row],[resolve date]],"dd-mmm-yy"),4,3)</f>
        <v>Feb</v>
      </c>
    </row>
    <row r="61" spans="1:9" x14ac:dyDescent="0.25">
      <c r="A61">
        <v>111111117</v>
      </c>
      <c r="B61" t="s">
        <v>14</v>
      </c>
      <c r="C61" t="s">
        <v>15</v>
      </c>
      <c r="D61" t="s">
        <v>93</v>
      </c>
      <c r="E61" s="2">
        <v>42690</v>
      </c>
      <c r="F61" t="s">
        <v>178</v>
      </c>
      <c r="G61" t="s">
        <v>118</v>
      </c>
      <c r="H61" t="str">
        <f>RIGHT(TEXT(Table1[[#This Row],[resolve date]],"dd-mmm-yy"),2)</f>
        <v>16</v>
      </c>
      <c r="I61" t="str">
        <f>MID(TEXT(Table1[[#This Row],[resolve date]],"dd-mmm-yy"),4,3)</f>
        <v>Nov</v>
      </c>
    </row>
    <row r="62" spans="1:9" x14ac:dyDescent="0.25">
      <c r="A62">
        <v>111111118</v>
      </c>
      <c r="B62" t="s">
        <v>16</v>
      </c>
      <c r="C62" t="s">
        <v>17</v>
      </c>
      <c r="D62" t="s">
        <v>94</v>
      </c>
      <c r="E62" s="2">
        <v>41784</v>
      </c>
      <c r="F62" t="s">
        <v>179</v>
      </c>
      <c r="G62" t="s">
        <v>116</v>
      </c>
      <c r="H62" t="str">
        <f>RIGHT(TEXT(Table1[[#This Row],[resolve date]],"dd-mmm-yy"),2)</f>
        <v>14</v>
      </c>
      <c r="I62" t="str">
        <f>MID(TEXT(Table1[[#This Row],[resolve date]],"dd-mmm-yy"),4,3)</f>
        <v>May</v>
      </c>
    </row>
    <row r="63" spans="1:9" x14ac:dyDescent="0.25">
      <c r="A63">
        <v>111111119</v>
      </c>
      <c r="B63" t="s">
        <v>18</v>
      </c>
      <c r="C63" t="s">
        <v>19</v>
      </c>
      <c r="D63" t="s">
        <v>95</v>
      </c>
      <c r="E63" s="2">
        <v>42957</v>
      </c>
      <c r="F63" t="s">
        <v>180</v>
      </c>
      <c r="G63" t="s">
        <v>117</v>
      </c>
      <c r="H63" t="str">
        <f>RIGHT(TEXT(Table1[[#This Row],[resolve date]],"dd-mmm-yy"),2)</f>
        <v>17</v>
      </c>
      <c r="I63" t="str">
        <f>MID(TEXT(Table1[[#This Row],[resolve date]],"dd-mmm-yy"),4,3)</f>
        <v>Aug</v>
      </c>
    </row>
    <row r="64" spans="1:9" x14ac:dyDescent="0.25">
      <c r="A64">
        <v>111111120</v>
      </c>
      <c r="B64" t="s">
        <v>20</v>
      </c>
      <c r="C64" t="s">
        <v>21</v>
      </c>
      <c r="D64" t="s">
        <v>96</v>
      </c>
      <c r="E64" s="2">
        <v>41713</v>
      </c>
      <c r="F64" t="s">
        <v>181</v>
      </c>
      <c r="G64" t="s">
        <v>118</v>
      </c>
      <c r="H64" t="str">
        <f>RIGHT(TEXT(Table1[[#This Row],[resolve date]],"dd-mmm-yy"),2)</f>
        <v>14</v>
      </c>
      <c r="I64" t="str">
        <f>MID(TEXT(Table1[[#This Row],[resolve date]],"dd-mmm-yy"),4,3)</f>
        <v>Mar</v>
      </c>
    </row>
    <row r="65" spans="1:9" x14ac:dyDescent="0.25">
      <c r="A65">
        <v>111111161</v>
      </c>
      <c r="B65" t="s">
        <v>28</v>
      </c>
      <c r="C65" t="s">
        <v>29</v>
      </c>
      <c r="D65" t="s">
        <v>97</v>
      </c>
      <c r="E65" s="2">
        <v>42082</v>
      </c>
      <c r="F65" t="s">
        <v>182</v>
      </c>
      <c r="G65" t="s">
        <v>116</v>
      </c>
      <c r="H65" t="str">
        <f>RIGHT(TEXT(Table1[[#This Row],[resolve date]],"dd-mmm-yy"),2)</f>
        <v>15</v>
      </c>
      <c r="I65" t="str">
        <f>MID(TEXT(Table1[[#This Row],[resolve date]],"dd-mmm-yy"),4,3)</f>
        <v>Mar</v>
      </c>
    </row>
    <row r="66" spans="1:9" x14ac:dyDescent="0.25">
      <c r="A66">
        <v>111111162</v>
      </c>
      <c r="B66" t="s">
        <v>30</v>
      </c>
      <c r="C66" t="s">
        <v>31</v>
      </c>
      <c r="D66" t="s">
        <v>66</v>
      </c>
      <c r="E66" s="2">
        <v>42662</v>
      </c>
      <c r="F66" t="s">
        <v>183</v>
      </c>
      <c r="G66" t="s">
        <v>117</v>
      </c>
      <c r="H66" t="str">
        <f>RIGHT(TEXT(Table1[[#This Row],[resolve date]],"dd-mmm-yy"),2)</f>
        <v>16</v>
      </c>
      <c r="I66" t="str">
        <f>MID(TEXT(Table1[[#This Row],[resolve date]],"dd-mmm-yy"),4,3)</f>
        <v>Oct</v>
      </c>
    </row>
    <row r="67" spans="1:9" x14ac:dyDescent="0.25">
      <c r="A67">
        <v>111111163</v>
      </c>
      <c r="B67" t="s">
        <v>32</v>
      </c>
      <c r="C67" t="s">
        <v>33</v>
      </c>
      <c r="D67" t="s">
        <v>98</v>
      </c>
      <c r="E67" s="2">
        <v>42586</v>
      </c>
      <c r="F67" t="s">
        <v>184</v>
      </c>
      <c r="G67" t="s">
        <v>118</v>
      </c>
      <c r="H67" t="str">
        <f>RIGHT(TEXT(Table1[[#This Row],[resolve date]],"dd-mmm-yy"),2)</f>
        <v>16</v>
      </c>
      <c r="I67" t="str">
        <f>MID(TEXT(Table1[[#This Row],[resolve date]],"dd-mmm-yy"),4,3)</f>
        <v>Aug</v>
      </c>
    </row>
    <row r="68" spans="1:9" x14ac:dyDescent="0.25">
      <c r="A68">
        <v>111111111</v>
      </c>
      <c r="B68" t="s">
        <v>2</v>
      </c>
      <c r="C68" t="s">
        <v>3</v>
      </c>
      <c r="D68" t="s">
        <v>99</v>
      </c>
      <c r="E68" s="2">
        <v>42026</v>
      </c>
      <c r="F68" t="s">
        <v>185</v>
      </c>
      <c r="G68" t="s">
        <v>116</v>
      </c>
      <c r="H68" t="str">
        <f>RIGHT(TEXT(Table1[[#This Row],[resolve date]],"dd-mmm-yy"),2)</f>
        <v>15</v>
      </c>
      <c r="I68" t="str">
        <f>MID(TEXT(Table1[[#This Row],[resolve date]],"dd-mmm-yy"),4,3)</f>
        <v>Jan</v>
      </c>
    </row>
    <row r="69" spans="1:9" x14ac:dyDescent="0.25">
      <c r="A69">
        <v>111111112</v>
      </c>
      <c r="B69" t="s">
        <v>4</v>
      </c>
      <c r="C69" t="s">
        <v>5</v>
      </c>
      <c r="D69" t="s">
        <v>100</v>
      </c>
      <c r="E69" s="2">
        <v>42533</v>
      </c>
      <c r="F69" t="s">
        <v>186</v>
      </c>
      <c r="G69" t="s">
        <v>117</v>
      </c>
      <c r="H69" t="str">
        <f>RIGHT(TEXT(Table1[[#This Row],[resolve date]],"dd-mmm-yy"),2)</f>
        <v>16</v>
      </c>
      <c r="I69" t="str">
        <f>MID(TEXT(Table1[[#This Row],[resolve date]],"dd-mmm-yy"),4,3)</f>
        <v>Jun</v>
      </c>
    </row>
    <row r="70" spans="1:9" x14ac:dyDescent="0.25">
      <c r="A70">
        <v>111111113</v>
      </c>
      <c r="B70" t="s">
        <v>6</v>
      </c>
      <c r="C70" t="s">
        <v>7</v>
      </c>
      <c r="D70" t="s">
        <v>101</v>
      </c>
      <c r="E70" s="2">
        <v>42924</v>
      </c>
      <c r="F70" t="s">
        <v>187</v>
      </c>
      <c r="G70" t="s">
        <v>118</v>
      </c>
      <c r="H70" t="str">
        <f>RIGHT(TEXT(Table1[[#This Row],[resolve date]],"dd-mmm-yy"),2)</f>
        <v>17</v>
      </c>
      <c r="I70" t="str">
        <f>MID(TEXT(Table1[[#This Row],[resolve date]],"dd-mmm-yy"),4,3)</f>
        <v>Jul</v>
      </c>
    </row>
    <row r="71" spans="1:9" x14ac:dyDescent="0.25">
      <c r="A71">
        <v>111111114</v>
      </c>
      <c r="B71" t="s">
        <v>8</v>
      </c>
      <c r="C71" t="s">
        <v>9</v>
      </c>
      <c r="D71" t="s">
        <v>102</v>
      </c>
      <c r="E71" s="2">
        <v>42526</v>
      </c>
      <c r="F71" t="s">
        <v>188</v>
      </c>
      <c r="G71" t="s">
        <v>116</v>
      </c>
      <c r="H71" t="str">
        <f>RIGHT(TEXT(Table1[[#This Row],[resolve date]],"dd-mmm-yy"),2)</f>
        <v>16</v>
      </c>
      <c r="I71" t="str">
        <f>MID(TEXT(Table1[[#This Row],[resolve date]],"dd-mmm-yy"),4,3)</f>
        <v>Jun</v>
      </c>
    </row>
    <row r="72" spans="1:9" x14ac:dyDescent="0.25">
      <c r="A72">
        <v>111111115</v>
      </c>
      <c r="B72" t="s">
        <v>10</v>
      </c>
      <c r="C72" t="s">
        <v>11</v>
      </c>
      <c r="D72" t="s">
        <v>103</v>
      </c>
      <c r="E72" s="2">
        <v>42382</v>
      </c>
      <c r="F72" t="s">
        <v>189</v>
      </c>
      <c r="G72" t="s">
        <v>117</v>
      </c>
      <c r="H72" t="str">
        <f>RIGHT(TEXT(Table1[[#This Row],[resolve date]],"dd-mmm-yy"),2)</f>
        <v>16</v>
      </c>
      <c r="I72" t="str">
        <f>MID(TEXT(Table1[[#This Row],[resolve date]],"dd-mmm-yy"),4,3)</f>
        <v>Jan</v>
      </c>
    </row>
    <row r="73" spans="1:9" x14ac:dyDescent="0.25">
      <c r="A73">
        <v>111111161</v>
      </c>
      <c r="B73" t="s">
        <v>28</v>
      </c>
      <c r="C73" t="s">
        <v>29</v>
      </c>
      <c r="D73" t="s">
        <v>104</v>
      </c>
      <c r="E73" s="2">
        <v>42301</v>
      </c>
      <c r="F73" t="s">
        <v>190</v>
      </c>
      <c r="G73" t="s">
        <v>118</v>
      </c>
      <c r="H73" t="str">
        <f>RIGHT(TEXT(Table1[[#This Row],[resolve date]],"dd-mmm-yy"),2)</f>
        <v>15</v>
      </c>
      <c r="I73" t="str">
        <f>MID(TEXT(Table1[[#This Row],[resolve date]],"dd-mmm-yy"),4,3)</f>
        <v>Oct</v>
      </c>
    </row>
    <row r="74" spans="1:9" x14ac:dyDescent="0.25">
      <c r="A74">
        <v>111111162</v>
      </c>
      <c r="B74" t="s">
        <v>30</v>
      </c>
      <c r="C74" t="s">
        <v>31</v>
      </c>
      <c r="D74" t="s">
        <v>105</v>
      </c>
      <c r="E74" s="2">
        <v>42307</v>
      </c>
      <c r="F74" t="s">
        <v>191</v>
      </c>
      <c r="G74" t="s">
        <v>116</v>
      </c>
      <c r="H74" t="str">
        <f>RIGHT(TEXT(Table1[[#This Row],[resolve date]],"dd-mmm-yy"),2)</f>
        <v>15</v>
      </c>
      <c r="I74" t="str">
        <f>MID(TEXT(Table1[[#This Row],[resolve date]],"dd-mmm-yy"),4,3)</f>
        <v>Oct</v>
      </c>
    </row>
    <row r="75" spans="1:9" x14ac:dyDescent="0.25">
      <c r="A75">
        <v>111111163</v>
      </c>
      <c r="B75" t="s">
        <v>32</v>
      </c>
      <c r="C75" t="s">
        <v>33</v>
      </c>
      <c r="D75" t="s">
        <v>106</v>
      </c>
      <c r="E75" s="2">
        <v>42022</v>
      </c>
      <c r="F75" t="s">
        <v>192</v>
      </c>
      <c r="G75" t="s">
        <v>117</v>
      </c>
      <c r="H75" t="str">
        <f>RIGHT(TEXT(Table1[[#This Row],[resolve date]],"dd-mmm-yy"),2)</f>
        <v>15</v>
      </c>
      <c r="I75" t="str">
        <f>MID(TEXT(Table1[[#This Row],[resolve date]],"dd-mmm-yy"),4,3)</f>
        <v>Jan</v>
      </c>
    </row>
    <row r="76" spans="1:9" x14ac:dyDescent="0.25">
      <c r="A76">
        <v>111111111</v>
      </c>
      <c r="B76" t="s">
        <v>2</v>
      </c>
      <c r="C76" t="s">
        <v>3</v>
      </c>
      <c r="D76" t="s">
        <v>107</v>
      </c>
      <c r="E76" s="2">
        <v>42511</v>
      </c>
      <c r="F76" t="s">
        <v>193</v>
      </c>
      <c r="G76" t="s">
        <v>118</v>
      </c>
      <c r="H76" t="str">
        <f>RIGHT(TEXT(Table1[[#This Row],[resolve date]],"dd-mmm-yy"),2)</f>
        <v>16</v>
      </c>
      <c r="I76" t="str">
        <f>MID(TEXT(Table1[[#This Row],[resolve date]],"dd-mmm-yy"),4,3)</f>
        <v>May</v>
      </c>
    </row>
    <row r="77" spans="1:9" x14ac:dyDescent="0.25">
      <c r="A77">
        <v>111111112</v>
      </c>
      <c r="B77" t="s">
        <v>4</v>
      </c>
      <c r="C77" t="s">
        <v>5</v>
      </c>
      <c r="D77" t="s">
        <v>108</v>
      </c>
      <c r="E77" s="2">
        <v>41657</v>
      </c>
      <c r="F77" t="s">
        <v>194</v>
      </c>
      <c r="G77" t="s">
        <v>116</v>
      </c>
      <c r="H77" t="str">
        <f>RIGHT(TEXT(Table1[[#This Row],[resolve date]],"dd-mmm-yy"),2)</f>
        <v>14</v>
      </c>
      <c r="I77" t="str">
        <f>MID(TEXT(Table1[[#This Row],[resolve date]],"dd-mmm-yy"),4,3)</f>
        <v>Jan</v>
      </c>
    </row>
    <row r="78" spans="1:9" x14ac:dyDescent="0.25">
      <c r="A78">
        <v>111111113</v>
      </c>
      <c r="B78" t="s">
        <v>6</v>
      </c>
      <c r="C78" t="s">
        <v>7</v>
      </c>
      <c r="D78" t="s">
        <v>109</v>
      </c>
      <c r="E78" s="2">
        <v>41833</v>
      </c>
      <c r="F78" t="s">
        <v>195</v>
      </c>
      <c r="G78" t="s">
        <v>117</v>
      </c>
      <c r="H78" t="str">
        <f>RIGHT(TEXT(Table1[[#This Row],[resolve date]],"dd-mmm-yy"),2)</f>
        <v>14</v>
      </c>
      <c r="I78" t="str">
        <f>MID(TEXT(Table1[[#This Row],[resolve date]],"dd-mmm-yy"),4,3)</f>
        <v>Jul</v>
      </c>
    </row>
    <row r="79" spans="1:9" x14ac:dyDescent="0.25">
      <c r="A79">
        <v>111111114</v>
      </c>
      <c r="B79" t="s">
        <v>8</v>
      </c>
      <c r="C79" t="s">
        <v>9</v>
      </c>
      <c r="D79" t="s">
        <v>110</v>
      </c>
      <c r="E79" s="2">
        <v>41401</v>
      </c>
      <c r="F79" t="s">
        <v>196</v>
      </c>
      <c r="G79" t="s">
        <v>118</v>
      </c>
      <c r="H79" t="str">
        <f>RIGHT(TEXT(Table1[[#This Row],[resolve date]],"dd-mmm-yy"),2)</f>
        <v>13</v>
      </c>
      <c r="I79" t="str">
        <f>MID(TEXT(Table1[[#This Row],[resolve date]],"dd-mmm-yy"),4,3)</f>
        <v>May</v>
      </c>
    </row>
    <row r="80" spans="1:9" x14ac:dyDescent="0.25">
      <c r="A80">
        <v>111111115</v>
      </c>
      <c r="B80" t="s">
        <v>10</v>
      </c>
      <c r="C80" t="s">
        <v>11</v>
      </c>
      <c r="D80" t="s">
        <v>111</v>
      </c>
      <c r="E80" s="2">
        <v>41976</v>
      </c>
      <c r="F80" t="s">
        <v>197</v>
      </c>
      <c r="G80" t="s">
        <v>116</v>
      </c>
      <c r="H80" t="str">
        <f>RIGHT(TEXT(Table1[[#This Row],[resolve date]],"dd-mmm-yy"),2)</f>
        <v>14</v>
      </c>
      <c r="I80" t="str">
        <f>MID(TEXT(Table1[[#This Row],[resolve date]],"dd-mmm-yy"),4,3)</f>
        <v>Dec</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U33"/>
  <sheetViews>
    <sheetView workbookViewId="0">
      <selection activeCell="D41" sqref="D41"/>
    </sheetView>
  </sheetViews>
  <sheetFormatPr defaultRowHeight="15" x14ac:dyDescent="0.25"/>
  <cols>
    <col min="1" max="2" width="13.7109375" customWidth="1"/>
    <col min="3" max="3" width="3" customWidth="1"/>
    <col min="4" max="4" width="18.7109375" bestFit="1" customWidth="1"/>
    <col min="5" max="5" width="16.28515625" customWidth="1"/>
    <col min="6" max="6" width="7.7109375" customWidth="1"/>
    <col min="7" max="7" width="11.85546875" customWidth="1"/>
    <col min="8" max="8" width="11.28515625" customWidth="1"/>
    <col min="9" max="9" width="18.7109375" bestFit="1" customWidth="1"/>
    <col min="10" max="10" width="13.140625" bestFit="1" customWidth="1"/>
    <col min="11" max="11" width="23.7109375" bestFit="1" customWidth="1"/>
    <col min="12" max="12" width="18.140625" bestFit="1" customWidth="1"/>
  </cols>
  <sheetData>
    <row r="4" spans="4:21" x14ac:dyDescent="0.25">
      <c r="D4" s="3" t="s">
        <v>203</v>
      </c>
      <c r="E4" t="s">
        <v>202</v>
      </c>
    </row>
    <row r="5" spans="4:21" x14ac:dyDescent="0.25">
      <c r="D5" s="3" t="s">
        <v>204</v>
      </c>
      <c r="E5" t="s">
        <v>202</v>
      </c>
    </row>
    <row r="6" spans="4:21" x14ac:dyDescent="0.25">
      <c r="T6" t="s">
        <v>205</v>
      </c>
      <c r="U6" t="s">
        <v>206</v>
      </c>
    </row>
    <row r="7" spans="4:21" x14ac:dyDescent="0.25">
      <c r="D7" s="3" t="s">
        <v>200</v>
      </c>
      <c r="E7" s="3" t="s">
        <v>201</v>
      </c>
      <c r="T7" t="str">
        <f t="shared" ref="T7:T31" si="0">IF(D9="",,D9)</f>
        <v>Amigon</v>
      </c>
      <c r="U7">
        <f t="shared" ref="U7:U31" si="1">IF(H9="",,H9)</f>
        <v>3</v>
      </c>
    </row>
    <row r="8" spans="4:21" x14ac:dyDescent="0.25">
      <c r="D8" s="3" t="s">
        <v>198</v>
      </c>
      <c r="E8" t="s">
        <v>117</v>
      </c>
      <c r="F8" t="s">
        <v>118</v>
      </c>
      <c r="G8" t="s">
        <v>116</v>
      </c>
      <c r="H8" t="s">
        <v>199</v>
      </c>
      <c r="T8" t="str">
        <f t="shared" si="0"/>
        <v>Bolognia</v>
      </c>
      <c r="U8">
        <f t="shared" si="1"/>
        <v>3</v>
      </c>
    </row>
    <row r="9" spans="4:21" x14ac:dyDescent="0.25">
      <c r="D9" s="4" t="s">
        <v>23</v>
      </c>
      <c r="E9" s="1">
        <v>1</v>
      </c>
      <c r="F9" s="1">
        <v>1</v>
      </c>
      <c r="G9" s="1">
        <v>1</v>
      </c>
      <c r="H9" s="1">
        <v>3</v>
      </c>
      <c r="T9" t="str">
        <f t="shared" si="0"/>
        <v>Butt</v>
      </c>
      <c r="U9">
        <f t="shared" si="1"/>
        <v>8</v>
      </c>
    </row>
    <row r="10" spans="4:21" x14ac:dyDescent="0.25">
      <c r="D10" s="4" t="s">
        <v>29</v>
      </c>
      <c r="E10" s="1"/>
      <c r="F10" s="1">
        <v>2</v>
      </c>
      <c r="G10" s="1">
        <v>1</v>
      </c>
      <c r="H10" s="1">
        <v>3</v>
      </c>
      <c r="T10" t="str">
        <f t="shared" si="0"/>
        <v>Caldarera</v>
      </c>
      <c r="U10">
        <f t="shared" si="1"/>
        <v>2</v>
      </c>
    </row>
    <row r="11" spans="4:21" x14ac:dyDescent="0.25">
      <c r="D11" s="4" t="s">
        <v>3</v>
      </c>
      <c r="E11" s="1">
        <v>3</v>
      </c>
      <c r="F11" s="1">
        <v>3</v>
      </c>
      <c r="G11" s="1">
        <v>2</v>
      </c>
      <c r="H11" s="1">
        <v>8</v>
      </c>
      <c r="T11" t="str">
        <f t="shared" si="0"/>
        <v>Darakjy</v>
      </c>
      <c r="U11">
        <f t="shared" si="1"/>
        <v>8</v>
      </c>
    </row>
    <row r="12" spans="4:21" x14ac:dyDescent="0.25">
      <c r="D12" s="4" t="s">
        <v>27</v>
      </c>
      <c r="E12" s="1">
        <v>1</v>
      </c>
      <c r="F12" s="1"/>
      <c r="G12" s="1">
        <v>1</v>
      </c>
      <c r="H12" s="1">
        <v>2</v>
      </c>
      <c r="T12" t="str">
        <f t="shared" si="0"/>
        <v>Dilliard</v>
      </c>
      <c r="U12">
        <f t="shared" si="1"/>
        <v>5</v>
      </c>
    </row>
    <row r="13" spans="4:21" x14ac:dyDescent="0.25">
      <c r="D13" s="4" t="s">
        <v>5</v>
      </c>
      <c r="E13" s="1">
        <v>2</v>
      </c>
      <c r="F13" s="1">
        <v>3</v>
      </c>
      <c r="G13" s="1">
        <v>3</v>
      </c>
      <c r="H13" s="1">
        <v>8</v>
      </c>
      <c r="T13" t="str">
        <f t="shared" si="0"/>
        <v>Foller</v>
      </c>
      <c r="U13">
        <f t="shared" si="1"/>
        <v>7</v>
      </c>
    </row>
    <row r="14" spans="4:21" x14ac:dyDescent="0.25">
      <c r="D14" s="4" t="s">
        <v>17</v>
      </c>
      <c r="E14" s="1">
        <v>1</v>
      </c>
      <c r="F14" s="1">
        <v>2</v>
      </c>
      <c r="G14" s="1">
        <v>2</v>
      </c>
      <c r="H14" s="1">
        <v>5</v>
      </c>
      <c r="T14" t="str">
        <f t="shared" si="0"/>
        <v>Maclead</v>
      </c>
      <c r="U14">
        <f t="shared" si="1"/>
        <v>2</v>
      </c>
    </row>
    <row r="15" spans="4:21" x14ac:dyDescent="0.25">
      <c r="D15" s="4" t="s">
        <v>11</v>
      </c>
      <c r="E15" s="1">
        <v>2</v>
      </c>
      <c r="F15" s="1">
        <v>2</v>
      </c>
      <c r="G15" s="1">
        <v>3</v>
      </c>
      <c r="H15" s="1">
        <v>7</v>
      </c>
      <c r="T15" t="str">
        <f t="shared" si="0"/>
        <v>Marrier</v>
      </c>
      <c r="U15">
        <f t="shared" si="1"/>
        <v>5</v>
      </c>
    </row>
    <row r="16" spans="4:21" x14ac:dyDescent="0.25">
      <c r="D16" s="4" t="s">
        <v>25</v>
      </c>
      <c r="E16" s="1"/>
      <c r="F16" s="1">
        <v>1</v>
      </c>
      <c r="G16" s="1">
        <v>1</v>
      </c>
      <c r="H16" s="1">
        <v>2</v>
      </c>
      <c r="T16" t="str">
        <f t="shared" si="0"/>
        <v>Morasca</v>
      </c>
      <c r="U16">
        <f t="shared" si="1"/>
        <v>5</v>
      </c>
    </row>
    <row r="17" spans="4:21" x14ac:dyDescent="0.25">
      <c r="D17" s="4" t="s">
        <v>21</v>
      </c>
      <c r="E17" s="1">
        <v>2</v>
      </c>
      <c r="F17" s="1">
        <v>2</v>
      </c>
      <c r="G17" s="1">
        <v>1</v>
      </c>
      <c r="H17" s="1">
        <v>5</v>
      </c>
      <c r="T17" t="str">
        <f t="shared" si="0"/>
        <v>Nestle</v>
      </c>
      <c r="U17">
        <f t="shared" si="1"/>
        <v>3</v>
      </c>
    </row>
    <row r="18" spans="4:21" x14ac:dyDescent="0.25">
      <c r="D18" s="4" t="s">
        <v>13</v>
      </c>
      <c r="E18" s="1">
        <v>2</v>
      </c>
      <c r="F18" s="1">
        <v>1</v>
      </c>
      <c r="G18" s="1">
        <v>2</v>
      </c>
      <c r="H18" s="1">
        <v>5</v>
      </c>
      <c r="T18" t="str">
        <f t="shared" si="0"/>
        <v>Paprocki</v>
      </c>
      <c r="U18">
        <f t="shared" si="1"/>
        <v>7</v>
      </c>
    </row>
    <row r="19" spans="4:21" x14ac:dyDescent="0.25">
      <c r="D19" s="4" t="s">
        <v>31</v>
      </c>
      <c r="E19" s="1">
        <v>1</v>
      </c>
      <c r="F19" s="1"/>
      <c r="G19" s="1">
        <v>2</v>
      </c>
      <c r="H19" s="1">
        <v>3</v>
      </c>
      <c r="T19" t="str">
        <f t="shared" si="0"/>
        <v>Tollner</v>
      </c>
      <c r="U19">
        <f t="shared" si="1"/>
        <v>5</v>
      </c>
    </row>
    <row r="20" spans="4:21" x14ac:dyDescent="0.25">
      <c r="D20" s="4" t="s">
        <v>9</v>
      </c>
      <c r="E20" s="1">
        <v>2</v>
      </c>
      <c r="F20" s="1">
        <v>3</v>
      </c>
      <c r="G20" s="1">
        <v>2</v>
      </c>
      <c r="H20" s="1">
        <v>7</v>
      </c>
      <c r="T20" t="str">
        <f t="shared" si="0"/>
        <v>Uyetake</v>
      </c>
      <c r="U20">
        <f t="shared" si="1"/>
        <v>3</v>
      </c>
    </row>
    <row r="21" spans="4:21" x14ac:dyDescent="0.25">
      <c r="D21" s="4" t="s">
        <v>15</v>
      </c>
      <c r="E21" s="1">
        <v>2</v>
      </c>
      <c r="F21" s="1">
        <v>2</v>
      </c>
      <c r="G21" s="1">
        <v>1</v>
      </c>
      <c r="H21" s="1">
        <v>5</v>
      </c>
      <c r="T21" t="str">
        <f t="shared" si="0"/>
        <v>Venere</v>
      </c>
      <c r="U21">
        <f t="shared" si="1"/>
        <v>8</v>
      </c>
    </row>
    <row r="22" spans="4:21" x14ac:dyDescent="0.25">
      <c r="D22" s="4" t="s">
        <v>33</v>
      </c>
      <c r="E22" s="1">
        <v>2</v>
      </c>
      <c r="F22" s="1">
        <v>1</v>
      </c>
      <c r="G22" s="1"/>
      <c r="H22" s="1">
        <v>3</v>
      </c>
      <c r="T22" t="str">
        <f>IF(D24="",,D24)</f>
        <v>Wieser</v>
      </c>
      <c r="U22">
        <f t="shared" si="1"/>
        <v>5</v>
      </c>
    </row>
    <row r="23" spans="4:21" hidden="1" x14ac:dyDescent="0.25">
      <c r="D23" s="4" t="s">
        <v>7</v>
      </c>
      <c r="E23" s="1">
        <v>3</v>
      </c>
      <c r="F23" s="1">
        <v>2</v>
      </c>
      <c r="G23" s="1">
        <v>3</v>
      </c>
      <c r="H23" s="1">
        <v>8</v>
      </c>
      <c r="T23" s="1">
        <f t="shared" si="0"/>
        <v>0</v>
      </c>
      <c r="U23" s="1">
        <f t="shared" si="1"/>
        <v>0</v>
      </c>
    </row>
    <row r="24" spans="4:21" hidden="1" x14ac:dyDescent="0.25">
      <c r="D24" s="4" t="s">
        <v>19</v>
      </c>
      <c r="E24" s="1">
        <v>2</v>
      </c>
      <c r="F24" s="1">
        <v>1</v>
      </c>
      <c r="G24" s="1">
        <v>2</v>
      </c>
      <c r="H24" s="1">
        <v>5</v>
      </c>
      <c r="T24" s="1">
        <f t="shared" si="0"/>
        <v>0</v>
      </c>
      <c r="U24" s="1">
        <f t="shared" si="1"/>
        <v>0</v>
      </c>
    </row>
    <row r="25" spans="4:21" hidden="1" x14ac:dyDescent="0.25">
      <c r="T25" s="1">
        <f t="shared" si="0"/>
        <v>0</v>
      </c>
      <c r="U25" s="1">
        <f t="shared" si="1"/>
        <v>0</v>
      </c>
    </row>
    <row r="26" spans="4:21" hidden="1" x14ac:dyDescent="0.25">
      <c r="T26" s="1">
        <f t="shared" si="0"/>
        <v>0</v>
      </c>
      <c r="U26" s="1">
        <f t="shared" si="1"/>
        <v>0</v>
      </c>
    </row>
    <row r="27" spans="4:21" hidden="1" x14ac:dyDescent="0.25">
      <c r="T27" s="1">
        <f t="shared" si="0"/>
        <v>0</v>
      </c>
      <c r="U27" s="1">
        <f t="shared" si="1"/>
        <v>0</v>
      </c>
    </row>
    <row r="28" spans="4:21" hidden="1" x14ac:dyDescent="0.25">
      <c r="T28" s="1">
        <f t="shared" si="0"/>
        <v>0</v>
      </c>
      <c r="U28" s="1">
        <f t="shared" si="1"/>
        <v>0</v>
      </c>
    </row>
    <row r="29" spans="4:21" hidden="1" x14ac:dyDescent="0.25">
      <c r="T29" s="1">
        <f t="shared" si="0"/>
        <v>0</v>
      </c>
      <c r="U29" s="1">
        <f t="shared" si="1"/>
        <v>0</v>
      </c>
    </row>
    <row r="30" spans="4:21" hidden="1" x14ac:dyDescent="0.25">
      <c r="T30" s="1">
        <f t="shared" si="0"/>
        <v>0</v>
      </c>
      <c r="U30" s="1">
        <f t="shared" si="1"/>
        <v>0</v>
      </c>
    </row>
    <row r="31" spans="4:21" hidden="1" x14ac:dyDescent="0.25">
      <c r="T31" s="1">
        <f t="shared" si="0"/>
        <v>0</v>
      </c>
      <c r="U31" s="1">
        <f t="shared" si="1"/>
        <v>0</v>
      </c>
    </row>
    <row r="32" spans="4:21" x14ac:dyDescent="0.25">
      <c r="T32" s="1" t="str">
        <f t="shared" ref="T32" si="2">IF(D34="","",D34)</f>
        <v/>
      </c>
      <c r="U32" s="1" t="str">
        <f t="shared" ref="U32" si="3">IF(H34="","",H34)</f>
        <v/>
      </c>
    </row>
    <row r="33" spans="20:21" x14ac:dyDescent="0.25">
      <c r="T33" s="1" t="str">
        <f>IF(D35="","",D35)</f>
        <v/>
      </c>
      <c r="U33" s="1" t="str">
        <f>IF(H35="","",H35)</f>
        <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2019-03-19T07:52:01Z</dcterms:modified>
</cp:coreProperties>
</file>