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gram Files\R Projects\KvantBio\"/>
    </mc:Choice>
  </mc:AlternateContent>
  <xr:revisionPtr revIDLastSave="0" documentId="13_ncr:1_{39A6E711-589C-4F7B-8373-422120FA4451}" xr6:coauthVersionLast="47" xr6:coauthVersionMax="47" xr10:uidLastSave="{00000000-0000-0000-0000-000000000000}"/>
  <bookViews>
    <workbookView xWindow="828" yWindow="-108" windowWidth="22320" windowHeight="13176" activeTab="2" xr2:uid="{00000000-000D-0000-FFFF-FFFF00000000}"/>
  </bookViews>
  <sheets>
    <sheet name="Fråga_1" sheetId="1" r:id="rId1"/>
    <sheet name="Fråga_2" sheetId="2" r:id="rId2"/>
    <sheet name="Fråga_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3" l="1"/>
  <c r="B47" i="3" s="1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B6" i="3"/>
  <c r="A7" i="3"/>
  <c r="B7" i="3" s="1"/>
  <c r="B8" i="3"/>
  <c r="A9" i="3"/>
  <c r="B9" i="3" s="1"/>
  <c r="B10" i="3"/>
  <c r="A11" i="3"/>
  <c r="B11" i="3" s="1"/>
  <c r="B12" i="3"/>
  <c r="A13" i="3"/>
  <c r="B13" i="3" s="1"/>
  <c r="B14" i="3"/>
  <c r="A15" i="3"/>
  <c r="B15" i="3" s="1"/>
  <c r="B16" i="3"/>
  <c r="A17" i="3"/>
  <c r="B17" i="3"/>
  <c r="B18" i="3"/>
  <c r="A19" i="3"/>
  <c r="B19" i="3"/>
  <c r="B20" i="3"/>
  <c r="A21" i="3"/>
  <c r="B21" i="3"/>
  <c r="B22" i="3"/>
  <c r="A23" i="3"/>
  <c r="B23" i="3" s="1"/>
  <c r="B24" i="3"/>
  <c r="A25" i="3"/>
  <c r="B25" i="3"/>
  <c r="B26" i="3"/>
  <c r="A27" i="3"/>
  <c r="B27" i="3" s="1"/>
  <c r="B28" i="3"/>
  <c r="A29" i="3"/>
  <c r="B29" i="3" s="1"/>
  <c r="B4" i="3"/>
  <c r="B5" i="3"/>
  <c r="A5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J7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H6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H4" i="1" s="1"/>
  <c r="D11" i="1"/>
  <c r="D12" i="1"/>
  <c r="D13" i="1"/>
  <c r="D4" i="1"/>
  <c r="A48" i="3" l="1"/>
  <c r="A30" i="3"/>
  <c r="B48" i="3" l="1"/>
  <c r="A49" i="3"/>
  <c r="A31" i="3"/>
  <c r="B30" i="3"/>
  <c r="A50" i="3" l="1"/>
  <c r="B49" i="3"/>
  <c r="A32" i="3"/>
  <c r="B31" i="3"/>
  <c r="B50" i="3" l="1"/>
  <c r="A51" i="3"/>
  <c r="A33" i="3"/>
  <c r="B32" i="3"/>
  <c r="A52" i="3" l="1"/>
  <c r="B51" i="3"/>
  <c r="A34" i="3"/>
  <c r="B33" i="3"/>
  <c r="B52" i="3" l="1"/>
  <c r="A53" i="3"/>
  <c r="A35" i="3"/>
  <c r="B34" i="3"/>
  <c r="B53" i="3" l="1"/>
  <c r="A54" i="3"/>
  <c r="A36" i="3"/>
  <c r="B35" i="3"/>
  <c r="A55" i="3" l="1"/>
  <c r="B54" i="3"/>
  <c r="A37" i="3"/>
  <c r="B36" i="3"/>
  <c r="B55" i="3" l="1"/>
  <c r="A56" i="3"/>
  <c r="A38" i="3"/>
  <c r="B37" i="3"/>
  <c r="B56" i="3" l="1"/>
  <c r="A57" i="3"/>
  <c r="A39" i="3"/>
  <c r="B38" i="3"/>
  <c r="A58" i="3" l="1"/>
  <c r="B57" i="3"/>
  <c r="A40" i="3"/>
  <c r="B39" i="3"/>
  <c r="B58" i="3" l="1"/>
  <c r="A59" i="3"/>
  <c r="A41" i="3"/>
  <c r="B40" i="3"/>
  <c r="A60" i="3" l="1"/>
  <c r="B59" i="3"/>
  <c r="A42" i="3"/>
  <c r="B41" i="3"/>
  <c r="B60" i="3" l="1"/>
  <c r="A61" i="3"/>
  <c r="A43" i="3"/>
  <c r="B42" i="3"/>
  <c r="B61" i="3" l="1"/>
  <c r="A62" i="3"/>
  <c r="A44" i="3"/>
  <c r="B43" i="3"/>
  <c r="A63" i="3" l="1"/>
  <c r="B62" i="3"/>
  <c r="A45" i="3"/>
  <c r="B44" i="3"/>
  <c r="B63" i="3" l="1"/>
  <c r="A64" i="3"/>
  <c r="A46" i="3"/>
  <c r="B46" i="3" s="1"/>
  <c r="B45" i="3"/>
  <c r="B64" i="3" l="1"/>
  <c r="A65" i="3"/>
  <c r="A66" i="3" l="1"/>
  <c r="B65" i="3"/>
  <c r="B66" i="3" l="1"/>
  <c r="A67" i="3"/>
  <c r="B67" i="3" l="1"/>
  <c r="A68" i="3"/>
  <c r="B68" i="3" l="1"/>
  <c r="A69" i="3"/>
  <c r="B69" i="3" l="1"/>
  <c r="A70" i="3"/>
  <c r="A71" i="3" l="1"/>
  <c r="B70" i="3"/>
  <c r="B71" i="3" l="1"/>
  <c r="A72" i="3"/>
  <c r="B72" i="3" l="1"/>
  <c r="A73" i="3"/>
  <c r="A74" i="3" l="1"/>
  <c r="B73" i="3"/>
  <c r="B74" i="3" l="1"/>
  <c r="A75" i="3"/>
  <c r="A76" i="3" l="1"/>
  <c r="B75" i="3"/>
  <c r="B76" i="3" l="1"/>
  <c r="A77" i="3"/>
  <c r="B77" i="3" l="1"/>
  <c r="A78" i="3"/>
  <c r="A79" i="3" l="1"/>
  <c r="B78" i="3"/>
  <c r="B79" i="3" l="1"/>
  <c r="A80" i="3"/>
  <c r="B80" i="3" l="1"/>
  <c r="A81" i="3"/>
  <c r="A82" i="3" l="1"/>
  <c r="B81" i="3"/>
  <c r="B82" i="3" l="1"/>
  <c r="A83" i="3"/>
  <c r="B83" i="3" l="1"/>
  <c r="A84" i="3"/>
  <c r="B84" i="3" l="1"/>
  <c r="A85" i="3"/>
  <c r="B85" i="3" l="1"/>
  <c r="A86" i="3"/>
  <c r="A87" i="3" l="1"/>
  <c r="B86" i="3"/>
  <c r="B87" i="3" l="1"/>
  <c r="A88" i="3"/>
  <c r="B88" i="3" l="1"/>
  <c r="A89" i="3"/>
  <c r="B89" i="3" s="1"/>
</calcChain>
</file>

<file path=xl/sharedStrings.xml><?xml version="1.0" encoding="utf-8"?>
<sst xmlns="http://schemas.openxmlformats.org/spreadsheetml/2006/main" count="37" uniqueCount="25">
  <si>
    <t>Datalab DatM1</t>
  </si>
  <si>
    <t>x</t>
  </si>
  <si>
    <t>y</t>
  </si>
  <si>
    <t>log(x)</t>
  </si>
  <si>
    <t>log(y)</t>
  </si>
  <si>
    <t>Rät linje</t>
  </si>
  <si>
    <t>k</t>
  </si>
  <si>
    <t>m</t>
  </si>
  <si>
    <t>Allometriskt y=cx^b</t>
  </si>
  <si>
    <t>b</t>
  </si>
  <si>
    <t>c</t>
  </si>
  <si>
    <t>Fråga 1</t>
  </si>
  <si>
    <t>Fråga 2</t>
  </si>
  <si>
    <t>n</t>
  </si>
  <si>
    <t>recursiv differensekvation</t>
  </si>
  <si>
    <t>a=</t>
  </si>
  <si>
    <t>b=</t>
  </si>
  <si>
    <t xml:space="preserve">log(c) </t>
  </si>
  <si>
    <t>andra gradens</t>
  </si>
  <si>
    <t>kvot</t>
  </si>
  <si>
    <t>lejon</t>
  </si>
  <si>
    <t>B</t>
  </si>
  <si>
    <t>A</t>
  </si>
  <si>
    <t>a</t>
  </si>
  <si>
    <t>lejon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</si>
</sst>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Fråga_1!$B$3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2"/>
            <c:backward val="0.2"/>
            <c:dispRSqr val="0"/>
            <c:dispEq val="1"/>
            <c:trendlineLbl>
              <c:layout>
                <c:manualLayout>
                  <c:x val="-0.27061373578302711"/>
                  <c:y val="-3.1265675123942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Fråga_1!$A$4:$A$13</c:f>
              <c:numCache>
                <c:formatCode>General</c:formatCode>
                <c:ptCount val="10"/>
                <c:pt idx="0">
                  <c:v>2</c:v>
                </c:pt>
                <c:pt idx="1">
                  <c:v>2.9</c:v>
                </c:pt>
                <c:pt idx="2">
                  <c:v>3.8</c:v>
                </c:pt>
                <c:pt idx="3">
                  <c:v>4.7</c:v>
                </c:pt>
                <c:pt idx="4">
                  <c:v>5.6</c:v>
                </c:pt>
                <c:pt idx="5">
                  <c:v>6.5</c:v>
                </c:pt>
                <c:pt idx="6">
                  <c:v>7.4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10.1</c:v>
                </c:pt>
              </c:numCache>
            </c:numRef>
          </c:xVal>
          <c:yVal>
            <c:numRef>
              <c:f>Fråga_1!$B$4:$B$13</c:f>
              <c:numCache>
                <c:formatCode>General</c:formatCode>
                <c:ptCount val="10"/>
                <c:pt idx="0">
                  <c:v>5.9</c:v>
                </c:pt>
                <c:pt idx="1">
                  <c:v>13.9</c:v>
                </c:pt>
                <c:pt idx="2">
                  <c:v>25.9</c:v>
                </c:pt>
                <c:pt idx="3">
                  <c:v>42.2</c:v>
                </c:pt>
                <c:pt idx="4">
                  <c:v>63.1</c:v>
                </c:pt>
                <c:pt idx="5">
                  <c:v>88.9</c:v>
                </c:pt>
                <c:pt idx="6">
                  <c:v>119.8</c:v>
                </c:pt>
                <c:pt idx="7">
                  <c:v>156</c:v>
                </c:pt>
                <c:pt idx="8">
                  <c:v>197.6</c:v>
                </c:pt>
                <c:pt idx="9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7B8-A45B-CBF52BD9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69023"/>
        <c:axId val="1280553535"/>
      </c:scatterChart>
      <c:valAx>
        <c:axId val="11611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3535"/>
        <c:crosses val="autoZero"/>
        <c:crossBetween val="midCat"/>
      </c:valAx>
      <c:valAx>
        <c:axId val="12805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6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Fråga_1!$E$3</c:f>
              <c:strCache>
                <c:ptCount val="1"/>
                <c:pt idx="0">
                  <c:v>log(y)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1"/>
            <c:trendlineLbl>
              <c:layout>
                <c:manualLayout>
                  <c:x val="-0.23841885389326334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Fråga_1!$D$4:$D$13</c:f>
              <c:numCache>
                <c:formatCode>General</c:formatCode>
                <c:ptCount val="10"/>
                <c:pt idx="0">
                  <c:v>0.3010299956639812</c:v>
                </c:pt>
                <c:pt idx="1">
                  <c:v>0.46239799789895608</c:v>
                </c:pt>
                <c:pt idx="2">
                  <c:v>0.57978359661681012</c:v>
                </c:pt>
                <c:pt idx="3">
                  <c:v>0.67209785793571752</c:v>
                </c:pt>
                <c:pt idx="4">
                  <c:v>0.74818802700620035</c:v>
                </c:pt>
                <c:pt idx="5">
                  <c:v>0.81291335664285558</c:v>
                </c:pt>
                <c:pt idx="6">
                  <c:v>0.86923171973097624</c:v>
                </c:pt>
                <c:pt idx="7">
                  <c:v>0.91907809237607396</c:v>
                </c:pt>
                <c:pt idx="8">
                  <c:v>0.96378782734555524</c:v>
                </c:pt>
                <c:pt idx="9">
                  <c:v>1.0043213737826426</c:v>
                </c:pt>
              </c:numCache>
            </c:numRef>
          </c:xVal>
          <c:yVal>
            <c:numRef>
              <c:f>Fråga_1!$E$4:$E$13</c:f>
              <c:numCache>
                <c:formatCode>General</c:formatCode>
                <c:ptCount val="10"/>
                <c:pt idx="0">
                  <c:v>0.77085201164214423</c:v>
                </c:pt>
                <c:pt idx="1">
                  <c:v>1.1430148002540952</c:v>
                </c:pt>
                <c:pt idx="2">
                  <c:v>1.4132997640812519</c:v>
                </c:pt>
                <c:pt idx="3">
                  <c:v>1.6253124509616739</c:v>
                </c:pt>
                <c:pt idx="4">
                  <c:v>1.8000293592441343</c:v>
                </c:pt>
                <c:pt idx="5">
                  <c:v>1.9489017609702137</c:v>
                </c:pt>
                <c:pt idx="6">
                  <c:v>2.0784568180532927</c:v>
                </c:pt>
                <c:pt idx="7">
                  <c:v>2.1931245983544616</c:v>
                </c:pt>
                <c:pt idx="8">
                  <c:v>2.2957869402516091</c:v>
                </c:pt>
                <c:pt idx="9">
                  <c:v>2.3891660843645326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4-4A13-B0C7-7F200129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80063"/>
        <c:axId val="1278940016"/>
      </c:scatterChart>
      <c:valAx>
        <c:axId val="12805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40016"/>
        <c:crosses val="autoZero"/>
        <c:crossBetween val="midCat"/>
      </c:valAx>
      <c:valAx>
        <c:axId val="1278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Fråga_2!$B$3</c:f>
              <c:strCache>
                <c:ptCount val="1"/>
                <c:pt idx="0">
                  <c:v>recursiv differensekvation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Fråga_2!$A$4:$A$61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Fråga_2!$B$4:$B$61</c:f>
              <c:numCache>
                <c:formatCode>General</c:formatCode>
                <c:ptCount val="58"/>
                <c:pt idx="0">
                  <c:v>20</c:v>
                </c:pt>
                <c:pt idx="1">
                  <c:v>18</c:v>
                </c:pt>
                <c:pt idx="2">
                  <c:v>16.399999999999999</c:v>
                </c:pt>
                <c:pt idx="3">
                  <c:v>15.12</c:v>
                </c:pt>
                <c:pt idx="4">
                  <c:v>14.096</c:v>
                </c:pt>
                <c:pt idx="5">
                  <c:v>13.276800000000001</c:v>
                </c:pt>
                <c:pt idx="6">
                  <c:v>12.621440000000002</c:v>
                </c:pt>
                <c:pt idx="7">
                  <c:v>12.097152000000001</c:v>
                </c:pt>
                <c:pt idx="8">
                  <c:v>11.677721600000002</c:v>
                </c:pt>
                <c:pt idx="9">
                  <c:v>11.342177280000001</c:v>
                </c:pt>
                <c:pt idx="10">
                  <c:v>11.073741824000001</c:v>
                </c:pt>
                <c:pt idx="11">
                  <c:v>10.858993459200001</c:v>
                </c:pt>
                <c:pt idx="12">
                  <c:v>10.687194767360001</c:v>
                </c:pt>
                <c:pt idx="13">
                  <c:v>10.549755813888002</c:v>
                </c:pt>
                <c:pt idx="14">
                  <c:v>10.439804651110402</c:v>
                </c:pt>
                <c:pt idx="15">
                  <c:v>10.351843720888322</c:v>
                </c:pt>
                <c:pt idx="16">
                  <c:v>10.281474976710658</c:v>
                </c:pt>
                <c:pt idx="17">
                  <c:v>10.225179981368527</c:v>
                </c:pt>
                <c:pt idx="18">
                  <c:v>10.180143985094821</c:v>
                </c:pt>
                <c:pt idx="19">
                  <c:v>10.144115188075856</c:v>
                </c:pt>
                <c:pt idx="20">
                  <c:v>10.115292150460686</c:v>
                </c:pt>
                <c:pt idx="21">
                  <c:v>10.092233720368549</c:v>
                </c:pt>
                <c:pt idx="22">
                  <c:v>10.073786976294839</c:v>
                </c:pt>
                <c:pt idx="23">
                  <c:v>10.059029581035871</c:v>
                </c:pt>
                <c:pt idx="24">
                  <c:v>10.047223664828698</c:v>
                </c:pt>
                <c:pt idx="25">
                  <c:v>10.037778931862958</c:v>
                </c:pt>
                <c:pt idx="26">
                  <c:v>10.030223145490366</c:v>
                </c:pt>
                <c:pt idx="27">
                  <c:v>10.024178516392293</c:v>
                </c:pt>
                <c:pt idx="28">
                  <c:v>10.019342813113836</c:v>
                </c:pt>
                <c:pt idx="29">
                  <c:v>10.015474250491069</c:v>
                </c:pt>
                <c:pt idx="30">
                  <c:v>10.012379400392856</c:v>
                </c:pt>
                <c:pt idx="31">
                  <c:v>10.009903520314285</c:v>
                </c:pt>
                <c:pt idx="32">
                  <c:v>10.007922816251428</c:v>
                </c:pt>
                <c:pt idx="33">
                  <c:v>10.006338253001143</c:v>
                </c:pt>
                <c:pt idx="34">
                  <c:v>10.005070602400915</c:v>
                </c:pt>
                <c:pt idx="35">
                  <c:v>10.004056481920733</c:v>
                </c:pt>
                <c:pt idx="36">
                  <c:v>10.003245185536587</c:v>
                </c:pt>
                <c:pt idx="37">
                  <c:v>10.002596148429269</c:v>
                </c:pt>
                <c:pt idx="38">
                  <c:v>10.002076918743416</c:v>
                </c:pt>
                <c:pt idx="39">
                  <c:v>10.001661534994733</c:v>
                </c:pt>
                <c:pt idx="40">
                  <c:v>10.001329227995788</c:v>
                </c:pt>
                <c:pt idx="41">
                  <c:v>10.00106338239663</c:v>
                </c:pt>
                <c:pt idx="42">
                  <c:v>10.000850705917305</c:v>
                </c:pt>
                <c:pt idx="43">
                  <c:v>10.000680564733845</c:v>
                </c:pt>
                <c:pt idx="44">
                  <c:v>10.000544451787077</c:v>
                </c:pt>
                <c:pt idx="45">
                  <c:v>10.000435561429661</c:v>
                </c:pt>
                <c:pt idx="46">
                  <c:v>10.000348449143729</c:v>
                </c:pt>
                <c:pt idx="47">
                  <c:v>10.000278759314984</c:v>
                </c:pt>
                <c:pt idx="48">
                  <c:v>10.000223007451988</c:v>
                </c:pt>
                <c:pt idx="49">
                  <c:v>10.00017840596159</c:v>
                </c:pt>
                <c:pt idx="50">
                  <c:v>10.000142724769272</c:v>
                </c:pt>
                <c:pt idx="51">
                  <c:v>10.000114179815418</c:v>
                </c:pt>
                <c:pt idx="52">
                  <c:v>10.000091343852334</c:v>
                </c:pt>
                <c:pt idx="53">
                  <c:v>10.000073075081868</c:v>
                </c:pt>
                <c:pt idx="54">
                  <c:v>10.000058460065494</c:v>
                </c:pt>
                <c:pt idx="55">
                  <c:v>10.000046768052396</c:v>
                </c:pt>
                <c:pt idx="56">
                  <c:v>10.000037414441918</c:v>
                </c:pt>
                <c:pt idx="57">
                  <c:v>10.000029931553534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28-B1E4-ED5B6E54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95215"/>
        <c:axId val="1395772543"/>
      </c:scatterChart>
      <c:valAx>
        <c:axId val="11935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72543"/>
        <c:crosses val="autoZero"/>
        <c:crossBetween val="midCat"/>
      </c:valAx>
      <c:valAx>
        <c:axId val="13957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9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Fråga_2!$C$3</c:f>
              <c:strCache>
                <c:ptCount val="1"/>
                <c:pt idx="0">
                  <c:v>andra gradens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Fråga_2!$A$4:$A$61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Fråga_2!$C$4:$C$61</c:f>
              <c:numCache>
                <c:formatCode>General</c:formatCode>
                <c:ptCount val="58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26</c:v>
                </c:pt>
                <c:pt idx="4">
                  <c:v>40</c:v>
                </c:pt>
                <c:pt idx="5">
                  <c:v>66</c:v>
                </c:pt>
                <c:pt idx="6">
                  <c:v>106</c:v>
                </c:pt>
                <c:pt idx="7">
                  <c:v>172</c:v>
                </c:pt>
                <c:pt idx="8">
                  <c:v>278</c:v>
                </c:pt>
                <c:pt idx="9">
                  <c:v>450</c:v>
                </c:pt>
                <c:pt idx="10">
                  <c:v>728</c:v>
                </c:pt>
                <c:pt idx="11">
                  <c:v>1178</c:v>
                </c:pt>
                <c:pt idx="12">
                  <c:v>1906</c:v>
                </c:pt>
                <c:pt idx="13">
                  <c:v>3084</c:v>
                </c:pt>
                <c:pt idx="14">
                  <c:v>4990</c:v>
                </c:pt>
                <c:pt idx="15">
                  <c:v>8074</c:v>
                </c:pt>
                <c:pt idx="16">
                  <c:v>13064</c:v>
                </c:pt>
                <c:pt idx="17">
                  <c:v>21138</c:v>
                </c:pt>
                <c:pt idx="18">
                  <c:v>34202</c:v>
                </c:pt>
                <c:pt idx="19">
                  <c:v>55340</c:v>
                </c:pt>
                <c:pt idx="20">
                  <c:v>89542</c:v>
                </c:pt>
                <c:pt idx="21">
                  <c:v>144882</c:v>
                </c:pt>
                <c:pt idx="22">
                  <c:v>234424</c:v>
                </c:pt>
                <c:pt idx="23">
                  <c:v>379306</c:v>
                </c:pt>
                <c:pt idx="24">
                  <c:v>613730</c:v>
                </c:pt>
                <c:pt idx="25">
                  <c:v>993036</c:v>
                </c:pt>
                <c:pt idx="26">
                  <c:v>1606766</c:v>
                </c:pt>
                <c:pt idx="27">
                  <c:v>2599802</c:v>
                </c:pt>
                <c:pt idx="28">
                  <c:v>4206568</c:v>
                </c:pt>
                <c:pt idx="29">
                  <c:v>6806370</c:v>
                </c:pt>
                <c:pt idx="30">
                  <c:v>11012938</c:v>
                </c:pt>
                <c:pt idx="31">
                  <c:v>17819308</c:v>
                </c:pt>
                <c:pt idx="32">
                  <c:v>28832246</c:v>
                </c:pt>
                <c:pt idx="33">
                  <c:v>46651554</c:v>
                </c:pt>
                <c:pt idx="34">
                  <c:v>75483800</c:v>
                </c:pt>
                <c:pt idx="35">
                  <c:v>122135354</c:v>
                </c:pt>
                <c:pt idx="36">
                  <c:v>197619154</c:v>
                </c:pt>
                <c:pt idx="37">
                  <c:v>319754508</c:v>
                </c:pt>
                <c:pt idx="38">
                  <c:v>517373662</c:v>
                </c:pt>
                <c:pt idx="39">
                  <c:v>837128170</c:v>
                </c:pt>
                <c:pt idx="40">
                  <c:v>1354501832</c:v>
                </c:pt>
                <c:pt idx="41">
                  <c:v>2191630002</c:v>
                </c:pt>
                <c:pt idx="42">
                  <c:v>3546131834</c:v>
                </c:pt>
                <c:pt idx="43">
                  <c:v>5737761836</c:v>
                </c:pt>
                <c:pt idx="44">
                  <c:v>9283893670</c:v>
                </c:pt>
                <c:pt idx="45">
                  <c:v>15021655506</c:v>
                </c:pt>
                <c:pt idx="46">
                  <c:v>24305549176</c:v>
                </c:pt>
                <c:pt idx="47">
                  <c:v>39327204682</c:v>
                </c:pt>
                <c:pt idx="48">
                  <c:v>63632753858</c:v>
                </c:pt>
                <c:pt idx="49">
                  <c:v>102959958540</c:v>
                </c:pt>
                <c:pt idx="50">
                  <c:v>166592712398</c:v>
                </c:pt>
                <c:pt idx="51">
                  <c:v>269552670938</c:v>
                </c:pt>
                <c:pt idx="52">
                  <c:v>436145383336</c:v>
                </c:pt>
                <c:pt idx="53">
                  <c:v>705698054274</c:v>
                </c:pt>
                <c:pt idx="54">
                  <c:v>1141843437610</c:v>
                </c:pt>
                <c:pt idx="55">
                  <c:v>1847541491884</c:v>
                </c:pt>
                <c:pt idx="56">
                  <c:v>2989384929494</c:v>
                </c:pt>
                <c:pt idx="57">
                  <c:v>4836926421378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4-4E7D-A1A7-AD20EB26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80063"/>
        <c:axId val="1395769567"/>
      </c:scatterChart>
      <c:valAx>
        <c:axId val="12805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69567"/>
        <c:crosses val="autoZero"/>
        <c:crossBetween val="midCat"/>
      </c:valAx>
      <c:valAx>
        <c:axId val="13957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Fråga_2!$D$3</c:f>
              <c:strCache>
                <c:ptCount val="1"/>
                <c:pt idx="0">
                  <c:v>kvot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Fråga_2!$A$4:$A$61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Fråga_2!$D$4:$D$61</c:f>
              <c:numCache>
                <c:formatCode>General</c:formatCode>
                <c:ptCount val="58"/>
                <c:pt idx="1">
                  <c:v>6</c:v>
                </c:pt>
                <c:pt idx="2">
                  <c:v>1.1666666666666667</c:v>
                </c:pt>
                <c:pt idx="3">
                  <c:v>1.8571428571428572</c:v>
                </c:pt>
                <c:pt idx="4">
                  <c:v>1.5384615384615385</c:v>
                </c:pt>
                <c:pt idx="5">
                  <c:v>1.65</c:v>
                </c:pt>
                <c:pt idx="6">
                  <c:v>1.606060606060606</c:v>
                </c:pt>
                <c:pt idx="7">
                  <c:v>1.6226415094339623</c:v>
                </c:pt>
                <c:pt idx="8">
                  <c:v>1.6162790697674418</c:v>
                </c:pt>
                <c:pt idx="9">
                  <c:v>1.6187050359712229</c:v>
                </c:pt>
                <c:pt idx="10">
                  <c:v>1.6177777777777778</c:v>
                </c:pt>
                <c:pt idx="11">
                  <c:v>1.6181318681318682</c:v>
                </c:pt>
                <c:pt idx="12">
                  <c:v>1.6179966044142615</c:v>
                </c:pt>
                <c:pt idx="13">
                  <c:v>1.6180482686253934</c:v>
                </c:pt>
                <c:pt idx="14">
                  <c:v>1.6180285343709468</c:v>
                </c:pt>
                <c:pt idx="15">
                  <c:v>1.6180360721442886</c:v>
                </c:pt>
                <c:pt idx="16">
                  <c:v>1.6180331929650731</c:v>
                </c:pt>
                <c:pt idx="17">
                  <c:v>1.6180342927127986</c:v>
                </c:pt>
                <c:pt idx="18">
                  <c:v>1.6180338726464187</c:v>
                </c:pt>
                <c:pt idx="19">
                  <c:v>1.6180340330974796</c:v>
                </c:pt>
                <c:pt idx="20">
                  <c:v>1.6180339718106251</c:v>
                </c:pt>
                <c:pt idx="21">
                  <c:v>1.6180339952201201</c:v>
                </c:pt>
                <c:pt idx="22">
                  <c:v>1.6180339862784887</c:v>
                </c:pt>
                <c:pt idx="23">
                  <c:v>1.618033989693888</c:v>
                </c:pt>
                <c:pt idx="24">
                  <c:v>1.6180339883893216</c:v>
                </c:pt>
                <c:pt idx="25">
                  <c:v>1.6180339888876216</c:v>
                </c:pt>
                <c:pt idx="26">
                  <c:v>1.6180339886972879</c:v>
                </c:pt>
                <c:pt idx="27">
                  <c:v>1.6180339887699888</c:v>
                </c:pt>
                <c:pt idx="28">
                  <c:v>1.6180339887422197</c:v>
                </c:pt>
                <c:pt idx="29">
                  <c:v>1.6180339887528266</c:v>
                </c:pt>
                <c:pt idx="30">
                  <c:v>1.6180339887487751</c:v>
                </c:pt>
                <c:pt idx="31">
                  <c:v>1.6180339887503226</c:v>
                </c:pt>
                <c:pt idx="32">
                  <c:v>1.6180339887497315</c:v>
                </c:pt>
                <c:pt idx="33">
                  <c:v>1.6180339887499573</c:v>
                </c:pt>
                <c:pt idx="34">
                  <c:v>1.6180339887498709</c:v>
                </c:pt>
                <c:pt idx="35">
                  <c:v>1.618033988749904</c:v>
                </c:pt>
                <c:pt idx="36">
                  <c:v>1.6180339887498913</c:v>
                </c:pt>
                <c:pt idx="37">
                  <c:v>1.6180339887498962</c:v>
                </c:pt>
                <c:pt idx="38">
                  <c:v>1.6180339887498942</c:v>
                </c:pt>
                <c:pt idx="39">
                  <c:v>1.6180339887498951</c:v>
                </c:pt>
                <c:pt idx="40">
                  <c:v>1.6180339887498947</c:v>
                </c:pt>
                <c:pt idx="41">
                  <c:v>1.6180339887498949</c:v>
                </c:pt>
                <c:pt idx="42">
                  <c:v>1.6180339887498949</c:v>
                </c:pt>
                <c:pt idx="43">
                  <c:v>1.6180339887498949</c:v>
                </c:pt>
                <c:pt idx="44">
                  <c:v>1.6180339887498949</c:v>
                </c:pt>
                <c:pt idx="45">
                  <c:v>1.6180339887498949</c:v>
                </c:pt>
                <c:pt idx="46">
                  <c:v>1.6180339887498949</c:v>
                </c:pt>
                <c:pt idx="47">
                  <c:v>1.6180339887498949</c:v>
                </c:pt>
                <c:pt idx="48">
                  <c:v>1.6180339887498949</c:v>
                </c:pt>
                <c:pt idx="49">
                  <c:v>1.6180339887498949</c:v>
                </c:pt>
                <c:pt idx="50">
                  <c:v>1.6180339887498949</c:v>
                </c:pt>
                <c:pt idx="51">
                  <c:v>1.6180339887498949</c:v>
                </c:pt>
                <c:pt idx="52">
                  <c:v>1.6180339887498949</c:v>
                </c:pt>
                <c:pt idx="53">
                  <c:v>1.6180339887498949</c:v>
                </c:pt>
                <c:pt idx="54">
                  <c:v>1.6180339887498949</c:v>
                </c:pt>
                <c:pt idx="55">
                  <c:v>1.6180339887498949</c:v>
                </c:pt>
                <c:pt idx="56">
                  <c:v>1.6180339887498949</c:v>
                </c:pt>
                <c:pt idx="57">
                  <c:v>1.6180339887498949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B03-9D29-AD8DB02E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80927"/>
        <c:axId val="1390137471"/>
      </c:scatterChart>
      <c:valAx>
        <c:axId val="139598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7471"/>
        <c:crosses val="autoZero"/>
        <c:crossBetween val="midCat"/>
      </c:valAx>
      <c:valAx>
        <c:axId val="13901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8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175260</xdr:rowOff>
    </xdr:from>
    <xdr:to>
      <xdr:col>7</xdr:col>
      <xdr:colOff>457200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691F6-EDAF-0B35-730C-A0E93C89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14</xdr:row>
      <xdr:rowOff>15240</xdr:rowOff>
    </xdr:from>
    <xdr:to>
      <xdr:col>15</xdr:col>
      <xdr:colOff>251460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872EF-C2E0-2A9C-ABE2-B3C8442A7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1A3E1-C611-698F-86D1-D84D1A4A9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175260</xdr:rowOff>
    </xdr:from>
    <xdr:to>
      <xdr:col>12</xdr:col>
      <xdr:colOff>304800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58235-0B55-3AE5-6897-C2B1FB989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14</xdr:row>
      <xdr:rowOff>175260</xdr:rowOff>
    </xdr:from>
    <xdr:to>
      <xdr:col>20</xdr:col>
      <xdr:colOff>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1796BC-65D1-36FB-BE74-91D20EF9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F0A82-CCB7-4EF4-991F-BE4E60860284}" name="Table1" displayName="Table1" ref="A3:B13" totalsRowShown="0">
  <autoFilter ref="A3:B13" xr:uid="{1A9F0A82-CCB7-4EF4-991F-BE4E60860284}">
    <filterColumn colId="0" hiddenButton="1"/>
    <filterColumn colId="1" hiddenButton="1"/>
  </autoFilter>
  <tableColumns count="2">
    <tableColumn id="1" xr3:uid="{1E4404F6-D97F-46CE-8B76-9EEB71B99D68}" name="x"/>
    <tableColumn id="2" xr3:uid="{610C6347-29DC-4689-8656-75768F95F551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55EF6-9F83-4DC4-A3F6-3B368D19E5E2}" name="Table2" displayName="Table2" ref="D3:E13" totalsRowShown="0">
  <autoFilter ref="D3:E13" xr:uid="{AB255EF6-9F83-4DC4-A3F6-3B368D19E5E2}">
    <filterColumn colId="0" hiddenButton="1"/>
    <filterColumn colId="1" hiddenButton="1"/>
  </autoFilter>
  <tableColumns count="2">
    <tableColumn id="1" xr3:uid="{5DA52BEF-5CDA-450A-AD4E-0D683A3BE2A3}" name="log(x)">
      <calculatedColumnFormula>LOG10(Table1[[#This Row],[x]])</calculatedColumnFormula>
    </tableColumn>
    <tableColumn id="2" xr3:uid="{0AE39264-95BA-4AC6-97E8-EF6F983F87F9}" name="log(y)">
      <calculatedColumnFormula>LOG10(Table1[[#This Row],[y]])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DAE2F-BC33-4B31-B51A-CA6865A38711}" name="Table3" displayName="Table3" ref="A3:D61" totalsRowShown="0">
  <autoFilter ref="A3:D61" xr:uid="{999DAE2F-BC33-4B31-B51A-CA6865A38711}">
    <filterColumn colId="0" hiddenButton="1"/>
    <filterColumn colId="1" hiddenButton="1"/>
    <filterColumn colId="2" hiddenButton="1"/>
    <filterColumn colId="3" hiddenButton="1"/>
  </autoFilter>
  <tableColumns count="4">
    <tableColumn id="1" xr3:uid="{9554DCF5-4A9D-446B-9CA9-1B3EFA6AA5D6}" name="n">
      <calculatedColumnFormula>A3+1</calculatedColumnFormula>
    </tableColumn>
    <tableColumn id="2" xr3:uid="{A74268F6-B34A-41E7-8B40-2C694565C391}" name="recursiv differensekvation"/>
    <tableColumn id="3" xr3:uid="{9E64F905-A26F-4392-BBF8-E605E488E8AB}" name="andra gradens"/>
    <tableColumn id="4" xr3:uid="{8747B93E-02FC-4E05-A222-26E148E8810B}" name="kvot" dataDxfId="1">
      <calculatedColumnFormula>C4/C3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916A4C-3C02-40E7-A51E-1A33C43D9036}" name="Table4" displayName="Table4" ref="A3:C89" totalsRowShown="0">
  <autoFilter ref="A3:C89" xr:uid="{C3916A4C-3C02-40E7-A51E-1A33C43D9036}">
    <filterColumn colId="0" hiddenButton="1"/>
    <filterColumn colId="1" hiddenButton="1"/>
    <filterColumn colId="2" hiddenButton="1"/>
  </autoFilter>
  <tableColumns count="3">
    <tableColumn id="1" xr3:uid="{9DE8E8B1-3985-46BF-854E-897099B2EB6A}" name="n">
      <calculatedColumnFormula>A3+1</calculatedColumnFormula>
    </tableColumn>
    <tableColumn id="2" xr3:uid="{567F5070-9D09-4883-B97A-114B9CF96D20}" name="lejon">
      <calculatedColumnFormula>$F$2*$F$4^A4+$F$3</calculatedColumnFormula>
    </tableColumn>
    <tableColumn id="3" xr3:uid="{85346F6C-5A9E-4CAF-9E29-AB74AD580E6E}" name="lejon 2" dataDxfId="0">
      <calculatedColumnFormula>$I$2*$I$4^Table4[[#This Row],[n]]+$I$3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I8" sqref="I8"/>
    </sheetView>
  </sheetViews>
  <sheetFormatPr defaultRowHeight="14.4" x14ac:dyDescent="0.3"/>
  <sheetData>
    <row r="1" spans="1:10" x14ac:dyDescent="0.3">
      <c r="A1" t="s">
        <v>0</v>
      </c>
      <c r="C1" t="s">
        <v>11</v>
      </c>
    </row>
    <row r="2" spans="1:10" x14ac:dyDescent="0.3">
      <c r="G2" t="s">
        <v>5</v>
      </c>
      <c r="I2" t="s">
        <v>8</v>
      </c>
    </row>
    <row r="3" spans="1:10" x14ac:dyDescent="0.3">
      <c r="A3" t="s">
        <v>1</v>
      </c>
      <c r="B3" t="s">
        <v>2</v>
      </c>
      <c r="D3" t="s">
        <v>3</v>
      </c>
      <c r="E3" t="s">
        <v>4</v>
      </c>
      <c r="G3" t="s">
        <v>2</v>
      </c>
      <c r="H3" t="s">
        <v>4</v>
      </c>
      <c r="I3" t="s">
        <v>2</v>
      </c>
    </row>
    <row r="4" spans="1:10" x14ac:dyDescent="0.3">
      <c r="A4">
        <v>2</v>
      </c>
      <c r="B4">
        <v>5.9</v>
      </c>
      <c r="D4">
        <f>LOG10(Table1[[#This Row],[x]])</f>
        <v>0.3010299956639812</v>
      </c>
      <c r="E4">
        <f>LOG10(Table1[[#This Row],[y]])</f>
        <v>0.77085201164214423</v>
      </c>
      <c r="G4" t="s">
        <v>6</v>
      </c>
      <c r="H4">
        <f>SLOPE(Table2[log(y)],Table2[log(x)])</f>
        <v>2.3002314248398719</v>
      </c>
      <c r="I4" t="s">
        <v>9</v>
      </c>
    </row>
    <row r="5" spans="1:10" x14ac:dyDescent="0.3">
      <c r="A5">
        <v>2.9</v>
      </c>
      <c r="B5">
        <v>13.9</v>
      </c>
      <c r="D5">
        <f>LOG10(Table1[[#This Row],[x]])</f>
        <v>0.46239799789895608</v>
      </c>
      <c r="E5">
        <f>LOG10(Table1[[#This Row],[y]])</f>
        <v>1.1430148002540952</v>
      </c>
      <c r="G5" t="s">
        <v>1</v>
      </c>
      <c r="H5" t="s">
        <v>3</v>
      </c>
      <c r="I5" t="s">
        <v>1</v>
      </c>
    </row>
    <row r="6" spans="1:10" x14ac:dyDescent="0.3">
      <c r="A6">
        <v>3.8</v>
      </c>
      <c r="B6">
        <v>25.9</v>
      </c>
      <c r="D6">
        <f>LOG10(Table1[[#This Row],[x]])</f>
        <v>0.57978359661681012</v>
      </c>
      <c r="E6">
        <f>LOG10(Table1[[#This Row],[y]])</f>
        <v>1.4132997640812519</v>
      </c>
      <c r="G6" t="s">
        <v>7</v>
      </c>
      <c r="H6">
        <f>INTERCEPT(Table2[log(y)],Table2[log(x)])</f>
        <v>7.9073894570525605E-2</v>
      </c>
      <c r="I6" t="s">
        <v>17</v>
      </c>
    </row>
    <row r="7" spans="1:10" x14ac:dyDescent="0.3">
      <c r="A7">
        <v>4.7</v>
      </c>
      <c r="B7">
        <v>42.2</v>
      </c>
      <c r="D7">
        <f>LOG10(Table1[[#This Row],[x]])</f>
        <v>0.67209785793571752</v>
      </c>
      <c r="E7">
        <f>LOG10(Table1[[#This Row],[y]])</f>
        <v>1.6253124509616739</v>
      </c>
      <c r="I7" t="s">
        <v>10</v>
      </c>
      <c r="J7">
        <f>10^H6</f>
        <v>1.1997034135644489</v>
      </c>
    </row>
    <row r="8" spans="1:10" x14ac:dyDescent="0.3">
      <c r="A8">
        <v>5.6</v>
      </c>
      <c r="B8">
        <v>63.1</v>
      </c>
      <c r="D8">
        <f>LOG10(Table1[[#This Row],[x]])</f>
        <v>0.74818802700620035</v>
      </c>
      <c r="E8">
        <f>LOG10(Table1[[#This Row],[y]])</f>
        <v>1.8000293592441343</v>
      </c>
    </row>
    <row r="9" spans="1:10" x14ac:dyDescent="0.3">
      <c r="A9">
        <v>6.5</v>
      </c>
      <c r="B9">
        <v>88.9</v>
      </c>
      <c r="D9">
        <f>LOG10(Table1[[#This Row],[x]])</f>
        <v>0.81291335664285558</v>
      </c>
      <c r="E9">
        <f>LOG10(Table1[[#This Row],[y]])</f>
        <v>1.9489017609702137</v>
      </c>
    </row>
    <row r="10" spans="1:10" x14ac:dyDescent="0.3">
      <c r="A10">
        <v>7.4</v>
      </c>
      <c r="B10">
        <v>119.8</v>
      </c>
      <c r="D10">
        <f>LOG10(Table1[[#This Row],[x]])</f>
        <v>0.86923171973097624</v>
      </c>
      <c r="E10">
        <f>LOG10(Table1[[#This Row],[y]])</f>
        <v>2.0784568180532927</v>
      </c>
    </row>
    <row r="11" spans="1:10" x14ac:dyDescent="0.3">
      <c r="A11">
        <v>8.3000000000000007</v>
      </c>
      <c r="B11">
        <v>156</v>
      </c>
      <c r="D11">
        <f>LOG10(Table1[[#This Row],[x]])</f>
        <v>0.91907809237607396</v>
      </c>
      <c r="E11">
        <f>LOG10(Table1[[#This Row],[y]])</f>
        <v>2.1931245983544616</v>
      </c>
    </row>
    <row r="12" spans="1:10" x14ac:dyDescent="0.3">
      <c r="A12">
        <v>9.1999999999999993</v>
      </c>
      <c r="B12">
        <v>197.6</v>
      </c>
      <c r="D12">
        <f>LOG10(Table1[[#This Row],[x]])</f>
        <v>0.96378782734555524</v>
      </c>
      <c r="E12">
        <f>LOG10(Table1[[#This Row],[y]])</f>
        <v>2.2957869402516091</v>
      </c>
    </row>
    <row r="13" spans="1:10" x14ac:dyDescent="0.3">
      <c r="A13">
        <v>10.1</v>
      </c>
      <c r="B13">
        <v>245</v>
      </c>
      <c r="D13">
        <f>LOG10(Table1[[#This Row],[x]])</f>
        <v>1.0043213737826426</v>
      </c>
      <c r="E13">
        <f>LOG10(Table1[[#This Row],[y]])</f>
        <v>2.3891660843645326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DE97-6AAD-4633-B82C-05FBC640378A}">
  <dimension ref="A1:D61"/>
  <sheetViews>
    <sheetView workbookViewId="0">
      <selection activeCell="Q10" sqref="Q10"/>
    </sheetView>
  </sheetViews>
  <sheetFormatPr defaultRowHeight="14.4" x14ac:dyDescent="0.3"/>
  <cols>
    <col min="2" max="2" width="23.88671875" customWidth="1"/>
    <col min="3" max="3" width="13.109375" bestFit="1" customWidth="1"/>
  </cols>
  <sheetData>
    <row r="1" spans="1:4" x14ac:dyDescent="0.3">
      <c r="A1" t="s">
        <v>12</v>
      </c>
      <c r="B1" t="s">
        <v>15</v>
      </c>
      <c r="C1">
        <v>0.8</v>
      </c>
    </row>
    <row r="2" spans="1:4" x14ac:dyDescent="0.3">
      <c r="B2" t="s">
        <v>16</v>
      </c>
      <c r="C2">
        <v>2</v>
      </c>
    </row>
    <row r="3" spans="1:4" x14ac:dyDescent="0.3">
      <c r="A3" t="s">
        <v>13</v>
      </c>
      <c r="B3" t="s">
        <v>14</v>
      </c>
      <c r="C3" t="s">
        <v>18</v>
      </c>
      <c r="D3" t="s">
        <v>19</v>
      </c>
    </row>
    <row r="4" spans="1:4" x14ac:dyDescent="0.3">
      <c r="A4">
        <v>0</v>
      </c>
      <c r="B4">
        <v>20</v>
      </c>
      <c r="C4">
        <v>2</v>
      </c>
    </row>
    <row r="5" spans="1:4" x14ac:dyDescent="0.3">
      <c r="A5">
        <f>A4+1</f>
        <v>1</v>
      </c>
      <c r="B5">
        <f>$C$1*B4+$C$2</f>
        <v>18</v>
      </c>
      <c r="C5">
        <v>12</v>
      </c>
      <c r="D5">
        <f t="shared" ref="D4:D35" si="0">C5/C4</f>
        <v>6</v>
      </c>
    </row>
    <row r="6" spans="1:4" x14ac:dyDescent="0.3">
      <c r="A6">
        <f t="shared" ref="A6:A25" si="1">A5+1</f>
        <v>2</v>
      </c>
      <c r="B6">
        <f>$C$1*B5+$C$2</f>
        <v>16.399999999999999</v>
      </c>
      <c r="C6">
        <f>C5+C4</f>
        <v>14</v>
      </c>
      <c r="D6">
        <f t="shared" si="0"/>
        <v>1.1666666666666667</v>
      </c>
    </row>
    <row r="7" spans="1:4" x14ac:dyDescent="0.3">
      <c r="A7">
        <f t="shared" si="1"/>
        <v>3</v>
      </c>
      <c r="B7">
        <f>$C$1*B6+$C$2</f>
        <v>15.12</v>
      </c>
      <c r="C7">
        <f t="shared" ref="C7:C61" si="2">C6+C5</f>
        <v>26</v>
      </c>
      <c r="D7">
        <f t="shared" si="0"/>
        <v>1.8571428571428572</v>
      </c>
    </row>
    <row r="8" spans="1:4" x14ac:dyDescent="0.3">
      <c r="A8">
        <f t="shared" si="1"/>
        <v>4</v>
      </c>
      <c r="B8">
        <f>$C$1*B7+$C$2</f>
        <v>14.096</v>
      </c>
      <c r="C8">
        <f t="shared" si="2"/>
        <v>40</v>
      </c>
      <c r="D8">
        <f t="shared" si="0"/>
        <v>1.5384615384615385</v>
      </c>
    </row>
    <row r="9" spans="1:4" x14ac:dyDescent="0.3">
      <c r="A9">
        <f t="shared" si="1"/>
        <v>5</v>
      </c>
      <c r="B9">
        <f>$C$1*B8+$C$2</f>
        <v>13.276800000000001</v>
      </c>
      <c r="C9">
        <f t="shared" si="2"/>
        <v>66</v>
      </c>
      <c r="D9">
        <f t="shared" si="0"/>
        <v>1.65</v>
      </c>
    </row>
    <row r="10" spans="1:4" x14ac:dyDescent="0.3">
      <c r="A10">
        <f t="shared" si="1"/>
        <v>6</v>
      </c>
      <c r="B10">
        <f>$C$1*B9+$C$2</f>
        <v>12.621440000000002</v>
      </c>
      <c r="C10">
        <f t="shared" si="2"/>
        <v>106</v>
      </c>
      <c r="D10">
        <f t="shared" si="0"/>
        <v>1.606060606060606</v>
      </c>
    </row>
    <row r="11" spans="1:4" x14ac:dyDescent="0.3">
      <c r="A11">
        <f t="shared" si="1"/>
        <v>7</v>
      </c>
      <c r="B11">
        <f>$C$1*B10+$C$2</f>
        <v>12.097152000000001</v>
      </c>
      <c r="C11">
        <f t="shared" si="2"/>
        <v>172</v>
      </c>
      <c r="D11">
        <f t="shared" si="0"/>
        <v>1.6226415094339623</v>
      </c>
    </row>
    <row r="12" spans="1:4" x14ac:dyDescent="0.3">
      <c r="A12">
        <f t="shared" si="1"/>
        <v>8</v>
      </c>
      <c r="B12">
        <f>$C$1*B11+$C$2</f>
        <v>11.677721600000002</v>
      </c>
      <c r="C12">
        <f t="shared" si="2"/>
        <v>278</v>
      </c>
      <c r="D12">
        <f t="shared" si="0"/>
        <v>1.6162790697674418</v>
      </c>
    </row>
    <row r="13" spans="1:4" x14ac:dyDescent="0.3">
      <c r="A13">
        <f t="shared" si="1"/>
        <v>9</v>
      </c>
      <c r="B13">
        <f>$C$1*B12+$C$2</f>
        <v>11.342177280000001</v>
      </c>
      <c r="C13">
        <f t="shared" si="2"/>
        <v>450</v>
      </c>
      <c r="D13">
        <f t="shared" si="0"/>
        <v>1.6187050359712229</v>
      </c>
    </row>
    <row r="14" spans="1:4" x14ac:dyDescent="0.3">
      <c r="A14">
        <f t="shared" si="1"/>
        <v>10</v>
      </c>
      <c r="B14">
        <f>$C$1*B13+$C$2</f>
        <v>11.073741824000001</v>
      </c>
      <c r="C14">
        <f t="shared" si="2"/>
        <v>728</v>
      </c>
      <c r="D14">
        <f t="shared" si="0"/>
        <v>1.6177777777777778</v>
      </c>
    </row>
    <row r="15" spans="1:4" x14ac:dyDescent="0.3">
      <c r="A15">
        <f t="shared" si="1"/>
        <v>11</v>
      </c>
      <c r="B15">
        <f>$C$1*B14+$C$2</f>
        <v>10.858993459200001</v>
      </c>
      <c r="C15">
        <f t="shared" si="2"/>
        <v>1178</v>
      </c>
      <c r="D15">
        <f t="shared" si="0"/>
        <v>1.6181318681318682</v>
      </c>
    </row>
    <row r="16" spans="1:4" x14ac:dyDescent="0.3">
      <c r="A16">
        <f t="shared" si="1"/>
        <v>12</v>
      </c>
      <c r="B16">
        <f>$C$1*B15+$C$2</f>
        <v>10.687194767360001</v>
      </c>
      <c r="C16">
        <f t="shared" si="2"/>
        <v>1906</v>
      </c>
      <c r="D16">
        <f t="shared" si="0"/>
        <v>1.6179966044142615</v>
      </c>
    </row>
    <row r="17" spans="1:4" x14ac:dyDescent="0.3">
      <c r="A17">
        <f t="shared" si="1"/>
        <v>13</v>
      </c>
      <c r="B17">
        <f>$C$1*B16+$C$2</f>
        <v>10.549755813888002</v>
      </c>
      <c r="C17">
        <f t="shared" si="2"/>
        <v>3084</v>
      </c>
      <c r="D17">
        <f t="shared" si="0"/>
        <v>1.6180482686253934</v>
      </c>
    </row>
    <row r="18" spans="1:4" x14ac:dyDescent="0.3">
      <c r="A18">
        <f t="shared" si="1"/>
        <v>14</v>
      </c>
      <c r="B18">
        <f>$C$1*B17+$C$2</f>
        <v>10.439804651110402</v>
      </c>
      <c r="C18">
        <f t="shared" si="2"/>
        <v>4990</v>
      </c>
      <c r="D18">
        <f t="shared" si="0"/>
        <v>1.6180285343709468</v>
      </c>
    </row>
    <row r="19" spans="1:4" x14ac:dyDescent="0.3">
      <c r="A19">
        <f t="shared" si="1"/>
        <v>15</v>
      </c>
      <c r="B19">
        <f>$C$1*B18+$C$2</f>
        <v>10.351843720888322</v>
      </c>
      <c r="C19">
        <f t="shared" si="2"/>
        <v>8074</v>
      </c>
      <c r="D19">
        <f t="shared" si="0"/>
        <v>1.6180360721442886</v>
      </c>
    </row>
    <row r="20" spans="1:4" x14ac:dyDescent="0.3">
      <c r="A20">
        <f t="shared" si="1"/>
        <v>16</v>
      </c>
      <c r="B20">
        <f>$C$1*B19+$C$2</f>
        <v>10.281474976710658</v>
      </c>
      <c r="C20">
        <f t="shared" si="2"/>
        <v>13064</v>
      </c>
      <c r="D20">
        <f t="shared" si="0"/>
        <v>1.6180331929650731</v>
      </c>
    </row>
    <row r="21" spans="1:4" x14ac:dyDescent="0.3">
      <c r="A21">
        <f t="shared" si="1"/>
        <v>17</v>
      </c>
      <c r="B21">
        <f>$C$1*B20+$C$2</f>
        <v>10.225179981368527</v>
      </c>
      <c r="C21">
        <f t="shared" si="2"/>
        <v>21138</v>
      </c>
      <c r="D21">
        <f t="shared" si="0"/>
        <v>1.6180342927127986</v>
      </c>
    </row>
    <row r="22" spans="1:4" x14ac:dyDescent="0.3">
      <c r="A22">
        <f t="shared" si="1"/>
        <v>18</v>
      </c>
      <c r="B22">
        <f>$C$1*B21+$C$2</f>
        <v>10.180143985094821</v>
      </c>
      <c r="C22">
        <f t="shared" si="2"/>
        <v>34202</v>
      </c>
      <c r="D22">
        <f t="shared" si="0"/>
        <v>1.6180338726464187</v>
      </c>
    </row>
    <row r="23" spans="1:4" x14ac:dyDescent="0.3">
      <c r="A23">
        <f t="shared" si="1"/>
        <v>19</v>
      </c>
      <c r="B23">
        <f>$C$1*B22+$C$2</f>
        <v>10.144115188075856</v>
      </c>
      <c r="C23">
        <f t="shared" si="2"/>
        <v>55340</v>
      </c>
      <c r="D23">
        <f t="shared" si="0"/>
        <v>1.6180340330974796</v>
      </c>
    </row>
    <row r="24" spans="1:4" x14ac:dyDescent="0.3">
      <c r="A24">
        <f t="shared" si="1"/>
        <v>20</v>
      </c>
      <c r="B24">
        <f>$C$1*B23+$C$2</f>
        <v>10.115292150460686</v>
      </c>
      <c r="C24">
        <f t="shared" si="2"/>
        <v>89542</v>
      </c>
      <c r="D24">
        <f t="shared" si="0"/>
        <v>1.6180339718106251</v>
      </c>
    </row>
    <row r="25" spans="1:4" x14ac:dyDescent="0.3">
      <c r="A25">
        <f t="shared" si="1"/>
        <v>21</v>
      </c>
      <c r="B25">
        <f>$C$1*B24+$C$2</f>
        <v>10.092233720368549</v>
      </c>
      <c r="C25">
        <f t="shared" si="2"/>
        <v>144882</v>
      </c>
      <c r="D25">
        <f t="shared" si="0"/>
        <v>1.6180339952201201</v>
      </c>
    </row>
    <row r="26" spans="1:4" x14ac:dyDescent="0.3">
      <c r="A26">
        <f t="shared" ref="A26:A61" si="3">A25+1</f>
        <v>22</v>
      </c>
      <c r="B26">
        <f>$C$1*B25+$C$2</f>
        <v>10.073786976294839</v>
      </c>
      <c r="C26">
        <f t="shared" si="2"/>
        <v>234424</v>
      </c>
      <c r="D26">
        <f t="shared" si="0"/>
        <v>1.6180339862784887</v>
      </c>
    </row>
    <row r="27" spans="1:4" x14ac:dyDescent="0.3">
      <c r="A27">
        <f t="shared" si="3"/>
        <v>23</v>
      </c>
      <c r="B27">
        <f>$C$1*B26+$C$2</f>
        <v>10.059029581035871</v>
      </c>
      <c r="C27">
        <f t="shared" si="2"/>
        <v>379306</v>
      </c>
      <c r="D27">
        <f t="shared" si="0"/>
        <v>1.618033989693888</v>
      </c>
    </row>
    <row r="28" spans="1:4" x14ac:dyDescent="0.3">
      <c r="A28">
        <f t="shared" si="3"/>
        <v>24</v>
      </c>
      <c r="B28">
        <f>$C$1*B27+$C$2</f>
        <v>10.047223664828698</v>
      </c>
      <c r="C28">
        <f t="shared" si="2"/>
        <v>613730</v>
      </c>
      <c r="D28">
        <f t="shared" si="0"/>
        <v>1.6180339883893216</v>
      </c>
    </row>
    <row r="29" spans="1:4" x14ac:dyDescent="0.3">
      <c r="A29">
        <f t="shared" si="3"/>
        <v>25</v>
      </c>
      <c r="B29">
        <f>$C$1*B28+$C$2</f>
        <v>10.037778931862958</v>
      </c>
      <c r="C29">
        <f t="shared" si="2"/>
        <v>993036</v>
      </c>
      <c r="D29">
        <f t="shared" si="0"/>
        <v>1.6180339888876216</v>
      </c>
    </row>
    <row r="30" spans="1:4" x14ac:dyDescent="0.3">
      <c r="A30">
        <f t="shared" si="3"/>
        <v>26</v>
      </c>
      <c r="B30">
        <f>$C$1*B29+$C$2</f>
        <v>10.030223145490366</v>
      </c>
      <c r="C30">
        <f t="shared" si="2"/>
        <v>1606766</v>
      </c>
      <c r="D30">
        <f t="shared" si="0"/>
        <v>1.6180339886972879</v>
      </c>
    </row>
    <row r="31" spans="1:4" x14ac:dyDescent="0.3">
      <c r="A31">
        <f t="shared" si="3"/>
        <v>27</v>
      </c>
      <c r="B31">
        <f>$C$1*B30+$C$2</f>
        <v>10.024178516392293</v>
      </c>
      <c r="C31">
        <f t="shared" si="2"/>
        <v>2599802</v>
      </c>
      <c r="D31">
        <f t="shared" si="0"/>
        <v>1.6180339887699888</v>
      </c>
    </row>
    <row r="32" spans="1:4" x14ac:dyDescent="0.3">
      <c r="A32">
        <f t="shared" si="3"/>
        <v>28</v>
      </c>
      <c r="B32">
        <f>$C$1*B31+$C$2</f>
        <v>10.019342813113836</v>
      </c>
      <c r="C32">
        <f t="shared" si="2"/>
        <v>4206568</v>
      </c>
      <c r="D32">
        <f t="shared" si="0"/>
        <v>1.6180339887422197</v>
      </c>
    </row>
    <row r="33" spans="1:4" x14ac:dyDescent="0.3">
      <c r="A33">
        <f t="shared" si="3"/>
        <v>29</v>
      </c>
      <c r="B33">
        <f>$C$1*B32+$C$2</f>
        <v>10.015474250491069</v>
      </c>
      <c r="C33">
        <f t="shared" si="2"/>
        <v>6806370</v>
      </c>
      <c r="D33">
        <f t="shared" si="0"/>
        <v>1.6180339887528266</v>
      </c>
    </row>
    <row r="34" spans="1:4" x14ac:dyDescent="0.3">
      <c r="A34">
        <f t="shared" si="3"/>
        <v>30</v>
      </c>
      <c r="B34">
        <f>$C$1*B33+$C$2</f>
        <v>10.012379400392856</v>
      </c>
      <c r="C34">
        <f t="shared" si="2"/>
        <v>11012938</v>
      </c>
      <c r="D34">
        <f t="shared" si="0"/>
        <v>1.6180339887487751</v>
      </c>
    </row>
    <row r="35" spans="1:4" x14ac:dyDescent="0.3">
      <c r="A35">
        <f t="shared" si="3"/>
        <v>31</v>
      </c>
      <c r="B35">
        <f>$C$1*B34+$C$2</f>
        <v>10.009903520314285</v>
      </c>
      <c r="C35">
        <f t="shared" si="2"/>
        <v>17819308</v>
      </c>
      <c r="D35">
        <f t="shared" si="0"/>
        <v>1.6180339887503226</v>
      </c>
    </row>
    <row r="36" spans="1:4" x14ac:dyDescent="0.3">
      <c r="A36">
        <f t="shared" si="3"/>
        <v>32</v>
      </c>
      <c r="B36">
        <f>$C$1*B35+$C$2</f>
        <v>10.007922816251428</v>
      </c>
      <c r="C36">
        <f t="shared" si="2"/>
        <v>28832246</v>
      </c>
      <c r="D36">
        <f t="shared" ref="D36:D67" si="4">C36/C35</f>
        <v>1.6180339887497315</v>
      </c>
    </row>
    <row r="37" spans="1:4" x14ac:dyDescent="0.3">
      <c r="A37">
        <f t="shared" si="3"/>
        <v>33</v>
      </c>
      <c r="B37">
        <f>$C$1*B36+$C$2</f>
        <v>10.006338253001143</v>
      </c>
      <c r="C37">
        <f t="shared" si="2"/>
        <v>46651554</v>
      </c>
      <c r="D37">
        <f t="shared" si="4"/>
        <v>1.6180339887499573</v>
      </c>
    </row>
    <row r="38" spans="1:4" x14ac:dyDescent="0.3">
      <c r="A38">
        <f t="shared" si="3"/>
        <v>34</v>
      </c>
      <c r="B38">
        <f>$C$1*B37+$C$2</f>
        <v>10.005070602400915</v>
      </c>
      <c r="C38">
        <f t="shared" si="2"/>
        <v>75483800</v>
      </c>
      <c r="D38">
        <f t="shared" si="4"/>
        <v>1.6180339887498709</v>
      </c>
    </row>
    <row r="39" spans="1:4" x14ac:dyDescent="0.3">
      <c r="A39">
        <f t="shared" si="3"/>
        <v>35</v>
      </c>
      <c r="B39">
        <f>$C$1*B38+$C$2</f>
        <v>10.004056481920733</v>
      </c>
      <c r="C39">
        <f t="shared" si="2"/>
        <v>122135354</v>
      </c>
      <c r="D39">
        <f t="shared" si="4"/>
        <v>1.618033988749904</v>
      </c>
    </row>
    <row r="40" spans="1:4" x14ac:dyDescent="0.3">
      <c r="A40">
        <f t="shared" si="3"/>
        <v>36</v>
      </c>
      <c r="B40">
        <f>$C$1*B39+$C$2</f>
        <v>10.003245185536587</v>
      </c>
      <c r="C40">
        <f t="shared" si="2"/>
        <v>197619154</v>
      </c>
      <c r="D40">
        <f t="shared" si="4"/>
        <v>1.6180339887498913</v>
      </c>
    </row>
    <row r="41" spans="1:4" x14ac:dyDescent="0.3">
      <c r="A41">
        <f t="shared" si="3"/>
        <v>37</v>
      </c>
      <c r="B41">
        <f>$C$1*B40+$C$2</f>
        <v>10.002596148429269</v>
      </c>
      <c r="C41">
        <f t="shared" si="2"/>
        <v>319754508</v>
      </c>
      <c r="D41">
        <f t="shared" si="4"/>
        <v>1.6180339887498962</v>
      </c>
    </row>
    <row r="42" spans="1:4" x14ac:dyDescent="0.3">
      <c r="A42">
        <f t="shared" si="3"/>
        <v>38</v>
      </c>
      <c r="B42">
        <f>$C$1*B41+$C$2</f>
        <v>10.002076918743416</v>
      </c>
      <c r="C42">
        <f t="shared" si="2"/>
        <v>517373662</v>
      </c>
      <c r="D42">
        <f t="shared" si="4"/>
        <v>1.6180339887498942</v>
      </c>
    </row>
    <row r="43" spans="1:4" x14ac:dyDescent="0.3">
      <c r="A43">
        <f t="shared" si="3"/>
        <v>39</v>
      </c>
      <c r="B43">
        <f>$C$1*B42+$C$2</f>
        <v>10.001661534994733</v>
      </c>
      <c r="C43">
        <f t="shared" si="2"/>
        <v>837128170</v>
      </c>
      <c r="D43">
        <f t="shared" si="4"/>
        <v>1.6180339887498951</v>
      </c>
    </row>
    <row r="44" spans="1:4" x14ac:dyDescent="0.3">
      <c r="A44">
        <f t="shared" si="3"/>
        <v>40</v>
      </c>
      <c r="B44">
        <f>$C$1*B43+$C$2</f>
        <v>10.001329227995788</v>
      </c>
      <c r="C44">
        <f t="shared" si="2"/>
        <v>1354501832</v>
      </c>
      <c r="D44">
        <f t="shared" si="4"/>
        <v>1.6180339887498947</v>
      </c>
    </row>
    <row r="45" spans="1:4" x14ac:dyDescent="0.3">
      <c r="A45">
        <f t="shared" si="3"/>
        <v>41</v>
      </c>
      <c r="B45">
        <f>$C$1*B44+$C$2</f>
        <v>10.00106338239663</v>
      </c>
      <c r="C45">
        <f t="shared" si="2"/>
        <v>2191630002</v>
      </c>
      <c r="D45">
        <f t="shared" si="4"/>
        <v>1.6180339887498949</v>
      </c>
    </row>
    <row r="46" spans="1:4" x14ac:dyDescent="0.3">
      <c r="A46">
        <f t="shared" si="3"/>
        <v>42</v>
      </c>
      <c r="B46">
        <f>$C$1*B45+$C$2</f>
        <v>10.000850705917305</v>
      </c>
      <c r="C46">
        <f t="shared" si="2"/>
        <v>3546131834</v>
      </c>
      <c r="D46">
        <f t="shared" si="4"/>
        <v>1.6180339887498949</v>
      </c>
    </row>
    <row r="47" spans="1:4" x14ac:dyDescent="0.3">
      <c r="A47">
        <f t="shared" si="3"/>
        <v>43</v>
      </c>
      <c r="B47">
        <f>$C$1*B46+$C$2</f>
        <v>10.000680564733845</v>
      </c>
      <c r="C47">
        <f t="shared" si="2"/>
        <v>5737761836</v>
      </c>
      <c r="D47">
        <f t="shared" si="4"/>
        <v>1.6180339887498949</v>
      </c>
    </row>
    <row r="48" spans="1:4" x14ac:dyDescent="0.3">
      <c r="A48">
        <f t="shared" si="3"/>
        <v>44</v>
      </c>
      <c r="B48">
        <f>$C$1*B47+$C$2</f>
        <v>10.000544451787077</v>
      </c>
      <c r="C48">
        <f t="shared" si="2"/>
        <v>9283893670</v>
      </c>
      <c r="D48">
        <f t="shared" si="4"/>
        <v>1.6180339887498949</v>
      </c>
    </row>
    <row r="49" spans="1:4" x14ac:dyDescent="0.3">
      <c r="A49">
        <f t="shared" si="3"/>
        <v>45</v>
      </c>
      <c r="B49">
        <f>$C$1*B48+$C$2</f>
        <v>10.000435561429661</v>
      </c>
      <c r="C49">
        <f t="shared" si="2"/>
        <v>15021655506</v>
      </c>
      <c r="D49">
        <f t="shared" si="4"/>
        <v>1.6180339887498949</v>
      </c>
    </row>
    <row r="50" spans="1:4" x14ac:dyDescent="0.3">
      <c r="A50">
        <f t="shared" si="3"/>
        <v>46</v>
      </c>
      <c r="B50">
        <f>$C$1*B49+$C$2</f>
        <v>10.000348449143729</v>
      </c>
      <c r="C50">
        <f t="shared" si="2"/>
        <v>24305549176</v>
      </c>
      <c r="D50">
        <f t="shared" si="4"/>
        <v>1.6180339887498949</v>
      </c>
    </row>
    <row r="51" spans="1:4" x14ac:dyDescent="0.3">
      <c r="A51">
        <f t="shared" si="3"/>
        <v>47</v>
      </c>
      <c r="B51">
        <f>$C$1*B50+$C$2</f>
        <v>10.000278759314984</v>
      </c>
      <c r="C51">
        <f t="shared" si="2"/>
        <v>39327204682</v>
      </c>
      <c r="D51">
        <f t="shared" si="4"/>
        <v>1.6180339887498949</v>
      </c>
    </row>
    <row r="52" spans="1:4" x14ac:dyDescent="0.3">
      <c r="A52">
        <f t="shared" si="3"/>
        <v>48</v>
      </c>
      <c r="B52">
        <f>$C$1*B51+$C$2</f>
        <v>10.000223007451988</v>
      </c>
      <c r="C52">
        <f t="shared" si="2"/>
        <v>63632753858</v>
      </c>
      <c r="D52">
        <f t="shared" si="4"/>
        <v>1.6180339887498949</v>
      </c>
    </row>
    <row r="53" spans="1:4" x14ac:dyDescent="0.3">
      <c r="A53">
        <f t="shared" si="3"/>
        <v>49</v>
      </c>
      <c r="B53">
        <f>$C$1*B52+$C$2</f>
        <v>10.00017840596159</v>
      </c>
      <c r="C53">
        <f t="shared" si="2"/>
        <v>102959958540</v>
      </c>
      <c r="D53">
        <f t="shared" si="4"/>
        <v>1.6180339887498949</v>
      </c>
    </row>
    <row r="54" spans="1:4" x14ac:dyDescent="0.3">
      <c r="A54">
        <f t="shared" si="3"/>
        <v>50</v>
      </c>
      <c r="B54">
        <f>$C$1*B53+$C$2</f>
        <v>10.000142724769272</v>
      </c>
      <c r="C54">
        <f t="shared" si="2"/>
        <v>166592712398</v>
      </c>
      <c r="D54">
        <f t="shared" si="4"/>
        <v>1.6180339887498949</v>
      </c>
    </row>
    <row r="55" spans="1:4" x14ac:dyDescent="0.3">
      <c r="A55">
        <f t="shared" si="3"/>
        <v>51</v>
      </c>
      <c r="B55">
        <f>$C$1*B54+$C$2</f>
        <v>10.000114179815418</v>
      </c>
      <c r="C55">
        <f t="shared" si="2"/>
        <v>269552670938</v>
      </c>
      <c r="D55">
        <f t="shared" si="4"/>
        <v>1.6180339887498949</v>
      </c>
    </row>
    <row r="56" spans="1:4" x14ac:dyDescent="0.3">
      <c r="A56">
        <f t="shared" si="3"/>
        <v>52</v>
      </c>
      <c r="B56">
        <f>$C$1*B55+$C$2</f>
        <v>10.000091343852334</v>
      </c>
      <c r="C56">
        <f t="shared" si="2"/>
        <v>436145383336</v>
      </c>
      <c r="D56">
        <f t="shared" si="4"/>
        <v>1.6180339887498949</v>
      </c>
    </row>
    <row r="57" spans="1:4" x14ac:dyDescent="0.3">
      <c r="A57">
        <f t="shared" si="3"/>
        <v>53</v>
      </c>
      <c r="B57">
        <f>$C$1*B56+$C$2</f>
        <v>10.000073075081868</v>
      </c>
      <c r="C57">
        <f t="shared" si="2"/>
        <v>705698054274</v>
      </c>
      <c r="D57">
        <f t="shared" si="4"/>
        <v>1.6180339887498949</v>
      </c>
    </row>
    <row r="58" spans="1:4" x14ac:dyDescent="0.3">
      <c r="A58">
        <f t="shared" si="3"/>
        <v>54</v>
      </c>
      <c r="B58">
        <f>$C$1*B57+$C$2</f>
        <v>10.000058460065494</v>
      </c>
      <c r="C58">
        <f t="shared" si="2"/>
        <v>1141843437610</v>
      </c>
      <c r="D58">
        <f t="shared" si="4"/>
        <v>1.6180339887498949</v>
      </c>
    </row>
    <row r="59" spans="1:4" x14ac:dyDescent="0.3">
      <c r="A59">
        <f t="shared" si="3"/>
        <v>55</v>
      </c>
      <c r="B59">
        <f>$C$1*B58+$C$2</f>
        <v>10.000046768052396</v>
      </c>
      <c r="C59">
        <f t="shared" si="2"/>
        <v>1847541491884</v>
      </c>
      <c r="D59">
        <f t="shared" si="4"/>
        <v>1.6180339887498949</v>
      </c>
    </row>
    <row r="60" spans="1:4" x14ac:dyDescent="0.3">
      <c r="A60">
        <f t="shared" si="3"/>
        <v>56</v>
      </c>
      <c r="B60">
        <f>$C$1*B59+$C$2</f>
        <v>10.000037414441918</v>
      </c>
      <c r="C60">
        <f t="shared" si="2"/>
        <v>2989384929494</v>
      </c>
      <c r="D60">
        <f t="shared" si="4"/>
        <v>1.6180339887498949</v>
      </c>
    </row>
    <row r="61" spans="1:4" x14ac:dyDescent="0.3">
      <c r="A61">
        <f t="shared" si="3"/>
        <v>57</v>
      </c>
      <c r="B61">
        <f>$C$1*B60+$C$2</f>
        <v>10.000029931553534</v>
      </c>
      <c r="C61">
        <f t="shared" si="2"/>
        <v>4836926421378</v>
      </c>
      <c r="D61">
        <f t="shared" si="4"/>
        <v>1.6180339887498949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D153-8A3E-46B7-A403-0FF7E2AF24DE}">
  <dimension ref="A1:I89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E1" t="s">
        <v>20</v>
      </c>
      <c r="H1" t="s">
        <v>24</v>
      </c>
    </row>
    <row r="2" spans="1:9" x14ac:dyDescent="0.3">
      <c r="E2" t="s">
        <v>22</v>
      </c>
      <c r="F2">
        <v>-70</v>
      </c>
      <c r="H2" t="s">
        <v>22</v>
      </c>
      <c r="I2">
        <v>50</v>
      </c>
    </row>
    <row r="3" spans="1:9" x14ac:dyDescent="0.3">
      <c r="A3" t="s">
        <v>13</v>
      </c>
      <c r="B3" t="s">
        <v>20</v>
      </c>
      <c r="C3" t="s">
        <v>24</v>
      </c>
      <c r="E3" t="s">
        <v>21</v>
      </c>
      <c r="F3">
        <v>150</v>
      </c>
      <c r="H3" t="s">
        <v>21</v>
      </c>
      <c r="I3">
        <v>100</v>
      </c>
    </row>
    <row r="4" spans="1:9" x14ac:dyDescent="0.3">
      <c r="A4">
        <v>0</v>
      </c>
      <c r="B4">
        <f>$F$2*$F$4^A4+$F$3</f>
        <v>80</v>
      </c>
      <c r="C4">
        <f>$I$2*$I$4^Table4[[#This Row],[n]]+$I$3</f>
        <v>150</v>
      </c>
      <c r="E4" t="s">
        <v>23</v>
      </c>
      <c r="F4">
        <v>0.8</v>
      </c>
      <c r="H4" t="s">
        <v>23</v>
      </c>
      <c r="I4">
        <v>0.8</v>
      </c>
    </row>
    <row r="5" spans="1:9" x14ac:dyDescent="0.3">
      <c r="A5">
        <f>A4+1</f>
        <v>1</v>
      </c>
      <c r="B5">
        <f>$F$2*$F$4^A5+$F$3</f>
        <v>94</v>
      </c>
      <c r="C5">
        <f>$I$2*$I$4^Table4[[#This Row],[n]]+$I$3</f>
        <v>140</v>
      </c>
    </row>
    <row r="6" spans="1:9" x14ac:dyDescent="0.3">
      <c r="A6">
        <v>1</v>
      </c>
      <c r="B6">
        <f>$F$2*$F$4^A6+$F$3</f>
        <v>94</v>
      </c>
      <c r="C6">
        <f>$I$2*$I$4^Table4[[#This Row],[n]]+$I$3</f>
        <v>140</v>
      </c>
    </row>
    <row r="7" spans="1:9" x14ac:dyDescent="0.3">
      <c r="A7">
        <f t="shared" ref="A7:A29" si="0">A6+1</f>
        <v>2</v>
      </c>
      <c r="B7">
        <f>$F$2*$F$4^A7+$F$3</f>
        <v>105.19999999999999</v>
      </c>
      <c r="C7">
        <f>$I$2*$I$4^Table4[[#This Row],[n]]+$I$3</f>
        <v>132</v>
      </c>
    </row>
    <row r="8" spans="1:9" x14ac:dyDescent="0.3">
      <c r="A8">
        <v>2</v>
      </c>
      <c r="B8">
        <f>$F$2*$F$4^A8+$F$3</f>
        <v>105.19999999999999</v>
      </c>
      <c r="C8">
        <f>$I$2*$I$4^Table4[[#This Row],[n]]+$I$3</f>
        <v>132</v>
      </c>
    </row>
    <row r="9" spans="1:9" x14ac:dyDescent="0.3">
      <c r="A9">
        <f t="shared" ref="A9:A29" si="1">A8+1</f>
        <v>3</v>
      </c>
      <c r="B9">
        <f>$F$2*$F$4^A9+$F$3</f>
        <v>114.16</v>
      </c>
      <c r="C9">
        <f>$I$2*$I$4^Table4[[#This Row],[n]]+$I$3</f>
        <v>125.60000000000001</v>
      </c>
    </row>
    <row r="10" spans="1:9" x14ac:dyDescent="0.3">
      <c r="A10">
        <v>3</v>
      </c>
      <c r="B10">
        <f>$F$2*$F$4^A10+$F$3</f>
        <v>114.16</v>
      </c>
      <c r="C10">
        <f>$I$2*$I$4^Table4[[#This Row],[n]]+$I$3</f>
        <v>125.60000000000001</v>
      </c>
    </row>
    <row r="11" spans="1:9" x14ac:dyDescent="0.3">
      <c r="A11">
        <f t="shared" ref="A11:A29" si="2">A10+1</f>
        <v>4</v>
      </c>
      <c r="B11">
        <f>$F$2*$F$4^A11+$F$3</f>
        <v>121.32799999999999</v>
      </c>
      <c r="C11">
        <f>$I$2*$I$4^Table4[[#This Row],[n]]+$I$3</f>
        <v>120.48000000000002</v>
      </c>
    </row>
    <row r="12" spans="1:9" x14ac:dyDescent="0.3">
      <c r="A12">
        <v>4</v>
      </c>
      <c r="B12">
        <f>$F$2*$F$4^A12+$F$3</f>
        <v>121.32799999999999</v>
      </c>
      <c r="C12">
        <f>$I$2*$I$4^Table4[[#This Row],[n]]+$I$3</f>
        <v>120.48000000000002</v>
      </c>
    </row>
    <row r="13" spans="1:9" x14ac:dyDescent="0.3">
      <c r="A13">
        <f t="shared" ref="A13:A29" si="3">A12+1</f>
        <v>5</v>
      </c>
      <c r="B13">
        <f>$F$2*$F$4^A13+$F$3</f>
        <v>127.06239999999998</v>
      </c>
      <c r="C13">
        <f>$I$2*$I$4^Table4[[#This Row],[n]]+$I$3</f>
        <v>116.38400000000001</v>
      </c>
    </row>
    <row r="14" spans="1:9" x14ac:dyDescent="0.3">
      <c r="A14">
        <v>5</v>
      </c>
      <c r="B14">
        <f>$F$2*$F$4^A14+$F$3</f>
        <v>127.06239999999998</v>
      </c>
      <c r="C14">
        <f>$I$2*$I$4^Table4[[#This Row],[n]]+$I$3</f>
        <v>116.38400000000001</v>
      </c>
    </row>
    <row r="15" spans="1:9" x14ac:dyDescent="0.3">
      <c r="A15">
        <f t="shared" ref="A15:A29" si="4">A14+1</f>
        <v>6</v>
      </c>
      <c r="B15">
        <f>$F$2*$F$4^A15+$F$3</f>
        <v>131.64991999999998</v>
      </c>
      <c r="C15">
        <f>$I$2*$I$4^Table4[[#This Row],[n]]+$I$3</f>
        <v>113.10720000000001</v>
      </c>
    </row>
    <row r="16" spans="1:9" x14ac:dyDescent="0.3">
      <c r="A16">
        <v>6</v>
      </c>
      <c r="B16">
        <f>$F$2*$F$4^A16+$F$3</f>
        <v>131.64991999999998</v>
      </c>
      <c r="C16">
        <f>$I$2*$I$4^Table4[[#This Row],[n]]+$I$3</f>
        <v>113.10720000000001</v>
      </c>
    </row>
    <row r="17" spans="1:3" x14ac:dyDescent="0.3">
      <c r="A17">
        <f t="shared" ref="A17:A29" si="5">A16+1</f>
        <v>7</v>
      </c>
      <c r="B17">
        <f>$F$2*$F$4^A17+$F$3</f>
        <v>135.31993599999998</v>
      </c>
      <c r="C17">
        <f>$I$2*$I$4^Table4[[#This Row],[n]]+$I$3</f>
        <v>110.48576000000001</v>
      </c>
    </row>
    <row r="18" spans="1:3" x14ac:dyDescent="0.3">
      <c r="A18">
        <v>7</v>
      </c>
      <c r="B18">
        <f>$F$2*$F$4^A18+$F$3</f>
        <v>135.31993599999998</v>
      </c>
      <c r="C18">
        <f>$I$2*$I$4^Table4[[#This Row],[n]]+$I$3</f>
        <v>110.48576000000001</v>
      </c>
    </row>
    <row r="19" spans="1:3" x14ac:dyDescent="0.3">
      <c r="A19">
        <f t="shared" ref="A19:A29" si="6">A18+1</f>
        <v>8</v>
      </c>
      <c r="B19">
        <f>$F$2*$F$4^A19+$F$3</f>
        <v>138.2559488</v>
      </c>
      <c r="C19">
        <f>$I$2*$I$4^Table4[[#This Row],[n]]+$I$3</f>
        <v>108.388608</v>
      </c>
    </row>
    <row r="20" spans="1:3" x14ac:dyDescent="0.3">
      <c r="A20">
        <v>8</v>
      </c>
      <c r="B20">
        <f>$F$2*$F$4^A20+$F$3</f>
        <v>138.2559488</v>
      </c>
      <c r="C20">
        <f>$I$2*$I$4^Table4[[#This Row],[n]]+$I$3</f>
        <v>108.388608</v>
      </c>
    </row>
    <row r="21" spans="1:3" x14ac:dyDescent="0.3">
      <c r="A21">
        <f t="shared" ref="A21:A29" si="7">A20+1</f>
        <v>9</v>
      </c>
      <c r="B21">
        <f>$F$2*$F$4^A21+$F$3</f>
        <v>140.60475904</v>
      </c>
      <c r="C21">
        <f>$I$2*$I$4^Table4[[#This Row],[n]]+$I$3</f>
        <v>106.71088640000001</v>
      </c>
    </row>
    <row r="22" spans="1:3" x14ac:dyDescent="0.3">
      <c r="A22">
        <v>9</v>
      </c>
      <c r="B22">
        <f>$F$2*$F$4^A22+$F$3</f>
        <v>140.60475904</v>
      </c>
      <c r="C22">
        <f>$I$2*$I$4^Table4[[#This Row],[n]]+$I$3</f>
        <v>106.71088640000001</v>
      </c>
    </row>
    <row r="23" spans="1:3" x14ac:dyDescent="0.3">
      <c r="A23">
        <f t="shared" ref="A23:A29" si="8">A22+1</f>
        <v>10</v>
      </c>
      <c r="B23">
        <f>$F$2*$F$4^A23+$F$3</f>
        <v>142.483807232</v>
      </c>
      <c r="C23">
        <f>$I$2*$I$4^Table4[[#This Row],[n]]+$I$3</f>
        <v>105.36870912000001</v>
      </c>
    </row>
    <row r="24" spans="1:3" x14ac:dyDescent="0.3">
      <c r="A24">
        <v>10</v>
      </c>
      <c r="B24">
        <f>$F$2*$F$4^A24+$F$3</f>
        <v>142.483807232</v>
      </c>
      <c r="C24">
        <f>$I$2*$I$4^Table4[[#This Row],[n]]+$I$3</f>
        <v>105.36870912000001</v>
      </c>
    </row>
    <row r="25" spans="1:3" x14ac:dyDescent="0.3">
      <c r="A25">
        <f t="shared" ref="A25:A29" si="9">A24+1</f>
        <v>11</v>
      </c>
      <c r="B25">
        <f>$F$2*$F$4^A25+$F$3</f>
        <v>143.9870457856</v>
      </c>
      <c r="C25">
        <f>$I$2*$I$4^Table4[[#This Row],[n]]+$I$3</f>
        <v>104.29496729600001</v>
      </c>
    </row>
    <row r="26" spans="1:3" x14ac:dyDescent="0.3">
      <c r="A26">
        <v>11</v>
      </c>
      <c r="B26">
        <f>$F$2*$F$4^A26+$F$3</f>
        <v>143.9870457856</v>
      </c>
      <c r="C26">
        <f>$I$2*$I$4^Table4[[#This Row],[n]]+$I$3</f>
        <v>104.29496729600001</v>
      </c>
    </row>
    <row r="27" spans="1:3" x14ac:dyDescent="0.3">
      <c r="A27">
        <f t="shared" ref="A27:A29" si="10">A26+1</f>
        <v>12</v>
      </c>
      <c r="B27">
        <f>$F$2*$F$4^A27+$F$3</f>
        <v>145.18963662848</v>
      </c>
      <c r="C27">
        <f>$I$2*$I$4^Table4[[#This Row],[n]]+$I$3</f>
        <v>103.4359738368</v>
      </c>
    </row>
    <row r="28" spans="1:3" x14ac:dyDescent="0.3">
      <c r="A28">
        <v>12</v>
      </c>
      <c r="B28">
        <f>$F$2*$F$4^A28+$F$3</f>
        <v>145.18963662848</v>
      </c>
      <c r="C28">
        <f>$I$2*$I$4^Table4[[#This Row],[n]]+$I$3</f>
        <v>103.4359738368</v>
      </c>
    </row>
    <row r="29" spans="1:3" x14ac:dyDescent="0.3">
      <c r="A29">
        <f t="shared" ref="A29:A46" si="11">A28+1</f>
        <v>13</v>
      </c>
      <c r="B29">
        <f>$F$2*$F$4^A29+$F$3</f>
        <v>146.15170930278398</v>
      </c>
      <c r="C29">
        <f>$I$2*$I$4^Table4[[#This Row],[n]]+$I$3</f>
        <v>102.74877906944</v>
      </c>
    </row>
    <row r="30" spans="1:3" x14ac:dyDescent="0.3">
      <c r="A30">
        <f t="shared" si="11"/>
        <v>14</v>
      </c>
      <c r="B30">
        <f>$F$2*$F$4^A30+$F$3</f>
        <v>146.92136744222719</v>
      </c>
      <c r="C30">
        <f>$I$2*$I$4^Table4[[#This Row],[n]]+$I$3</f>
        <v>102.19902325555201</v>
      </c>
    </row>
    <row r="31" spans="1:3" x14ac:dyDescent="0.3">
      <c r="A31">
        <f t="shared" si="11"/>
        <v>15</v>
      </c>
      <c r="B31">
        <f>$F$2*$F$4^A31+$F$3</f>
        <v>147.53709395378175</v>
      </c>
      <c r="C31">
        <f>$I$2*$I$4^Table4[[#This Row],[n]]+$I$3</f>
        <v>101.7592186044416</v>
      </c>
    </row>
    <row r="32" spans="1:3" x14ac:dyDescent="0.3">
      <c r="A32">
        <f t="shared" si="11"/>
        <v>16</v>
      </c>
      <c r="B32">
        <f>$F$2*$F$4^A32+$F$3</f>
        <v>148.02967516302542</v>
      </c>
      <c r="C32">
        <f>$I$2*$I$4^Table4[[#This Row],[n]]+$I$3</f>
        <v>101.40737488355329</v>
      </c>
    </row>
    <row r="33" spans="1:3" x14ac:dyDescent="0.3">
      <c r="A33">
        <f t="shared" si="11"/>
        <v>17</v>
      </c>
      <c r="B33">
        <f>$F$2*$F$4^A33+$F$3</f>
        <v>148.42374013042033</v>
      </c>
      <c r="C33">
        <f>$I$2*$I$4^Table4[[#This Row],[n]]+$I$3</f>
        <v>101.12589990684262</v>
      </c>
    </row>
    <row r="34" spans="1:3" x14ac:dyDescent="0.3">
      <c r="A34">
        <f t="shared" si="11"/>
        <v>18</v>
      </c>
      <c r="B34">
        <f>$F$2*$F$4^A34+$F$3</f>
        <v>148.73899210433626</v>
      </c>
      <c r="C34">
        <f>$I$2*$I$4^Table4[[#This Row],[n]]+$I$3</f>
        <v>100.90071992547411</v>
      </c>
    </row>
    <row r="35" spans="1:3" x14ac:dyDescent="0.3">
      <c r="A35">
        <f t="shared" si="11"/>
        <v>19</v>
      </c>
      <c r="B35">
        <f>$F$2*$F$4^A35+$F$3</f>
        <v>148.99119368346902</v>
      </c>
      <c r="C35">
        <f>$I$2*$I$4^Table4[[#This Row],[n]]+$I$3</f>
        <v>100.72057594037928</v>
      </c>
    </row>
    <row r="36" spans="1:3" x14ac:dyDescent="0.3">
      <c r="A36">
        <f t="shared" si="11"/>
        <v>20</v>
      </c>
      <c r="B36">
        <f>$F$2*$F$4^A36+$F$3</f>
        <v>149.19295494677522</v>
      </c>
      <c r="C36">
        <f>$I$2*$I$4^Table4[[#This Row],[n]]+$I$3</f>
        <v>100.57646075230342</v>
      </c>
    </row>
    <row r="37" spans="1:3" x14ac:dyDescent="0.3">
      <c r="A37">
        <f t="shared" si="11"/>
        <v>21</v>
      </c>
      <c r="B37">
        <f>$F$2*$F$4^A37+$F$3</f>
        <v>149.35436395742016</v>
      </c>
      <c r="C37">
        <f>$I$2*$I$4^Table4[[#This Row],[n]]+$I$3</f>
        <v>100.46116860184274</v>
      </c>
    </row>
    <row r="38" spans="1:3" x14ac:dyDescent="0.3">
      <c r="A38">
        <f t="shared" si="11"/>
        <v>22</v>
      </c>
      <c r="B38">
        <f>$F$2*$F$4^A38+$F$3</f>
        <v>149.48349116593613</v>
      </c>
      <c r="C38">
        <f>$I$2*$I$4^Table4[[#This Row],[n]]+$I$3</f>
        <v>100.36893488147419</v>
      </c>
    </row>
    <row r="39" spans="1:3" x14ac:dyDescent="0.3">
      <c r="A39">
        <f t="shared" si="11"/>
        <v>23</v>
      </c>
      <c r="B39">
        <f>$F$2*$F$4^A39+$F$3</f>
        <v>149.58679293274889</v>
      </c>
      <c r="C39">
        <f>$I$2*$I$4^Table4[[#This Row],[n]]+$I$3</f>
        <v>100.29514790517935</v>
      </c>
    </row>
    <row r="40" spans="1:3" x14ac:dyDescent="0.3">
      <c r="A40">
        <f t="shared" si="11"/>
        <v>24</v>
      </c>
      <c r="B40">
        <f>$F$2*$F$4^A40+$F$3</f>
        <v>149.66943434619913</v>
      </c>
      <c r="C40">
        <f>$I$2*$I$4^Table4[[#This Row],[n]]+$I$3</f>
        <v>100.23611832414348</v>
      </c>
    </row>
    <row r="41" spans="1:3" x14ac:dyDescent="0.3">
      <c r="A41">
        <f t="shared" si="11"/>
        <v>25</v>
      </c>
      <c r="B41">
        <f>$F$2*$F$4^A41+$F$3</f>
        <v>149.73554747695931</v>
      </c>
      <c r="C41">
        <f>$I$2*$I$4^Table4[[#This Row],[n]]+$I$3</f>
        <v>100.18889465931478</v>
      </c>
    </row>
    <row r="42" spans="1:3" x14ac:dyDescent="0.3">
      <c r="A42">
        <f t="shared" si="11"/>
        <v>26</v>
      </c>
      <c r="B42">
        <f>$F$2*$F$4^A42+$F$3</f>
        <v>149.78843798156743</v>
      </c>
      <c r="C42">
        <f>$I$2*$I$4^Table4[[#This Row],[n]]+$I$3</f>
        <v>100.15111572745182</v>
      </c>
    </row>
    <row r="43" spans="1:3" x14ac:dyDescent="0.3">
      <c r="A43">
        <f t="shared" si="11"/>
        <v>27</v>
      </c>
      <c r="B43">
        <f>$F$2*$F$4^A43+$F$3</f>
        <v>149.83075038525396</v>
      </c>
      <c r="C43">
        <f>$I$2*$I$4^Table4[[#This Row],[n]]+$I$3</f>
        <v>100.12089258196146</v>
      </c>
    </row>
    <row r="44" spans="1:3" x14ac:dyDescent="0.3">
      <c r="A44">
        <f t="shared" si="11"/>
        <v>28</v>
      </c>
      <c r="B44">
        <f>$F$2*$F$4^A44+$F$3</f>
        <v>149.86460030820317</v>
      </c>
      <c r="C44">
        <f>$I$2*$I$4^Table4[[#This Row],[n]]+$I$3</f>
        <v>100.09671406556917</v>
      </c>
    </row>
    <row r="45" spans="1:3" x14ac:dyDescent="0.3">
      <c r="A45">
        <f t="shared" si="11"/>
        <v>29</v>
      </c>
      <c r="B45">
        <f>$F$2*$F$4^A45+$F$3</f>
        <v>149.89168024656252</v>
      </c>
      <c r="C45">
        <f>$I$2*$I$4^Table4[[#This Row],[n]]+$I$3</f>
        <v>100.07737125245534</v>
      </c>
    </row>
    <row r="46" spans="1:3" x14ac:dyDescent="0.3">
      <c r="A46">
        <f t="shared" si="11"/>
        <v>30</v>
      </c>
      <c r="B46">
        <f>$F$2*$F$4^A46+$F$3</f>
        <v>149.91334419725001</v>
      </c>
      <c r="C46">
        <f>$I$2*$I$4^Table4[[#This Row],[n]]+$I$3</f>
        <v>100.06189700196427</v>
      </c>
    </row>
    <row r="47" spans="1:3" x14ac:dyDescent="0.3">
      <c r="A47">
        <f t="shared" ref="A47:A89" si="12">A46+1</f>
        <v>31</v>
      </c>
      <c r="B47">
        <f>$F$2*$F$4^A47+$F$3</f>
        <v>149.93067535780003</v>
      </c>
      <c r="C47">
        <f>$I$2*$I$4^Table4[[#This Row],[n]]+$I$3</f>
        <v>100.04951760157141</v>
      </c>
    </row>
    <row r="48" spans="1:3" x14ac:dyDescent="0.3">
      <c r="A48">
        <f t="shared" si="12"/>
        <v>32</v>
      </c>
      <c r="B48">
        <f>$F$2*$F$4^A48+$F$3</f>
        <v>149.94454028624003</v>
      </c>
      <c r="C48">
        <f>$I$2*$I$4^Table4[[#This Row],[n]]+$I$3</f>
        <v>100.03961408125713</v>
      </c>
    </row>
    <row r="49" spans="1:3" x14ac:dyDescent="0.3">
      <c r="A49">
        <f t="shared" si="12"/>
        <v>33</v>
      </c>
      <c r="B49">
        <f>$F$2*$F$4^A49+$F$3</f>
        <v>149.95563222899202</v>
      </c>
      <c r="C49">
        <f>$I$2*$I$4^Table4[[#This Row],[n]]+$I$3</f>
        <v>100.0316912650057</v>
      </c>
    </row>
    <row r="50" spans="1:3" x14ac:dyDescent="0.3">
      <c r="A50">
        <f t="shared" si="12"/>
        <v>34</v>
      </c>
      <c r="B50">
        <f>$F$2*$F$4^A50+$F$3</f>
        <v>149.9645057831936</v>
      </c>
      <c r="C50">
        <f>$I$2*$I$4^Table4[[#This Row],[n]]+$I$3</f>
        <v>100.02535301200456</v>
      </c>
    </row>
    <row r="51" spans="1:3" x14ac:dyDescent="0.3">
      <c r="A51">
        <f t="shared" si="12"/>
        <v>35</v>
      </c>
      <c r="B51">
        <f>$F$2*$F$4^A51+$F$3</f>
        <v>149.97160462655489</v>
      </c>
      <c r="C51">
        <f>$I$2*$I$4^Table4[[#This Row],[n]]+$I$3</f>
        <v>100.02028240960365</v>
      </c>
    </row>
    <row r="52" spans="1:3" x14ac:dyDescent="0.3">
      <c r="A52">
        <f t="shared" si="12"/>
        <v>36</v>
      </c>
      <c r="B52">
        <f>$F$2*$F$4^A52+$F$3</f>
        <v>149.97728370124392</v>
      </c>
      <c r="C52">
        <f>$I$2*$I$4^Table4[[#This Row],[n]]+$I$3</f>
        <v>100.01622592768292</v>
      </c>
    </row>
    <row r="53" spans="1:3" x14ac:dyDescent="0.3">
      <c r="A53">
        <f t="shared" si="12"/>
        <v>37</v>
      </c>
      <c r="B53">
        <f>$F$2*$F$4^A53+$F$3</f>
        <v>149.98182696099514</v>
      </c>
      <c r="C53">
        <f>$I$2*$I$4^Table4[[#This Row],[n]]+$I$3</f>
        <v>100.01298074214634</v>
      </c>
    </row>
    <row r="54" spans="1:3" x14ac:dyDescent="0.3">
      <c r="A54">
        <f t="shared" si="12"/>
        <v>38</v>
      </c>
      <c r="B54">
        <f>$F$2*$F$4^A54+$F$3</f>
        <v>149.9854615687961</v>
      </c>
      <c r="C54">
        <f>$I$2*$I$4^Table4[[#This Row],[n]]+$I$3</f>
        <v>100.01038459371706</v>
      </c>
    </row>
    <row r="55" spans="1:3" x14ac:dyDescent="0.3">
      <c r="A55">
        <f t="shared" si="12"/>
        <v>39</v>
      </c>
      <c r="B55">
        <f>$F$2*$F$4^A55+$F$3</f>
        <v>149.98836925503687</v>
      </c>
      <c r="C55">
        <f>$I$2*$I$4^Table4[[#This Row],[n]]+$I$3</f>
        <v>100.00830767497365</v>
      </c>
    </row>
    <row r="56" spans="1:3" x14ac:dyDescent="0.3">
      <c r="A56">
        <f t="shared" si="12"/>
        <v>40</v>
      </c>
      <c r="B56">
        <f>$F$2*$F$4^A56+$F$3</f>
        <v>149.99069540402951</v>
      </c>
      <c r="C56">
        <f>$I$2*$I$4^Table4[[#This Row],[n]]+$I$3</f>
        <v>100.00664613997893</v>
      </c>
    </row>
    <row r="57" spans="1:3" x14ac:dyDescent="0.3">
      <c r="A57">
        <f t="shared" si="12"/>
        <v>41</v>
      </c>
      <c r="B57">
        <f>$F$2*$F$4^A57+$F$3</f>
        <v>149.9925563232236</v>
      </c>
      <c r="C57">
        <f>$I$2*$I$4^Table4[[#This Row],[n]]+$I$3</f>
        <v>100.00531691198314</v>
      </c>
    </row>
    <row r="58" spans="1:3" x14ac:dyDescent="0.3">
      <c r="A58">
        <f t="shared" si="12"/>
        <v>42</v>
      </c>
      <c r="B58">
        <f>$F$2*$F$4^A58+$F$3</f>
        <v>149.99404505857888</v>
      </c>
      <c r="C58">
        <f>$I$2*$I$4^Table4[[#This Row],[n]]+$I$3</f>
        <v>100.00425352958651</v>
      </c>
    </row>
    <row r="59" spans="1:3" x14ac:dyDescent="0.3">
      <c r="A59">
        <f t="shared" si="12"/>
        <v>43</v>
      </c>
      <c r="B59">
        <f>$F$2*$F$4^A59+$F$3</f>
        <v>149.99523604686311</v>
      </c>
      <c r="C59">
        <f>$I$2*$I$4^Table4[[#This Row],[n]]+$I$3</f>
        <v>100.00340282366921</v>
      </c>
    </row>
    <row r="60" spans="1:3" x14ac:dyDescent="0.3">
      <c r="A60">
        <f t="shared" si="12"/>
        <v>44</v>
      </c>
      <c r="B60">
        <f>$F$2*$F$4^A60+$F$3</f>
        <v>149.99618883749048</v>
      </c>
      <c r="C60">
        <f>$I$2*$I$4^Table4[[#This Row],[n]]+$I$3</f>
        <v>100.00272225893536</v>
      </c>
    </row>
    <row r="61" spans="1:3" x14ac:dyDescent="0.3">
      <c r="A61">
        <f t="shared" si="12"/>
        <v>45</v>
      </c>
      <c r="B61">
        <f>$F$2*$F$4^A61+$F$3</f>
        <v>149.99695106999238</v>
      </c>
      <c r="C61">
        <f>$I$2*$I$4^Table4[[#This Row],[n]]+$I$3</f>
        <v>100.0021778071483</v>
      </c>
    </row>
    <row r="62" spans="1:3" x14ac:dyDescent="0.3">
      <c r="A62">
        <f t="shared" si="12"/>
        <v>46</v>
      </c>
      <c r="B62">
        <f>$F$2*$F$4^A62+$F$3</f>
        <v>149.99756085599392</v>
      </c>
      <c r="C62">
        <f>$I$2*$I$4^Table4[[#This Row],[n]]+$I$3</f>
        <v>100.00174224571863</v>
      </c>
    </row>
    <row r="63" spans="1:3" x14ac:dyDescent="0.3">
      <c r="A63">
        <f t="shared" si="12"/>
        <v>47</v>
      </c>
      <c r="B63">
        <f>$F$2*$F$4^A63+$F$3</f>
        <v>149.99804868479512</v>
      </c>
      <c r="C63">
        <f>$I$2*$I$4^Table4[[#This Row],[n]]+$I$3</f>
        <v>100.0013937965749</v>
      </c>
    </row>
    <row r="64" spans="1:3" x14ac:dyDescent="0.3">
      <c r="A64">
        <f t="shared" si="12"/>
        <v>48</v>
      </c>
      <c r="B64">
        <f>$F$2*$F$4^A64+$F$3</f>
        <v>149.99843894783609</v>
      </c>
      <c r="C64">
        <f>$I$2*$I$4^Table4[[#This Row],[n]]+$I$3</f>
        <v>100.00111503725992</v>
      </c>
    </row>
    <row r="65" spans="1:3" x14ac:dyDescent="0.3">
      <c r="A65">
        <f t="shared" si="12"/>
        <v>49</v>
      </c>
      <c r="B65">
        <f>$F$2*$F$4^A65+$F$3</f>
        <v>149.99875115826887</v>
      </c>
      <c r="C65">
        <f>$I$2*$I$4^Table4[[#This Row],[n]]+$I$3</f>
        <v>100.00089202980794</v>
      </c>
    </row>
    <row r="66" spans="1:3" x14ac:dyDescent="0.3">
      <c r="A66">
        <f t="shared" si="12"/>
        <v>50</v>
      </c>
      <c r="B66">
        <f>$F$2*$F$4^A66+$F$3</f>
        <v>149.99900092661511</v>
      </c>
      <c r="C66">
        <f>$I$2*$I$4^Table4[[#This Row],[n]]+$I$3</f>
        <v>100.00071362384635</v>
      </c>
    </row>
    <row r="67" spans="1:3" x14ac:dyDescent="0.3">
      <c r="A67">
        <f t="shared" si="12"/>
        <v>51</v>
      </c>
      <c r="B67">
        <f>$F$2*$F$4^A67+$F$3</f>
        <v>149.99920074129207</v>
      </c>
      <c r="C67">
        <f>$I$2*$I$4^Table4[[#This Row],[n]]+$I$3</f>
        <v>100.00057089907708</v>
      </c>
    </row>
    <row r="68" spans="1:3" x14ac:dyDescent="0.3">
      <c r="A68">
        <f t="shared" si="12"/>
        <v>52</v>
      </c>
      <c r="B68">
        <f>$F$2*$F$4^A68+$F$3</f>
        <v>149.99936059303366</v>
      </c>
      <c r="C68">
        <f>$I$2*$I$4^Table4[[#This Row],[n]]+$I$3</f>
        <v>100.00045671926166</v>
      </c>
    </row>
    <row r="69" spans="1:3" x14ac:dyDescent="0.3">
      <c r="A69">
        <f t="shared" si="12"/>
        <v>53</v>
      </c>
      <c r="B69">
        <f>$F$2*$F$4^A69+$F$3</f>
        <v>149.99948847442693</v>
      </c>
      <c r="C69">
        <f>$I$2*$I$4^Table4[[#This Row],[n]]+$I$3</f>
        <v>100.00036537540933</v>
      </c>
    </row>
    <row r="70" spans="1:3" x14ac:dyDescent="0.3">
      <c r="A70">
        <f t="shared" si="12"/>
        <v>54</v>
      </c>
      <c r="B70">
        <f>$F$2*$F$4^A70+$F$3</f>
        <v>149.99959077954153</v>
      </c>
      <c r="C70">
        <f>$I$2*$I$4^Table4[[#This Row],[n]]+$I$3</f>
        <v>100.00029230032747</v>
      </c>
    </row>
    <row r="71" spans="1:3" x14ac:dyDescent="0.3">
      <c r="A71">
        <f t="shared" si="12"/>
        <v>55</v>
      </c>
      <c r="B71">
        <f>$F$2*$F$4^A71+$F$3</f>
        <v>149.99967262363324</v>
      </c>
      <c r="C71">
        <f>$I$2*$I$4^Table4[[#This Row],[n]]+$I$3</f>
        <v>100.00023384026197</v>
      </c>
    </row>
    <row r="72" spans="1:3" x14ac:dyDescent="0.3">
      <c r="A72">
        <f t="shared" si="12"/>
        <v>56</v>
      </c>
      <c r="B72">
        <f>$F$2*$F$4^A72+$F$3</f>
        <v>149.99973809890659</v>
      </c>
      <c r="C72">
        <f>$I$2*$I$4^Table4[[#This Row],[n]]+$I$3</f>
        <v>100.00018707220958</v>
      </c>
    </row>
    <row r="73" spans="1:3" x14ac:dyDescent="0.3">
      <c r="A73">
        <f t="shared" si="12"/>
        <v>57</v>
      </c>
      <c r="B73">
        <f>$F$2*$F$4^A73+$F$3</f>
        <v>149.99979047912527</v>
      </c>
      <c r="C73">
        <f>$I$2*$I$4^Table4[[#This Row],[n]]+$I$3</f>
        <v>100.00014965776766</v>
      </c>
    </row>
    <row r="74" spans="1:3" x14ac:dyDescent="0.3">
      <c r="A74">
        <f t="shared" si="12"/>
        <v>58</v>
      </c>
      <c r="B74">
        <f>$F$2*$F$4^A74+$F$3</f>
        <v>149.99983238330023</v>
      </c>
      <c r="C74">
        <f>$I$2*$I$4^Table4[[#This Row],[n]]+$I$3</f>
        <v>100.00011972621412</v>
      </c>
    </row>
    <row r="75" spans="1:3" x14ac:dyDescent="0.3">
      <c r="A75">
        <f t="shared" si="12"/>
        <v>59</v>
      </c>
      <c r="B75">
        <f>$F$2*$F$4^A75+$F$3</f>
        <v>149.99986590664017</v>
      </c>
      <c r="C75">
        <f>$I$2*$I$4^Table4[[#This Row],[n]]+$I$3</f>
        <v>100.00009578097131</v>
      </c>
    </row>
    <row r="76" spans="1:3" x14ac:dyDescent="0.3">
      <c r="A76">
        <f t="shared" si="12"/>
        <v>60</v>
      </c>
      <c r="B76">
        <f>$F$2*$F$4^A76+$F$3</f>
        <v>149.99989272531215</v>
      </c>
      <c r="C76">
        <f>$I$2*$I$4^Table4[[#This Row],[n]]+$I$3</f>
        <v>100.00007662477704</v>
      </c>
    </row>
    <row r="77" spans="1:3" x14ac:dyDescent="0.3">
      <c r="A77">
        <f t="shared" si="12"/>
        <v>61</v>
      </c>
      <c r="B77">
        <f>$F$2*$F$4^A77+$F$3</f>
        <v>149.9999141802497</v>
      </c>
      <c r="C77">
        <f>$I$2*$I$4^Table4[[#This Row],[n]]+$I$3</f>
        <v>100.00006129982164</v>
      </c>
    </row>
    <row r="78" spans="1:3" x14ac:dyDescent="0.3">
      <c r="A78">
        <f t="shared" si="12"/>
        <v>62</v>
      </c>
      <c r="B78">
        <f>$F$2*$F$4^A78+$F$3</f>
        <v>149.99993134419978</v>
      </c>
      <c r="C78">
        <f>$I$2*$I$4^Table4[[#This Row],[n]]+$I$3</f>
        <v>100.0000490398573</v>
      </c>
    </row>
    <row r="79" spans="1:3" x14ac:dyDescent="0.3">
      <c r="A79">
        <f t="shared" si="12"/>
        <v>63</v>
      </c>
      <c r="B79">
        <f>$F$2*$F$4^A79+$F$3</f>
        <v>149.99994507535982</v>
      </c>
      <c r="C79">
        <f>$I$2*$I$4^Table4[[#This Row],[n]]+$I$3</f>
        <v>100.00003923188585</v>
      </c>
    </row>
    <row r="80" spans="1:3" x14ac:dyDescent="0.3">
      <c r="A80">
        <f t="shared" si="12"/>
        <v>64</v>
      </c>
      <c r="B80">
        <f>$F$2*$F$4^A80+$F$3</f>
        <v>149.99995606028784</v>
      </c>
      <c r="C80">
        <f>$I$2*$I$4^Table4[[#This Row],[n]]+$I$3</f>
        <v>100.00003138550868</v>
      </c>
    </row>
    <row r="81" spans="1:3" x14ac:dyDescent="0.3">
      <c r="A81">
        <f t="shared" si="12"/>
        <v>65</v>
      </c>
      <c r="B81">
        <f>$F$2*$F$4^A81+$F$3</f>
        <v>149.99996484823029</v>
      </c>
      <c r="C81">
        <f>$I$2*$I$4^Table4[[#This Row],[n]]+$I$3</f>
        <v>100.00002510840694</v>
      </c>
    </row>
    <row r="82" spans="1:3" x14ac:dyDescent="0.3">
      <c r="A82">
        <f t="shared" si="12"/>
        <v>66</v>
      </c>
      <c r="B82">
        <f>$F$2*$F$4^A82+$F$3</f>
        <v>149.99997187858423</v>
      </c>
      <c r="C82">
        <f>$I$2*$I$4^Table4[[#This Row],[n]]+$I$3</f>
        <v>100.00002008672556</v>
      </c>
    </row>
    <row r="83" spans="1:3" x14ac:dyDescent="0.3">
      <c r="A83">
        <f t="shared" si="12"/>
        <v>67</v>
      </c>
      <c r="B83">
        <f>$F$2*$F$4^A83+$F$3</f>
        <v>149.99997750286738</v>
      </c>
      <c r="C83">
        <f>$I$2*$I$4^Table4[[#This Row],[n]]+$I$3</f>
        <v>100.00001606938044</v>
      </c>
    </row>
    <row r="84" spans="1:3" x14ac:dyDescent="0.3">
      <c r="A84">
        <f t="shared" si="12"/>
        <v>68</v>
      </c>
      <c r="B84">
        <f>$F$2*$F$4^A84+$F$3</f>
        <v>149.9999820022939</v>
      </c>
      <c r="C84">
        <f>$I$2*$I$4^Table4[[#This Row],[n]]+$I$3</f>
        <v>100.00001285550435</v>
      </c>
    </row>
    <row r="85" spans="1:3" x14ac:dyDescent="0.3">
      <c r="A85">
        <f t="shared" si="12"/>
        <v>69</v>
      </c>
      <c r="B85">
        <f>$F$2*$F$4^A85+$F$3</f>
        <v>149.99998560183514</v>
      </c>
      <c r="C85">
        <f>$I$2*$I$4^Table4[[#This Row],[n]]+$I$3</f>
        <v>100.00001028440349</v>
      </c>
    </row>
    <row r="86" spans="1:3" x14ac:dyDescent="0.3">
      <c r="A86">
        <f t="shared" si="12"/>
        <v>70</v>
      </c>
      <c r="B86">
        <f>$F$2*$F$4^A86+$F$3</f>
        <v>149.99998848146811</v>
      </c>
      <c r="C86">
        <f>$I$2*$I$4^Table4[[#This Row],[n]]+$I$3</f>
        <v>100.00000822752278</v>
      </c>
    </row>
    <row r="87" spans="1:3" x14ac:dyDescent="0.3">
      <c r="A87">
        <f t="shared" si="12"/>
        <v>71</v>
      </c>
      <c r="B87">
        <f>$F$2*$F$4^A87+$F$3</f>
        <v>149.99999078517448</v>
      </c>
      <c r="C87">
        <f>$I$2*$I$4^Table4[[#This Row],[n]]+$I$3</f>
        <v>100.00000658201823</v>
      </c>
    </row>
    <row r="88" spans="1:3" x14ac:dyDescent="0.3">
      <c r="A88">
        <f t="shared" si="12"/>
        <v>72</v>
      </c>
      <c r="B88">
        <f>$F$2*$F$4^A88+$F$3</f>
        <v>149.99999262813958</v>
      </c>
      <c r="C88">
        <f>$I$2*$I$4^Table4[[#This Row],[n]]+$I$3</f>
        <v>100.00000526561459</v>
      </c>
    </row>
    <row r="89" spans="1:3" x14ac:dyDescent="0.3">
      <c r="A89">
        <f t="shared" si="12"/>
        <v>73</v>
      </c>
      <c r="B89">
        <f>$F$2*$F$4^A89+$F$3</f>
        <v>149.99999410251166</v>
      </c>
      <c r="C89">
        <f>$I$2*$I$4^Table4[[#This Row],[n]]+$I$3</f>
        <v>100.00000421249166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Fråga_1</vt:lpstr>
      <vt:lpstr>Fråga_2</vt:lpstr>
      <vt:lpstr>Fråga_4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Hammar</dc:creator>
  <cp:lastModifiedBy>Rasmus Hammar</cp:lastModifiedBy>
  <dcterms:created xsi:type="dcterms:W3CDTF">2015-06-05T18:17:20Z</dcterms:created>
  <dcterms:modified xsi:type="dcterms:W3CDTF">2024-01-23T14:53:02Z</dcterms:modified>
</cp:coreProperties>
</file>