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My Drive\Excel projects\"/>
    </mc:Choice>
  </mc:AlternateContent>
  <xr:revisionPtr revIDLastSave="0" documentId="8_{8C083F7E-971F-4A6C-8F7D-C2817BBA2114}" xr6:coauthVersionLast="47" xr6:coauthVersionMax="47" xr10:uidLastSave="{00000000-0000-0000-0000-000000000000}"/>
  <bookViews>
    <workbookView showHorizontalScroll="0" showVerticalScroll="0" showSheetTabs="0" xWindow="-120" yWindow="-120" windowWidth="29040" windowHeight="15720" xr2:uid="{00000000-000D-0000-FFFF-FFFF00000000}"/>
  </bookViews>
  <sheets>
    <sheet name="Dashboard" sheetId="22" r:id="rId1"/>
    <sheet name="Total Sales" sheetId="19" r:id="rId2"/>
    <sheet name="Country Bar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N25" i="17"/>
  <c r="N50" i="17"/>
  <c r="N57" i="17"/>
  <c r="N66" i="17"/>
  <c r="N111" i="17"/>
  <c r="N136" i="17"/>
  <c r="N145" i="17"/>
  <c r="N152" i="17"/>
  <c r="N197" i="17"/>
  <c r="N222" i="17"/>
  <c r="N231" i="17"/>
  <c r="N240" i="17"/>
  <c r="N283" i="17"/>
  <c r="N308" i="17"/>
  <c r="N312" i="17"/>
  <c r="N317" i="17"/>
  <c r="N353" i="17"/>
  <c r="N372" i="17"/>
  <c r="N374" i="17"/>
  <c r="N385" i="17"/>
  <c r="N415" i="17"/>
  <c r="N438" i="17"/>
  <c r="N440" i="17"/>
  <c r="N447" i="17"/>
  <c r="N476" i="17"/>
  <c r="N490" i="17"/>
  <c r="N492" i="17"/>
  <c r="N494" i="17"/>
  <c r="N524" i="17"/>
  <c r="N538" i="17"/>
  <c r="N540" i="17"/>
  <c r="N543" i="17"/>
  <c r="N573" i="17"/>
  <c r="N585" i="17"/>
  <c r="N589" i="17"/>
  <c r="N591" i="17"/>
  <c r="N620" i="17"/>
  <c r="N634" i="17"/>
  <c r="N636" i="17"/>
  <c r="N638" i="17"/>
  <c r="N674" i="17"/>
  <c r="N677" i="17"/>
  <c r="N680" i="17"/>
  <c r="N713" i="17"/>
  <c r="N715" i="17"/>
  <c r="N733" i="17"/>
  <c r="N746" i="17"/>
  <c r="N749" i="17"/>
  <c r="N779" i="17"/>
  <c r="N785" i="17"/>
  <c r="M14" i="17"/>
  <c r="M20" i="17"/>
  <c r="M22" i="17"/>
  <c r="M23" i="17"/>
  <c r="M29" i="17"/>
  <c r="M47" i="17"/>
  <c r="M58" i="17"/>
  <c r="M61" i="17"/>
  <c r="M82" i="17"/>
  <c r="M92" i="17"/>
  <c r="M94" i="17"/>
  <c r="M97" i="17"/>
  <c r="M113" i="17"/>
  <c r="M125" i="17"/>
  <c r="M127" i="17"/>
  <c r="M146" i="17"/>
  <c r="M158" i="17"/>
  <c r="M160" i="17"/>
  <c r="M176" i="17"/>
  <c r="M188" i="17"/>
  <c r="M190" i="17"/>
  <c r="M217" i="17"/>
  <c r="M223" i="17"/>
  <c r="M239" i="17"/>
  <c r="M248" i="17"/>
  <c r="M250" i="17"/>
  <c r="M278" i="17"/>
  <c r="M280" i="17"/>
  <c r="M304" i="17"/>
  <c r="M308" i="17"/>
  <c r="M310" i="17"/>
  <c r="M325" i="17"/>
  <c r="M334" i="17"/>
  <c r="M338" i="17"/>
  <c r="M353" i="17"/>
  <c r="M362" i="17"/>
  <c r="M364" i="17"/>
  <c r="M368" i="17"/>
  <c r="M383" i="17"/>
  <c r="M392" i="17"/>
  <c r="M394" i="17"/>
  <c r="M422" i="17"/>
  <c r="M424" i="17"/>
  <c r="M448" i="17"/>
  <c r="M452" i="17"/>
  <c r="M454" i="17"/>
  <c r="M469" i="17"/>
  <c r="M478" i="17"/>
  <c r="M482" i="17"/>
  <c r="M497" i="17"/>
  <c r="M506" i="17"/>
  <c r="M508" i="17"/>
  <c r="M512" i="17"/>
  <c r="M527" i="17"/>
  <c r="M533" i="17"/>
  <c r="M538" i="17"/>
  <c r="M551" i="17"/>
  <c r="M553" i="17"/>
  <c r="M562" i="17"/>
  <c r="M569" i="17"/>
  <c r="M577" i="17"/>
  <c r="M580" i="17"/>
  <c r="M593" i="17"/>
  <c r="M599" i="17"/>
  <c r="M604" i="17"/>
  <c r="M613" i="17"/>
  <c r="M623" i="17"/>
  <c r="M637" i="17"/>
  <c r="M641" i="17"/>
  <c r="M665" i="17"/>
  <c r="M668" i="17"/>
  <c r="M680" i="17"/>
  <c r="M682" i="17"/>
  <c r="M689" i="17"/>
  <c r="M697" i="17"/>
  <c r="M704" i="17"/>
  <c r="M706" i="17"/>
  <c r="M707" i="17"/>
  <c r="M719" i="17"/>
  <c r="M721" i="17"/>
  <c r="M736" i="17"/>
  <c r="M742" i="17"/>
  <c r="M745" i="17"/>
  <c r="M758" i="17"/>
  <c r="M760" i="17"/>
  <c r="M772" i="17"/>
  <c r="M778" i="17"/>
  <c r="M781" i="17"/>
  <c r="M794" i="17"/>
  <c r="M796" i="17"/>
  <c r="M808" i="17"/>
  <c r="M814" i="17"/>
  <c r="M817" i="17"/>
  <c r="M830" i="17"/>
  <c r="M832" i="17"/>
  <c r="M844" i="17"/>
  <c r="M850" i="17"/>
  <c r="M853" i="17"/>
  <c r="M866" i="17"/>
  <c r="M868" i="17"/>
  <c r="M880" i="17"/>
  <c r="M886" i="17"/>
  <c r="M889" i="17"/>
  <c r="M902" i="17"/>
  <c r="M904" i="17"/>
  <c r="M916" i="17"/>
  <c r="M922" i="17"/>
  <c r="M925" i="17"/>
  <c r="M938" i="17"/>
  <c r="M940" i="17"/>
  <c r="M952" i="17"/>
  <c r="M958" i="17"/>
  <c r="M961" i="17"/>
  <c r="M974" i="17"/>
  <c r="M976" i="17"/>
  <c r="M988" i="17"/>
  <c r="M994" i="17"/>
  <c r="M997" i="17"/>
  <c r="J2" i="17"/>
  <c r="I2" i="17"/>
  <c r="N2" i="17" s="1"/>
  <c r="I3" i="17"/>
  <c r="N3" i="17" s="1"/>
  <c r="J3" i="17"/>
  <c r="K3" i="17"/>
  <c r="L3" i="17"/>
  <c r="M3" i="17" s="1"/>
  <c r="I4" i="17"/>
  <c r="N4" i="17" s="1"/>
  <c r="J4" i="17"/>
  <c r="K4" i="17"/>
  <c r="L4" i="17"/>
  <c r="M4" i="17" s="1"/>
  <c r="I5" i="17"/>
  <c r="N5" i="17" s="1"/>
  <c r="J5" i="17"/>
  <c r="K5" i="17"/>
  <c r="L5" i="17"/>
  <c r="M5" i="17" s="1"/>
  <c r="I6" i="17"/>
  <c r="N6" i="17" s="1"/>
  <c r="J6" i="17"/>
  <c r="K6" i="17"/>
  <c r="L6" i="17"/>
  <c r="M6" i="17" s="1"/>
  <c r="I7" i="17"/>
  <c r="N7" i="17" s="1"/>
  <c r="J7" i="17"/>
  <c r="K7" i="17"/>
  <c r="L7" i="17"/>
  <c r="M7" i="17" s="1"/>
  <c r="I8" i="17"/>
  <c r="N8" i="17" s="1"/>
  <c r="J8" i="17"/>
  <c r="K8" i="17"/>
  <c r="L8" i="17"/>
  <c r="M8" i="17" s="1"/>
  <c r="I9" i="17"/>
  <c r="N9" i="17" s="1"/>
  <c r="J9" i="17"/>
  <c r="K9" i="17"/>
  <c r="L9" i="17"/>
  <c r="M9" i="17" s="1"/>
  <c r="I10" i="17"/>
  <c r="N10" i="17" s="1"/>
  <c r="J10" i="17"/>
  <c r="K10" i="17"/>
  <c r="L10" i="17"/>
  <c r="M10" i="17" s="1"/>
  <c r="I11" i="17"/>
  <c r="N11" i="17" s="1"/>
  <c r="J11" i="17"/>
  <c r="K11" i="17"/>
  <c r="L11" i="17"/>
  <c r="M11" i="17" s="1"/>
  <c r="I12" i="17"/>
  <c r="N12" i="17" s="1"/>
  <c r="J12" i="17"/>
  <c r="K12" i="17"/>
  <c r="L12" i="17"/>
  <c r="M12" i="17" s="1"/>
  <c r="I13" i="17"/>
  <c r="N13" i="17" s="1"/>
  <c r="J13" i="17"/>
  <c r="K13" i="17"/>
  <c r="L13" i="17"/>
  <c r="M13" i="17" s="1"/>
  <c r="I14" i="17"/>
  <c r="N14" i="17" s="1"/>
  <c r="J14" i="17"/>
  <c r="K14" i="17"/>
  <c r="L14" i="17"/>
  <c r="I15" i="17"/>
  <c r="N15" i="17" s="1"/>
  <c r="J15" i="17"/>
  <c r="K15" i="17"/>
  <c r="L15" i="17"/>
  <c r="M15" i="17" s="1"/>
  <c r="I16" i="17"/>
  <c r="N16" i="17" s="1"/>
  <c r="J16" i="17"/>
  <c r="K16" i="17"/>
  <c r="L16" i="17"/>
  <c r="M16" i="17" s="1"/>
  <c r="I17" i="17"/>
  <c r="N17" i="17" s="1"/>
  <c r="J17" i="17"/>
  <c r="K17" i="17"/>
  <c r="L17" i="17"/>
  <c r="M17" i="17" s="1"/>
  <c r="I18" i="17"/>
  <c r="N18" i="17" s="1"/>
  <c r="J18" i="17"/>
  <c r="K18" i="17"/>
  <c r="L18" i="17"/>
  <c r="M18" i="17" s="1"/>
  <c r="I19" i="17"/>
  <c r="N19" i="17" s="1"/>
  <c r="J19" i="17"/>
  <c r="K19" i="17"/>
  <c r="L19" i="17"/>
  <c r="M19" i="17" s="1"/>
  <c r="I20" i="17"/>
  <c r="N20" i="17" s="1"/>
  <c r="J20" i="17"/>
  <c r="K20" i="17"/>
  <c r="L20" i="17"/>
  <c r="I21" i="17"/>
  <c r="N21" i="17" s="1"/>
  <c r="J21" i="17"/>
  <c r="K21" i="17"/>
  <c r="L21" i="17"/>
  <c r="M21" i="17" s="1"/>
  <c r="I22" i="17"/>
  <c r="N22" i="17" s="1"/>
  <c r="J22" i="17"/>
  <c r="K22" i="17"/>
  <c r="L22" i="17"/>
  <c r="I23" i="17"/>
  <c r="N23" i="17" s="1"/>
  <c r="J23" i="17"/>
  <c r="K23" i="17"/>
  <c r="L23" i="17"/>
  <c r="I24" i="17"/>
  <c r="N24" i="17" s="1"/>
  <c r="J24" i="17"/>
  <c r="K24" i="17"/>
  <c r="L24" i="17"/>
  <c r="M24" i="17" s="1"/>
  <c r="I25" i="17"/>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M34" i="17" s="1"/>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M46" i="17" s="1"/>
  <c r="I47" i="17"/>
  <c r="N47" i="17" s="1"/>
  <c r="J47" i="17"/>
  <c r="K47" i="17"/>
  <c r="L47" i="17"/>
  <c r="I48" i="17"/>
  <c r="N48" i="17" s="1"/>
  <c r="J48" i="17"/>
  <c r="K48" i="17"/>
  <c r="L48" i="17"/>
  <c r="M48" i="17" s="1"/>
  <c r="I49" i="17"/>
  <c r="N49" i="17" s="1"/>
  <c r="J49" i="17"/>
  <c r="K49" i="17"/>
  <c r="L49" i="17"/>
  <c r="M49" i="17" s="1"/>
  <c r="I50" i="17"/>
  <c r="J50" i="17"/>
  <c r="K50" i="17"/>
  <c r="L50" i="17"/>
  <c r="M50" i="17" s="1"/>
  <c r="I51" i="17"/>
  <c r="N51" i="17" s="1"/>
  <c r="J51" i="17"/>
  <c r="K51" i="17"/>
  <c r="L51" i="17"/>
  <c r="M51" i="17" s="1"/>
  <c r="I52" i="17"/>
  <c r="N52" i="17" s="1"/>
  <c r="J52" i="17"/>
  <c r="K52" i="17"/>
  <c r="L52" i="17"/>
  <c r="M52" i="17" s="1"/>
  <c r="I53" i="17"/>
  <c r="N53" i="17" s="1"/>
  <c r="J53" i="17"/>
  <c r="K53" i="17"/>
  <c r="L53" i="17"/>
  <c r="M53" i="17" s="1"/>
  <c r="I54" i="17"/>
  <c r="N54" i="17" s="1"/>
  <c r="J54" i="17"/>
  <c r="K54" i="17"/>
  <c r="L54" i="17"/>
  <c r="M54" i="17" s="1"/>
  <c r="I55" i="17"/>
  <c r="N55" i="17" s="1"/>
  <c r="J55" i="17"/>
  <c r="K55" i="17"/>
  <c r="L55" i="17"/>
  <c r="M55" i="17" s="1"/>
  <c r="I56" i="17"/>
  <c r="N56" i="17" s="1"/>
  <c r="J56" i="17"/>
  <c r="K56" i="17"/>
  <c r="L56" i="17"/>
  <c r="M56" i="17" s="1"/>
  <c r="I57" i="17"/>
  <c r="J57" i="17"/>
  <c r="K57" i="17"/>
  <c r="L57" i="17"/>
  <c r="M57" i="17" s="1"/>
  <c r="I58" i="17"/>
  <c r="N58" i="17" s="1"/>
  <c r="J58" i="17"/>
  <c r="K58" i="17"/>
  <c r="L58" i="17"/>
  <c r="I59" i="17"/>
  <c r="N59" i="17" s="1"/>
  <c r="J59" i="17"/>
  <c r="K59" i="17"/>
  <c r="L59" i="17"/>
  <c r="M59" i="17" s="1"/>
  <c r="I60" i="17"/>
  <c r="N60" i="17" s="1"/>
  <c r="J60" i="17"/>
  <c r="K60" i="17"/>
  <c r="L60" i="17"/>
  <c r="M60" i="17" s="1"/>
  <c r="I61" i="17"/>
  <c r="N61" i="17" s="1"/>
  <c r="J61" i="17"/>
  <c r="K61" i="17"/>
  <c r="L61" i="17"/>
  <c r="I62" i="17"/>
  <c r="N62" i="17" s="1"/>
  <c r="J62" i="17"/>
  <c r="K62" i="17"/>
  <c r="L62" i="17"/>
  <c r="M62" i="17" s="1"/>
  <c r="I63" i="17"/>
  <c r="N63" i="17" s="1"/>
  <c r="J63" i="17"/>
  <c r="K63" i="17"/>
  <c r="L63" i="17"/>
  <c r="M63" i="17" s="1"/>
  <c r="I64" i="17"/>
  <c r="N64" i="17" s="1"/>
  <c r="J64" i="17"/>
  <c r="K64" i="17"/>
  <c r="L64" i="17"/>
  <c r="M64" i="17" s="1"/>
  <c r="I65" i="17"/>
  <c r="N65" i="17" s="1"/>
  <c r="J65" i="17"/>
  <c r="K65" i="17"/>
  <c r="L65" i="17"/>
  <c r="M65" i="17" s="1"/>
  <c r="I66" i="17"/>
  <c r="J66" i="17"/>
  <c r="K66" i="17"/>
  <c r="L66" i="17"/>
  <c r="M66" i="17" s="1"/>
  <c r="I67" i="17"/>
  <c r="N67" i="17" s="1"/>
  <c r="J67" i="17"/>
  <c r="K67" i="17"/>
  <c r="L67" i="17"/>
  <c r="M67" i="17" s="1"/>
  <c r="I68" i="17"/>
  <c r="N68" i="17" s="1"/>
  <c r="J68" i="17"/>
  <c r="K68" i="17"/>
  <c r="L68" i="17"/>
  <c r="M68" i="17" s="1"/>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N77" i="17" s="1"/>
  <c r="J77" i="17"/>
  <c r="K77" i="17"/>
  <c r="L77" i="17"/>
  <c r="M77" i="17" s="1"/>
  <c r="I78" i="17"/>
  <c r="N78" i="17" s="1"/>
  <c r="J78" i="17"/>
  <c r="K78" i="17"/>
  <c r="L78" i="17"/>
  <c r="M78" i="17" s="1"/>
  <c r="I79" i="17"/>
  <c r="N79" i="17" s="1"/>
  <c r="J79" i="17"/>
  <c r="K79" i="17"/>
  <c r="L79" i="17"/>
  <c r="M79" i="17" s="1"/>
  <c r="I80" i="17"/>
  <c r="N80" i="17" s="1"/>
  <c r="J80" i="17"/>
  <c r="K80" i="17"/>
  <c r="L80" i="17"/>
  <c r="M80" i="17" s="1"/>
  <c r="I81" i="17"/>
  <c r="N81" i="17" s="1"/>
  <c r="J81" i="17"/>
  <c r="K81" i="17"/>
  <c r="L81" i="17"/>
  <c r="M81" i="17" s="1"/>
  <c r="I82" i="17"/>
  <c r="N82" i="17" s="1"/>
  <c r="J82" i="17"/>
  <c r="K82" i="17"/>
  <c r="L82" i="17"/>
  <c r="I83" i="17"/>
  <c r="N83" i="17" s="1"/>
  <c r="J83" i="17"/>
  <c r="K83" i="17"/>
  <c r="L83" i="17"/>
  <c r="M83" i="17" s="1"/>
  <c r="I84" i="17"/>
  <c r="N84" i="17" s="1"/>
  <c r="J84" i="17"/>
  <c r="K84" i="17"/>
  <c r="L84" i="17"/>
  <c r="M84" i="17" s="1"/>
  <c r="I85" i="17"/>
  <c r="N85" i="17" s="1"/>
  <c r="J85" i="17"/>
  <c r="K85" i="17"/>
  <c r="L85" i="17"/>
  <c r="M85" i="17" s="1"/>
  <c r="I86" i="17"/>
  <c r="N86" i="17" s="1"/>
  <c r="J86" i="17"/>
  <c r="K86" i="17"/>
  <c r="L86" i="17"/>
  <c r="M86" i="17" s="1"/>
  <c r="I87" i="17"/>
  <c r="N87" i="17" s="1"/>
  <c r="J87" i="17"/>
  <c r="K87" i="17"/>
  <c r="L87" i="17"/>
  <c r="M87" i="17" s="1"/>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I93" i="17"/>
  <c r="N93" i="17" s="1"/>
  <c r="J93" i="17"/>
  <c r="K93" i="17"/>
  <c r="L93" i="17"/>
  <c r="M93" i="17" s="1"/>
  <c r="I94" i="17"/>
  <c r="N94" i="17" s="1"/>
  <c r="J94" i="17"/>
  <c r="K94" i="17"/>
  <c r="L94" i="17"/>
  <c r="I95" i="17"/>
  <c r="N95" i="17" s="1"/>
  <c r="J95" i="17"/>
  <c r="K95" i="17"/>
  <c r="L95" i="17"/>
  <c r="M95" i="17" s="1"/>
  <c r="I96" i="17"/>
  <c r="N96" i="17" s="1"/>
  <c r="J96" i="17"/>
  <c r="K96" i="17"/>
  <c r="L96" i="17"/>
  <c r="M96" i="17" s="1"/>
  <c r="I97" i="17"/>
  <c r="N97" i="17" s="1"/>
  <c r="J97" i="17"/>
  <c r="K97" i="17"/>
  <c r="L97" i="17"/>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N107" i="17" s="1"/>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J111" i="17"/>
  <c r="K111" i="17"/>
  <c r="L111" i="17"/>
  <c r="M111" i="17" s="1"/>
  <c r="I112" i="17"/>
  <c r="N112" i="17" s="1"/>
  <c r="J112" i="17"/>
  <c r="K112" i="17"/>
  <c r="L112" i="17"/>
  <c r="M112" i="17" s="1"/>
  <c r="I113" i="17"/>
  <c r="N113" i="17" s="1"/>
  <c r="J113" i="17"/>
  <c r="K113" i="17"/>
  <c r="L113" i="17"/>
  <c r="I114" i="17"/>
  <c r="N114" i="17" s="1"/>
  <c r="J114" i="17"/>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K120" i="17"/>
  <c r="L120" i="17"/>
  <c r="M120" i="17" s="1"/>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I126" i="17"/>
  <c r="N126" i="17" s="1"/>
  <c r="J126" i="17"/>
  <c r="K126" i="17"/>
  <c r="L126" i="17"/>
  <c r="M126" i="17" s="1"/>
  <c r="I127" i="17"/>
  <c r="N127" i="17" s="1"/>
  <c r="J127" i="17"/>
  <c r="K127" i="17"/>
  <c r="L127" i="17"/>
  <c r="I128" i="17"/>
  <c r="N128" i="17" s="1"/>
  <c r="J128" i="17"/>
  <c r="K128" i="17"/>
  <c r="L128" i="17"/>
  <c r="M128" i="17" s="1"/>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J136" i="17"/>
  <c r="K136" i="17"/>
  <c r="L136" i="17"/>
  <c r="M136" i="17" s="1"/>
  <c r="I137" i="17"/>
  <c r="N137" i="17" s="1"/>
  <c r="J137" i="17"/>
  <c r="K137" i="17"/>
  <c r="L137" i="17"/>
  <c r="M137" i="17" s="1"/>
  <c r="I138" i="17"/>
  <c r="N138" i="17" s="1"/>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N143" i="17" s="1"/>
  <c r="J143" i="17"/>
  <c r="K143" i="17"/>
  <c r="L143" i="17"/>
  <c r="M143" i="17" s="1"/>
  <c r="I144" i="17"/>
  <c r="N144" i="17" s="1"/>
  <c r="J144" i="17"/>
  <c r="K144" i="17"/>
  <c r="L144" i="17"/>
  <c r="M144" i="17" s="1"/>
  <c r="I145" i="17"/>
  <c r="J145" i="17"/>
  <c r="K145" i="17"/>
  <c r="L145" i="17"/>
  <c r="M145" i="17" s="1"/>
  <c r="I146" i="17"/>
  <c r="N146" i="17" s="1"/>
  <c r="J146" i="17"/>
  <c r="K146" i="17"/>
  <c r="L146" i="17"/>
  <c r="I147" i="17"/>
  <c r="N147" i="17" s="1"/>
  <c r="J147" i="17"/>
  <c r="K147" i="17"/>
  <c r="L147" i="17"/>
  <c r="M147" i="17" s="1"/>
  <c r="I148" i="17"/>
  <c r="N148" i="17" s="1"/>
  <c r="J148" i="17"/>
  <c r="K148" i="17"/>
  <c r="L148" i="17"/>
  <c r="M148" i="17" s="1"/>
  <c r="I149" i="17"/>
  <c r="N149" i="17" s="1"/>
  <c r="J149" i="17"/>
  <c r="K149" i="17"/>
  <c r="L149" i="17"/>
  <c r="M149" i="17" s="1"/>
  <c r="I150" i="17"/>
  <c r="N150" i="17" s="1"/>
  <c r="J150" i="17"/>
  <c r="K150" i="17"/>
  <c r="L150" i="17"/>
  <c r="M150" i="17" s="1"/>
  <c r="I151" i="17"/>
  <c r="N151" i="17" s="1"/>
  <c r="J151" i="17"/>
  <c r="K151" i="17"/>
  <c r="L151" i="17"/>
  <c r="M151" i="17" s="1"/>
  <c r="I152" i="17"/>
  <c r="J152" i="17"/>
  <c r="K152" i="17"/>
  <c r="L152" i="17"/>
  <c r="M152" i="17" s="1"/>
  <c r="I153" i="17"/>
  <c r="N153" i="17" s="1"/>
  <c r="J153" i="17"/>
  <c r="K153" i="17"/>
  <c r="L153" i="17"/>
  <c r="M153" i="17" s="1"/>
  <c r="I154" i="17"/>
  <c r="N154" i="17" s="1"/>
  <c r="J154" i="17"/>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I159" i="17"/>
  <c r="N159" i="17" s="1"/>
  <c r="J159" i="17"/>
  <c r="K159" i="17"/>
  <c r="L159" i="17"/>
  <c r="M159" i="17" s="1"/>
  <c r="I160" i="17"/>
  <c r="N160" i="17" s="1"/>
  <c r="J160" i="17"/>
  <c r="K160" i="17"/>
  <c r="L160" i="17"/>
  <c r="I161" i="17"/>
  <c r="N161" i="17" s="1"/>
  <c r="J161" i="17"/>
  <c r="K161" i="17"/>
  <c r="L161" i="17"/>
  <c r="M161" i="17" s="1"/>
  <c r="I162" i="17"/>
  <c r="N162" i="17" s="1"/>
  <c r="J162" i="17"/>
  <c r="K162" i="17"/>
  <c r="L162" i="17"/>
  <c r="M162" i="17" s="1"/>
  <c r="I163" i="17"/>
  <c r="N163" i="17" s="1"/>
  <c r="J163" i="17"/>
  <c r="K163" i="17"/>
  <c r="L163" i="17"/>
  <c r="M163" i="17" s="1"/>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M171" i="17" s="1"/>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N176" i="17" s="1"/>
  <c r="J176" i="17"/>
  <c r="K176" i="17"/>
  <c r="L176" i="17"/>
  <c r="I177" i="17"/>
  <c r="N177" i="17" s="1"/>
  <c r="J177" i="17"/>
  <c r="K177" i="17"/>
  <c r="L177" i="17"/>
  <c r="M177" i="17" s="1"/>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I189" i="17"/>
  <c r="N189" i="17" s="1"/>
  <c r="J189" i="17"/>
  <c r="K189" i="17"/>
  <c r="L189" i="17"/>
  <c r="M189" i="17" s="1"/>
  <c r="I190" i="17"/>
  <c r="N190" i="17" s="1"/>
  <c r="J190" i="17"/>
  <c r="K190" i="17"/>
  <c r="L190" i="17"/>
  <c r="I191" i="17"/>
  <c r="N191" i="17" s="1"/>
  <c r="J191" i="17"/>
  <c r="K191" i="17"/>
  <c r="L191" i="17"/>
  <c r="M191" i="17" s="1"/>
  <c r="I192" i="17"/>
  <c r="N192" i="17" s="1"/>
  <c r="J192" i="17"/>
  <c r="K192" i="17"/>
  <c r="L192" i="17"/>
  <c r="M192" i="17" s="1"/>
  <c r="I193" i="17"/>
  <c r="N193" i="17" s="1"/>
  <c r="J193" i="17"/>
  <c r="K193" i="17"/>
  <c r="L193" i="17"/>
  <c r="M193" i="17" s="1"/>
  <c r="I194" i="17"/>
  <c r="N194" i="17" s="1"/>
  <c r="J194" i="17"/>
  <c r="K194" i="17"/>
  <c r="L194" i="17"/>
  <c r="M194" i="17" s="1"/>
  <c r="I195" i="17"/>
  <c r="N195" i="17" s="1"/>
  <c r="J195" i="17"/>
  <c r="K195" i="17"/>
  <c r="L195" i="17"/>
  <c r="M195" i="17" s="1"/>
  <c r="I196" i="17"/>
  <c r="N196" i="17" s="1"/>
  <c r="J196" i="17"/>
  <c r="K196" i="17"/>
  <c r="L196" i="17"/>
  <c r="M196" i="17" s="1"/>
  <c r="I197" i="17"/>
  <c r="J197" i="17"/>
  <c r="K197" i="17"/>
  <c r="L197" i="17"/>
  <c r="M197" i="17" s="1"/>
  <c r="I198" i="17"/>
  <c r="N198" i="17" s="1"/>
  <c r="J198" i="17"/>
  <c r="K198" i="17"/>
  <c r="L198" i="17"/>
  <c r="M198" i="17" s="1"/>
  <c r="I199" i="17"/>
  <c r="N199" i="17" s="1"/>
  <c r="J199" i="17"/>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K203" i="17"/>
  <c r="L203" i="17"/>
  <c r="M203" i="17" s="1"/>
  <c r="I204" i="17"/>
  <c r="N204" i="17" s="1"/>
  <c r="J204" i="17"/>
  <c r="K204" i="17"/>
  <c r="L204" i="17"/>
  <c r="M204" i="17" s="1"/>
  <c r="I205" i="17"/>
  <c r="N205" i="17" s="1"/>
  <c r="J205" i="17"/>
  <c r="K205" i="17"/>
  <c r="L205" i="17"/>
  <c r="M205" i="17" s="1"/>
  <c r="I206" i="17"/>
  <c r="N206" i="17" s="1"/>
  <c r="J206" i="17"/>
  <c r="K206" i="17"/>
  <c r="L206" i="17"/>
  <c r="M206" i="17" s="1"/>
  <c r="I207" i="17"/>
  <c r="N207" i="17" s="1"/>
  <c r="J207" i="17"/>
  <c r="K207" i="17"/>
  <c r="L207" i="17"/>
  <c r="M207" i="17" s="1"/>
  <c r="I208" i="17"/>
  <c r="N208" i="17" s="1"/>
  <c r="J208" i="17"/>
  <c r="K208" i="17"/>
  <c r="L208" i="17"/>
  <c r="M208" i="17" s="1"/>
  <c r="I209" i="17"/>
  <c r="N209" i="17" s="1"/>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M215" i="17" s="1"/>
  <c r="I216" i="17"/>
  <c r="N216" i="17" s="1"/>
  <c r="J216" i="17"/>
  <c r="K216" i="17"/>
  <c r="L216" i="17"/>
  <c r="M216" i="17" s="1"/>
  <c r="I217" i="17"/>
  <c r="N217" i="17" s="1"/>
  <c r="J217" i="17"/>
  <c r="K217" i="17"/>
  <c r="L217" i="17"/>
  <c r="I218" i="17"/>
  <c r="N218" i="17" s="1"/>
  <c r="J218" i="17"/>
  <c r="K218" i="17"/>
  <c r="L218" i="17"/>
  <c r="M218" i="17" s="1"/>
  <c r="I219" i="17"/>
  <c r="N219" i="17" s="1"/>
  <c r="J219" i="17"/>
  <c r="K219" i="17"/>
  <c r="L219" i="17"/>
  <c r="M219" i="17" s="1"/>
  <c r="I220" i="17"/>
  <c r="N220" i="17" s="1"/>
  <c r="J220" i="17"/>
  <c r="K220" i="17"/>
  <c r="L220" i="17"/>
  <c r="M220" i="17" s="1"/>
  <c r="I221" i="17"/>
  <c r="N221" i="17" s="1"/>
  <c r="J221" i="17"/>
  <c r="K221" i="17"/>
  <c r="L221" i="17"/>
  <c r="M221" i="17" s="1"/>
  <c r="I222" i="17"/>
  <c r="J222" i="17"/>
  <c r="K222" i="17"/>
  <c r="L222" i="17"/>
  <c r="M222" i="17" s="1"/>
  <c r="I223" i="17"/>
  <c r="N223" i="17" s="1"/>
  <c r="J223" i="17"/>
  <c r="K223" i="17"/>
  <c r="L223" i="17"/>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J231" i="17"/>
  <c r="K231" i="17"/>
  <c r="L231" i="17"/>
  <c r="M231" i="17" s="1"/>
  <c r="I232" i="17"/>
  <c r="N232" i="17" s="1"/>
  <c r="J232" i="17"/>
  <c r="K232" i="17"/>
  <c r="L232" i="17"/>
  <c r="M232" i="17" s="1"/>
  <c r="I233" i="17"/>
  <c r="N233" i="17" s="1"/>
  <c r="J233" i="17"/>
  <c r="K233" i="17"/>
  <c r="L233" i="17"/>
  <c r="M233" i="17" s="1"/>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I240" i="17"/>
  <c r="J240" i="17"/>
  <c r="K240" i="17"/>
  <c r="L240" i="17"/>
  <c r="M240" i="17" s="1"/>
  <c r="I241" i="17"/>
  <c r="N241" i="17" s="1"/>
  <c r="J241" i="17"/>
  <c r="K241" i="17"/>
  <c r="L241" i="17"/>
  <c r="M241" i="17" s="1"/>
  <c r="I242" i="17"/>
  <c r="N242" i="17" s="1"/>
  <c r="J242" i="17"/>
  <c r="K242" i="17"/>
  <c r="L242" i="17"/>
  <c r="M242" i="17" s="1"/>
  <c r="I243" i="17"/>
  <c r="N243" i="17" s="1"/>
  <c r="J243" i="17"/>
  <c r="K243" i="17"/>
  <c r="L243" i="17"/>
  <c r="M243" i="17" s="1"/>
  <c r="I244" i="17"/>
  <c r="N244" i="17" s="1"/>
  <c r="J244" i="17"/>
  <c r="K244" i="17"/>
  <c r="L244" i="17"/>
  <c r="M244" i="17" s="1"/>
  <c r="I245" i="17"/>
  <c r="N245" i="17" s="1"/>
  <c r="J245" i="17"/>
  <c r="K245" i="17"/>
  <c r="L245" i="17"/>
  <c r="M245" i="17" s="1"/>
  <c r="I246" i="17"/>
  <c r="N246" i="17" s="1"/>
  <c r="J246" i="17"/>
  <c r="K246" i="17"/>
  <c r="L246" i="17"/>
  <c r="M246" i="17" s="1"/>
  <c r="I247" i="17"/>
  <c r="N247" i="17" s="1"/>
  <c r="J247" i="17"/>
  <c r="K247" i="17"/>
  <c r="L247" i="17"/>
  <c r="M247" i="17" s="1"/>
  <c r="I248" i="17"/>
  <c r="N248" i="17" s="1"/>
  <c r="J248" i="17"/>
  <c r="K248" i="17"/>
  <c r="L248" i="17"/>
  <c r="I249" i="17"/>
  <c r="N249" i="17" s="1"/>
  <c r="J249" i="17"/>
  <c r="K249" i="17"/>
  <c r="L249" i="17"/>
  <c r="M249" i="17" s="1"/>
  <c r="I250" i="17"/>
  <c r="N250" i="17" s="1"/>
  <c r="J250" i="17"/>
  <c r="K250" i="17"/>
  <c r="L250" i="17"/>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M262" i="17" s="1"/>
  <c r="I263" i="17"/>
  <c r="N263" i="17" s="1"/>
  <c r="J263" i="17"/>
  <c r="K263" i="17"/>
  <c r="L263" i="17"/>
  <c r="M263" i="17" s="1"/>
  <c r="I264" i="17"/>
  <c r="N264" i="17" s="1"/>
  <c r="J264" i="17"/>
  <c r="K264" i="17"/>
  <c r="L264" i="17"/>
  <c r="M264" i="17" s="1"/>
  <c r="I265" i="17"/>
  <c r="N265" i="17" s="1"/>
  <c r="J265" i="17"/>
  <c r="K265" i="17"/>
  <c r="L265" i="17"/>
  <c r="M265" i="17" s="1"/>
  <c r="I266" i="17"/>
  <c r="N266" i="17" s="1"/>
  <c r="J266" i="17"/>
  <c r="K266" i="17"/>
  <c r="L266" i="17"/>
  <c r="M266" i="17" s="1"/>
  <c r="I267" i="17"/>
  <c r="N267" i="17" s="1"/>
  <c r="J267" i="17"/>
  <c r="K267" i="17"/>
  <c r="L267" i="17"/>
  <c r="M267" i="17" s="1"/>
  <c r="I268" i="17"/>
  <c r="N268" i="17" s="1"/>
  <c r="J268" i="17"/>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K272" i="17"/>
  <c r="L272" i="17"/>
  <c r="M272" i="17" s="1"/>
  <c r="I273" i="17"/>
  <c r="N273" i="17" s="1"/>
  <c r="J273" i="17"/>
  <c r="K273" i="17"/>
  <c r="L273" i="17"/>
  <c r="M273" i="17" s="1"/>
  <c r="I274" i="17"/>
  <c r="N274" i="17" s="1"/>
  <c r="J274" i="17"/>
  <c r="K274" i="17"/>
  <c r="L274" i="17"/>
  <c r="M274" i="17" s="1"/>
  <c r="I275" i="17"/>
  <c r="N275" i="17" s="1"/>
  <c r="J275" i="17"/>
  <c r="K275" i="17"/>
  <c r="L275" i="17"/>
  <c r="M275" i="17" s="1"/>
  <c r="I276" i="17"/>
  <c r="N276" i="17" s="1"/>
  <c r="J276" i="17"/>
  <c r="K276" i="17"/>
  <c r="L276" i="17"/>
  <c r="M276" i="17" s="1"/>
  <c r="I277" i="17"/>
  <c r="N277" i="17" s="1"/>
  <c r="J277" i="17"/>
  <c r="K277" i="17"/>
  <c r="L277" i="17"/>
  <c r="M277" i="17" s="1"/>
  <c r="I278" i="17"/>
  <c r="N278" i="17" s="1"/>
  <c r="J278" i="17"/>
  <c r="K278" i="17"/>
  <c r="L278" i="17"/>
  <c r="I279" i="17"/>
  <c r="N279" i="17" s="1"/>
  <c r="J279" i="17"/>
  <c r="K279" i="17"/>
  <c r="L279" i="17"/>
  <c r="M279" i="17" s="1"/>
  <c r="I280" i="17"/>
  <c r="N280" i="17" s="1"/>
  <c r="J280" i="17"/>
  <c r="K280" i="17"/>
  <c r="L280" i="17"/>
  <c r="I281" i="17"/>
  <c r="N281" i="17" s="1"/>
  <c r="J281" i="17"/>
  <c r="K281" i="17"/>
  <c r="L281" i="17"/>
  <c r="M281" i="17" s="1"/>
  <c r="I282" i="17"/>
  <c r="N282" i="17" s="1"/>
  <c r="J282" i="17"/>
  <c r="K282" i="17"/>
  <c r="L282" i="17"/>
  <c r="M282" i="17" s="1"/>
  <c r="I283" i="17"/>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M290" i="17" s="1"/>
  <c r="I291" i="17"/>
  <c r="N291" i="17" s="1"/>
  <c r="J291" i="17"/>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K295" i="17"/>
  <c r="L295" i="17"/>
  <c r="M295" i="17" s="1"/>
  <c r="I296" i="17"/>
  <c r="N296" i="17" s="1"/>
  <c r="J296" i="17"/>
  <c r="K296" i="17"/>
  <c r="L296" i="17"/>
  <c r="M296" i="17" s="1"/>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I305" i="17"/>
  <c r="N305" i="17" s="1"/>
  <c r="J305" i="17"/>
  <c r="K305" i="17"/>
  <c r="L305" i="17"/>
  <c r="M305" i="17" s="1"/>
  <c r="I306" i="17"/>
  <c r="N306" i="17" s="1"/>
  <c r="J306" i="17"/>
  <c r="K306" i="17"/>
  <c r="L306" i="17"/>
  <c r="M306" i="17" s="1"/>
  <c r="I307" i="17"/>
  <c r="N307" i="17" s="1"/>
  <c r="J307" i="17"/>
  <c r="K307" i="17"/>
  <c r="L307" i="17"/>
  <c r="M307" i="17" s="1"/>
  <c r="I308" i="17"/>
  <c r="J308" i="17"/>
  <c r="K308" i="17"/>
  <c r="L308" i="17"/>
  <c r="I309" i="17"/>
  <c r="N309" i="17" s="1"/>
  <c r="J309" i="17"/>
  <c r="K309" i="17"/>
  <c r="L309" i="17"/>
  <c r="M309" i="17" s="1"/>
  <c r="I310" i="17"/>
  <c r="N310" i="17" s="1"/>
  <c r="J310" i="17"/>
  <c r="K310" i="17"/>
  <c r="L310" i="17"/>
  <c r="I311" i="17"/>
  <c r="N311" i="17" s="1"/>
  <c r="J311" i="17"/>
  <c r="K311" i="17"/>
  <c r="L311" i="17"/>
  <c r="M311" i="17" s="1"/>
  <c r="I312" i="17"/>
  <c r="J312" i="17"/>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K316" i="17"/>
  <c r="L316" i="17"/>
  <c r="M316" i="17" s="1"/>
  <c r="I317" i="17"/>
  <c r="J317" i="17"/>
  <c r="K317" i="17"/>
  <c r="L317" i="17"/>
  <c r="M317" i="17" s="1"/>
  <c r="I318" i="17"/>
  <c r="N318" i="17" s="1"/>
  <c r="J318" i="17"/>
  <c r="K318" i="17"/>
  <c r="L318" i="17"/>
  <c r="M318" i="17" s="1"/>
  <c r="I319" i="17"/>
  <c r="N319" i="17" s="1"/>
  <c r="J319" i="17"/>
  <c r="K319" i="17"/>
  <c r="L319" i="17"/>
  <c r="M319" i="17" s="1"/>
  <c r="I320" i="17"/>
  <c r="N320" i="17" s="1"/>
  <c r="J320" i="17"/>
  <c r="K320" i="17"/>
  <c r="L320" i="17"/>
  <c r="M320" i="17" s="1"/>
  <c r="I321" i="17"/>
  <c r="N321" i="17" s="1"/>
  <c r="J321" i="17"/>
  <c r="K321" i="17"/>
  <c r="L321" i="17"/>
  <c r="M321" i="17" s="1"/>
  <c r="I322" i="17"/>
  <c r="N322" i="17" s="1"/>
  <c r="J322" i="17"/>
  <c r="K322" i="17"/>
  <c r="L322" i="17"/>
  <c r="M322" i="17" s="1"/>
  <c r="I323" i="17"/>
  <c r="N323" i="17" s="1"/>
  <c r="J323" i="17"/>
  <c r="K323" i="17"/>
  <c r="L323" i="17"/>
  <c r="M323" i="17" s="1"/>
  <c r="I324" i="17"/>
  <c r="N324" i="17" s="1"/>
  <c r="J324" i="17"/>
  <c r="K324" i="17"/>
  <c r="L324" i="17"/>
  <c r="M324" i="17" s="1"/>
  <c r="I325" i="17"/>
  <c r="N325" i="17" s="1"/>
  <c r="J325" i="17"/>
  <c r="K325" i="17"/>
  <c r="L325" i="17"/>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N330" i="17" s="1"/>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I339" i="17"/>
  <c r="N339" i="17" s="1"/>
  <c r="J339" i="17"/>
  <c r="K339" i="17"/>
  <c r="L339" i="17"/>
  <c r="M339" i="17" s="1"/>
  <c r="I340" i="17"/>
  <c r="N340" i="17" s="1"/>
  <c r="J340" i="17"/>
  <c r="K340" i="17"/>
  <c r="L340" i="17"/>
  <c r="M340" i="17" s="1"/>
  <c r="I341" i="17"/>
  <c r="N341" i="17" s="1"/>
  <c r="J341" i="17"/>
  <c r="K341" i="17"/>
  <c r="L341" i="17"/>
  <c r="M341" i="17" s="1"/>
  <c r="I342" i="17"/>
  <c r="N342" i="17" s="1"/>
  <c r="J342" i="17"/>
  <c r="K342" i="17"/>
  <c r="L342" i="17"/>
  <c r="M342" i="17" s="1"/>
  <c r="I343" i="17"/>
  <c r="N343" i="17" s="1"/>
  <c r="J343" i="17"/>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M348" i="17" s="1"/>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J353" i="17"/>
  <c r="K353" i="17"/>
  <c r="L353" i="17"/>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M361" i="17" s="1"/>
  <c r="I362" i="17"/>
  <c r="N362" i="17" s="1"/>
  <c r="J362" i="17"/>
  <c r="K362" i="17"/>
  <c r="L362" i="17"/>
  <c r="I363" i="17"/>
  <c r="N363" i="17" s="1"/>
  <c r="J363" i="17"/>
  <c r="K363" i="17"/>
  <c r="L363" i="17"/>
  <c r="M363" i="17" s="1"/>
  <c r="I364" i="17"/>
  <c r="N364" i="17" s="1"/>
  <c r="J364" i="17"/>
  <c r="K364" i="17"/>
  <c r="L364" i="17"/>
  <c r="I365" i="17"/>
  <c r="N365" i="17" s="1"/>
  <c r="J365" i="17"/>
  <c r="K365" i="17"/>
  <c r="L365" i="17"/>
  <c r="M365" i="17" s="1"/>
  <c r="I366" i="17"/>
  <c r="N366" i="17" s="1"/>
  <c r="J366" i="17"/>
  <c r="K366" i="17"/>
  <c r="L366" i="17"/>
  <c r="M366" i="17" s="1"/>
  <c r="I367" i="17"/>
  <c r="N367" i="17" s="1"/>
  <c r="J367" i="17"/>
  <c r="K367" i="17"/>
  <c r="L367" i="17"/>
  <c r="M367" i="17" s="1"/>
  <c r="I368" i="17"/>
  <c r="N368" i="17" s="1"/>
  <c r="J368" i="17"/>
  <c r="K368" i="17"/>
  <c r="L368" i="17"/>
  <c r="I369" i="17"/>
  <c r="N369" i="17" s="1"/>
  <c r="J369" i="17"/>
  <c r="K369" i="17"/>
  <c r="L369" i="17"/>
  <c r="M369" i="17" s="1"/>
  <c r="I370" i="17"/>
  <c r="N370" i="17" s="1"/>
  <c r="J370" i="17"/>
  <c r="K370" i="17"/>
  <c r="L370" i="17"/>
  <c r="M370" i="17" s="1"/>
  <c r="I371" i="17"/>
  <c r="N371" i="17" s="1"/>
  <c r="J371" i="17"/>
  <c r="K371" i="17"/>
  <c r="L371" i="17"/>
  <c r="M371" i="17" s="1"/>
  <c r="I372" i="17"/>
  <c r="J372" i="17"/>
  <c r="K372" i="17"/>
  <c r="L372" i="17"/>
  <c r="M372" i="17" s="1"/>
  <c r="I373" i="17"/>
  <c r="N373" i="17" s="1"/>
  <c r="J373" i="17"/>
  <c r="K373" i="17"/>
  <c r="L373" i="17"/>
  <c r="M373" i="17" s="1"/>
  <c r="I374" i="17"/>
  <c r="J374" i="17"/>
  <c r="K374" i="17"/>
  <c r="L374" i="17"/>
  <c r="M374" i="17" s="1"/>
  <c r="I375" i="17"/>
  <c r="N375" i="17" s="1"/>
  <c r="J375" i="17"/>
  <c r="K375" i="17"/>
  <c r="L375" i="17"/>
  <c r="M375" i="17" s="1"/>
  <c r="I376" i="17"/>
  <c r="N376" i="17" s="1"/>
  <c r="J376" i="17"/>
  <c r="K376" i="17"/>
  <c r="L376" i="17"/>
  <c r="M376" i="17" s="1"/>
  <c r="I377" i="17"/>
  <c r="N377" i="17" s="1"/>
  <c r="J377" i="17"/>
  <c r="K377" i="17"/>
  <c r="L377" i="17"/>
  <c r="M377" i="17" s="1"/>
  <c r="I378" i="17"/>
  <c r="N378" i="17" s="1"/>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I384" i="17"/>
  <c r="N384" i="17" s="1"/>
  <c r="J384" i="17"/>
  <c r="K384" i="17"/>
  <c r="L384" i="17"/>
  <c r="M384" i="17" s="1"/>
  <c r="I385" i="17"/>
  <c r="J385" i="17"/>
  <c r="K385" i="17"/>
  <c r="L385" i="17"/>
  <c r="M385" i="17" s="1"/>
  <c r="I386" i="17"/>
  <c r="N386" i="17" s="1"/>
  <c r="J386" i="17"/>
  <c r="K386" i="17"/>
  <c r="L386" i="17"/>
  <c r="M386" i="17" s="1"/>
  <c r="I387" i="17"/>
  <c r="N387" i="17" s="1"/>
  <c r="J387" i="17"/>
  <c r="K387" i="17"/>
  <c r="L387" i="17"/>
  <c r="M387" i="17" s="1"/>
  <c r="I388" i="17"/>
  <c r="N388" i="17" s="1"/>
  <c r="J388" i="17"/>
  <c r="K388" i="17"/>
  <c r="L388" i="17"/>
  <c r="M388" i="17" s="1"/>
  <c r="I389" i="17"/>
  <c r="N389" i="17" s="1"/>
  <c r="J389" i="17"/>
  <c r="K389" i="17"/>
  <c r="L389" i="17"/>
  <c r="M389" i="17" s="1"/>
  <c r="I390" i="17"/>
  <c r="N390" i="17" s="1"/>
  <c r="J390" i="17"/>
  <c r="K390" i="17"/>
  <c r="L390" i="17"/>
  <c r="M390" i="17" s="1"/>
  <c r="I391" i="17"/>
  <c r="N391" i="17" s="1"/>
  <c r="J391" i="17"/>
  <c r="K391" i="17"/>
  <c r="L391" i="17"/>
  <c r="M391" i="17" s="1"/>
  <c r="I392" i="17"/>
  <c r="N392" i="17" s="1"/>
  <c r="J392" i="17"/>
  <c r="K392" i="17"/>
  <c r="L392" i="17"/>
  <c r="I393" i="17"/>
  <c r="N393" i="17" s="1"/>
  <c r="J393" i="17"/>
  <c r="K393" i="17"/>
  <c r="L393" i="17"/>
  <c r="M393" i="17" s="1"/>
  <c r="I394" i="17"/>
  <c r="N394" i="17" s="1"/>
  <c r="J394" i="17"/>
  <c r="K394" i="17"/>
  <c r="L394" i="17"/>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M404" i="17" s="1"/>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M409" i="17" s="1"/>
  <c r="I410" i="17"/>
  <c r="N410" i="17" s="1"/>
  <c r="J410" i="17"/>
  <c r="K410" i="17"/>
  <c r="L410" i="17"/>
  <c r="M410" i="17" s="1"/>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I423" i="17"/>
  <c r="N423" i="17" s="1"/>
  <c r="J423" i="17"/>
  <c r="K423" i="17"/>
  <c r="L423" i="17"/>
  <c r="M423" i="17" s="1"/>
  <c r="I424" i="17"/>
  <c r="N424" i="17" s="1"/>
  <c r="J424" i="17"/>
  <c r="K424" i="17"/>
  <c r="L424" i="17"/>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M433" i="17" s="1"/>
  <c r="I434" i="17"/>
  <c r="N434" i="17" s="1"/>
  <c r="J434" i="17"/>
  <c r="K434" i="17"/>
  <c r="L434" i="17"/>
  <c r="M434" i="17" s="1"/>
  <c r="I435" i="17"/>
  <c r="N435" i="17" s="1"/>
  <c r="J435" i="17"/>
  <c r="K435" i="17"/>
  <c r="L435" i="17"/>
  <c r="M435" i="17" s="1"/>
  <c r="I436" i="17"/>
  <c r="N436" i="17" s="1"/>
  <c r="J436" i="17"/>
  <c r="K436" i="17"/>
  <c r="L436" i="17"/>
  <c r="M436" i="17" s="1"/>
  <c r="I437" i="17"/>
  <c r="N437" i="17" s="1"/>
  <c r="J437" i="17"/>
  <c r="K437" i="17"/>
  <c r="L437" i="17"/>
  <c r="M437" i="17" s="1"/>
  <c r="I438" i="17"/>
  <c r="J438" i="17"/>
  <c r="K438" i="17"/>
  <c r="L438" i="17"/>
  <c r="M438" i="17" s="1"/>
  <c r="I439" i="17"/>
  <c r="N439" i="17" s="1"/>
  <c r="J439" i="17"/>
  <c r="K439" i="17"/>
  <c r="L439" i="17"/>
  <c r="M439" i="17" s="1"/>
  <c r="I440" i="17"/>
  <c r="J440" i="17"/>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N444" i="17" s="1"/>
  <c r="J444" i="17"/>
  <c r="K444" i="17"/>
  <c r="L444" i="17"/>
  <c r="M444" i="17" s="1"/>
  <c r="I445" i="17"/>
  <c r="N445" i="17" s="1"/>
  <c r="J445" i="17"/>
  <c r="K445" i="17"/>
  <c r="L445" i="17"/>
  <c r="M445" i="17" s="1"/>
  <c r="I446" i="17"/>
  <c r="N446" i="17" s="1"/>
  <c r="J446" i="17"/>
  <c r="K446" i="17"/>
  <c r="L446" i="17"/>
  <c r="M446" i="17" s="1"/>
  <c r="I447" i="17"/>
  <c r="J447" i="17"/>
  <c r="K447" i="17"/>
  <c r="L447" i="17"/>
  <c r="M447" i="17" s="1"/>
  <c r="I448" i="17"/>
  <c r="N448" i="17" s="1"/>
  <c r="J448" i="17"/>
  <c r="K448" i="17"/>
  <c r="L448" i="17"/>
  <c r="I449" i="17"/>
  <c r="N449" i="17" s="1"/>
  <c r="J449" i="17"/>
  <c r="K449" i="17"/>
  <c r="L449" i="17"/>
  <c r="M449" i="17" s="1"/>
  <c r="I450" i="17"/>
  <c r="N450" i="17" s="1"/>
  <c r="J450" i="17"/>
  <c r="K450" i="17"/>
  <c r="L450" i="17"/>
  <c r="M450" i="17" s="1"/>
  <c r="I451" i="17"/>
  <c r="N451" i="17" s="1"/>
  <c r="J451" i="17"/>
  <c r="K451" i="17"/>
  <c r="L451" i="17"/>
  <c r="M451" i="17" s="1"/>
  <c r="I452" i="17"/>
  <c r="N452" i="17" s="1"/>
  <c r="J452" i="17"/>
  <c r="K452" i="17"/>
  <c r="L452" i="17"/>
  <c r="I453" i="17"/>
  <c r="N453" i="17" s="1"/>
  <c r="J453" i="17"/>
  <c r="K453" i="17"/>
  <c r="L453" i="17"/>
  <c r="M453" i="17" s="1"/>
  <c r="I454" i="17"/>
  <c r="N454" i="17" s="1"/>
  <c r="J454" i="17"/>
  <c r="K454" i="17"/>
  <c r="L454" i="17"/>
  <c r="I455" i="17"/>
  <c r="N455" i="17" s="1"/>
  <c r="J455" i="17"/>
  <c r="K455" i="17"/>
  <c r="L455" i="17"/>
  <c r="M455" i="17" s="1"/>
  <c r="I456" i="17"/>
  <c r="N456" i="17" s="1"/>
  <c r="J456" i="17"/>
  <c r="K456" i="17"/>
  <c r="L456" i="17"/>
  <c r="M456" i="17" s="1"/>
  <c r="I457" i="17"/>
  <c r="N457" i="17" s="1"/>
  <c r="J457" i="17"/>
  <c r="K457" i="17"/>
  <c r="L457" i="17"/>
  <c r="M457" i="17" s="1"/>
  <c r="I458" i="17"/>
  <c r="N458" i="17" s="1"/>
  <c r="J458" i="17"/>
  <c r="K458" i="17"/>
  <c r="L458" i="17"/>
  <c r="M458" i="17" s="1"/>
  <c r="I459" i="17"/>
  <c r="N459" i="17" s="1"/>
  <c r="J459" i="17"/>
  <c r="K459" i="17"/>
  <c r="L459" i="17"/>
  <c r="M459" i="17" s="1"/>
  <c r="I460" i="17"/>
  <c r="N460" i="17" s="1"/>
  <c r="J460" i="17"/>
  <c r="K460" i="17"/>
  <c r="L460" i="17"/>
  <c r="M460" i="17" s="1"/>
  <c r="I461" i="17"/>
  <c r="N461" i="17" s="1"/>
  <c r="J461" i="17"/>
  <c r="K461" i="17"/>
  <c r="L461" i="17"/>
  <c r="M461" i="17" s="1"/>
  <c r="I462" i="17"/>
  <c r="N462" i="17" s="1"/>
  <c r="J462" i="17"/>
  <c r="K462" i="17"/>
  <c r="L462" i="17"/>
  <c r="M462" i="17" s="1"/>
  <c r="I463" i="17"/>
  <c r="N463" i="17" s="1"/>
  <c r="J463" i="17"/>
  <c r="K463" i="17"/>
  <c r="L463" i="17"/>
  <c r="M463" i="17" s="1"/>
  <c r="I464" i="17"/>
  <c r="N464" i="17" s="1"/>
  <c r="J464" i="17"/>
  <c r="K464" i="17"/>
  <c r="L464" i="17"/>
  <c r="M464" i="17" s="1"/>
  <c r="I465" i="17"/>
  <c r="N465" i="17" s="1"/>
  <c r="J465" i="17"/>
  <c r="K465" i="17"/>
  <c r="L465" i="17"/>
  <c r="M465" i="17" s="1"/>
  <c r="I466" i="17"/>
  <c r="N466" i="17" s="1"/>
  <c r="J466" i="17"/>
  <c r="K466" i="17"/>
  <c r="L466" i="17"/>
  <c r="M466" i="17" s="1"/>
  <c r="I467" i="17"/>
  <c r="N467" i="17" s="1"/>
  <c r="J467" i="17"/>
  <c r="K467" i="17"/>
  <c r="L467" i="17"/>
  <c r="M467" i="17" s="1"/>
  <c r="I468" i="17"/>
  <c r="N468" i="17" s="1"/>
  <c r="J468" i="17"/>
  <c r="K468" i="17"/>
  <c r="L468" i="17"/>
  <c r="M468" i="17" s="1"/>
  <c r="I469" i="17"/>
  <c r="N469" i="17" s="1"/>
  <c r="J469" i="17"/>
  <c r="K469" i="17"/>
  <c r="L469" i="17"/>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J476" i="17"/>
  <c r="K476" i="17"/>
  <c r="L476" i="17"/>
  <c r="M476" i="17" s="1"/>
  <c r="I477" i="17"/>
  <c r="N477" i="17" s="1"/>
  <c r="J477" i="17"/>
  <c r="K477" i="17"/>
  <c r="L477" i="17"/>
  <c r="M477" i="17" s="1"/>
  <c r="I478" i="17"/>
  <c r="N478" i="17" s="1"/>
  <c r="J478" i="17"/>
  <c r="K478" i="17"/>
  <c r="L478" i="17"/>
  <c r="I479" i="17"/>
  <c r="N479" i="17" s="1"/>
  <c r="J479" i="17"/>
  <c r="K479" i="17"/>
  <c r="L479" i="17"/>
  <c r="M479" i="17" s="1"/>
  <c r="I480" i="17"/>
  <c r="N480" i="17" s="1"/>
  <c r="J480" i="17"/>
  <c r="K480" i="17"/>
  <c r="L480" i="17"/>
  <c r="M480" i="17" s="1"/>
  <c r="I481" i="17"/>
  <c r="N481" i="17" s="1"/>
  <c r="J481" i="17"/>
  <c r="K481" i="17"/>
  <c r="L481" i="17"/>
  <c r="M481" i="17" s="1"/>
  <c r="I482" i="17"/>
  <c r="N482" i="17" s="1"/>
  <c r="J482" i="17"/>
  <c r="K482" i="17"/>
  <c r="L482" i="17"/>
  <c r="I483" i="17"/>
  <c r="N483" i="17" s="1"/>
  <c r="J483" i="17"/>
  <c r="K483" i="17"/>
  <c r="L483" i="17"/>
  <c r="M483" i="17" s="1"/>
  <c r="I484" i="17"/>
  <c r="N484" i="17" s="1"/>
  <c r="J484" i="17"/>
  <c r="K484" i="17"/>
  <c r="L484" i="17"/>
  <c r="M484" i="17" s="1"/>
  <c r="I485" i="17"/>
  <c r="N485" i="17" s="1"/>
  <c r="J485" i="17"/>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M489" i="17" s="1"/>
  <c r="I490" i="17"/>
  <c r="J490" i="17"/>
  <c r="K490" i="17"/>
  <c r="L490" i="17"/>
  <c r="M490" i="17" s="1"/>
  <c r="I491" i="17"/>
  <c r="N491" i="17" s="1"/>
  <c r="J491" i="17"/>
  <c r="K491" i="17"/>
  <c r="L491" i="17"/>
  <c r="M491" i="17" s="1"/>
  <c r="I492" i="17"/>
  <c r="J492" i="17"/>
  <c r="K492" i="17"/>
  <c r="L492" i="17"/>
  <c r="M492" i="17" s="1"/>
  <c r="I493" i="17"/>
  <c r="N493" i="17" s="1"/>
  <c r="J493" i="17"/>
  <c r="K493" i="17"/>
  <c r="L493" i="17"/>
  <c r="M493" i="17" s="1"/>
  <c r="I494" i="17"/>
  <c r="J494" i="17"/>
  <c r="K494" i="17"/>
  <c r="L494" i="17"/>
  <c r="M494" i="17" s="1"/>
  <c r="I495" i="17"/>
  <c r="N495" i="17" s="1"/>
  <c r="J495" i="17"/>
  <c r="K495" i="17"/>
  <c r="L495" i="17"/>
  <c r="M495" i="17" s="1"/>
  <c r="I496" i="17"/>
  <c r="N496" i="17" s="1"/>
  <c r="J496" i="17"/>
  <c r="K496" i="17"/>
  <c r="L496" i="17"/>
  <c r="M496" i="17" s="1"/>
  <c r="I497" i="17"/>
  <c r="N497" i="17" s="1"/>
  <c r="J497" i="17"/>
  <c r="K497" i="17"/>
  <c r="L497" i="17"/>
  <c r="I498" i="17"/>
  <c r="N498" i="17" s="1"/>
  <c r="J498" i="17"/>
  <c r="K498" i="17"/>
  <c r="L498" i="17"/>
  <c r="M498" i="17" s="1"/>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M502" i="17" s="1"/>
  <c r="I503" i="17"/>
  <c r="N503" i="17" s="1"/>
  <c r="J503" i="17"/>
  <c r="K503" i="17"/>
  <c r="L503" i="17"/>
  <c r="M503" i="17" s="1"/>
  <c r="I504" i="17"/>
  <c r="N504" i="17" s="1"/>
  <c r="J504" i="17"/>
  <c r="K504" i="17"/>
  <c r="L504" i="17"/>
  <c r="M504" i="17" s="1"/>
  <c r="I505" i="17"/>
  <c r="N505" i="17" s="1"/>
  <c r="J505" i="17"/>
  <c r="K505" i="17"/>
  <c r="L505" i="17"/>
  <c r="M505" i="17" s="1"/>
  <c r="I506" i="17"/>
  <c r="N506" i="17" s="1"/>
  <c r="J506" i="17"/>
  <c r="K506" i="17"/>
  <c r="L506" i="17"/>
  <c r="I507" i="17"/>
  <c r="N507" i="17" s="1"/>
  <c r="J507" i="17"/>
  <c r="K507" i="17"/>
  <c r="L507" i="17"/>
  <c r="M507" i="17" s="1"/>
  <c r="I508" i="17"/>
  <c r="N508" i="17" s="1"/>
  <c r="J508" i="17"/>
  <c r="K508" i="17"/>
  <c r="L508" i="17"/>
  <c r="I509" i="17"/>
  <c r="N509" i="17" s="1"/>
  <c r="J509" i="17"/>
  <c r="K509" i="17"/>
  <c r="L509" i="17"/>
  <c r="M509" i="17" s="1"/>
  <c r="I510" i="17"/>
  <c r="N510" i="17" s="1"/>
  <c r="J510" i="17"/>
  <c r="K510" i="17"/>
  <c r="L510" i="17"/>
  <c r="M510" i="17" s="1"/>
  <c r="I511" i="17"/>
  <c r="N511" i="17" s="1"/>
  <c r="J511" i="17"/>
  <c r="K511" i="17"/>
  <c r="L511" i="17"/>
  <c r="M511" i="17" s="1"/>
  <c r="I512" i="17"/>
  <c r="N512" i="17" s="1"/>
  <c r="J512" i="17"/>
  <c r="K512" i="17"/>
  <c r="L512" i="17"/>
  <c r="I513" i="17"/>
  <c r="N513" i="17" s="1"/>
  <c r="J513" i="17"/>
  <c r="K513" i="17"/>
  <c r="L513" i="17"/>
  <c r="M513" i="17" s="1"/>
  <c r="I514" i="17"/>
  <c r="N514" i="17" s="1"/>
  <c r="J514" i="17"/>
  <c r="K514" i="17"/>
  <c r="L514" i="17"/>
  <c r="M514" i="17" s="1"/>
  <c r="I515" i="17"/>
  <c r="N515" i="17" s="1"/>
  <c r="J515" i="17"/>
  <c r="K515" i="17"/>
  <c r="L515" i="17"/>
  <c r="M515" i="17" s="1"/>
  <c r="I516" i="17"/>
  <c r="N516" i="17" s="1"/>
  <c r="J516" i="17"/>
  <c r="K516" i="17"/>
  <c r="L516" i="17"/>
  <c r="M516" i="17" s="1"/>
  <c r="I517" i="17"/>
  <c r="N517" i="17" s="1"/>
  <c r="J517" i="17"/>
  <c r="K517" i="17"/>
  <c r="L517" i="17"/>
  <c r="M517" i="17" s="1"/>
  <c r="I518" i="17"/>
  <c r="N518" i="17" s="1"/>
  <c r="J518" i="17"/>
  <c r="K518" i="17"/>
  <c r="L518" i="17"/>
  <c r="M518" i="17" s="1"/>
  <c r="I519" i="17"/>
  <c r="N519" i="17" s="1"/>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J524" i="17"/>
  <c r="K524" i="17"/>
  <c r="L524" i="17"/>
  <c r="M524" i="17" s="1"/>
  <c r="I525" i="17"/>
  <c r="N525" i="17" s="1"/>
  <c r="J525" i="17"/>
  <c r="K525" i="17"/>
  <c r="L525" i="17"/>
  <c r="M525" i="17" s="1"/>
  <c r="I526" i="17"/>
  <c r="N526" i="17" s="1"/>
  <c r="J526" i="17"/>
  <c r="K526" i="17"/>
  <c r="L526" i="17"/>
  <c r="M526" i="17" s="1"/>
  <c r="I527" i="17"/>
  <c r="N527" i="17" s="1"/>
  <c r="J527" i="17"/>
  <c r="K527" i="17"/>
  <c r="L527" i="17"/>
  <c r="I528" i="17"/>
  <c r="N528" i="17" s="1"/>
  <c r="J528" i="17"/>
  <c r="K528" i="17"/>
  <c r="L528" i="17"/>
  <c r="M528" i="17" s="1"/>
  <c r="I529" i="17"/>
  <c r="N529" i="17" s="1"/>
  <c r="J529" i="17"/>
  <c r="K529" i="17"/>
  <c r="L529" i="17"/>
  <c r="M529" i="17" s="1"/>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I534" i="17"/>
  <c r="N534" i="17" s="1"/>
  <c r="J534" i="17"/>
  <c r="K534" i="17"/>
  <c r="L534" i="17"/>
  <c r="M534" i="17" s="1"/>
  <c r="I535" i="17"/>
  <c r="N535" i="17" s="1"/>
  <c r="J535" i="17"/>
  <c r="K535" i="17"/>
  <c r="L535" i="17"/>
  <c r="M535" i="17" s="1"/>
  <c r="I536" i="17"/>
  <c r="N536" i="17" s="1"/>
  <c r="J536" i="17"/>
  <c r="K536" i="17"/>
  <c r="L536" i="17"/>
  <c r="M536" i="17" s="1"/>
  <c r="I537" i="17"/>
  <c r="N537" i="17" s="1"/>
  <c r="J537" i="17"/>
  <c r="K537" i="17"/>
  <c r="L537" i="17"/>
  <c r="M537" i="17" s="1"/>
  <c r="I538" i="17"/>
  <c r="J538" i="17"/>
  <c r="K538" i="17"/>
  <c r="L538" i="17"/>
  <c r="I539" i="17"/>
  <c r="N539" i="17" s="1"/>
  <c r="J539" i="17"/>
  <c r="K539" i="17"/>
  <c r="L539" i="17"/>
  <c r="M539" i="17" s="1"/>
  <c r="I540" i="17"/>
  <c r="J540" i="17"/>
  <c r="K540" i="17"/>
  <c r="L540" i="17"/>
  <c r="M540" i="17" s="1"/>
  <c r="I541" i="17"/>
  <c r="N541" i="17" s="1"/>
  <c r="J541" i="17"/>
  <c r="K541" i="17"/>
  <c r="L541" i="17"/>
  <c r="M541" i="17" s="1"/>
  <c r="I542" i="17"/>
  <c r="N542" i="17" s="1"/>
  <c r="J542" i="17"/>
  <c r="K542" i="17"/>
  <c r="L542" i="17"/>
  <c r="M542" i="17" s="1"/>
  <c r="I543" i="17"/>
  <c r="J543" i="17"/>
  <c r="K543" i="17"/>
  <c r="L543" i="17"/>
  <c r="M543" i="17" s="1"/>
  <c r="I544" i="17"/>
  <c r="N544" i="17" s="1"/>
  <c r="J544" i="17"/>
  <c r="K544" i="17"/>
  <c r="L544" i="17"/>
  <c r="M544" i="17" s="1"/>
  <c r="I545" i="17"/>
  <c r="N545" i="17" s="1"/>
  <c r="J545" i="17"/>
  <c r="K545" i="17"/>
  <c r="L545" i="17"/>
  <c r="M545" i="17" s="1"/>
  <c r="I546" i="17"/>
  <c r="N546" i="17" s="1"/>
  <c r="J546" i="17"/>
  <c r="K546" i="17"/>
  <c r="L546" i="17"/>
  <c r="M546" i="17" s="1"/>
  <c r="I547" i="17"/>
  <c r="N547" i="17" s="1"/>
  <c r="J547" i="17"/>
  <c r="K547" i="17"/>
  <c r="L547" i="17"/>
  <c r="M547" i="17" s="1"/>
  <c r="I548" i="17"/>
  <c r="N548" i="17" s="1"/>
  <c r="J548" i="17"/>
  <c r="K548" i="17"/>
  <c r="L548" i="17"/>
  <c r="M548" i="17" s="1"/>
  <c r="I549" i="17"/>
  <c r="N549" i="17" s="1"/>
  <c r="J549" i="17"/>
  <c r="K549" i="17"/>
  <c r="L549" i="17"/>
  <c r="M549" i="17" s="1"/>
  <c r="I550" i="17"/>
  <c r="N550" i="17" s="1"/>
  <c r="J550" i="17"/>
  <c r="K550" i="17"/>
  <c r="L550" i="17"/>
  <c r="M550" i="17" s="1"/>
  <c r="I551" i="17"/>
  <c r="N551" i="17" s="1"/>
  <c r="J551" i="17"/>
  <c r="K551" i="17"/>
  <c r="L551" i="17"/>
  <c r="I552" i="17"/>
  <c r="N552" i="17" s="1"/>
  <c r="J552" i="17"/>
  <c r="K552" i="17"/>
  <c r="L552" i="17"/>
  <c r="M552" i="17" s="1"/>
  <c r="I553" i="17"/>
  <c r="N553" i="17" s="1"/>
  <c r="J553" i="17"/>
  <c r="K553" i="17"/>
  <c r="L553" i="17"/>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N558" i="17" s="1"/>
  <c r="J558" i="17"/>
  <c r="K558" i="17"/>
  <c r="L558" i="17"/>
  <c r="M558" i="17" s="1"/>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I563" i="17"/>
  <c r="N563" i="17" s="1"/>
  <c r="J563" i="17"/>
  <c r="K563" i="17"/>
  <c r="L563" i="17"/>
  <c r="M563" i="17" s="1"/>
  <c r="I564" i="17"/>
  <c r="N564" i="17" s="1"/>
  <c r="J564" i="17"/>
  <c r="K564" i="17"/>
  <c r="L564" i="17"/>
  <c r="M564" i="17" s="1"/>
  <c r="I565" i="17"/>
  <c r="N565" i="17" s="1"/>
  <c r="J565" i="17"/>
  <c r="K565" i="17"/>
  <c r="L565" i="17"/>
  <c r="M565" i="17" s="1"/>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I570" i="17"/>
  <c r="N570" i="17" s="1"/>
  <c r="J570" i="17"/>
  <c r="K570" i="17"/>
  <c r="L570" i="17"/>
  <c r="M570" i="17" s="1"/>
  <c r="I571" i="17"/>
  <c r="N571" i="17" s="1"/>
  <c r="J571" i="17"/>
  <c r="K571" i="17"/>
  <c r="L571" i="17"/>
  <c r="M571" i="17" s="1"/>
  <c r="I572" i="17"/>
  <c r="N572" i="17" s="1"/>
  <c r="J572" i="17"/>
  <c r="K572" i="17"/>
  <c r="L572" i="17"/>
  <c r="M572" i="17" s="1"/>
  <c r="I573" i="17"/>
  <c r="J573" i="17"/>
  <c r="K573" i="17"/>
  <c r="L573" i="17"/>
  <c r="M573" i="17" s="1"/>
  <c r="I574" i="17"/>
  <c r="N574" i="17" s="1"/>
  <c r="J574" i="17"/>
  <c r="K574" i="17"/>
  <c r="L574" i="17"/>
  <c r="M574" i="17" s="1"/>
  <c r="I575" i="17"/>
  <c r="N575" i="17" s="1"/>
  <c r="J575" i="17"/>
  <c r="K575" i="17"/>
  <c r="L575" i="17"/>
  <c r="M575" i="17" s="1"/>
  <c r="I576" i="17"/>
  <c r="N576" i="17" s="1"/>
  <c r="J576" i="17"/>
  <c r="K576" i="17"/>
  <c r="L576" i="17"/>
  <c r="M576" i="17" s="1"/>
  <c r="I577" i="17"/>
  <c r="N577" i="17" s="1"/>
  <c r="J577" i="17"/>
  <c r="K577" i="17"/>
  <c r="L577" i="17"/>
  <c r="I578" i="17"/>
  <c r="N578" i="17" s="1"/>
  <c r="J578" i="17"/>
  <c r="K578" i="17"/>
  <c r="L578" i="17"/>
  <c r="M578" i="17" s="1"/>
  <c r="I579" i="17"/>
  <c r="N579" i="17" s="1"/>
  <c r="J579" i="17"/>
  <c r="K579" i="17"/>
  <c r="L579" i="17"/>
  <c r="M579" i="17" s="1"/>
  <c r="I580" i="17"/>
  <c r="N580" i="17" s="1"/>
  <c r="J580" i="17"/>
  <c r="K580" i="17"/>
  <c r="L580" i="17"/>
  <c r="I581" i="17"/>
  <c r="N581" i="17" s="1"/>
  <c r="J581" i="17"/>
  <c r="K581" i="17"/>
  <c r="L581" i="17"/>
  <c r="M581" i="17" s="1"/>
  <c r="I582" i="17"/>
  <c r="N582" i="17" s="1"/>
  <c r="J582" i="17"/>
  <c r="K582" i="17"/>
  <c r="L582" i="17"/>
  <c r="M582" i="17" s="1"/>
  <c r="I583" i="17"/>
  <c r="N583" i="17" s="1"/>
  <c r="J583" i="17"/>
  <c r="K583" i="17"/>
  <c r="L583" i="17"/>
  <c r="M583" i="17" s="1"/>
  <c r="I584" i="17"/>
  <c r="N584" i="17" s="1"/>
  <c r="J584" i="17"/>
  <c r="K584" i="17"/>
  <c r="L584" i="17"/>
  <c r="M584" i="17" s="1"/>
  <c r="I585" i="17"/>
  <c r="J585" i="17"/>
  <c r="K585" i="17"/>
  <c r="L585" i="17"/>
  <c r="M585" i="17" s="1"/>
  <c r="I586" i="17"/>
  <c r="N586" i="17" s="1"/>
  <c r="J586" i="17"/>
  <c r="K586" i="17"/>
  <c r="L586" i="17"/>
  <c r="M586" i="17" s="1"/>
  <c r="I587" i="17"/>
  <c r="N587" i="17" s="1"/>
  <c r="J587" i="17"/>
  <c r="K587" i="17"/>
  <c r="L587" i="17"/>
  <c r="M587" i="17" s="1"/>
  <c r="I588" i="17"/>
  <c r="N588" i="17" s="1"/>
  <c r="J588" i="17"/>
  <c r="K588" i="17"/>
  <c r="L588" i="17"/>
  <c r="M588" i="17" s="1"/>
  <c r="I589" i="17"/>
  <c r="J589" i="17"/>
  <c r="K589" i="17"/>
  <c r="L589" i="17"/>
  <c r="M589" i="17" s="1"/>
  <c r="I590" i="17"/>
  <c r="N590" i="17" s="1"/>
  <c r="J590" i="17"/>
  <c r="K590" i="17"/>
  <c r="L590" i="17"/>
  <c r="M590" i="17" s="1"/>
  <c r="I591" i="17"/>
  <c r="J591" i="17"/>
  <c r="K591" i="17"/>
  <c r="L591" i="17"/>
  <c r="M591" i="17" s="1"/>
  <c r="I592" i="17"/>
  <c r="N592" i="17" s="1"/>
  <c r="J592" i="17"/>
  <c r="K592" i="17"/>
  <c r="L592" i="17"/>
  <c r="M592" i="17" s="1"/>
  <c r="I593" i="17"/>
  <c r="N593" i="17" s="1"/>
  <c r="J593" i="17"/>
  <c r="K593" i="17"/>
  <c r="L593" i="17"/>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I600" i="17"/>
  <c r="N600" i="17" s="1"/>
  <c r="J600" i="17"/>
  <c r="K600" i="17"/>
  <c r="L600" i="17"/>
  <c r="M600" i="17" s="1"/>
  <c r="I601" i="17"/>
  <c r="N601" i="17" s="1"/>
  <c r="J601" i="17"/>
  <c r="K601" i="17"/>
  <c r="L601" i="17"/>
  <c r="M601" i="17" s="1"/>
  <c r="I602" i="17"/>
  <c r="N602" i="17" s="1"/>
  <c r="J602" i="17"/>
  <c r="K602" i="17"/>
  <c r="L602" i="17"/>
  <c r="M602" i="17" s="1"/>
  <c r="I603" i="17"/>
  <c r="N603" i="17" s="1"/>
  <c r="J603" i="17"/>
  <c r="K603" i="17"/>
  <c r="L603" i="17"/>
  <c r="M603" i="17" s="1"/>
  <c r="I604" i="17"/>
  <c r="N604" i="17" s="1"/>
  <c r="J604" i="17"/>
  <c r="K604" i="17"/>
  <c r="L604" i="17"/>
  <c r="I605" i="17"/>
  <c r="N605" i="17" s="1"/>
  <c r="J605" i="17"/>
  <c r="K605" i="17"/>
  <c r="L605" i="17"/>
  <c r="M605" i="17" s="1"/>
  <c r="I606" i="17"/>
  <c r="N606" i="17" s="1"/>
  <c r="J606" i="17"/>
  <c r="K606" i="17"/>
  <c r="L606" i="17"/>
  <c r="M606" i="17" s="1"/>
  <c r="I607" i="17"/>
  <c r="N607" i="17" s="1"/>
  <c r="J607" i="17"/>
  <c r="K607" i="17"/>
  <c r="L607" i="17"/>
  <c r="M607" i="17" s="1"/>
  <c r="I608" i="17"/>
  <c r="N608" i="17" s="1"/>
  <c r="J608" i="17"/>
  <c r="K608" i="17"/>
  <c r="L608" i="17"/>
  <c r="M608" i="17" s="1"/>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M612" i="17" s="1"/>
  <c r="I613" i="17"/>
  <c r="N613" i="17" s="1"/>
  <c r="J613" i="17"/>
  <c r="K613" i="17"/>
  <c r="L613" i="17"/>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J620" i="17"/>
  <c r="K620" i="17"/>
  <c r="L620" i="17"/>
  <c r="M620" i="17" s="1"/>
  <c r="I621" i="17"/>
  <c r="N621" i="17" s="1"/>
  <c r="J621" i="17"/>
  <c r="K621" i="17"/>
  <c r="L621" i="17"/>
  <c r="M621" i="17" s="1"/>
  <c r="I622" i="17"/>
  <c r="N622" i="17" s="1"/>
  <c r="J622" i="17"/>
  <c r="K622" i="17"/>
  <c r="L622" i="17"/>
  <c r="M622" i="17" s="1"/>
  <c r="I623" i="17"/>
  <c r="N623" i="17" s="1"/>
  <c r="J623" i="17"/>
  <c r="K623" i="17"/>
  <c r="L623" i="17"/>
  <c r="I624" i="17"/>
  <c r="N624" i="17" s="1"/>
  <c r="J624" i="17"/>
  <c r="K624" i="17"/>
  <c r="L624" i="17"/>
  <c r="M624" i="17" s="1"/>
  <c r="I625" i="17"/>
  <c r="N625" i="17" s="1"/>
  <c r="J625" i="17"/>
  <c r="K625" i="17"/>
  <c r="L625" i="17"/>
  <c r="M625" i="17" s="1"/>
  <c r="I626" i="17"/>
  <c r="N626" i="17" s="1"/>
  <c r="J626" i="17"/>
  <c r="K626" i="17"/>
  <c r="L626" i="17"/>
  <c r="M626" i="17" s="1"/>
  <c r="I627" i="17"/>
  <c r="N627" i="17" s="1"/>
  <c r="J627" i="17"/>
  <c r="K627" i="17"/>
  <c r="L627" i="17"/>
  <c r="M627" i="17" s="1"/>
  <c r="I628" i="17"/>
  <c r="N628" i="17" s="1"/>
  <c r="J628" i="17"/>
  <c r="K628" i="17"/>
  <c r="L628" i="17"/>
  <c r="M628" i="17" s="1"/>
  <c r="I629" i="17"/>
  <c r="N629" i="17" s="1"/>
  <c r="J629" i="17"/>
  <c r="K629" i="17"/>
  <c r="L629" i="17"/>
  <c r="M629" i="17" s="1"/>
  <c r="I630" i="17"/>
  <c r="N630" i="17" s="1"/>
  <c r="J630" i="17"/>
  <c r="K630" i="17"/>
  <c r="L630" i="17"/>
  <c r="M630" i="17" s="1"/>
  <c r="I631" i="17"/>
  <c r="N631" i="17" s="1"/>
  <c r="J631" i="17"/>
  <c r="K631" i="17"/>
  <c r="L631" i="17"/>
  <c r="M631" i="17" s="1"/>
  <c r="I632" i="17"/>
  <c r="N632" i="17" s="1"/>
  <c r="J632" i="17"/>
  <c r="K632" i="17"/>
  <c r="L632" i="17"/>
  <c r="M632" i="17" s="1"/>
  <c r="I633" i="17"/>
  <c r="N633" i="17" s="1"/>
  <c r="J633" i="17"/>
  <c r="K633" i="17"/>
  <c r="L633" i="17"/>
  <c r="M633" i="17" s="1"/>
  <c r="I634" i="17"/>
  <c r="J634" i="17"/>
  <c r="K634" i="17"/>
  <c r="L634" i="17"/>
  <c r="M634" i="17" s="1"/>
  <c r="I635" i="17"/>
  <c r="N635" i="17" s="1"/>
  <c r="J635" i="17"/>
  <c r="K635" i="17"/>
  <c r="L635" i="17"/>
  <c r="M635" i="17" s="1"/>
  <c r="I636" i="17"/>
  <c r="J636" i="17"/>
  <c r="K636" i="17"/>
  <c r="L636" i="17"/>
  <c r="M636" i="17" s="1"/>
  <c r="I637" i="17"/>
  <c r="N637" i="17" s="1"/>
  <c r="J637" i="17"/>
  <c r="K637" i="17"/>
  <c r="L637" i="17"/>
  <c r="I638" i="17"/>
  <c r="J638" i="17"/>
  <c r="K638" i="17"/>
  <c r="L638" i="17"/>
  <c r="M638" i="17" s="1"/>
  <c r="I639" i="17"/>
  <c r="N639" i="17" s="1"/>
  <c r="J639" i="17"/>
  <c r="K639" i="17"/>
  <c r="L639" i="17"/>
  <c r="M639" i="17" s="1"/>
  <c r="I640" i="17"/>
  <c r="N640" i="17" s="1"/>
  <c r="J640" i="17"/>
  <c r="K640" i="17"/>
  <c r="L640" i="17"/>
  <c r="M640" i="17" s="1"/>
  <c r="I641" i="17"/>
  <c r="N641" i="17" s="1"/>
  <c r="J641" i="17"/>
  <c r="K641" i="17"/>
  <c r="L641" i="17"/>
  <c r="I642" i="17"/>
  <c r="N642" i="17" s="1"/>
  <c r="J642" i="17"/>
  <c r="K642" i="17"/>
  <c r="L642" i="17"/>
  <c r="M642" i="17" s="1"/>
  <c r="I643" i="17"/>
  <c r="N643" i="17" s="1"/>
  <c r="J643" i="17"/>
  <c r="K643" i="17"/>
  <c r="L643" i="17"/>
  <c r="M643" i="17" s="1"/>
  <c r="I644" i="17"/>
  <c r="N644" i="17" s="1"/>
  <c r="J644" i="17"/>
  <c r="K644" i="17"/>
  <c r="L644" i="17"/>
  <c r="M644" i="17" s="1"/>
  <c r="I645" i="17"/>
  <c r="N645" i="17" s="1"/>
  <c r="J645" i="17"/>
  <c r="K645" i="17"/>
  <c r="L645" i="17"/>
  <c r="M645" i="17" s="1"/>
  <c r="I646" i="17"/>
  <c r="N646" i="17" s="1"/>
  <c r="J646" i="17"/>
  <c r="K646" i="17"/>
  <c r="L646" i="17"/>
  <c r="M646" i="17" s="1"/>
  <c r="I647" i="17"/>
  <c r="N647" i="17" s="1"/>
  <c r="J647" i="17"/>
  <c r="K647" i="17"/>
  <c r="L647" i="17"/>
  <c r="M647" i="17" s="1"/>
  <c r="I648" i="17"/>
  <c r="N648" i="17" s="1"/>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M653" i="17" s="1"/>
  <c r="I654" i="17"/>
  <c r="N654" i="17" s="1"/>
  <c r="J654" i="17"/>
  <c r="K654" i="17"/>
  <c r="L654" i="17"/>
  <c r="M654" i="17" s="1"/>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K665" i="17"/>
  <c r="L665" i="17"/>
  <c r="I666" i="17"/>
  <c r="N666" i="17" s="1"/>
  <c r="J666" i="17"/>
  <c r="K666" i="17"/>
  <c r="L666" i="17"/>
  <c r="M666" i="17" s="1"/>
  <c r="I667" i="17"/>
  <c r="N667" i="17" s="1"/>
  <c r="J667" i="17"/>
  <c r="K667" i="17"/>
  <c r="L667" i="17"/>
  <c r="M667" i="17" s="1"/>
  <c r="I668" i="17"/>
  <c r="N668" i="17" s="1"/>
  <c r="J668" i="17"/>
  <c r="K668" i="17"/>
  <c r="L668" i="17"/>
  <c r="I669" i="17"/>
  <c r="N669" i="17" s="1"/>
  <c r="J669" i="17"/>
  <c r="K669" i="17"/>
  <c r="L669" i="17"/>
  <c r="M669" i="17" s="1"/>
  <c r="I670" i="17"/>
  <c r="N670" i="17" s="1"/>
  <c r="J670" i="17"/>
  <c r="K670" i="17"/>
  <c r="L670" i="17"/>
  <c r="M670" i="17" s="1"/>
  <c r="I671" i="17"/>
  <c r="N671" i="17" s="1"/>
  <c r="J671" i="17"/>
  <c r="K671" i="17"/>
  <c r="L671" i="17"/>
  <c r="M671" i="17" s="1"/>
  <c r="I672" i="17"/>
  <c r="N672" i="17" s="1"/>
  <c r="J672" i="17"/>
  <c r="K672" i="17"/>
  <c r="L672" i="17"/>
  <c r="M672" i="17" s="1"/>
  <c r="I673" i="17"/>
  <c r="N673" i="17" s="1"/>
  <c r="J673" i="17"/>
  <c r="K673" i="17"/>
  <c r="L673" i="17"/>
  <c r="M673" i="17" s="1"/>
  <c r="I674" i="17"/>
  <c r="J674" i="17"/>
  <c r="K674" i="17"/>
  <c r="L674" i="17"/>
  <c r="M674" i="17" s="1"/>
  <c r="I675" i="17"/>
  <c r="N675" i="17" s="1"/>
  <c r="J675" i="17"/>
  <c r="K675" i="17"/>
  <c r="L675" i="17"/>
  <c r="M675" i="17" s="1"/>
  <c r="I676" i="17"/>
  <c r="N676" i="17" s="1"/>
  <c r="J676" i="17"/>
  <c r="K676" i="17"/>
  <c r="L676" i="17"/>
  <c r="M676" i="17" s="1"/>
  <c r="I677" i="17"/>
  <c r="J677" i="17"/>
  <c r="K677" i="17"/>
  <c r="L677" i="17"/>
  <c r="M677" i="17" s="1"/>
  <c r="I678" i="17"/>
  <c r="N678" i="17" s="1"/>
  <c r="J678" i="17"/>
  <c r="K678" i="17"/>
  <c r="L678" i="17"/>
  <c r="M678" i="17" s="1"/>
  <c r="I679" i="17"/>
  <c r="N679" i="17" s="1"/>
  <c r="J679" i="17"/>
  <c r="K679" i="17"/>
  <c r="L679" i="17"/>
  <c r="M679" i="17" s="1"/>
  <c r="I680" i="17"/>
  <c r="J680" i="17"/>
  <c r="K680" i="17"/>
  <c r="L680" i="17"/>
  <c r="I681" i="17"/>
  <c r="N681" i="17" s="1"/>
  <c r="J681" i="17"/>
  <c r="K681" i="17"/>
  <c r="L681" i="17"/>
  <c r="M681" i="17" s="1"/>
  <c r="I682" i="17"/>
  <c r="N682" i="17" s="1"/>
  <c r="J682" i="17"/>
  <c r="K682" i="17"/>
  <c r="L682" i="17"/>
  <c r="I683" i="17"/>
  <c r="N683" i="17" s="1"/>
  <c r="J683" i="17"/>
  <c r="K683" i="17"/>
  <c r="L683" i="17"/>
  <c r="M683" i="17" s="1"/>
  <c r="I684" i="17"/>
  <c r="N684" i="17" s="1"/>
  <c r="J684" i="17"/>
  <c r="K684" i="17"/>
  <c r="L684" i="17"/>
  <c r="M684" i="17" s="1"/>
  <c r="I685" i="17"/>
  <c r="N685" i="17" s="1"/>
  <c r="J685" i="17"/>
  <c r="K685" i="17"/>
  <c r="L685" i="17"/>
  <c r="M685" i="17" s="1"/>
  <c r="I686" i="17"/>
  <c r="N686" i="17" s="1"/>
  <c r="J686" i="17"/>
  <c r="K686" i="17"/>
  <c r="L686" i="17"/>
  <c r="M686" i="17" s="1"/>
  <c r="I687" i="17"/>
  <c r="N687" i="17" s="1"/>
  <c r="J687" i="17"/>
  <c r="K687" i="17"/>
  <c r="L687" i="17"/>
  <c r="M687" i="17" s="1"/>
  <c r="I688" i="17"/>
  <c r="N688" i="17" s="1"/>
  <c r="J688" i="17"/>
  <c r="K688" i="17"/>
  <c r="L688" i="17"/>
  <c r="M688" i="17" s="1"/>
  <c r="I689" i="17"/>
  <c r="N689" i="17" s="1"/>
  <c r="J689" i="17"/>
  <c r="K689" i="17"/>
  <c r="L689" i="17"/>
  <c r="I690" i="17"/>
  <c r="N690" i="17" s="1"/>
  <c r="J690" i="17"/>
  <c r="K690" i="17"/>
  <c r="L690" i="17"/>
  <c r="M690" i="17" s="1"/>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N695" i="17" s="1"/>
  <c r="J695" i="17"/>
  <c r="K695" i="17"/>
  <c r="L695" i="17"/>
  <c r="M695" i="17" s="1"/>
  <c r="I696" i="17"/>
  <c r="N696" i="17" s="1"/>
  <c r="J696" i="17"/>
  <c r="K696" i="17"/>
  <c r="L696" i="17"/>
  <c r="M696" i="17" s="1"/>
  <c r="I697" i="17"/>
  <c r="N697" i="17" s="1"/>
  <c r="J697" i="17"/>
  <c r="K697" i="17"/>
  <c r="L697" i="17"/>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M701" i="17" s="1"/>
  <c r="I702" i="17"/>
  <c r="N702" i="17" s="1"/>
  <c r="J702" i="17"/>
  <c r="K702" i="17"/>
  <c r="L702" i="17"/>
  <c r="M702" i="17" s="1"/>
  <c r="I703" i="17"/>
  <c r="N703" i="17" s="1"/>
  <c r="J703" i="17"/>
  <c r="K703" i="17"/>
  <c r="L703" i="17"/>
  <c r="M703" i="17" s="1"/>
  <c r="I704" i="17"/>
  <c r="N704" i="17" s="1"/>
  <c r="J704" i="17"/>
  <c r="K704" i="17"/>
  <c r="L704" i="17"/>
  <c r="I705" i="17"/>
  <c r="N705" i="17" s="1"/>
  <c r="J705" i="17"/>
  <c r="K705" i="17"/>
  <c r="L705" i="17"/>
  <c r="M705" i="17" s="1"/>
  <c r="I706" i="17"/>
  <c r="N706" i="17" s="1"/>
  <c r="J706" i="17"/>
  <c r="K706" i="17"/>
  <c r="L706" i="17"/>
  <c r="I707" i="17"/>
  <c r="N707" i="17" s="1"/>
  <c r="J707" i="17"/>
  <c r="K707" i="17"/>
  <c r="L707" i="17"/>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J713" i="17"/>
  <c r="K713" i="17"/>
  <c r="L713" i="17"/>
  <c r="M713" i="17" s="1"/>
  <c r="I714" i="17"/>
  <c r="N714" i="17" s="1"/>
  <c r="J714" i="17"/>
  <c r="K714" i="17"/>
  <c r="L714" i="17"/>
  <c r="M714" i="17" s="1"/>
  <c r="I715" i="17"/>
  <c r="J715" i="17"/>
  <c r="K715" i="17"/>
  <c r="L715" i="17"/>
  <c r="M715" i="17" s="1"/>
  <c r="I716" i="17"/>
  <c r="N716" i="17" s="1"/>
  <c r="J716" i="17"/>
  <c r="K716" i="17"/>
  <c r="L716" i="17"/>
  <c r="M716" i="17" s="1"/>
  <c r="I717" i="17"/>
  <c r="N717" i="17" s="1"/>
  <c r="J717" i="17"/>
  <c r="K717" i="17"/>
  <c r="L717" i="17"/>
  <c r="M717" i="17" s="1"/>
  <c r="I718" i="17"/>
  <c r="N718" i="17" s="1"/>
  <c r="J718" i="17"/>
  <c r="K718" i="17"/>
  <c r="L718" i="17"/>
  <c r="M718" i="17" s="1"/>
  <c r="I719" i="17"/>
  <c r="N719" i="17" s="1"/>
  <c r="J719" i="17"/>
  <c r="K719" i="17"/>
  <c r="L719" i="17"/>
  <c r="I720" i="17"/>
  <c r="N720" i="17" s="1"/>
  <c r="J720" i="17"/>
  <c r="K720" i="17"/>
  <c r="L720" i="17"/>
  <c r="M720" i="17" s="1"/>
  <c r="I721" i="17"/>
  <c r="N721" i="17" s="1"/>
  <c r="J721" i="17"/>
  <c r="K721" i="17"/>
  <c r="L721" i="17"/>
  <c r="I722" i="17"/>
  <c r="N722" i="17" s="1"/>
  <c r="J722" i="17"/>
  <c r="K722" i="17"/>
  <c r="L722" i="17"/>
  <c r="M722" i="17" s="1"/>
  <c r="I723" i="17"/>
  <c r="N723" i="17" s="1"/>
  <c r="J723" i="17"/>
  <c r="K723" i="17"/>
  <c r="L723" i="17"/>
  <c r="M723" i="17" s="1"/>
  <c r="I724" i="17"/>
  <c r="N724" i="17" s="1"/>
  <c r="J724" i="17"/>
  <c r="K724" i="17"/>
  <c r="L724" i="17"/>
  <c r="M724" i="17" s="1"/>
  <c r="I725" i="17"/>
  <c r="N725" i="17" s="1"/>
  <c r="J725" i="17"/>
  <c r="K725" i="17"/>
  <c r="L725" i="17"/>
  <c r="M725" i="17" s="1"/>
  <c r="I726" i="17"/>
  <c r="N726" i="17" s="1"/>
  <c r="J726" i="17"/>
  <c r="K726" i="17"/>
  <c r="L726" i="17"/>
  <c r="M726" i="17" s="1"/>
  <c r="I727" i="17"/>
  <c r="N727" i="17" s="1"/>
  <c r="J727" i="17"/>
  <c r="K727" i="17"/>
  <c r="L727" i="17"/>
  <c r="M727" i="17" s="1"/>
  <c r="I728" i="17"/>
  <c r="N728" i="17" s="1"/>
  <c r="J728" i="17"/>
  <c r="K728" i="17"/>
  <c r="L728" i="17"/>
  <c r="M728" i="17" s="1"/>
  <c r="I729" i="17"/>
  <c r="N729" i="17" s="1"/>
  <c r="J729" i="17"/>
  <c r="K729" i="17"/>
  <c r="L729" i="17"/>
  <c r="M729" i="17" s="1"/>
  <c r="I730" i="17"/>
  <c r="N730" i="17" s="1"/>
  <c r="J730" i="17"/>
  <c r="K730" i="17"/>
  <c r="L730" i="17"/>
  <c r="M730" i="17" s="1"/>
  <c r="I731" i="17"/>
  <c r="N731" i="17" s="1"/>
  <c r="J731" i="17"/>
  <c r="K731" i="17"/>
  <c r="L731" i="17"/>
  <c r="M731" i="17" s="1"/>
  <c r="I732" i="17"/>
  <c r="N732" i="17" s="1"/>
  <c r="J732" i="17"/>
  <c r="K732" i="17"/>
  <c r="L732" i="17"/>
  <c r="M732" i="17" s="1"/>
  <c r="I733" i="17"/>
  <c r="J733" i="17"/>
  <c r="K733" i="17"/>
  <c r="L733" i="17"/>
  <c r="M733" i="17" s="1"/>
  <c r="I734" i="17"/>
  <c r="N734" i="17" s="1"/>
  <c r="J734" i="17"/>
  <c r="K734" i="17"/>
  <c r="L734" i="17"/>
  <c r="M734" i="17" s="1"/>
  <c r="I735" i="17"/>
  <c r="N735" i="17" s="1"/>
  <c r="J735" i="17"/>
  <c r="K735" i="17"/>
  <c r="L735" i="17"/>
  <c r="M735" i="17" s="1"/>
  <c r="I736" i="17"/>
  <c r="N736" i="17" s="1"/>
  <c r="J736" i="17"/>
  <c r="K736" i="17"/>
  <c r="L736" i="17"/>
  <c r="I737" i="17"/>
  <c r="N737" i="17" s="1"/>
  <c r="J737" i="17"/>
  <c r="K737" i="17"/>
  <c r="L737" i="17"/>
  <c r="M737" i="17" s="1"/>
  <c r="I738" i="17"/>
  <c r="N738" i="17" s="1"/>
  <c r="J738" i="17"/>
  <c r="K738" i="17"/>
  <c r="L738" i="17"/>
  <c r="M738" i="17" s="1"/>
  <c r="I739" i="17"/>
  <c r="N739" i="17" s="1"/>
  <c r="J739" i="17"/>
  <c r="K739" i="17"/>
  <c r="L739" i="17"/>
  <c r="M739" i="17" s="1"/>
  <c r="I740" i="17"/>
  <c r="N740" i="17" s="1"/>
  <c r="J740" i="17"/>
  <c r="K740" i="17"/>
  <c r="L740" i="17"/>
  <c r="M740" i="17" s="1"/>
  <c r="I741" i="17"/>
  <c r="N741" i="17" s="1"/>
  <c r="J741" i="17"/>
  <c r="K741" i="17"/>
  <c r="L741" i="17"/>
  <c r="M741" i="17" s="1"/>
  <c r="I742" i="17"/>
  <c r="N742" i="17" s="1"/>
  <c r="J742" i="17"/>
  <c r="K742" i="17"/>
  <c r="L742" i="17"/>
  <c r="I743" i="17"/>
  <c r="N743" i="17" s="1"/>
  <c r="J743" i="17"/>
  <c r="K743" i="17"/>
  <c r="L743" i="17"/>
  <c r="M743" i="17" s="1"/>
  <c r="I744" i="17"/>
  <c r="N744" i="17" s="1"/>
  <c r="J744" i="17"/>
  <c r="K744" i="17"/>
  <c r="L744" i="17"/>
  <c r="M744" i="17" s="1"/>
  <c r="I745" i="17"/>
  <c r="N745" i="17" s="1"/>
  <c r="J745" i="17"/>
  <c r="K745" i="17"/>
  <c r="L745" i="17"/>
  <c r="I746" i="17"/>
  <c r="J746" i="17"/>
  <c r="K746" i="17"/>
  <c r="L746" i="17"/>
  <c r="M746" i="17" s="1"/>
  <c r="I747" i="17"/>
  <c r="N747" i="17" s="1"/>
  <c r="J747" i="17"/>
  <c r="K747" i="17"/>
  <c r="L747" i="17"/>
  <c r="M747" i="17" s="1"/>
  <c r="I748" i="17"/>
  <c r="N748" i="17" s="1"/>
  <c r="J748" i="17"/>
  <c r="K748" i="17"/>
  <c r="L748" i="17"/>
  <c r="M748" i="17" s="1"/>
  <c r="I749" i="17"/>
  <c r="J749" i="17"/>
  <c r="K749" i="17"/>
  <c r="L749" i="17"/>
  <c r="M749" i="17" s="1"/>
  <c r="I750" i="17"/>
  <c r="N750" i="17" s="1"/>
  <c r="J750" i="17"/>
  <c r="K750" i="17"/>
  <c r="L750" i="17"/>
  <c r="M750" i="17" s="1"/>
  <c r="I751" i="17"/>
  <c r="N751" i="17" s="1"/>
  <c r="J751" i="17"/>
  <c r="K751" i="17"/>
  <c r="L751" i="17"/>
  <c r="M751" i="17" s="1"/>
  <c r="I752" i="17"/>
  <c r="N752" i="17" s="1"/>
  <c r="J752" i="17"/>
  <c r="K752" i="17"/>
  <c r="L752" i="17"/>
  <c r="M752" i="17" s="1"/>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M756" i="17" s="1"/>
  <c r="I757" i="17"/>
  <c r="N757" i="17" s="1"/>
  <c r="J757" i="17"/>
  <c r="K757" i="17"/>
  <c r="L757" i="17"/>
  <c r="M757" i="17" s="1"/>
  <c r="I758" i="17"/>
  <c r="N758" i="17" s="1"/>
  <c r="J758" i="17"/>
  <c r="K758" i="17"/>
  <c r="L758" i="17"/>
  <c r="I759" i="17"/>
  <c r="N759" i="17" s="1"/>
  <c r="J759" i="17"/>
  <c r="K759" i="17"/>
  <c r="L759" i="17"/>
  <c r="M759" i="17" s="1"/>
  <c r="I760" i="17"/>
  <c r="N760" i="17" s="1"/>
  <c r="J760" i="17"/>
  <c r="K760" i="17"/>
  <c r="L760" i="17"/>
  <c r="I761" i="17"/>
  <c r="N761" i="17" s="1"/>
  <c r="J761" i="17"/>
  <c r="K761" i="17"/>
  <c r="L761" i="17"/>
  <c r="M761" i="17" s="1"/>
  <c r="I762" i="17"/>
  <c r="N762" i="17" s="1"/>
  <c r="J762" i="17"/>
  <c r="K762" i="17"/>
  <c r="L762" i="17"/>
  <c r="M762" i="17" s="1"/>
  <c r="I763" i="17"/>
  <c r="N763" i="17" s="1"/>
  <c r="J763" i="17"/>
  <c r="K763" i="17"/>
  <c r="L763" i="17"/>
  <c r="M763" i="17" s="1"/>
  <c r="I764" i="17"/>
  <c r="N764" i="17" s="1"/>
  <c r="J764" i="17"/>
  <c r="K764" i="17"/>
  <c r="L764" i="17"/>
  <c r="M764" i="17" s="1"/>
  <c r="I765" i="17"/>
  <c r="N765" i="17" s="1"/>
  <c r="J765" i="17"/>
  <c r="K765" i="17"/>
  <c r="L765" i="17"/>
  <c r="M765" i="17" s="1"/>
  <c r="I766" i="17"/>
  <c r="N766" i="17" s="1"/>
  <c r="J766" i="17"/>
  <c r="K766" i="17"/>
  <c r="L766" i="17"/>
  <c r="M766" i="17" s="1"/>
  <c r="I767" i="17"/>
  <c r="N767" i="17" s="1"/>
  <c r="J767" i="17"/>
  <c r="K767" i="17"/>
  <c r="L767" i="17"/>
  <c r="M767" i="17" s="1"/>
  <c r="I768" i="17"/>
  <c r="N768" i="17" s="1"/>
  <c r="J768" i="17"/>
  <c r="K768" i="17"/>
  <c r="L768" i="17"/>
  <c r="M768" i="17" s="1"/>
  <c r="I769" i="17"/>
  <c r="N769" i="17" s="1"/>
  <c r="J769" i="17"/>
  <c r="K769" i="17"/>
  <c r="L769" i="17"/>
  <c r="M769" i="17" s="1"/>
  <c r="I770" i="17"/>
  <c r="N770" i="17" s="1"/>
  <c r="J770" i="17"/>
  <c r="K770" i="17"/>
  <c r="L770" i="17"/>
  <c r="M770" i="17" s="1"/>
  <c r="I771" i="17"/>
  <c r="N771" i="17" s="1"/>
  <c r="J771" i="17"/>
  <c r="K771" i="17"/>
  <c r="L771" i="17"/>
  <c r="M771" i="17" s="1"/>
  <c r="I772" i="17"/>
  <c r="N772" i="17" s="1"/>
  <c r="J772" i="17"/>
  <c r="K772" i="17"/>
  <c r="L772" i="17"/>
  <c r="I773" i="17"/>
  <c r="N773" i="17" s="1"/>
  <c r="J773" i="17"/>
  <c r="K773" i="17"/>
  <c r="L773" i="17"/>
  <c r="M773" i="17" s="1"/>
  <c r="I774" i="17"/>
  <c r="N774" i="17" s="1"/>
  <c r="J774" i="17"/>
  <c r="K774" i="17"/>
  <c r="L774" i="17"/>
  <c r="M774" i="17" s="1"/>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I779" i="17"/>
  <c r="J779" i="17"/>
  <c r="K779" i="17"/>
  <c r="L779" i="17"/>
  <c r="M779" i="17" s="1"/>
  <c r="I780" i="17"/>
  <c r="N780" i="17" s="1"/>
  <c r="J780" i="17"/>
  <c r="K780" i="17"/>
  <c r="L780" i="17"/>
  <c r="M780" i="17" s="1"/>
  <c r="I781" i="17"/>
  <c r="N781" i="17" s="1"/>
  <c r="J781" i="17"/>
  <c r="K781" i="17"/>
  <c r="L781" i="17"/>
  <c r="I782" i="17"/>
  <c r="N782" i="17" s="1"/>
  <c r="J782" i="17"/>
  <c r="K782" i="17"/>
  <c r="L782" i="17"/>
  <c r="M782" i="17" s="1"/>
  <c r="I783" i="17"/>
  <c r="N783" i="17" s="1"/>
  <c r="J783" i="17"/>
  <c r="K783" i="17"/>
  <c r="L783" i="17"/>
  <c r="M783" i="17" s="1"/>
  <c r="I784" i="17"/>
  <c r="N784" i="17" s="1"/>
  <c r="J784" i="17"/>
  <c r="K784" i="17"/>
  <c r="L784" i="17"/>
  <c r="M784" i="17" s="1"/>
  <c r="I785" i="17"/>
  <c r="J785" i="17"/>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M792" i="17" s="1"/>
  <c r="I793" i="17"/>
  <c r="N793" i="17" s="1"/>
  <c r="J793" i="17"/>
  <c r="K793" i="17"/>
  <c r="L793" i="17"/>
  <c r="M793" i="17" s="1"/>
  <c r="I794" i="17"/>
  <c r="N794" i="17" s="1"/>
  <c r="J794" i="17"/>
  <c r="K794" i="17"/>
  <c r="L794" i="17"/>
  <c r="I795" i="17"/>
  <c r="N795" i="17" s="1"/>
  <c r="J795" i="17"/>
  <c r="K795" i="17"/>
  <c r="L795" i="17"/>
  <c r="M795" i="17" s="1"/>
  <c r="I796" i="17"/>
  <c r="N796" i="17" s="1"/>
  <c r="J796" i="17"/>
  <c r="K796" i="17"/>
  <c r="L796" i="17"/>
  <c r="I797" i="17"/>
  <c r="N797" i="17" s="1"/>
  <c r="J797" i="17"/>
  <c r="K797" i="17"/>
  <c r="L797" i="17"/>
  <c r="M797" i="17" s="1"/>
  <c r="I798" i="17"/>
  <c r="N798" i="17" s="1"/>
  <c r="J798" i="17"/>
  <c r="K798" i="17"/>
  <c r="L798" i="17"/>
  <c r="M798" i="17" s="1"/>
  <c r="I799" i="17"/>
  <c r="N799" i="17" s="1"/>
  <c r="J799" i="17"/>
  <c r="K799" i="17"/>
  <c r="L799" i="17"/>
  <c r="M799" i="17" s="1"/>
  <c r="I800" i="17"/>
  <c r="N800" i="17" s="1"/>
  <c r="J800" i="17"/>
  <c r="K800" i="17"/>
  <c r="L800" i="17"/>
  <c r="M800" i="17" s="1"/>
  <c r="I801" i="17"/>
  <c r="N801" i="17" s="1"/>
  <c r="J801" i="17"/>
  <c r="K801" i="17"/>
  <c r="L801" i="17"/>
  <c r="M801" i="17" s="1"/>
  <c r="I802" i="17"/>
  <c r="N802" i="17" s="1"/>
  <c r="J802" i="17"/>
  <c r="K802" i="17"/>
  <c r="L802" i="17"/>
  <c r="M802" i="17" s="1"/>
  <c r="I803" i="17"/>
  <c r="N803" i="17" s="1"/>
  <c r="J803" i="17"/>
  <c r="K803" i="17"/>
  <c r="L803" i="17"/>
  <c r="M803" i="17" s="1"/>
  <c r="I804" i="17"/>
  <c r="N804" i="17" s="1"/>
  <c r="J804" i="17"/>
  <c r="K804" i="17"/>
  <c r="L804" i="17"/>
  <c r="M804" i="17" s="1"/>
  <c r="I805" i="17"/>
  <c r="N805" i="17" s="1"/>
  <c r="J805" i="17"/>
  <c r="K805" i="17"/>
  <c r="L805" i="17"/>
  <c r="M805" i="17" s="1"/>
  <c r="I806" i="17"/>
  <c r="N806" i="17" s="1"/>
  <c r="J806" i="17"/>
  <c r="K806" i="17"/>
  <c r="L806" i="17"/>
  <c r="M806" i="17" s="1"/>
  <c r="I807" i="17"/>
  <c r="N807" i="17" s="1"/>
  <c r="J807" i="17"/>
  <c r="K807" i="17"/>
  <c r="L807" i="17"/>
  <c r="M807" i="17" s="1"/>
  <c r="I808" i="17"/>
  <c r="N808" i="17" s="1"/>
  <c r="J808" i="17"/>
  <c r="K808" i="17"/>
  <c r="L808" i="17"/>
  <c r="I809" i="17"/>
  <c r="N809" i="17" s="1"/>
  <c r="J809" i="17"/>
  <c r="K809" i="17"/>
  <c r="L809" i="17"/>
  <c r="M809" i="17" s="1"/>
  <c r="I810" i="17"/>
  <c r="N810" i="17" s="1"/>
  <c r="J810" i="17"/>
  <c r="K810" i="17"/>
  <c r="L810" i="17"/>
  <c r="M810" i="17" s="1"/>
  <c r="I811" i="17"/>
  <c r="N811" i="17" s="1"/>
  <c r="J811" i="17"/>
  <c r="K811" i="17"/>
  <c r="L811" i="17"/>
  <c r="M811" i="17" s="1"/>
  <c r="I812" i="17"/>
  <c r="N812" i="17" s="1"/>
  <c r="J812" i="17"/>
  <c r="K812" i="17"/>
  <c r="L812" i="17"/>
  <c r="M812" i="17" s="1"/>
  <c r="I813" i="17"/>
  <c r="N813" i="17" s="1"/>
  <c r="J813" i="17"/>
  <c r="K813" i="17"/>
  <c r="L813" i="17"/>
  <c r="M813" i="17" s="1"/>
  <c r="I814" i="17"/>
  <c r="N814" i="17" s="1"/>
  <c r="J814" i="17"/>
  <c r="K814" i="17"/>
  <c r="L814" i="17"/>
  <c r="I815" i="17"/>
  <c r="N815" i="17" s="1"/>
  <c r="J815" i="17"/>
  <c r="K815" i="17"/>
  <c r="L815" i="17"/>
  <c r="M815" i="17" s="1"/>
  <c r="I816" i="17"/>
  <c r="N816" i="17" s="1"/>
  <c r="J816" i="17"/>
  <c r="K816" i="17"/>
  <c r="L816" i="17"/>
  <c r="M816" i="17" s="1"/>
  <c r="I817" i="17"/>
  <c r="N817" i="17" s="1"/>
  <c r="J817" i="17"/>
  <c r="K817" i="17"/>
  <c r="L817" i="17"/>
  <c r="I818" i="17"/>
  <c r="N818" i="17" s="1"/>
  <c r="J818" i="17"/>
  <c r="K818" i="17"/>
  <c r="L818" i="17"/>
  <c r="M818" i="17" s="1"/>
  <c r="I819" i="17"/>
  <c r="N819" i="17" s="1"/>
  <c r="J819" i="17"/>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M825" i="17" s="1"/>
  <c r="I826" i="17"/>
  <c r="N826" i="17" s="1"/>
  <c r="J826" i="17"/>
  <c r="K826" i="17"/>
  <c r="L826" i="17"/>
  <c r="M826" i="17" s="1"/>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I831" i="17"/>
  <c r="N831" i="17" s="1"/>
  <c r="J831" i="17"/>
  <c r="K831" i="17"/>
  <c r="L831" i="17"/>
  <c r="M831" i="17" s="1"/>
  <c r="I832" i="17"/>
  <c r="N832" i="17" s="1"/>
  <c r="J832" i="17"/>
  <c r="K832" i="17"/>
  <c r="L832" i="17"/>
  <c r="I833" i="17"/>
  <c r="N833" i="17" s="1"/>
  <c r="J833" i="17"/>
  <c r="K833" i="17"/>
  <c r="L833" i="17"/>
  <c r="M833" i="17" s="1"/>
  <c r="I834" i="17"/>
  <c r="N834" i="17" s="1"/>
  <c r="J834" i="17"/>
  <c r="K834" i="17"/>
  <c r="L834" i="17"/>
  <c r="M834" i="17" s="1"/>
  <c r="I835" i="17"/>
  <c r="N835" i="17" s="1"/>
  <c r="J835" i="17"/>
  <c r="K835" i="17"/>
  <c r="L835" i="17"/>
  <c r="M835" i="17" s="1"/>
  <c r="I836" i="17"/>
  <c r="N836" i="17" s="1"/>
  <c r="J836" i="17"/>
  <c r="K836" i="17"/>
  <c r="L836" i="17"/>
  <c r="M836" i="17" s="1"/>
  <c r="I837" i="17"/>
  <c r="N837" i="17" s="1"/>
  <c r="J837" i="17"/>
  <c r="K837" i="17"/>
  <c r="L837" i="17"/>
  <c r="M837" i="17" s="1"/>
  <c r="I838" i="17"/>
  <c r="N838" i="17" s="1"/>
  <c r="J838" i="17"/>
  <c r="K838" i="17"/>
  <c r="L838" i="17"/>
  <c r="M838" i="17" s="1"/>
  <c r="I839" i="17"/>
  <c r="N839" i="17" s="1"/>
  <c r="J839" i="17"/>
  <c r="K839" i="17"/>
  <c r="L839" i="17"/>
  <c r="M839" i="17" s="1"/>
  <c r="I840" i="17"/>
  <c r="N840" i="17" s="1"/>
  <c r="J840" i="17"/>
  <c r="K840" i="17"/>
  <c r="L840" i="17"/>
  <c r="M840" i="17" s="1"/>
  <c r="I841" i="17"/>
  <c r="N841" i="17" s="1"/>
  <c r="J841" i="17"/>
  <c r="K841" i="17"/>
  <c r="L841" i="17"/>
  <c r="M841" i="17" s="1"/>
  <c r="I842" i="17"/>
  <c r="N842" i="17" s="1"/>
  <c r="J842" i="17"/>
  <c r="K842" i="17"/>
  <c r="L842" i="17"/>
  <c r="M842" i="17" s="1"/>
  <c r="I843" i="17"/>
  <c r="N843" i="17" s="1"/>
  <c r="J843" i="17"/>
  <c r="K843" i="17"/>
  <c r="L843" i="17"/>
  <c r="M843" i="17" s="1"/>
  <c r="I844" i="17"/>
  <c r="N844" i="17" s="1"/>
  <c r="J844" i="17"/>
  <c r="K844" i="17"/>
  <c r="L844" i="17"/>
  <c r="I845" i="17"/>
  <c r="N845" i="17" s="1"/>
  <c r="J845" i="17"/>
  <c r="K845" i="17"/>
  <c r="L845" i="17"/>
  <c r="M845" i="17" s="1"/>
  <c r="I846" i="17"/>
  <c r="N846" i="17" s="1"/>
  <c r="J846" i="17"/>
  <c r="K846" i="17"/>
  <c r="L846" i="17"/>
  <c r="M846" i="17" s="1"/>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I851" i="17"/>
  <c r="N851" i="17" s="1"/>
  <c r="J851" i="17"/>
  <c r="K851" i="17"/>
  <c r="L851" i="17"/>
  <c r="M851" i="17" s="1"/>
  <c r="I852" i="17"/>
  <c r="N852" i="17" s="1"/>
  <c r="J852" i="17"/>
  <c r="K852" i="17"/>
  <c r="L852" i="17"/>
  <c r="M852" i="17" s="1"/>
  <c r="I853" i="17"/>
  <c r="N853" i="17" s="1"/>
  <c r="J853" i="17"/>
  <c r="K853" i="17"/>
  <c r="L853" i="17"/>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M857" i="17" s="1"/>
  <c r="I858" i="17"/>
  <c r="N858" i="17" s="1"/>
  <c r="J858" i="17"/>
  <c r="K858" i="17"/>
  <c r="L858" i="17"/>
  <c r="M858" i="17" s="1"/>
  <c r="I859" i="17"/>
  <c r="N859" i="17" s="1"/>
  <c r="J859" i="17"/>
  <c r="K859" i="17"/>
  <c r="L859" i="17"/>
  <c r="M859" i="17" s="1"/>
  <c r="I860" i="17"/>
  <c r="N860" i="17" s="1"/>
  <c r="J860" i="17"/>
  <c r="K860" i="17"/>
  <c r="L860" i="17"/>
  <c r="M860" i="17" s="1"/>
  <c r="I861" i="17"/>
  <c r="N861" i="17" s="1"/>
  <c r="J861" i="17"/>
  <c r="K861" i="17"/>
  <c r="L861" i="17"/>
  <c r="M861" i="17" s="1"/>
  <c r="I862" i="17"/>
  <c r="N862" i="17" s="1"/>
  <c r="J862" i="17"/>
  <c r="K862" i="17"/>
  <c r="L862" i="17"/>
  <c r="M862" i="17" s="1"/>
  <c r="I863" i="17"/>
  <c r="N863" i="17" s="1"/>
  <c r="J863" i="17"/>
  <c r="K863" i="17"/>
  <c r="L863" i="17"/>
  <c r="M863" i="17" s="1"/>
  <c r="I864" i="17"/>
  <c r="N864" i="17" s="1"/>
  <c r="J864" i="17"/>
  <c r="K864" i="17"/>
  <c r="L864" i="17"/>
  <c r="M864" i="17" s="1"/>
  <c r="I865" i="17"/>
  <c r="N865" i="17" s="1"/>
  <c r="J865" i="17"/>
  <c r="K865" i="17"/>
  <c r="L865" i="17"/>
  <c r="M865" i="17" s="1"/>
  <c r="I866" i="17"/>
  <c r="N866" i="17" s="1"/>
  <c r="J866" i="17"/>
  <c r="K866" i="17"/>
  <c r="L866" i="17"/>
  <c r="I867" i="17"/>
  <c r="N867" i="17" s="1"/>
  <c r="J867" i="17"/>
  <c r="K867" i="17"/>
  <c r="L867" i="17"/>
  <c r="M867" i="17" s="1"/>
  <c r="I868" i="17"/>
  <c r="N868" i="17" s="1"/>
  <c r="J868" i="17"/>
  <c r="K868" i="17"/>
  <c r="L868" i="17"/>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K877" i="17"/>
  <c r="L877" i="17"/>
  <c r="M877" i="17" s="1"/>
  <c r="I878" i="17"/>
  <c r="N878" i="17" s="1"/>
  <c r="J878" i="17"/>
  <c r="K878" i="17"/>
  <c r="L878" i="17"/>
  <c r="M878" i="17" s="1"/>
  <c r="I879" i="17"/>
  <c r="N879" i="17" s="1"/>
  <c r="J879" i="17"/>
  <c r="K879" i="17"/>
  <c r="L879" i="17"/>
  <c r="M879" i="17" s="1"/>
  <c r="I880" i="17"/>
  <c r="N880" i="17" s="1"/>
  <c r="J880" i="17"/>
  <c r="K880" i="17"/>
  <c r="L880" i="17"/>
  <c r="I881" i="17"/>
  <c r="N881" i="17" s="1"/>
  <c r="J881" i="17"/>
  <c r="K881" i="17"/>
  <c r="L881" i="17"/>
  <c r="M881" i="17" s="1"/>
  <c r="I882" i="17"/>
  <c r="N882" i="17" s="1"/>
  <c r="J882" i="17"/>
  <c r="K882" i="17"/>
  <c r="L882" i="17"/>
  <c r="M882" i="17" s="1"/>
  <c r="I883" i="17"/>
  <c r="N883" i="17" s="1"/>
  <c r="J883" i="17"/>
  <c r="K883" i="17"/>
  <c r="L883" i="17"/>
  <c r="M883" i="17" s="1"/>
  <c r="I884" i="17"/>
  <c r="N884" i="17" s="1"/>
  <c r="J884" i="17"/>
  <c r="K884" i="17"/>
  <c r="L884" i="17"/>
  <c r="M884" i="17" s="1"/>
  <c r="I885" i="17"/>
  <c r="N885" i="17" s="1"/>
  <c r="J885" i="17"/>
  <c r="K885" i="17"/>
  <c r="L885" i="17"/>
  <c r="M885" i="17" s="1"/>
  <c r="I886" i="17"/>
  <c r="N886" i="17" s="1"/>
  <c r="J886" i="17"/>
  <c r="K886" i="17"/>
  <c r="L886" i="17"/>
  <c r="I887" i="17"/>
  <c r="N887" i="17" s="1"/>
  <c r="J887" i="17"/>
  <c r="K887" i="17"/>
  <c r="L887" i="17"/>
  <c r="M887" i="17" s="1"/>
  <c r="I888" i="17"/>
  <c r="N888" i="17" s="1"/>
  <c r="J888" i="17"/>
  <c r="K888" i="17"/>
  <c r="L888" i="17"/>
  <c r="M888" i="17" s="1"/>
  <c r="I889" i="17"/>
  <c r="N889" i="17" s="1"/>
  <c r="J889" i="17"/>
  <c r="K889" i="17"/>
  <c r="L889" i="17"/>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N894" i="17" s="1"/>
  <c r="J894" i="17"/>
  <c r="K894" i="17"/>
  <c r="L894" i="17"/>
  <c r="M894" i="17" s="1"/>
  <c r="I895" i="17"/>
  <c r="N895" i="17" s="1"/>
  <c r="J895" i="17"/>
  <c r="K895" i="17"/>
  <c r="L895" i="17"/>
  <c r="M895" i="17" s="1"/>
  <c r="I896" i="17"/>
  <c r="N896" i="17" s="1"/>
  <c r="J896" i="17"/>
  <c r="K896" i="17"/>
  <c r="L896" i="17"/>
  <c r="M896" i="17" s="1"/>
  <c r="I897" i="17"/>
  <c r="N897" i="17" s="1"/>
  <c r="J897" i="17"/>
  <c r="K897" i="17"/>
  <c r="L897" i="17"/>
  <c r="M897" i="17" s="1"/>
  <c r="I898" i="17"/>
  <c r="N898" i="17" s="1"/>
  <c r="J898" i="17"/>
  <c r="K898" i="17"/>
  <c r="L898" i="17"/>
  <c r="M898" i="17" s="1"/>
  <c r="I899" i="17"/>
  <c r="N899" i="17" s="1"/>
  <c r="J899" i="17"/>
  <c r="K899" i="17"/>
  <c r="L899" i="17"/>
  <c r="M899" i="17" s="1"/>
  <c r="I900" i="17"/>
  <c r="N900" i="17" s="1"/>
  <c r="J900" i="17"/>
  <c r="K900" i="17"/>
  <c r="L900" i="17"/>
  <c r="M900" i="17" s="1"/>
  <c r="I901" i="17"/>
  <c r="N901" i="17" s="1"/>
  <c r="J901" i="17"/>
  <c r="K901" i="17"/>
  <c r="L901" i="17"/>
  <c r="M901" i="17" s="1"/>
  <c r="I902" i="17"/>
  <c r="N902" i="17" s="1"/>
  <c r="J902" i="17"/>
  <c r="K902" i="17"/>
  <c r="L902" i="17"/>
  <c r="I903" i="17"/>
  <c r="N903" i="17" s="1"/>
  <c r="J903" i="17"/>
  <c r="K903" i="17"/>
  <c r="L903" i="17"/>
  <c r="M903" i="17" s="1"/>
  <c r="I904" i="17"/>
  <c r="N904" i="17" s="1"/>
  <c r="J904" i="17"/>
  <c r="K904" i="17"/>
  <c r="L904" i="17"/>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N910" i="17" s="1"/>
  <c r="J910" i="17"/>
  <c r="K910" i="17"/>
  <c r="L910" i="17"/>
  <c r="M910" i="17" s="1"/>
  <c r="I911" i="17"/>
  <c r="N911" i="17" s="1"/>
  <c r="J911" i="17"/>
  <c r="K911" i="17"/>
  <c r="L911" i="17"/>
  <c r="M911" i="17" s="1"/>
  <c r="I912" i="17"/>
  <c r="N912" i="17" s="1"/>
  <c r="J912" i="17"/>
  <c r="K912" i="17"/>
  <c r="L912" i="17"/>
  <c r="M912" i="17" s="1"/>
  <c r="I913" i="17"/>
  <c r="N913" i="17" s="1"/>
  <c r="J913" i="17"/>
  <c r="K913" i="17"/>
  <c r="L913" i="17"/>
  <c r="M913" i="17" s="1"/>
  <c r="I914" i="17"/>
  <c r="N914" i="17" s="1"/>
  <c r="J914" i="17"/>
  <c r="K914" i="17"/>
  <c r="L914" i="17"/>
  <c r="M914" i="17" s="1"/>
  <c r="I915" i="17"/>
  <c r="N915" i="17" s="1"/>
  <c r="J915" i="17"/>
  <c r="K915" i="17"/>
  <c r="L915" i="17"/>
  <c r="M915" i="17" s="1"/>
  <c r="I916" i="17"/>
  <c r="N916" i="17" s="1"/>
  <c r="J916" i="17"/>
  <c r="K916" i="17"/>
  <c r="L916" i="17"/>
  <c r="I917" i="17"/>
  <c r="N917" i="17" s="1"/>
  <c r="J917" i="17"/>
  <c r="K917" i="17"/>
  <c r="L917" i="17"/>
  <c r="M917" i="17" s="1"/>
  <c r="I918" i="17"/>
  <c r="N918" i="17" s="1"/>
  <c r="J918" i="17"/>
  <c r="K918" i="17"/>
  <c r="L918" i="17"/>
  <c r="M918" i="17" s="1"/>
  <c r="I919" i="17"/>
  <c r="N919" i="17" s="1"/>
  <c r="J919" i="17"/>
  <c r="K919" i="17"/>
  <c r="L919" i="17"/>
  <c r="M919" i="17" s="1"/>
  <c r="I920" i="17"/>
  <c r="N920" i="17" s="1"/>
  <c r="J920" i="17"/>
  <c r="K920" i="17"/>
  <c r="L920" i="17"/>
  <c r="M920" i="17" s="1"/>
  <c r="I921" i="17"/>
  <c r="N921" i="17" s="1"/>
  <c r="J921" i="17"/>
  <c r="K921" i="17"/>
  <c r="L921" i="17"/>
  <c r="M921" i="17" s="1"/>
  <c r="I922" i="17"/>
  <c r="N922" i="17" s="1"/>
  <c r="J922" i="17"/>
  <c r="K922" i="17"/>
  <c r="L922" i="17"/>
  <c r="I923" i="17"/>
  <c r="N923" i="17" s="1"/>
  <c r="J923" i="17"/>
  <c r="K923" i="17"/>
  <c r="L923" i="17"/>
  <c r="M923" i="17" s="1"/>
  <c r="I924" i="17"/>
  <c r="N924" i="17" s="1"/>
  <c r="J924" i="17"/>
  <c r="K924" i="17"/>
  <c r="L924" i="17"/>
  <c r="M924" i="17" s="1"/>
  <c r="I925" i="17"/>
  <c r="N925" i="17" s="1"/>
  <c r="J925" i="17"/>
  <c r="K925" i="17"/>
  <c r="L925" i="17"/>
  <c r="I926" i="17"/>
  <c r="N926" i="17" s="1"/>
  <c r="J926" i="17"/>
  <c r="K926" i="17"/>
  <c r="L926" i="17"/>
  <c r="M926" i="17" s="1"/>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M931" i="17" s="1"/>
  <c r="I932" i="17"/>
  <c r="N932" i="17" s="1"/>
  <c r="J932" i="17"/>
  <c r="K932" i="17"/>
  <c r="L932" i="17"/>
  <c r="M932" i="17" s="1"/>
  <c r="I933" i="17"/>
  <c r="N933" i="17" s="1"/>
  <c r="J933" i="17"/>
  <c r="K933" i="17"/>
  <c r="L933" i="17"/>
  <c r="M933" i="17" s="1"/>
  <c r="I934" i="17"/>
  <c r="N934" i="17" s="1"/>
  <c r="J934" i="17"/>
  <c r="K934" i="17"/>
  <c r="L934" i="17"/>
  <c r="M934" i="17" s="1"/>
  <c r="I935" i="17"/>
  <c r="N935" i="17" s="1"/>
  <c r="J935" i="17"/>
  <c r="K935" i="17"/>
  <c r="L935" i="17"/>
  <c r="M935" i="17" s="1"/>
  <c r="I936" i="17"/>
  <c r="N936" i="17" s="1"/>
  <c r="J936" i="17"/>
  <c r="K936" i="17"/>
  <c r="L936" i="17"/>
  <c r="M936" i="17" s="1"/>
  <c r="I937" i="17"/>
  <c r="N937" i="17" s="1"/>
  <c r="J937" i="17"/>
  <c r="K937" i="17"/>
  <c r="L937" i="17"/>
  <c r="M937" i="17" s="1"/>
  <c r="I938" i="17"/>
  <c r="N938" i="17" s="1"/>
  <c r="J938" i="17"/>
  <c r="K938" i="17"/>
  <c r="L938" i="17"/>
  <c r="I939" i="17"/>
  <c r="N939" i="17" s="1"/>
  <c r="J939" i="17"/>
  <c r="K939" i="17"/>
  <c r="L939" i="17"/>
  <c r="M939" i="17" s="1"/>
  <c r="I940" i="17"/>
  <c r="N940" i="17" s="1"/>
  <c r="J940" i="17"/>
  <c r="K940" i="17"/>
  <c r="L940" i="17"/>
  <c r="I941" i="17"/>
  <c r="N941" i="17" s="1"/>
  <c r="J941" i="17"/>
  <c r="K941" i="17"/>
  <c r="L941" i="17"/>
  <c r="M941" i="17" s="1"/>
  <c r="I942" i="17"/>
  <c r="N942" i="17" s="1"/>
  <c r="J942" i="17"/>
  <c r="K942" i="17"/>
  <c r="L942" i="17"/>
  <c r="M942" i="17" s="1"/>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K950" i="17"/>
  <c r="L950" i="17"/>
  <c r="M950" i="17" s="1"/>
  <c r="I951" i="17"/>
  <c r="N951" i="17" s="1"/>
  <c r="J951" i="17"/>
  <c r="K951" i="17"/>
  <c r="L951" i="17"/>
  <c r="M951" i="17" s="1"/>
  <c r="I952" i="17"/>
  <c r="N952" i="17" s="1"/>
  <c r="J952" i="17"/>
  <c r="K952" i="17"/>
  <c r="L952" i="17"/>
  <c r="I953" i="17"/>
  <c r="N953" i="17" s="1"/>
  <c r="J953" i="17"/>
  <c r="K953" i="17"/>
  <c r="L953" i="17"/>
  <c r="M953" i="17" s="1"/>
  <c r="I954" i="17"/>
  <c r="N954" i="17" s="1"/>
  <c r="J954" i="17"/>
  <c r="K954" i="17"/>
  <c r="L954" i="17"/>
  <c r="M954" i="17" s="1"/>
  <c r="I955" i="17"/>
  <c r="N955" i="17" s="1"/>
  <c r="J955" i="17"/>
  <c r="K955" i="17"/>
  <c r="L955" i="17"/>
  <c r="M955" i="17" s="1"/>
  <c r="I956" i="17"/>
  <c r="N956" i="17" s="1"/>
  <c r="J956" i="17"/>
  <c r="K956" i="17"/>
  <c r="L956" i="17"/>
  <c r="M956" i="17" s="1"/>
  <c r="I957" i="17"/>
  <c r="N957" i="17" s="1"/>
  <c r="J957" i="17"/>
  <c r="K957" i="17"/>
  <c r="L957" i="17"/>
  <c r="M957" i="17" s="1"/>
  <c r="I958" i="17"/>
  <c r="N958" i="17" s="1"/>
  <c r="J958" i="17"/>
  <c r="K958" i="17"/>
  <c r="L958" i="17"/>
  <c r="I959" i="17"/>
  <c r="N959" i="17" s="1"/>
  <c r="J959" i="17"/>
  <c r="K959" i="17"/>
  <c r="L959" i="17"/>
  <c r="M959" i="17" s="1"/>
  <c r="I960" i="17"/>
  <c r="N960" i="17" s="1"/>
  <c r="J960" i="17"/>
  <c r="K960" i="17"/>
  <c r="L960" i="17"/>
  <c r="M960" i="17" s="1"/>
  <c r="I961" i="17"/>
  <c r="N961" i="17" s="1"/>
  <c r="J961" i="17"/>
  <c r="K961" i="17"/>
  <c r="L961" i="17"/>
  <c r="I962" i="17"/>
  <c r="N962" i="17" s="1"/>
  <c r="J962" i="17"/>
  <c r="K962" i="17"/>
  <c r="L962" i="17"/>
  <c r="M962" i="17" s="1"/>
  <c r="I963" i="17"/>
  <c r="N963" i="17" s="1"/>
  <c r="J963" i="17"/>
  <c r="K963" i="17"/>
  <c r="L963" i="17"/>
  <c r="M963" i="17" s="1"/>
  <c r="I964" i="17"/>
  <c r="N964" i="17" s="1"/>
  <c r="J964" i="17"/>
  <c r="K964" i="17"/>
  <c r="L964" i="17"/>
  <c r="M964" i="17" s="1"/>
  <c r="I965" i="17"/>
  <c r="N965" i="17" s="1"/>
  <c r="J965" i="17"/>
  <c r="K965" i="17"/>
  <c r="L965" i="17"/>
  <c r="M965" i="17" s="1"/>
  <c r="I966" i="17"/>
  <c r="N966" i="17" s="1"/>
  <c r="J966" i="17"/>
  <c r="K966" i="17"/>
  <c r="L966" i="17"/>
  <c r="M966" i="17" s="1"/>
  <c r="I967" i="17"/>
  <c r="N967" i="17" s="1"/>
  <c r="J967" i="17"/>
  <c r="K967" i="17"/>
  <c r="L967" i="17"/>
  <c r="M967" i="17" s="1"/>
  <c r="I968" i="17"/>
  <c r="N968" i="17" s="1"/>
  <c r="J968" i="17"/>
  <c r="K968" i="17"/>
  <c r="L968" i="17"/>
  <c r="M968" i="17" s="1"/>
  <c r="I969" i="17"/>
  <c r="N969" i="17" s="1"/>
  <c r="J969" i="17"/>
  <c r="K969" i="17"/>
  <c r="L969" i="17"/>
  <c r="M969" i="17" s="1"/>
  <c r="I970" i="17"/>
  <c r="N970" i="17" s="1"/>
  <c r="J970" i="17"/>
  <c r="K970" i="17"/>
  <c r="L970" i="17"/>
  <c r="M970" i="17" s="1"/>
  <c r="I971" i="17"/>
  <c r="N971" i="17" s="1"/>
  <c r="J971" i="17"/>
  <c r="K971" i="17"/>
  <c r="L971" i="17"/>
  <c r="M971" i="17" s="1"/>
  <c r="I972" i="17"/>
  <c r="N972" i="17" s="1"/>
  <c r="J972" i="17"/>
  <c r="K972" i="17"/>
  <c r="L972" i="17"/>
  <c r="M972" i="17" s="1"/>
  <c r="I973" i="17"/>
  <c r="N973" i="17" s="1"/>
  <c r="J973" i="17"/>
  <c r="K973" i="17"/>
  <c r="L973" i="17"/>
  <c r="M973" i="17" s="1"/>
  <c r="I974" i="17"/>
  <c r="N974" i="17" s="1"/>
  <c r="J974" i="17"/>
  <c r="K974" i="17"/>
  <c r="L974" i="17"/>
  <c r="I975" i="17"/>
  <c r="N975" i="17" s="1"/>
  <c r="J975" i="17"/>
  <c r="K975" i="17"/>
  <c r="L975" i="17"/>
  <c r="M975" i="17" s="1"/>
  <c r="I976" i="17"/>
  <c r="N976" i="17" s="1"/>
  <c r="J976" i="17"/>
  <c r="K976" i="17"/>
  <c r="L976" i="17"/>
  <c r="I977" i="17"/>
  <c r="N977" i="17" s="1"/>
  <c r="J977" i="17"/>
  <c r="K977" i="17"/>
  <c r="L977" i="17"/>
  <c r="M977" i="17" s="1"/>
  <c r="I978" i="17"/>
  <c r="N978" i="17" s="1"/>
  <c r="J978" i="17"/>
  <c r="K978" i="17"/>
  <c r="L978" i="17"/>
  <c r="M978" i="17" s="1"/>
  <c r="I979" i="17"/>
  <c r="N979" i="17" s="1"/>
  <c r="J979" i="17"/>
  <c r="K979" i="17"/>
  <c r="L979" i="17"/>
  <c r="M979" i="17" s="1"/>
  <c r="I980" i="17"/>
  <c r="N980" i="17" s="1"/>
  <c r="J980" i="17"/>
  <c r="K980" i="17"/>
  <c r="L980" i="17"/>
  <c r="M980" i="17" s="1"/>
  <c r="I981" i="17"/>
  <c r="N981" i="17" s="1"/>
  <c r="J981" i="17"/>
  <c r="K981" i="17"/>
  <c r="L981" i="17"/>
  <c r="M981" i="17" s="1"/>
  <c r="I982" i="17"/>
  <c r="N982" i="17" s="1"/>
  <c r="J982" i="17"/>
  <c r="K982" i="17"/>
  <c r="L982" i="17"/>
  <c r="M982" i="17" s="1"/>
  <c r="I983" i="17"/>
  <c r="N983" i="17" s="1"/>
  <c r="J983" i="17"/>
  <c r="K983" i="17"/>
  <c r="L983" i="17"/>
  <c r="M983" i="17" s="1"/>
  <c r="I984" i="17"/>
  <c r="N984" i="17" s="1"/>
  <c r="J984" i="17"/>
  <c r="K984" i="17"/>
  <c r="L984" i="17"/>
  <c r="M984" i="17" s="1"/>
  <c r="I985" i="17"/>
  <c r="N985" i="17" s="1"/>
  <c r="J985" i="17"/>
  <c r="K985" i="17"/>
  <c r="L985" i="17"/>
  <c r="M985" i="17" s="1"/>
  <c r="I986" i="17"/>
  <c r="N986" i="17" s="1"/>
  <c r="J986" i="17"/>
  <c r="K986" i="17"/>
  <c r="L986" i="17"/>
  <c r="M986" i="17" s="1"/>
  <c r="I987" i="17"/>
  <c r="N987" i="17" s="1"/>
  <c r="J987" i="17"/>
  <c r="K987" i="17"/>
  <c r="L987" i="17"/>
  <c r="M987" i="17" s="1"/>
  <c r="I988" i="17"/>
  <c r="N988" i="17" s="1"/>
  <c r="J988" i="17"/>
  <c r="K988" i="17"/>
  <c r="L988" i="17"/>
  <c r="I989" i="17"/>
  <c r="N989" i="17" s="1"/>
  <c r="J989" i="17"/>
  <c r="K989" i="17"/>
  <c r="L989" i="17"/>
  <c r="M989" i="17" s="1"/>
  <c r="I990" i="17"/>
  <c r="N990" i="17" s="1"/>
  <c r="J990" i="17"/>
  <c r="K990" i="17"/>
  <c r="L990" i="17"/>
  <c r="M990" i="17" s="1"/>
  <c r="I991" i="17"/>
  <c r="N991" i="17" s="1"/>
  <c r="J991" i="17"/>
  <c r="K991" i="17"/>
  <c r="L991" i="17"/>
  <c r="M991" i="17" s="1"/>
  <c r="I992" i="17"/>
  <c r="N992" i="17" s="1"/>
  <c r="J992" i="17"/>
  <c r="K992" i="17"/>
  <c r="L992" i="17"/>
  <c r="M992" i="17" s="1"/>
  <c r="I993" i="17"/>
  <c r="N993" i="17" s="1"/>
  <c r="J993" i="17"/>
  <c r="K993" i="17"/>
  <c r="L993" i="17"/>
  <c r="M993" i="17" s="1"/>
  <c r="I994" i="17"/>
  <c r="N994" i="17" s="1"/>
  <c r="J994" i="17"/>
  <c r="K994" i="17"/>
  <c r="L994" i="17"/>
  <c r="I995" i="17"/>
  <c r="N995" i="17" s="1"/>
  <c r="J995" i="17"/>
  <c r="K995" i="17"/>
  <c r="L995" i="17"/>
  <c r="M995" i="17" s="1"/>
  <c r="I996" i="17"/>
  <c r="N996" i="17" s="1"/>
  <c r="J996" i="17"/>
  <c r="K996" i="17"/>
  <c r="L996" i="17"/>
  <c r="M996" i="17" s="1"/>
  <c r="I997" i="17"/>
  <c r="N997" i="17" s="1"/>
  <c r="J997" i="17"/>
  <c r="K997" i="17"/>
  <c r="L997" i="17"/>
  <c r="I998" i="17"/>
  <c r="N998" i="17" s="1"/>
  <c r="J998" i="17"/>
  <c r="K998" i="17"/>
  <c r="L998" i="17"/>
  <c r="M998" i="17" s="1"/>
  <c r="I999" i="17"/>
  <c r="N999" i="17" s="1"/>
  <c r="J999" i="17"/>
  <c r="K999" i="17"/>
  <c r="L999" i="17"/>
  <c r="M999" i="17" s="1"/>
  <c r="I1000" i="17"/>
  <c r="N1000" i="17" s="1"/>
  <c r="J1000" i="17"/>
  <c r="K1000" i="17"/>
  <c r="L1000" i="17"/>
  <c r="M1000" i="17" s="1"/>
  <c r="I1001" i="17"/>
  <c r="N1001" i="17" s="1"/>
  <c r="J1001" i="17"/>
  <c r="K1001" i="17"/>
  <c r="L1001" i="17"/>
  <c r="M1001"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<sst xmlns="http://schemas.openxmlformats.org/spreadsheetml/2006/main" count="11128" uniqueCount="6221">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</sst>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0" fillId="0" borderId="0" xfId="0" applyNumberFormat="1"/>
  </cellXfs>
  <cellStyles count="1">
    <cellStyle name="Normal" xfId="0" builtinId="0"/>
  </cellStyles>
  <dxfs count="14">
    <dxf>
      <numFmt numFmtId="0" formatCode="General"/>
    </dxf>
    <dxf>
      <numFmt numFmtId="0" formatCode="General"/>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2"/>
        <color rgb="FF008080"/>
        <name val="Calibri"/>
        <family val="2"/>
        <scheme val="minor"/>
      </font>
    </dxf>
    <dxf>
      <font>
        <b val="0"/>
        <i val="0"/>
        <sz val="12"/>
        <color rgb="FFD2FCF5"/>
        <name val="Calibri"/>
        <family val="2"/>
        <scheme val="minor"/>
      </font>
      <fill>
        <patternFill patternType="solid">
          <fgColor theme="0"/>
          <bgColor rgb="FFD2FCF5"/>
        </patternFill>
      </fill>
      <border diagonalUp="0" diagonalDown="0">
        <left style="thin">
          <color auto="1"/>
        </left>
        <right style="thin">
          <color auto="1"/>
        </right>
        <top style="thin">
          <color auto="1"/>
        </top>
        <bottom style="thin">
          <color auto="1"/>
        </bottom>
        <vertical/>
        <horizontal/>
      </border>
    </dxf>
    <dxf>
      <font>
        <b/>
        <i val="0"/>
        <sz val="12"/>
        <color rgb="FF008080"/>
        <name val="Calibri"/>
        <family val="2"/>
        <scheme val="minor"/>
      </font>
      <fill>
        <patternFill>
          <bgColor rgb="FFD2FCF5"/>
        </patternFill>
      </fill>
    </dxf>
  </dxfs>
  <tableStyles count="2" defaultTableStyle="TableStyleMedium2" defaultPivotStyle="PivotStyleMedium9">
    <tableStyle name="Ocean Style Slicer" pivot="0" table="0" count="5" xr9:uid="{761FB072-160C-4BD0-AFBD-85EEB646B8D2}">
      <tableStyleElement type="wholeTable" dxfId="13"/>
    </tableStyle>
    <tableStyle name="Ocean Timeline Style" pivot="0" table="0" count="8" xr9:uid="{D4E5CEEA-E9E6-4B4B-8291-37149ED22F44}">
      <tableStyleElement type="wholeTable" dxfId="12"/>
      <tableStyleElement type="headerRow" dxfId="11"/>
    </tableStyle>
  </tableStyles>
  <colors>
    <mruColors>
      <color rgb="FFD2FCF5"/>
      <color rgb="FF006666"/>
      <color rgb="FF008080"/>
      <color rgb="FF66FFFF"/>
      <color rgb="FF00FFFF"/>
      <color rgb="FF009999"/>
      <color rgb="FFF3A671"/>
      <color rgb="FFAD4F0F"/>
      <color rgb="FF003366"/>
    </mruColors>
  </colors>
  <extLst>
    <ext xmlns:x14="http://schemas.microsoft.com/office/spreadsheetml/2009/9/main" uri="{46F421CA-312F-682f-3DD2-61675219B42D}">
      <x14:dxfs count="4">
        <dxf>
          <fill>
            <patternFill>
              <bgColor rgb="FF006666"/>
            </patternFill>
          </fill>
        </dxf>
        <dxf>
          <font>
            <b val="0"/>
            <i val="0"/>
            <sz val="12"/>
            <color theme="0"/>
            <name val="Calibri"/>
            <family val="2"/>
            <scheme val="minor"/>
          </font>
          <fill>
            <patternFill>
              <bgColor rgb="FF006666"/>
            </patternFill>
          </fill>
        </dxf>
        <dxf>
          <fill>
            <patternFill>
              <bgColor rgb="FF006666"/>
            </patternFill>
          </fill>
        </dxf>
        <dxf>
          <font>
            <b val="0"/>
            <i val="0"/>
            <sz val="12"/>
            <color rgb="FF006666"/>
            <name val="Calibri"/>
            <family val="2"/>
            <scheme val="minor"/>
          </font>
          <fill>
            <patternFill>
              <bgColor rgb="FF006666"/>
            </patternFill>
          </fill>
        </dxf>
      </x14:dxfs>
    </ext>
    <ext xmlns:x14="http://schemas.microsoft.com/office/spreadsheetml/2009/9/main" uri="{EB79DEF2-80B8-43e5-95BD-54CBDDF9020C}">
      <x14:slicerStyles defaultSlicerStyle="SlicerStyleLight1">
        <x14:slicerStyle name="Ocean Sty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00B0F0"/>
            </patternFill>
          </fill>
        </dxf>
        <dxf>
          <font>
            <sz val="9"/>
            <color theme="1" tint="0.499984740745262"/>
          </font>
        </dxf>
        <dxf>
          <font>
            <sz val="11"/>
            <color rgb="FF008080"/>
            <name val="Calibri"/>
            <family val="2"/>
            <scheme val="minor"/>
          </font>
        </dxf>
        <dxf>
          <font>
            <sz val="9"/>
            <color theme="1" tint="0.499984740745262"/>
          </font>
        </dxf>
        <dxf>
          <font>
            <b/>
            <i val="0"/>
            <sz val="12"/>
            <color rgb="FF008080"/>
            <name val="Calibri"/>
            <family val="2"/>
            <scheme val="minor"/>
          </font>
        </dxf>
      </x15:dxfs>
    </ext>
    <ext xmlns:x15="http://schemas.microsoft.com/office/spreadsheetml/2010/11/main" uri="{9260A510-F301-46a8-8635-F512D64BE5F5}">
      <x15:timelineStyles defaultTimelineStyle="TimeSlicerStyleLight1">
        <x15:timelineStyle name="Ocea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 V2.xlsx]Total Sales!Total Sales</c:name>
    <c:fmtId val="7"/>
  </c:pivotSource>
  <c:chart>
    <c:title>
      <c:tx>
        <c:rich>
          <a:bodyPr rot="0" spcFirstLastPara="1" vertOverflow="ellipsis" vert="horz" wrap="square" anchor="ctr" anchorCtr="1"/>
          <a:lstStyle/>
          <a:p>
            <a:pPr>
              <a:defRPr sz="1400" b="0" i="0" u="none" strike="noStrike" kern="1200" spc="0" baseline="0">
                <a:solidFill>
                  <a:srgbClr val="003366"/>
                </a:solidFill>
                <a:latin typeface="+mn-lt"/>
                <a:ea typeface="+mn-ea"/>
                <a:cs typeface="+mn-cs"/>
              </a:defRPr>
            </a:pPr>
            <a:r>
              <a:rPr lang="en-PH"/>
              <a:t>Total Sales Overtime</a:t>
            </a:r>
          </a:p>
        </c:rich>
      </c:tx>
      <c:layout>
        <c:manualLayout>
          <c:xMode val="edge"/>
          <c:yMode val="edge"/>
          <c:x val="0.38060063493862345"/>
          <c:y val="6.65266841644794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3366"/>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91B-413B-BD1A-CE7C0D6DED6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091B-413B-BD1A-CE7C0D6DED69}"/>
            </c:ext>
          </c:extLst>
        </c:ser>
        <c:ser>
          <c:idx val="2"/>
          <c:order val="2"/>
          <c:tx>
            <c:strRef>
              <c:f>'Total Sales'!$E$3:$E$4</c:f>
              <c:strCache>
                <c:ptCount val="1"/>
                <c:pt idx="0">
                  <c:v>Liberica</c:v>
                </c:pt>
              </c:strCache>
            </c:strRef>
          </c:tx>
          <c:spPr>
            <a:ln w="28575" cap="rnd">
              <a:solidFill>
                <a:srgbClr val="00206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091B-413B-BD1A-CE7C0D6DED6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091B-413B-BD1A-CE7C0D6DED69}"/>
            </c:ext>
          </c:extLst>
        </c:ser>
        <c:dLbls>
          <c:showLegendKey val="0"/>
          <c:showVal val="0"/>
          <c:showCatName val="0"/>
          <c:showSerName val="0"/>
          <c:showPercent val="0"/>
          <c:showBubbleSize val="0"/>
        </c:dLbls>
        <c:smooth val="0"/>
        <c:axId val="684687656"/>
        <c:axId val="684685136"/>
      </c:lineChart>
      <c:catAx>
        <c:axId val="684687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crossAx val="684685136"/>
        <c:crosses val="autoZero"/>
        <c:auto val="1"/>
        <c:lblAlgn val="ctr"/>
        <c:lblOffset val="100"/>
        <c:noMultiLvlLbl val="0"/>
      </c:catAx>
      <c:valAx>
        <c:axId val="68468513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rgbClr val="003366"/>
                    </a:solidFill>
                    <a:latin typeface="+mn-lt"/>
                    <a:ea typeface="+mn-ea"/>
                    <a:cs typeface="+mn-cs"/>
                  </a:defRPr>
                </a:pPr>
                <a:r>
                  <a:rPr lang="en-PH" sz="1800"/>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3366"/>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crossAx val="684687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FCF5"/>
    </a:solidFill>
    <a:ln w="9525" cap="flat" cmpd="sng" algn="ctr">
      <a:solidFill>
        <a:schemeClr val="tx1">
          <a:lumMod val="15000"/>
          <a:lumOff val="85000"/>
        </a:schemeClr>
      </a:solidFill>
      <a:round/>
    </a:ln>
    <a:effectLst/>
  </c:spPr>
  <c:txPr>
    <a:bodyPr/>
    <a:lstStyle/>
    <a:p>
      <a:pPr>
        <a:defRPr>
          <a:solidFill>
            <a:srgbClr val="003366"/>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 V2.xlsx]Country BarChart!Total Sales</c:name>
    <c:fmtId val="12"/>
  </c:pivotSource>
  <c:chart>
    <c:title>
      <c:tx>
        <c:rich>
          <a:bodyPr rot="0" spcFirstLastPara="1" vertOverflow="ellipsis" vert="horz" wrap="square" anchor="ctr" anchorCtr="1"/>
          <a:lstStyle/>
          <a:p>
            <a:pPr>
              <a:defRPr sz="1400" b="0" i="0" u="none" strike="noStrike" kern="1200" spc="0" baseline="0">
                <a:solidFill>
                  <a:srgbClr val="006666"/>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666"/>
              </a:solidFill>
              <a:latin typeface="+mn-lt"/>
              <a:ea typeface="+mn-ea"/>
              <a:cs typeface="+mn-cs"/>
            </a:defRPr>
          </a:pPr>
          <a:endParaRPr lang="en-US"/>
        </a:p>
      </c:txPr>
    </c:title>
    <c:autoTitleDeleted val="0"/>
    <c:pivotFmts>
      <c:pivotFmt>
        <c:idx val="0"/>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6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
        <c:spPr>
          <a:solidFill>
            <a:srgbClr val="C000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3"/>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6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5"/>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6"/>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6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8"/>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manualLayout>
          <c:layoutTarget val="inner"/>
          <c:xMode val="edge"/>
          <c:yMode val="edge"/>
          <c:x val="0.23429944591780516"/>
          <c:y val="0.19013738189255336"/>
          <c:w val="0.66118106234800678"/>
          <c:h val="0.70675227980405753"/>
        </c:manualLayout>
      </c:layout>
      <c:barChart>
        <c:barDir val="bar"/>
        <c:grouping val="clustered"/>
        <c:varyColors val="0"/>
        <c:ser>
          <c:idx val="0"/>
          <c:order val="0"/>
          <c:tx>
            <c:strRef>
              <c:f>'Country BarChart'!$B$3</c:f>
              <c:strCache>
                <c:ptCount val="1"/>
                <c:pt idx="0">
                  <c:v>Total</c:v>
                </c:pt>
              </c:strCache>
            </c:strRef>
          </c:tx>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Pt>
            <c:idx val="0"/>
            <c:invertIfNegative val="0"/>
            <c:bubble3D val="0"/>
            <c:spPr>
              <a:solidFill>
                <a:srgbClr val="C000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1-667B-4D02-9DE0-D67D708D97D8}"/>
              </c:ext>
            </c:extLst>
          </c:dPt>
          <c:dPt>
            <c:idx val="2"/>
            <c:invertIfNegative val="0"/>
            <c:bubble3D val="0"/>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3-667B-4D02-9DE0-D67D708D97D8}"/>
              </c:ext>
            </c:extLst>
          </c:dPt>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67B-4D02-9DE0-D67D708D97D8}"/>
            </c:ext>
          </c:extLst>
        </c:ser>
        <c:dLbls>
          <c:showLegendKey val="0"/>
          <c:showVal val="0"/>
          <c:showCatName val="0"/>
          <c:showSerName val="0"/>
          <c:showPercent val="0"/>
          <c:showBubbleSize val="0"/>
        </c:dLbls>
        <c:gapWidth val="182"/>
        <c:axId val="682042816"/>
        <c:axId val="682046776"/>
      </c:barChart>
      <c:catAx>
        <c:axId val="682042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666"/>
                </a:solidFill>
                <a:latin typeface="+mn-lt"/>
                <a:ea typeface="+mn-ea"/>
                <a:cs typeface="+mn-cs"/>
              </a:defRPr>
            </a:pPr>
            <a:endParaRPr lang="en-US"/>
          </a:p>
        </c:txPr>
        <c:crossAx val="682046776"/>
        <c:crosses val="autoZero"/>
        <c:auto val="1"/>
        <c:lblAlgn val="ctr"/>
        <c:lblOffset val="100"/>
        <c:noMultiLvlLbl val="0"/>
      </c:catAx>
      <c:valAx>
        <c:axId val="682046776"/>
        <c:scaling>
          <c:orientation val="minMax"/>
        </c:scaling>
        <c:delete val="0"/>
        <c:axPos val="b"/>
        <c:majorGridlines>
          <c:spPr>
            <a:ln w="9525" cap="flat" cmpd="sng" algn="ctr">
              <a:solidFill>
                <a:schemeClr val="tx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6666"/>
                </a:solidFill>
                <a:latin typeface="+mn-lt"/>
                <a:ea typeface="+mn-ea"/>
                <a:cs typeface="+mn-cs"/>
              </a:defRPr>
            </a:pPr>
            <a:endParaRPr lang="en-US"/>
          </a:p>
        </c:txPr>
        <c:crossAx val="68204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FCF5"/>
    </a:solidFill>
    <a:ln w="9525" cap="flat" cmpd="sng" algn="ctr">
      <a:solidFill>
        <a:schemeClr val="tx1">
          <a:lumMod val="15000"/>
          <a:lumOff val="85000"/>
        </a:schemeClr>
      </a:solidFill>
      <a:round/>
    </a:ln>
    <a:effectLst/>
  </c:spPr>
  <c:txPr>
    <a:bodyPr/>
    <a:lstStyle/>
    <a:p>
      <a:pPr>
        <a:defRPr>
          <a:solidFill>
            <a:srgbClr val="0066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 V2.xlsx]Top 5 Customers!Total Sales</c:name>
    <c:fmtId val="14"/>
  </c:pivotSource>
  <c:chart>
    <c:title>
      <c:tx>
        <c:rich>
          <a:bodyPr rot="0" spcFirstLastPara="1" vertOverflow="ellipsis" vert="horz" wrap="square" anchor="ctr" anchorCtr="1"/>
          <a:lstStyle/>
          <a:p>
            <a:pPr>
              <a:defRPr sz="1400" b="0" i="0" u="none" strike="noStrike" kern="1200" spc="0" baseline="0">
                <a:solidFill>
                  <a:srgbClr val="006666"/>
                </a:solidFill>
                <a:latin typeface="+mn-lt"/>
                <a:ea typeface="+mn-ea"/>
                <a:cs typeface="+mn-cs"/>
              </a:defRPr>
            </a:pPr>
            <a:r>
              <a:rPr lang="en-US"/>
              <a:t>Top 5 Customers </a:t>
            </a:r>
          </a:p>
        </c:rich>
      </c:tx>
      <c:layout>
        <c:manualLayout>
          <c:xMode val="edge"/>
          <c:yMode val="edge"/>
          <c:x val="0.42015310267720385"/>
          <c:y val="8.88097914543302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6666"/>
              </a:solidFill>
              <a:latin typeface="+mn-lt"/>
              <a:ea typeface="+mn-ea"/>
              <a:cs typeface="+mn-cs"/>
            </a:defRPr>
          </a:pPr>
          <a:endParaRPr lang="en-US"/>
        </a:p>
      </c:txPr>
    </c:title>
    <c:autoTitleDeleted val="0"/>
    <c:pivotFmts>
      <c:pivotFmt>
        <c:idx val="0"/>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6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
        <c:spPr>
          <a:solidFill>
            <a:srgbClr val="C000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3"/>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6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5"/>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6"/>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6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6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Pt>
            <c:idx val="0"/>
            <c:invertIfNegative val="0"/>
            <c:bubble3D val="0"/>
            <c:extLst>
              <c:ext xmlns:c16="http://schemas.microsoft.com/office/drawing/2014/chart" uri="{C3380CC4-5D6E-409C-BE32-E72D297353CC}">
                <c16:uniqueId val="{00000000-8E66-4F7A-95D7-F02352F1A74F}"/>
              </c:ext>
            </c:extLst>
          </c:dPt>
          <c:dPt>
            <c:idx val="2"/>
            <c:invertIfNegative val="0"/>
            <c:bubble3D val="0"/>
            <c:extLst>
              <c:ext xmlns:c16="http://schemas.microsoft.com/office/drawing/2014/chart" uri="{C3380CC4-5D6E-409C-BE32-E72D297353CC}">
                <c16:uniqueId val="{00000001-8E66-4F7A-95D7-F02352F1A74F}"/>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8E66-4F7A-95D7-F02352F1A74F}"/>
            </c:ext>
          </c:extLst>
        </c:ser>
        <c:dLbls>
          <c:showLegendKey val="0"/>
          <c:showVal val="0"/>
          <c:showCatName val="0"/>
          <c:showSerName val="0"/>
          <c:showPercent val="0"/>
          <c:showBubbleSize val="0"/>
        </c:dLbls>
        <c:gapWidth val="182"/>
        <c:axId val="682042816"/>
        <c:axId val="682046776"/>
      </c:barChart>
      <c:catAx>
        <c:axId val="682042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666"/>
                </a:solidFill>
                <a:latin typeface="+mn-lt"/>
                <a:ea typeface="+mn-ea"/>
                <a:cs typeface="+mn-cs"/>
              </a:defRPr>
            </a:pPr>
            <a:endParaRPr lang="en-US"/>
          </a:p>
        </c:txPr>
        <c:crossAx val="682046776"/>
        <c:crosses val="autoZero"/>
        <c:auto val="1"/>
        <c:lblAlgn val="ctr"/>
        <c:lblOffset val="100"/>
        <c:noMultiLvlLbl val="0"/>
      </c:catAx>
      <c:valAx>
        <c:axId val="682046776"/>
        <c:scaling>
          <c:orientation val="minMax"/>
        </c:scaling>
        <c:delete val="0"/>
        <c:axPos val="b"/>
        <c:majorGridlines>
          <c:spPr>
            <a:ln w="9525" cap="flat" cmpd="sng" algn="ctr">
              <a:solidFill>
                <a:schemeClr val="tx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6666"/>
                </a:solidFill>
                <a:latin typeface="+mn-lt"/>
                <a:ea typeface="+mn-ea"/>
                <a:cs typeface="+mn-cs"/>
              </a:defRPr>
            </a:pPr>
            <a:endParaRPr lang="en-US"/>
          </a:p>
        </c:txPr>
        <c:crossAx val="68204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FCF5"/>
    </a:solidFill>
    <a:ln w="9525" cap="flat" cmpd="sng" algn="ctr">
      <a:solidFill>
        <a:schemeClr val="tx1">
          <a:lumMod val="15000"/>
          <a:lumOff val="85000"/>
        </a:schemeClr>
      </a:solidFill>
      <a:round/>
    </a:ln>
    <a:effectLst/>
  </c:spPr>
  <c:txPr>
    <a:bodyPr/>
    <a:lstStyle/>
    <a:p>
      <a:pPr>
        <a:defRPr>
          <a:solidFill>
            <a:srgbClr val="0066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 V2.xlsx]Total Sales!Total Sales</c:name>
    <c:fmtId val="1"/>
  </c:pivotSource>
  <c:chart>
    <c:title>
      <c:tx>
        <c:rich>
          <a:bodyPr rot="0" spcFirstLastPara="1" vertOverflow="ellipsis" vert="horz" wrap="square" anchor="ctr" anchorCtr="1"/>
          <a:lstStyle/>
          <a:p>
            <a:pPr>
              <a:defRPr sz="1400" b="0" i="0" u="none" strike="noStrike" kern="1200" spc="0" baseline="0">
                <a:solidFill>
                  <a:srgbClr val="003366"/>
                </a:solidFill>
                <a:latin typeface="+mn-lt"/>
                <a:ea typeface="+mn-ea"/>
                <a:cs typeface="+mn-cs"/>
              </a:defRPr>
            </a:pPr>
            <a:r>
              <a:rPr lang="en-PH"/>
              <a:t>Total Sales Overtime</a:t>
            </a:r>
          </a:p>
        </c:rich>
      </c:tx>
      <c:layout>
        <c:manualLayout>
          <c:xMode val="edge"/>
          <c:yMode val="edge"/>
          <c:x val="0.44697447427050863"/>
          <c:y val="6.318510437218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3366"/>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5B4-436D-A132-4F5C1E7F0BDE}"/>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B5B4-436D-A132-4F5C1E7F0BDE}"/>
            </c:ext>
          </c:extLst>
        </c:ser>
        <c:ser>
          <c:idx val="2"/>
          <c:order val="2"/>
          <c:tx>
            <c:strRef>
              <c:f>'Total Sales'!$E$3:$E$4</c:f>
              <c:strCache>
                <c:ptCount val="1"/>
                <c:pt idx="0">
                  <c:v>Liberica</c:v>
                </c:pt>
              </c:strCache>
            </c:strRef>
          </c:tx>
          <c:spPr>
            <a:ln w="28575" cap="rnd">
              <a:solidFill>
                <a:srgbClr val="00206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B5B4-436D-A132-4F5C1E7F0BDE}"/>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E-B5B4-436D-A132-4F5C1E7F0BDE}"/>
            </c:ext>
          </c:extLst>
        </c:ser>
        <c:dLbls>
          <c:showLegendKey val="0"/>
          <c:showVal val="0"/>
          <c:showCatName val="0"/>
          <c:showSerName val="0"/>
          <c:showPercent val="0"/>
          <c:showBubbleSize val="0"/>
        </c:dLbls>
        <c:smooth val="0"/>
        <c:axId val="684687656"/>
        <c:axId val="684685136"/>
      </c:lineChart>
      <c:catAx>
        <c:axId val="684687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crossAx val="684685136"/>
        <c:crosses val="autoZero"/>
        <c:auto val="1"/>
        <c:lblAlgn val="ctr"/>
        <c:lblOffset val="100"/>
        <c:noMultiLvlLbl val="0"/>
      </c:catAx>
      <c:valAx>
        <c:axId val="68468513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rgbClr val="003366"/>
                    </a:solidFill>
                    <a:latin typeface="+mn-lt"/>
                    <a:ea typeface="+mn-ea"/>
                    <a:cs typeface="+mn-cs"/>
                  </a:defRPr>
                </a:pPr>
                <a:r>
                  <a:rPr lang="en-PH" sz="1800"/>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3366"/>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crossAx val="684687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336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FCF5"/>
    </a:solidFill>
    <a:ln w="9525" cap="flat" cmpd="sng" algn="ctr">
      <a:solidFill>
        <a:schemeClr val="tx1">
          <a:lumMod val="15000"/>
          <a:lumOff val="85000"/>
        </a:schemeClr>
      </a:solidFill>
      <a:round/>
    </a:ln>
    <a:effectLst/>
  </c:spPr>
  <c:txPr>
    <a:bodyPr/>
    <a:lstStyle/>
    <a:p>
      <a:pPr>
        <a:defRPr>
          <a:solidFill>
            <a:srgbClr val="0033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 V2.xlsx]Country BarChart!Total Sales</c:name>
    <c:fmtId val="10"/>
  </c:pivotSource>
  <c:chart>
    <c:title>
      <c:tx>
        <c:rich>
          <a:bodyPr rot="0" spcFirstLastPara="1" vertOverflow="ellipsis" vert="horz" wrap="square" anchor="ctr" anchorCtr="1"/>
          <a:lstStyle/>
          <a:p>
            <a:pPr>
              <a:defRPr sz="1400" b="0" i="0" u="none" strike="noStrike" kern="1200" spc="0" baseline="0">
                <a:solidFill>
                  <a:srgbClr val="006666"/>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666"/>
              </a:solidFill>
              <a:latin typeface="+mn-lt"/>
              <a:ea typeface="+mn-ea"/>
              <a:cs typeface="+mn-cs"/>
            </a:defRPr>
          </a:pPr>
          <a:endParaRPr lang="en-US"/>
        </a:p>
      </c:txPr>
    </c:title>
    <c:autoTitleDeleted val="0"/>
    <c:pivotFmts>
      <c:pivotFmt>
        <c:idx val="0"/>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6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
        <c:spPr>
          <a:solidFill>
            <a:srgbClr val="C000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Pt>
            <c:idx val="0"/>
            <c:invertIfNegative val="0"/>
            <c:bubble3D val="0"/>
            <c:spPr>
              <a:solidFill>
                <a:srgbClr val="C000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3-2FCA-4913-A202-1BECD51A5257}"/>
              </c:ext>
            </c:extLst>
          </c:dPt>
          <c:dPt>
            <c:idx val="2"/>
            <c:invertIfNegative val="0"/>
            <c:bubble3D val="0"/>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2-2FCA-4913-A202-1BECD51A5257}"/>
              </c:ext>
            </c:extLst>
          </c:dPt>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FCA-4913-A202-1BECD51A5257}"/>
            </c:ext>
          </c:extLst>
        </c:ser>
        <c:dLbls>
          <c:showLegendKey val="0"/>
          <c:showVal val="0"/>
          <c:showCatName val="0"/>
          <c:showSerName val="0"/>
          <c:showPercent val="0"/>
          <c:showBubbleSize val="0"/>
        </c:dLbls>
        <c:gapWidth val="182"/>
        <c:axId val="682042816"/>
        <c:axId val="682046776"/>
      </c:barChart>
      <c:catAx>
        <c:axId val="682042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666"/>
                </a:solidFill>
                <a:latin typeface="+mn-lt"/>
                <a:ea typeface="+mn-ea"/>
                <a:cs typeface="+mn-cs"/>
              </a:defRPr>
            </a:pPr>
            <a:endParaRPr lang="en-US"/>
          </a:p>
        </c:txPr>
        <c:crossAx val="682046776"/>
        <c:crosses val="autoZero"/>
        <c:auto val="1"/>
        <c:lblAlgn val="ctr"/>
        <c:lblOffset val="100"/>
        <c:noMultiLvlLbl val="0"/>
      </c:catAx>
      <c:valAx>
        <c:axId val="682046776"/>
        <c:scaling>
          <c:orientation val="minMax"/>
        </c:scaling>
        <c:delete val="0"/>
        <c:axPos val="b"/>
        <c:majorGridlines>
          <c:spPr>
            <a:ln w="9525" cap="flat" cmpd="sng" algn="ctr">
              <a:solidFill>
                <a:schemeClr val="tx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6666"/>
                </a:solidFill>
                <a:latin typeface="+mn-lt"/>
                <a:ea typeface="+mn-ea"/>
                <a:cs typeface="+mn-cs"/>
              </a:defRPr>
            </a:pPr>
            <a:endParaRPr lang="en-US"/>
          </a:p>
        </c:txPr>
        <c:crossAx val="68204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FCF5"/>
    </a:solidFill>
    <a:ln w="9525" cap="flat" cmpd="sng" algn="ctr">
      <a:solidFill>
        <a:schemeClr val="tx1">
          <a:lumMod val="15000"/>
          <a:lumOff val="85000"/>
        </a:schemeClr>
      </a:solidFill>
      <a:round/>
    </a:ln>
    <a:effectLst/>
  </c:spPr>
  <c:txPr>
    <a:bodyPr/>
    <a:lstStyle/>
    <a:p>
      <a:pPr>
        <a:defRPr>
          <a:solidFill>
            <a:srgbClr val="0066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 V2.xlsx]Top 5 Customers!Total Sales</c:name>
    <c:fmtId val="11"/>
  </c:pivotSource>
  <c:chart>
    <c:title>
      <c:tx>
        <c:rich>
          <a:bodyPr rot="0" spcFirstLastPara="1" vertOverflow="ellipsis" vert="horz" wrap="square" anchor="ctr" anchorCtr="1"/>
          <a:lstStyle/>
          <a:p>
            <a:pPr>
              <a:defRPr sz="1400" b="0" i="0" u="none" strike="noStrike" kern="1200" spc="0" baseline="0">
                <a:solidFill>
                  <a:srgbClr val="006666"/>
                </a:solidFill>
                <a:latin typeface="+mn-lt"/>
                <a:ea typeface="+mn-ea"/>
                <a:cs typeface="+mn-cs"/>
              </a:defRPr>
            </a:pPr>
            <a:r>
              <a:rPr lang="en-US"/>
              <a:t>Top 5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666"/>
              </a:solidFill>
              <a:latin typeface="+mn-lt"/>
              <a:ea typeface="+mn-ea"/>
              <a:cs typeface="+mn-cs"/>
            </a:defRPr>
          </a:pPr>
          <a:endParaRPr lang="en-US"/>
        </a:p>
      </c:txPr>
    </c:title>
    <c:autoTitleDeleted val="0"/>
    <c:pivotFmts>
      <c:pivotFmt>
        <c:idx val="0"/>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6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
        <c:spPr>
          <a:solidFill>
            <a:srgbClr val="C000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3"/>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6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5"/>
        <c:spPr>
          <a:solidFill>
            <a:schemeClr val="accent6">
              <a:lumMod val="7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Pt>
            <c:idx val="0"/>
            <c:invertIfNegative val="0"/>
            <c:bubble3D val="0"/>
            <c:extLst>
              <c:ext xmlns:c16="http://schemas.microsoft.com/office/drawing/2014/chart" uri="{C3380CC4-5D6E-409C-BE32-E72D297353CC}">
                <c16:uniqueId val="{00000001-F10B-4C55-904E-995E1CF90C8C}"/>
              </c:ext>
            </c:extLst>
          </c:dPt>
          <c:dPt>
            <c:idx val="2"/>
            <c:invertIfNegative val="0"/>
            <c:bubble3D val="0"/>
            <c:extLst>
              <c:ext xmlns:c16="http://schemas.microsoft.com/office/drawing/2014/chart" uri="{C3380CC4-5D6E-409C-BE32-E72D297353CC}">
                <c16:uniqueId val="{00000003-F10B-4C55-904E-995E1CF90C8C}"/>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F10B-4C55-904E-995E1CF90C8C}"/>
            </c:ext>
          </c:extLst>
        </c:ser>
        <c:dLbls>
          <c:showLegendKey val="0"/>
          <c:showVal val="0"/>
          <c:showCatName val="0"/>
          <c:showSerName val="0"/>
          <c:showPercent val="0"/>
          <c:showBubbleSize val="0"/>
        </c:dLbls>
        <c:gapWidth val="182"/>
        <c:axId val="682042816"/>
        <c:axId val="682046776"/>
      </c:barChart>
      <c:catAx>
        <c:axId val="682042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6666"/>
                </a:solidFill>
                <a:latin typeface="+mn-lt"/>
                <a:ea typeface="+mn-ea"/>
                <a:cs typeface="+mn-cs"/>
              </a:defRPr>
            </a:pPr>
            <a:endParaRPr lang="en-US"/>
          </a:p>
        </c:txPr>
        <c:crossAx val="682046776"/>
        <c:crosses val="autoZero"/>
        <c:auto val="1"/>
        <c:lblAlgn val="ctr"/>
        <c:lblOffset val="100"/>
        <c:noMultiLvlLbl val="0"/>
      </c:catAx>
      <c:valAx>
        <c:axId val="682046776"/>
        <c:scaling>
          <c:orientation val="minMax"/>
        </c:scaling>
        <c:delete val="0"/>
        <c:axPos val="b"/>
        <c:majorGridlines>
          <c:spPr>
            <a:ln w="9525" cap="flat" cmpd="sng" algn="ctr">
              <a:solidFill>
                <a:schemeClr val="tx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6666"/>
                </a:solidFill>
                <a:latin typeface="+mn-lt"/>
                <a:ea typeface="+mn-ea"/>
                <a:cs typeface="+mn-cs"/>
              </a:defRPr>
            </a:pPr>
            <a:endParaRPr lang="en-US"/>
          </a:p>
        </c:txPr>
        <c:crossAx val="68204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2FCF5"/>
    </a:solidFill>
    <a:ln w="9525" cap="flat" cmpd="sng" algn="ctr">
      <a:solidFill>
        <a:schemeClr val="tx1">
          <a:lumMod val="15000"/>
          <a:lumOff val="85000"/>
        </a:schemeClr>
      </a:solidFill>
      <a:round/>
    </a:ln>
    <a:effectLst/>
  </c:spPr>
  <c:txPr>
    <a:bodyPr/>
    <a:lstStyle/>
    <a:p>
      <a:pPr>
        <a:defRPr>
          <a:solidFill>
            <a:srgbClr val="0066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133351</xdr:rowOff>
    </xdr:from>
    <xdr:to>
      <xdr:col>23</xdr:col>
      <xdr:colOff>291353</xdr:colOff>
      <xdr:row>6</xdr:row>
      <xdr:rowOff>19051</xdr:rowOff>
    </xdr:to>
    <xdr:sp macro="" textlink="">
      <xdr:nvSpPr>
        <xdr:cNvPr id="3" name="TextBox 2">
          <a:extLst>
            <a:ext uri="{FF2B5EF4-FFF2-40B4-BE49-F238E27FC236}">
              <a16:creationId xmlns:a16="http://schemas.microsoft.com/office/drawing/2014/main" id="{DFA9C684-3A3A-16FF-1D45-DD39AB5876A5}"/>
            </a:ext>
          </a:extLst>
        </xdr:cNvPr>
        <xdr:cNvSpPr txBox="1"/>
      </xdr:nvSpPr>
      <xdr:spPr>
        <a:xfrm>
          <a:off x="159684" y="189380"/>
          <a:ext cx="13556316" cy="838200"/>
        </a:xfrm>
        <a:prstGeom prst="rect">
          <a:avLst/>
        </a:prstGeom>
        <a:solidFill>
          <a:srgbClr val="D2FCF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4400" b="1"/>
            <a:t>COFFEE SALES DASHBOARD</a:t>
          </a:r>
        </a:p>
      </xdr:txBody>
    </xdr:sp>
    <xdr:clientData/>
  </xdr:twoCellAnchor>
  <xdr:twoCellAnchor>
    <xdr:from>
      <xdr:col>1</xdr:col>
      <xdr:colOff>33617</xdr:colOff>
      <xdr:row>16</xdr:row>
      <xdr:rowOff>131670</xdr:rowOff>
    </xdr:from>
    <xdr:to>
      <xdr:col>13</xdr:col>
      <xdr:colOff>153519</xdr:colOff>
      <xdr:row>42</xdr:row>
      <xdr:rowOff>156883</xdr:rowOff>
    </xdr:to>
    <xdr:graphicFrame macro="">
      <xdr:nvGraphicFramePr>
        <xdr:cNvPr id="4" name="Chart 3">
          <a:extLst>
            <a:ext uri="{FF2B5EF4-FFF2-40B4-BE49-F238E27FC236}">
              <a16:creationId xmlns:a16="http://schemas.microsoft.com/office/drawing/2014/main" id="{47F7801B-6CB8-4CCB-A7DD-8519CB31F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89648</xdr:colOff>
      <xdr:row>6</xdr:row>
      <xdr:rowOff>87405</xdr:rowOff>
    </xdr:from>
    <xdr:to>
      <xdr:col>16</xdr:col>
      <xdr:colOff>78440</xdr:colOff>
      <xdr:row>15</xdr:row>
      <xdr:rowOff>156882</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D77CB2FF-14BF-4DF3-ACA4-0CEEA3886C5A}"/>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01707" y="1095934"/>
              <a:ext cx="9065557" cy="1783977"/>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16</xdr:col>
      <xdr:colOff>153524</xdr:colOff>
      <xdr:row>11</xdr:row>
      <xdr:rowOff>26336</xdr:rowOff>
    </xdr:from>
    <xdr:to>
      <xdr:col>20</xdr:col>
      <xdr:colOff>67236</xdr:colOff>
      <xdr:row>16</xdr:row>
      <xdr:rowOff>22413</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34486053-963B-4FC4-AC6E-F7FF7350CDB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342348" y="1987365"/>
              <a:ext cx="2334182" cy="94857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145675</xdr:colOff>
      <xdr:row>6</xdr:row>
      <xdr:rowOff>121021</xdr:rowOff>
    </xdr:from>
    <xdr:to>
      <xdr:col>23</xdr:col>
      <xdr:colOff>280147</xdr:colOff>
      <xdr:row>10</xdr:row>
      <xdr:rowOff>112057</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89573641-4B3E-4213-8203-A962205C5CF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334499" y="1129550"/>
              <a:ext cx="4370295" cy="75303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139516</xdr:colOff>
      <xdr:row>11</xdr:row>
      <xdr:rowOff>11767</xdr:rowOff>
    </xdr:from>
    <xdr:to>
      <xdr:col>23</xdr:col>
      <xdr:colOff>235324</xdr:colOff>
      <xdr:row>16</xdr:row>
      <xdr:rowOff>11207</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88AD8CC0-9DE8-45D2-A6A1-73A3EFBDDC1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748810" y="1972796"/>
              <a:ext cx="1911161" cy="95194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280147</xdr:colOff>
      <xdr:row>16</xdr:row>
      <xdr:rowOff>134473</xdr:rowOff>
    </xdr:from>
    <xdr:to>
      <xdr:col>23</xdr:col>
      <xdr:colOff>156883</xdr:colOff>
      <xdr:row>28</xdr:row>
      <xdr:rowOff>33618</xdr:rowOff>
    </xdr:to>
    <xdr:graphicFrame macro="">
      <xdr:nvGraphicFramePr>
        <xdr:cNvPr id="9" name="Chart 8">
          <a:extLst>
            <a:ext uri="{FF2B5EF4-FFF2-40B4-BE49-F238E27FC236}">
              <a16:creationId xmlns:a16="http://schemas.microsoft.com/office/drawing/2014/main" id="{C1050BA2-FEB8-4815-A4F1-373E46383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324971</xdr:colOff>
      <xdr:row>29</xdr:row>
      <xdr:rowOff>33616</xdr:rowOff>
    </xdr:from>
    <xdr:to>
      <xdr:col>23</xdr:col>
      <xdr:colOff>268941</xdr:colOff>
      <xdr:row>42</xdr:row>
      <xdr:rowOff>89647</xdr:rowOff>
    </xdr:to>
    <xdr:graphicFrame macro="">
      <xdr:nvGraphicFramePr>
        <xdr:cNvPr id="10" name="Chart 9">
          <a:extLst>
            <a:ext uri="{FF2B5EF4-FFF2-40B4-BE49-F238E27FC236}">
              <a16:creationId xmlns:a16="http://schemas.microsoft.com/office/drawing/2014/main" id="{E0E7CC78-60E4-49A2-A9FC-A93FD1142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561973</xdr:colOff>
      <xdr:row>15</xdr:row>
      <xdr:rowOff>19050</xdr:rowOff>
    </xdr:from>
    <xdr:to>
      <xdr:col>18</xdr:col>
      <xdr:colOff>571500</xdr:colOff>
      <xdr:row>35</xdr:row>
      <xdr:rowOff>9525</xdr:rowOff>
    </xdr:to>
    <xdr:graphicFrame macro="">
      <xdr:nvGraphicFramePr>
        <xdr:cNvPr id="2" name="Chart 1">
          <a:extLst>
            <a:ext uri="{FF2B5EF4-FFF2-40B4-BE49-F238E27FC236}">
              <a16:creationId xmlns:a16="http://schemas.microsoft.com/office/drawing/2014/main" id="{FC10B53D-CAA7-4974-04DB-D64C5A5C0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581025</xdr:colOff>
      <xdr:row>0</xdr:row>
      <xdr:rowOff>142875</xdr:rowOff>
    </xdr:from>
    <xdr:to>
      <xdr:col>19</xdr:col>
      <xdr:colOff>9525</xdr:colOff>
      <xdr:row>8</xdr:row>
      <xdr:rowOff>19051</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8AD2CC5C-36D6-2DE7-2F56-3B9EA3436C9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19775" y="142875"/>
              <a:ext cx="7353300" cy="1400176"/>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6</xdr:col>
      <xdr:colOff>600075</xdr:colOff>
      <xdr:row>8</xdr:row>
      <xdr:rowOff>171451</xdr:rowOff>
    </xdr:from>
    <xdr:to>
      <xdr:col>9</xdr:col>
      <xdr:colOff>600075</xdr:colOff>
      <xdr:row>14</xdr:row>
      <xdr:rowOff>114300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0C0FFE9C-DBDC-A629-0111-CA262EAFDEE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838825" y="1695451"/>
              <a:ext cx="1828800" cy="10858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209549</xdr:colOff>
      <xdr:row>9</xdr:row>
      <xdr:rowOff>142876</xdr:rowOff>
    </xdr:from>
    <xdr:to>
      <xdr:col>15</xdr:col>
      <xdr:colOff>38100</xdr:colOff>
      <xdr:row>14</xdr:row>
      <xdr:rowOff>19050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8FBAEC6D-2A39-7476-6706-20BE33D93CC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886699" y="1857376"/>
              <a:ext cx="2876551" cy="82867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552450</xdr:colOff>
      <xdr:row>9</xdr:row>
      <xdr:rowOff>0</xdr:rowOff>
    </xdr:from>
    <xdr:to>
      <xdr:col>18</xdr:col>
      <xdr:colOff>542926</xdr:colOff>
      <xdr:row>14</xdr:row>
      <xdr:rowOff>152400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B32C646E-A8D5-0E50-4727-C19C85175A7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277600" y="1714500"/>
              <a:ext cx="1819276" cy="11049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171450</xdr:colOff>
      <xdr:row>2</xdr:row>
      <xdr:rowOff>157161</xdr:rowOff>
    </xdr:from>
    <xdr:to>
      <xdr:col>14</xdr:col>
      <xdr:colOff>457200</xdr:colOff>
      <xdr:row>20</xdr:row>
      <xdr:rowOff>66674</xdr:rowOff>
    </xdr:to>
    <xdr:graphicFrame macro="">
      <xdr:nvGraphicFramePr>
        <xdr:cNvPr id="7" name="Chart 6">
          <a:extLst>
            <a:ext uri="{FF2B5EF4-FFF2-40B4-BE49-F238E27FC236}">
              <a16:creationId xmlns:a16="http://schemas.microsoft.com/office/drawing/2014/main" id="{03149407-22F1-754F-006B-DD8FEE545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171450</xdr:colOff>
      <xdr:row>2</xdr:row>
      <xdr:rowOff>157161</xdr:rowOff>
    </xdr:from>
    <xdr:to>
      <xdr:col>14</xdr:col>
      <xdr:colOff>457200</xdr:colOff>
      <xdr:row>20</xdr:row>
      <xdr:rowOff>66674</xdr:rowOff>
    </xdr:to>
    <xdr:graphicFrame macro="">
      <xdr:nvGraphicFramePr>
        <xdr:cNvPr id="2" name="Chart 1">
          <a:extLst>
            <a:ext uri="{FF2B5EF4-FFF2-40B4-BE49-F238E27FC236}">
              <a16:creationId xmlns:a16="http://schemas.microsoft.com/office/drawing/2014/main" id="{933FFD02-FF82-4CE4-B1DC-BFE052AC6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lyde carpizo" refreshedDate="45798.699100231483" createdVersion="8" refreshedVersion="8" minRefreshableVersion="3" recordCount="1000" xr:uid="{59EBA098-7912-421F-9911-401877F16ED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4">
        <s v="Medium"/>
        <s v="Light"/>
        <s v="Dark"/>
        <s v="Darl" u="1"/>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28783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3D02B6-5260-4C1A-8E7D-3259A3D30D8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4">
        <item x="2"/>
        <item m="1" x="3"/>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508FE0-AA1C-439C-B855-58A7BF6EEFF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4">
        <item x="2"/>
        <item m="1" x="3"/>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6">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DC47A5-4736-4251-830A-6ABB22F9A59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4">
        <item x="2"/>
        <item m="1" x="3"/>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chartFormats count="4">
    <chartFormat chart="6"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190AE5A-D387-4368-B21C-263400102D8A}" sourceName="Size">
  <pivotTables>
    <pivotTable tabId="19" name="Total Sales"/>
    <pivotTable tabId="20" name="Total Sales"/>
    <pivotTable tabId="21" name="Total Sales"/>
  </pivotTables>
  <data>
    <tabular pivotCacheId="182878305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E7E5354-0949-4CAF-86B0-F281C323C0E2}" sourceName="Roast Type Name">
  <pivotTables>
    <pivotTable tabId="19" name="Total Sales"/>
    <pivotTable tabId="20" name="Total Sales"/>
    <pivotTable tabId="21" name="Total Sales"/>
  </pivotTables>
  <data>
    <tabular pivotCacheId="1828783053">
      <items count="4">
        <i x="2" s="1"/>
        <i x="1" s="1"/>
        <i x="0"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531AC32-1F0A-429A-AC5B-FB9FEDAB30D3}" sourceName="Loyalty Card">
  <pivotTables>
    <pivotTable tabId="19" name="Total Sales"/>
    <pivotTable tabId="20" name="Total Sales"/>
    <pivotTable tabId="21" name="Total Sales"/>
  </pivotTables>
  <data>
    <tabular pivotCacheId="18287830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E113BD0-EF8C-48B8-8EF5-6625547BF124}" cache="Slicer_Size" caption="Size" columnCount="2" style="Ocean Style Slicer" rowHeight="241300"/>
  <slicer name="Roast Type Name 1" xr10:uid="{FB9085D2-B3E4-4621-AE20-C1E1854D71E4}" cache="Slicer_Roast_Type_Name" caption="Roast Type Name" columnCount="3" style="Ocean Style Slicer" rowHeight="241300"/>
  <slicer name="Loyalty Card 1" xr10:uid="{774FDE96-3B38-4213-86D4-19B4F6D3732D}" cache="Slicer_Loyalty_Card" caption="Loyalty Card" style="Ocean Sty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220C749-78A3-4967-AEBB-D29AE887EF7F}" cache="Slicer_Size" caption="Size" columnCount="2" style="Ocean Style Slicer" rowHeight="241300"/>
  <slicer name="Roast Type Name" xr10:uid="{34EA4685-A4CD-4270-A32B-9D1F4BDA1A8E}" cache="Slicer_Roast_Type_Name" caption="Roast Type Name" columnCount="3" style="Ocean Style Slicer" rowHeight="241300"/>
  <slicer name="Loyalty Card" xr10:uid="{615FFE95-4B4A-44B9-805A-98F0EC502849}" cache="Slicer_Loyalty_Card" caption="Loyalty Card" style="Ocean Sty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150710-E785-48F6-BB88-EA8949565A62}" name="Orders" displayName="Orders" ref="A1:P1001" totalsRowShown="0" headerRowDxfId="10">
  <autoFilter ref="A1:P1001" xr:uid="{5E150710-E785-48F6-BB88-EA8949565A62}"/>
  <tableColumns count="16">
    <tableColumn id="1" xr3:uid="{E7B1BB49-730F-40C9-BB65-8E0938FE6753}" name="Order ID" dataDxfId="9"/>
    <tableColumn id="2" xr3:uid="{477C08F6-3971-452E-A63D-1F78D20BCDB4}" name="Order Date" dataDxfId="8"/>
    <tableColumn id="3" xr3:uid="{4687C1AB-4D95-4718-8D2C-16ADB6D0CEEC}" name="Customer ID" dataDxfId="7"/>
    <tableColumn id="4" xr3:uid="{022FC74E-24E0-4CF5-8421-8036FCBA6447}" name="Product ID"/>
    <tableColumn id="5" xr3:uid="{75D2F676-DBFE-4084-B021-89C217AD549C}" name="Quantity" dataDxfId="6"/>
    <tableColumn id="6" xr3:uid="{49A8AB38-6AF0-46FD-A298-D106A4EC8B25}" name="Customer Name" dataDxfId="5">
      <calculatedColumnFormula>_xlfn.XLOOKUP(C2,customers!$A$1:$A$1001,customers!$B$1:$B$1001,,)</calculatedColumnFormula>
    </tableColumn>
    <tableColumn id="7" xr3:uid="{4F950B12-C71E-4889-A69D-D97B12374A38}" name="Email" dataDxfId="4">
      <calculatedColumnFormula>IF(_xlfn.XLOOKUP(C2,customers!$A$1:$A$1001,customers!$C$1:$C$1001,0)=0,"",_xlfn.XLOOKUP(C2,customers!$A$1:$A$1001,customers!$C$1:$C$1001,0))</calculatedColumnFormula>
    </tableColumn>
    <tableColumn id="8" xr3:uid="{19FFD0EF-6FCA-4390-ACDA-FEDC991C31D0}" name="Country" dataDxfId="3">
      <calculatedColumnFormula>_xlfn.XLOOKUP(C2,customers!$A$1:$A$1001,customers!$G$1:$G$1001,0)</calculatedColumnFormula>
    </tableColumn>
    <tableColumn id="9" xr3:uid="{7BB7236A-BDFA-44B9-A52A-785E85A2BFAC}" name="Coffee Type">
      <calculatedColumnFormula>INDEX(products!$A$1:$G$49,MATCH(orders!$D2,products!$A$1:$A$49,0),MATCH(orders!I$1,products!$A$1:$G$1,0))</calculatedColumnFormula>
    </tableColumn>
    <tableColumn id="10" xr3:uid="{01ACB89E-D255-4D58-87B6-7E29ABF12575}" name="Roast Type">
      <calculatedColumnFormula>INDEX(products!$A$1:$G$49,MATCH(orders!$D2,products!$A$1:$A$49,0),MATCH(orders!J$1,products!$A$1:$G$1,0))</calculatedColumnFormula>
    </tableColumn>
    <tableColumn id="11" xr3:uid="{DFB265B2-E769-44B0-BC7C-6C60E8CBF10D}" name="Size" dataDxfId="2">
      <calculatedColumnFormula>INDEX(products!$A$1:$G$49,MATCH(orders!$D2,products!$A$1:$A$49,0),MATCH(orders!K$1,products!$A$1:$G$1,0))</calculatedColumnFormula>
    </tableColumn>
    <tableColumn id="12" xr3:uid="{5C0BB477-CC18-4534-8062-4CE103E557DE}" name="Unit Price">
      <calculatedColumnFormula>INDEX(products!$A$1:$G$49,MATCH(orders!$D2,products!$A$1:$A$49,0),MATCH(orders!L$1,products!$A$1:$G$1,0))</calculatedColumnFormula>
    </tableColumn>
    <tableColumn id="13" xr3:uid="{9D2E5653-C56D-4283-9767-359A9A905F6A}" name="Sales">
      <calculatedColumnFormula>L2*E2</calculatedColumnFormula>
    </tableColumn>
    <tableColumn id="14" xr3:uid="{C78B23B0-FDD9-4B32-BDD4-58274865DE4C}" name="Coffee Type Name">
      <calculatedColumnFormula>IF(I2="Rob","Robusta",IF(I2="Exc","Excelsa",IF(I2="Ara","Arabica", IF(I2="Lib","Liberica",""))))</calculatedColumnFormula>
    </tableColumn>
    <tableColumn id="15" xr3:uid="{7C1ADB1A-AA4C-44E2-8BD0-7F5C12C509DC}" name="Roast Type Name" dataDxfId="1">
      <calculatedColumnFormula>IF(J2="M","Medium",IF(J2="L","Light",IF(J2="D","Dark")))</calculatedColumnFormula>
    </tableColumn>
    <tableColumn id="16" xr3:uid="{0E2ECBD4-A02E-46A4-BAD0-A841FB128EAD}" name="Loyalty Card" dataDxfId="0">
      <calculatedColumnFormula>_xlfn.XLOOKUP(Orders[[#This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2106131-DF36-4BF1-BC9C-D6EAF0AD70D7}" sourceName="Order Date">
  <pivotTables>
    <pivotTable tabId="19" name="Total Sales"/>
    <pivotTable tabId="20" name="Total Sales"/>
    <pivotTable tabId="21" name="Total Sales"/>
  </pivotTables>
  <state minimalRefreshVersion="6" lastRefreshVersion="6" pivotCacheId="18287830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1C4C0B2-FF93-4D5E-92BD-CF2CB054F6CF}" cache="NativeTimeline_Order_Date" caption="Order Date" level="2" selectionLevel="2" scrollPosition="2019-01-01T00:00:00" style="Ocean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3224EA4-B1B1-404A-BB18-C0E1DDD248B8}" cache="NativeTimeline_Order_Date" caption="Order Date" level="2" selectionLevel="2" scrollPosition="2019-01-01T00:00:00" style="Ocean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48761-CA36-4BE8-A54A-4EFB179CB5D4}">
  <dimension ref="A1"/>
  <sheetViews>
    <sheetView showRowColHeaders="0" tabSelected="1" topLeftCell="A4" zoomScale="85" zoomScaleNormal="85" workbookViewId="0">
      <selection activeCell="Y31" sqref="Y31"/>
    </sheetView>
  </sheetViews>
  <sheetFormatPr defaultRowHeight="15" x14ac:dyDescent="0.25"/>
  <cols>
    <col min="1" max="1" width="1.7109375" customWidth="1"/>
  </cols>
  <sheetData>
    <row r="1" customFormat="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228D1-50DB-49E0-871E-106CE1B9801E}">
  <dimension ref="A3:F48"/>
  <sheetViews>
    <sheetView workbookViewId="0">
      <selection activeCell="U19" sqref="U19"/>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5" t="s">
        <v>6220</v>
      </c>
      <c r="C3" s="5" t="s">
        <v>6196</v>
      </c>
    </row>
    <row r="4" spans="1:6" x14ac:dyDescent="0.25">
      <c r="A4" s="5" t="s">
        <v>6214</v>
      </c>
      <c r="B4" s="5" t="s">
        <v>6215</v>
      </c>
      <c r="C4" t="s">
        <v>6216</v>
      </c>
      <c r="D4" t="s">
        <v>6217</v>
      </c>
      <c r="E4" t="s">
        <v>6218</v>
      </c>
      <c r="F4" t="s">
        <v>6219</v>
      </c>
    </row>
    <row r="5" spans="1:6" x14ac:dyDescent="0.25">
      <c r="A5" t="s">
        <v>6198</v>
      </c>
      <c r="B5" t="s">
        <v>6202</v>
      </c>
      <c r="C5" s="6">
        <v>186.85499999999999</v>
      </c>
      <c r="D5" s="6">
        <v>305.97000000000003</v>
      </c>
      <c r="E5" s="6">
        <v>213.15999999999997</v>
      </c>
      <c r="F5" s="6">
        <v>123</v>
      </c>
    </row>
    <row r="6" spans="1:6" x14ac:dyDescent="0.25">
      <c r="B6" t="s">
        <v>6203</v>
      </c>
      <c r="C6" s="6">
        <v>251.96499999999997</v>
      </c>
      <c r="D6" s="6">
        <v>129.46</v>
      </c>
      <c r="E6" s="6">
        <v>434.03999999999996</v>
      </c>
      <c r="F6" s="6">
        <v>171.93999999999997</v>
      </c>
    </row>
    <row r="7" spans="1:6" x14ac:dyDescent="0.25">
      <c r="B7" t="s">
        <v>6204</v>
      </c>
      <c r="C7" s="6">
        <v>224.94499999999999</v>
      </c>
      <c r="D7" s="6">
        <v>349.12</v>
      </c>
      <c r="E7" s="6">
        <v>321.04000000000002</v>
      </c>
      <c r="F7" s="6">
        <v>126.035</v>
      </c>
    </row>
    <row r="8" spans="1:6" x14ac:dyDescent="0.25">
      <c r="B8" t="s">
        <v>6205</v>
      </c>
      <c r="C8" s="6">
        <v>307.12</v>
      </c>
      <c r="D8" s="6">
        <v>681.07499999999993</v>
      </c>
      <c r="E8" s="6">
        <v>533.70499999999993</v>
      </c>
      <c r="F8" s="6">
        <v>158.85</v>
      </c>
    </row>
    <row r="9" spans="1:6" x14ac:dyDescent="0.25">
      <c r="B9" t="s">
        <v>6206</v>
      </c>
      <c r="C9" s="6">
        <v>53.664999999999992</v>
      </c>
      <c r="D9" s="6">
        <v>83.025000000000006</v>
      </c>
      <c r="E9" s="6">
        <v>193.83499999999998</v>
      </c>
      <c r="F9" s="6">
        <v>68.039999999999992</v>
      </c>
    </row>
    <row r="10" spans="1:6" x14ac:dyDescent="0.25">
      <c r="B10" t="s">
        <v>6207</v>
      </c>
      <c r="C10" s="6">
        <v>163.01999999999998</v>
      </c>
      <c r="D10" s="6">
        <v>678.3599999999999</v>
      </c>
      <c r="E10" s="6">
        <v>171.04500000000002</v>
      </c>
      <c r="F10" s="6">
        <v>372.255</v>
      </c>
    </row>
    <row r="11" spans="1:6" x14ac:dyDescent="0.25">
      <c r="B11" t="s">
        <v>6208</v>
      </c>
      <c r="C11" s="6">
        <v>345.02</v>
      </c>
      <c r="D11" s="6">
        <v>273.86999999999995</v>
      </c>
      <c r="E11" s="6">
        <v>184.12999999999997</v>
      </c>
      <c r="F11" s="6">
        <v>201.11499999999998</v>
      </c>
    </row>
    <row r="12" spans="1:6" x14ac:dyDescent="0.25">
      <c r="B12" t="s">
        <v>6209</v>
      </c>
      <c r="C12" s="6">
        <v>334.89</v>
      </c>
      <c r="D12" s="6">
        <v>70.95</v>
      </c>
      <c r="E12" s="6">
        <v>134.23000000000002</v>
      </c>
      <c r="F12" s="6">
        <v>166.27499999999998</v>
      </c>
    </row>
    <row r="13" spans="1:6" x14ac:dyDescent="0.25">
      <c r="B13" t="s">
        <v>6210</v>
      </c>
      <c r="C13" s="6">
        <v>178.70999999999998</v>
      </c>
      <c r="D13" s="6">
        <v>166.1</v>
      </c>
      <c r="E13" s="6">
        <v>439.30999999999995</v>
      </c>
      <c r="F13" s="6">
        <v>492.9</v>
      </c>
    </row>
    <row r="14" spans="1:6" x14ac:dyDescent="0.25">
      <c r="B14" t="s">
        <v>6211</v>
      </c>
      <c r="C14" s="6">
        <v>301.98500000000001</v>
      </c>
      <c r="D14" s="6">
        <v>153.76499999999999</v>
      </c>
      <c r="E14" s="6">
        <v>215.55499999999998</v>
      </c>
      <c r="F14" s="6">
        <v>213.66499999999999</v>
      </c>
    </row>
    <row r="15" spans="1:6" x14ac:dyDescent="0.25">
      <c r="B15" t="s">
        <v>6212</v>
      </c>
      <c r="C15" s="6">
        <v>312.83499999999998</v>
      </c>
      <c r="D15" s="6">
        <v>63.249999999999993</v>
      </c>
      <c r="E15" s="6">
        <v>350.89500000000004</v>
      </c>
      <c r="F15" s="6">
        <v>96.405000000000001</v>
      </c>
    </row>
    <row r="16" spans="1:6" x14ac:dyDescent="0.25">
      <c r="B16" t="s">
        <v>6213</v>
      </c>
      <c r="C16" s="6">
        <v>265.62</v>
      </c>
      <c r="D16" s="6">
        <v>526.51499999999987</v>
      </c>
      <c r="E16" s="6">
        <v>187.06</v>
      </c>
      <c r="F16" s="6">
        <v>210.58999999999997</v>
      </c>
    </row>
    <row r="17" spans="1:6" x14ac:dyDescent="0.25">
      <c r="A17" t="s">
        <v>6199</v>
      </c>
      <c r="B17" t="s">
        <v>6202</v>
      </c>
      <c r="C17" s="6">
        <v>47.25</v>
      </c>
      <c r="D17" s="6">
        <v>65.805000000000007</v>
      </c>
      <c r="E17" s="6">
        <v>274.67500000000001</v>
      </c>
      <c r="F17" s="6">
        <v>179.22</v>
      </c>
    </row>
    <row r="18" spans="1:6" x14ac:dyDescent="0.25">
      <c r="B18" t="s">
        <v>6203</v>
      </c>
      <c r="C18" s="6">
        <v>745.44999999999993</v>
      </c>
      <c r="D18" s="6">
        <v>428.88499999999999</v>
      </c>
      <c r="E18" s="6">
        <v>194.17499999999998</v>
      </c>
      <c r="F18" s="6">
        <v>429.82999999999993</v>
      </c>
    </row>
    <row r="19" spans="1:6" x14ac:dyDescent="0.25">
      <c r="B19" t="s">
        <v>6204</v>
      </c>
      <c r="C19" s="6">
        <v>130.47</v>
      </c>
      <c r="D19" s="6">
        <v>271.48500000000001</v>
      </c>
      <c r="E19" s="6">
        <v>281.20499999999998</v>
      </c>
      <c r="F19" s="6">
        <v>231.63000000000002</v>
      </c>
    </row>
    <row r="20" spans="1:6" x14ac:dyDescent="0.25">
      <c r="B20" t="s">
        <v>6205</v>
      </c>
      <c r="C20" s="6">
        <v>27</v>
      </c>
      <c r="D20" s="6">
        <v>347.26</v>
      </c>
      <c r="E20" s="6">
        <v>147.51</v>
      </c>
      <c r="F20" s="6">
        <v>240.04</v>
      </c>
    </row>
    <row r="21" spans="1:6" x14ac:dyDescent="0.25">
      <c r="B21" t="s">
        <v>6206</v>
      </c>
      <c r="C21" s="6">
        <v>255.11499999999995</v>
      </c>
      <c r="D21" s="6">
        <v>541.73</v>
      </c>
      <c r="E21" s="6">
        <v>83.43</v>
      </c>
      <c r="F21" s="6">
        <v>59.079999999999991</v>
      </c>
    </row>
    <row r="22" spans="1:6" x14ac:dyDescent="0.25">
      <c r="B22" t="s">
        <v>6207</v>
      </c>
      <c r="C22" s="6">
        <v>584.78999999999985</v>
      </c>
      <c r="D22" s="6">
        <v>357.42999999999995</v>
      </c>
      <c r="E22" s="6">
        <v>355.34</v>
      </c>
      <c r="F22" s="6">
        <v>140.88</v>
      </c>
    </row>
    <row r="23" spans="1:6" x14ac:dyDescent="0.25">
      <c r="B23" t="s">
        <v>6208</v>
      </c>
      <c r="C23" s="6">
        <v>430.62</v>
      </c>
      <c r="D23" s="6">
        <v>227.42500000000001</v>
      </c>
      <c r="E23" s="6">
        <v>236.315</v>
      </c>
      <c r="F23" s="6">
        <v>414.58499999999992</v>
      </c>
    </row>
    <row r="24" spans="1:6" x14ac:dyDescent="0.25">
      <c r="B24" t="s">
        <v>6209</v>
      </c>
      <c r="C24" s="6">
        <v>22.5</v>
      </c>
      <c r="D24" s="6">
        <v>77.72</v>
      </c>
      <c r="E24" s="6">
        <v>60.5</v>
      </c>
      <c r="F24" s="6">
        <v>139.67999999999998</v>
      </c>
    </row>
    <row r="25" spans="1:6" x14ac:dyDescent="0.25">
      <c r="B25" t="s">
        <v>6210</v>
      </c>
      <c r="C25" s="6">
        <v>126.14999999999999</v>
      </c>
      <c r="D25" s="6">
        <v>195.11</v>
      </c>
      <c r="E25" s="6">
        <v>89.13</v>
      </c>
      <c r="F25" s="6">
        <v>302.65999999999997</v>
      </c>
    </row>
    <row r="26" spans="1:6" x14ac:dyDescent="0.25">
      <c r="B26" t="s">
        <v>6211</v>
      </c>
      <c r="C26" s="6">
        <v>376.03</v>
      </c>
      <c r="D26" s="6">
        <v>523.24</v>
      </c>
      <c r="E26" s="6">
        <v>440.96499999999997</v>
      </c>
      <c r="F26" s="6">
        <v>174.46999999999997</v>
      </c>
    </row>
    <row r="27" spans="1:6" x14ac:dyDescent="0.25">
      <c r="B27" t="s">
        <v>6212</v>
      </c>
      <c r="C27" s="6">
        <v>515.17999999999995</v>
      </c>
      <c r="D27" s="6">
        <v>142.56</v>
      </c>
      <c r="E27" s="6">
        <v>347.03999999999996</v>
      </c>
      <c r="F27" s="6">
        <v>104.08499999999999</v>
      </c>
    </row>
    <row r="28" spans="1:6" x14ac:dyDescent="0.25">
      <c r="B28" t="s">
        <v>6213</v>
      </c>
      <c r="C28" s="6">
        <v>95.859999999999985</v>
      </c>
      <c r="D28" s="6">
        <v>484.76</v>
      </c>
      <c r="E28" s="6">
        <v>94.17</v>
      </c>
      <c r="F28" s="6">
        <v>77.10499999999999</v>
      </c>
    </row>
    <row r="29" spans="1:6" x14ac:dyDescent="0.25">
      <c r="A29" t="s">
        <v>6200</v>
      </c>
      <c r="B29" t="s">
        <v>6202</v>
      </c>
      <c r="C29" s="6">
        <v>258.34500000000003</v>
      </c>
      <c r="D29" s="6">
        <v>139.625</v>
      </c>
      <c r="E29" s="6">
        <v>279.52000000000004</v>
      </c>
      <c r="F29" s="6">
        <v>160.19499999999999</v>
      </c>
    </row>
    <row r="30" spans="1:6" x14ac:dyDescent="0.25">
      <c r="B30" t="s">
        <v>6203</v>
      </c>
      <c r="C30" s="6">
        <v>342.2</v>
      </c>
      <c r="D30" s="6">
        <v>284.24999999999994</v>
      </c>
      <c r="E30" s="6">
        <v>251.83</v>
      </c>
      <c r="F30" s="6">
        <v>80.550000000000011</v>
      </c>
    </row>
    <row r="31" spans="1:6" x14ac:dyDescent="0.25">
      <c r="B31" t="s">
        <v>6204</v>
      </c>
      <c r="C31" s="6">
        <v>418.30499999999989</v>
      </c>
      <c r="D31" s="6">
        <v>468.125</v>
      </c>
      <c r="E31" s="6">
        <v>405.05500000000006</v>
      </c>
      <c r="F31" s="6">
        <v>253.15499999999997</v>
      </c>
    </row>
    <row r="32" spans="1:6" x14ac:dyDescent="0.25">
      <c r="B32" t="s">
        <v>6205</v>
      </c>
      <c r="C32" s="6">
        <v>102.32999999999998</v>
      </c>
      <c r="D32" s="6">
        <v>242.14000000000001</v>
      </c>
      <c r="E32" s="6">
        <v>554.875</v>
      </c>
      <c r="F32" s="6">
        <v>106.23999999999998</v>
      </c>
    </row>
    <row r="33" spans="1:6" x14ac:dyDescent="0.25">
      <c r="B33" t="s">
        <v>6206</v>
      </c>
      <c r="C33" s="6">
        <v>234.71999999999997</v>
      </c>
      <c r="D33" s="6">
        <v>133.08000000000001</v>
      </c>
      <c r="E33" s="6">
        <v>267.2</v>
      </c>
      <c r="F33" s="6">
        <v>272.68999999999994</v>
      </c>
    </row>
    <row r="34" spans="1:6" x14ac:dyDescent="0.25">
      <c r="B34" t="s">
        <v>6207</v>
      </c>
      <c r="C34" s="6">
        <v>430.39</v>
      </c>
      <c r="D34" s="6">
        <v>136.20500000000001</v>
      </c>
      <c r="E34" s="6">
        <v>209.6</v>
      </c>
      <c r="F34" s="6">
        <v>88.334999999999994</v>
      </c>
    </row>
    <row r="35" spans="1:6" x14ac:dyDescent="0.25">
      <c r="B35" t="s">
        <v>6208</v>
      </c>
      <c r="C35" s="6">
        <v>109.005</v>
      </c>
      <c r="D35" s="6">
        <v>393.57499999999999</v>
      </c>
      <c r="E35" s="6">
        <v>61.034999999999997</v>
      </c>
      <c r="F35" s="6">
        <v>199.48999999999998</v>
      </c>
    </row>
    <row r="36" spans="1:6" x14ac:dyDescent="0.25">
      <c r="B36" t="s">
        <v>6209</v>
      </c>
      <c r="C36" s="6">
        <v>287.52499999999998</v>
      </c>
      <c r="D36" s="6">
        <v>288.67</v>
      </c>
      <c r="E36" s="6">
        <v>125.58</v>
      </c>
      <c r="F36" s="6">
        <v>374.13499999999999</v>
      </c>
    </row>
    <row r="37" spans="1:6" x14ac:dyDescent="0.25">
      <c r="B37" t="s">
        <v>6210</v>
      </c>
      <c r="C37" s="6">
        <v>840.92999999999984</v>
      </c>
      <c r="D37" s="6">
        <v>409.875</v>
      </c>
      <c r="E37" s="6">
        <v>171.32999999999998</v>
      </c>
      <c r="F37" s="6">
        <v>221.43999999999997</v>
      </c>
    </row>
    <row r="38" spans="1:6" x14ac:dyDescent="0.25">
      <c r="B38" t="s">
        <v>6211</v>
      </c>
      <c r="C38" s="6">
        <v>299.07</v>
      </c>
      <c r="D38" s="6">
        <v>260.32499999999999</v>
      </c>
      <c r="E38" s="6">
        <v>584.64</v>
      </c>
      <c r="F38" s="6">
        <v>256.36500000000001</v>
      </c>
    </row>
    <row r="39" spans="1:6" x14ac:dyDescent="0.25">
      <c r="B39" t="s">
        <v>6212</v>
      </c>
      <c r="C39" s="6">
        <v>323.32499999999999</v>
      </c>
      <c r="D39" s="6">
        <v>565.57000000000005</v>
      </c>
      <c r="E39" s="6">
        <v>537.80999999999995</v>
      </c>
      <c r="F39" s="6">
        <v>189.47499999999999</v>
      </c>
    </row>
    <row r="40" spans="1:6" x14ac:dyDescent="0.25">
      <c r="B40" t="s">
        <v>6213</v>
      </c>
      <c r="C40" s="6">
        <v>399.48499999999996</v>
      </c>
      <c r="D40" s="6">
        <v>148.19999999999999</v>
      </c>
      <c r="E40" s="6">
        <v>388.21999999999997</v>
      </c>
      <c r="F40" s="6">
        <v>212.07499999999999</v>
      </c>
    </row>
    <row r="41" spans="1:6" x14ac:dyDescent="0.25">
      <c r="A41" t="s">
        <v>6201</v>
      </c>
      <c r="B41" t="s">
        <v>6202</v>
      </c>
      <c r="C41" s="6">
        <v>112.69499999999999</v>
      </c>
      <c r="D41" s="6">
        <v>166.32</v>
      </c>
      <c r="E41" s="6">
        <v>843.71499999999992</v>
      </c>
      <c r="F41" s="6">
        <v>146.685</v>
      </c>
    </row>
    <row r="42" spans="1:6" x14ac:dyDescent="0.25">
      <c r="B42" t="s">
        <v>6203</v>
      </c>
      <c r="C42" s="6">
        <v>114.87999999999998</v>
      </c>
      <c r="D42" s="6">
        <v>133.815</v>
      </c>
      <c r="E42" s="6">
        <v>91.175000000000011</v>
      </c>
      <c r="F42" s="6">
        <v>53.759999999999991</v>
      </c>
    </row>
    <row r="43" spans="1:6" x14ac:dyDescent="0.25">
      <c r="B43" t="s">
        <v>6204</v>
      </c>
      <c r="C43" s="6">
        <v>277.76</v>
      </c>
      <c r="D43" s="6">
        <v>175.41</v>
      </c>
      <c r="E43" s="6">
        <v>462.50999999999993</v>
      </c>
      <c r="F43" s="6">
        <v>399.52499999999998</v>
      </c>
    </row>
    <row r="44" spans="1:6" x14ac:dyDescent="0.25">
      <c r="B44" t="s">
        <v>6205</v>
      </c>
      <c r="C44" s="6">
        <v>197.89499999999998</v>
      </c>
      <c r="D44" s="6">
        <v>289.755</v>
      </c>
      <c r="E44" s="6">
        <v>88.545000000000002</v>
      </c>
      <c r="F44" s="6">
        <v>200.25499999999997</v>
      </c>
    </row>
    <row r="45" spans="1:6" x14ac:dyDescent="0.25">
      <c r="B45" t="s">
        <v>6206</v>
      </c>
      <c r="C45" s="6">
        <v>193.11499999999998</v>
      </c>
      <c r="D45" s="6">
        <v>212.49499999999998</v>
      </c>
      <c r="E45" s="6">
        <v>292.29000000000002</v>
      </c>
      <c r="F45" s="6">
        <v>304.46999999999997</v>
      </c>
    </row>
    <row r="46" spans="1:6" x14ac:dyDescent="0.25">
      <c r="B46" t="s">
        <v>6207</v>
      </c>
      <c r="C46" s="6">
        <v>179.79</v>
      </c>
      <c r="D46" s="6">
        <v>426.2</v>
      </c>
      <c r="E46" s="6">
        <v>170.08999999999997</v>
      </c>
      <c r="F46" s="6">
        <v>379.31</v>
      </c>
    </row>
    <row r="47" spans="1:6" x14ac:dyDescent="0.25">
      <c r="B47" t="s">
        <v>6208</v>
      </c>
      <c r="C47" s="6">
        <v>247.28999999999996</v>
      </c>
      <c r="D47" s="6">
        <v>246.685</v>
      </c>
      <c r="E47" s="6">
        <v>271.05499999999995</v>
      </c>
      <c r="F47" s="6">
        <v>141.69999999999999</v>
      </c>
    </row>
    <row r="48" spans="1:6" x14ac:dyDescent="0.25">
      <c r="B48" t="s">
        <v>6209</v>
      </c>
      <c r="C48" s="6">
        <v>116.39499999999998</v>
      </c>
      <c r="D48" s="6">
        <v>41.25</v>
      </c>
      <c r="E48" s="6">
        <v>15.54</v>
      </c>
      <c r="F48" s="6">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81462-1CD0-4BFA-AA88-309498847C23}">
  <dimension ref="A3:B6"/>
  <sheetViews>
    <sheetView workbookViewId="0">
      <selection activeCell="P12" sqref="P12"/>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5" t="s">
        <v>7</v>
      </c>
      <c r="B3" t="s">
        <v>6220</v>
      </c>
    </row>
    <row r="4" spans="1:2" x14ac:dyDescent="0.25">
      <c r="A4" t="s">
        <v>28</v>
      </c>
      <c r="B4" s="7">
        <v>2798.5050000000001</v>
      </c>
    </row>
    <row r="5" spans="1:2" x14ac:dyDescent="0.25">
      <c r="A5" t="s">
        <v>318</v>
      </c>
      <c r="B5" s="7">
        <v>6696.8649999999989</v>
      </c>
    </row>
    <row r="6" spans="1:2" x14ac:dyDescent="0.25">
      <c r="A6" t="s">
        <v>19</v>
      </c>
      <c r="B6" s="7">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ADBC0-4986-484D-A20F-15D07B1CEDCD}">
  <dimension ref="A3:B8"/>
  <sheetViews>
    <sheetView workbookViewId="0">
      <selection activeCell="R10" sqref="R10"/>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5" t="s">
        <v>4</v>
      </c>
      <c r="B3" t="s">
        <v>6220</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O8" sqref="O8"/>
    </sheetView>
  </sheetViews>
  <sheetFormatPr defaultRowHeight="15" x14ac:dyDescent="0.25"/>
  <cols>
    <col min="1" max="1" width="16.5703125" bestFit="1" customWidth="1"/>
    <col min="2" max="2" width="13.42578125" bestFit="1" customWidth="1"/>
    <col min="3" max="3" width="17.42578125" bestFit="1" customWidth="1"/>
    <col min="4" max="4" width="12" customWidth="1"/>
    <col min="5" max="5" width="10.42578125" customWidth="1"/>
    <col min="6" max="6" width="17"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7.1406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f>INDEX(products!$A$1:$G$49,MATCH(orders!$D2,products!$A$1:$A$49,0),MATCH(orders!L$1,products!$A$1:$G$1,0))</f>
        <v>9.9499999999999993</v>
      </c>
      <c r="M2">
        <f>L2*E2</f>
        <v>19.899999999999999</v>
      </c>
      <c r="N2" t="str">
        <f>IF(I2="Rob","Robusta",IF(I2="Exc","Excelsa",IF(I2="Ara","Arabica", IF(I2="Lib","Liberica",""))))</f>
        <v>Robusta</v>
      </c>
      <c r="O2" t="str">
        <f t="shared" ref="O2:O65" si="0">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f>INDEX(products!$A$1:$G$49,MATCH(orders!$D3,products!$A$1:$A$49,0),MATCH(orders!L$1,products!$A$1:$G$1,0))</f>
        <v>8.25</v>
      </c>
      <c r="M3">
        <f t="shared" ref="M3:M66" si="1">L3*E3</f>
        <v>41.25</v>
      </c>
      <c r="N3" t="str">
        <f t="shared" ref="N3:N66" si="2">IF(I3="Rob","Robusta",IF(I3="Exc","Excelsa",IF(I3="Ara","Arabica", IF(I3="Lib","Liberica",""))))</f>
        <v>Excelsa</v>
      </c>
      <c r="O3" t="str">
        <f t="shared" si="0"/>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f>INDEX(products!$A$1:$G$49,MATCH(orders!$D4,products!$A$1:$A$49,0),MATCH(orders!L$1,products!$A$1:$G$1,0))</f>
        <v>12.95</v>
      </c>
      <c r="M4">
        <f t="shared" si="1"/>
        <v>12.95</v>
      </c>
      <c r="N4" t="str">
        <f t="shared" si="2"/>
        <v>Arabica</v>
      </c>
      <c r="O4" t="str">
        <f t="shared" si="0"/>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f>INDEX(products!$A$1:$G$49,MATCH(orders!$D5,products!$A$1:$A$49,0),MATCH(orders!L$1,products!$A$1:$G$1,0))</f>
        <v>13.75</v>
      </c>
      <c r="M5">
        <f t="shared" si="1"/>
        <v>27.5</v>
      </c>
      <c r="N5" t="str">
        <f t="shared" si="2"/>
        <v>Excelsa</v>
      </c>
      <c r="O5" t="str">
        <f t="shared" si="0"/>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f>INDEX(products!$A$1:$G$49,MATCH(orders!$D6,products!$A$1:$A$49,0),MATCH(orders!L$1,products!$A$1:$G$1,0))</f>
        <v>27.484999999999996</v>
      </c>
      <c r="M6">
        <f t="shared" si="1"/>
        <v>54.969999999999992</v>
      </c>
      <c r="N6" t="str">
        <f t="shared" si="2"/>
        <v>Robusta</v>
      </c>
      <c r="O6" t="str">
        <f t="shared" si="0"/>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f>INDEX(products!$A$1:$G$49,MATCH(orders!$D7,products!$A$1:$A$49,0),MATCH(orders!L$1,products!$A$1:$G$1,0))</f>
        <v>12.95</v>
      </c>
      <c r="M7">
        <f t="shared" si="1"/>
        <v>38.849999999999994</v>
      </c>
      <c r="N7" t="str">
        <f t="shared" si="2"/>
        <v>Liberica</v>
      </c>
      <c r="O7" t="str">
        <f t="shared" si="0"/>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f>INDEX(products!$A$1:$G$49,MATCH(orders!$D8,products!$A$1:$A$49,0),MATCH(orders!L$1,products!$A$1:$G$1,0))</f>
        <v>7.29</v>
      </c>
      <c r="M8">
        <f t="shared" si="1"/>
        <v>21.87</v>
      </c>
      <c r="N8" t="str">
        <f t="shared" si="2"/>
        <v>Excelsa</v>
      </c>
      <c r="O8" t="str">
        <f t="shared" si="0"/>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f>INDEX(products!$A$1:$G$49,MATCH(orders!$D9,products!$A$1:$A$49,0),MATCH(orders!L$1,products!$A$1:$G$1,0))</f>
        <v>4.7549999999999999</v>
      </c>
      <c r="M9">
        <f t="shared" si="1"/>
        <v>4.7549999999999999</v>
      </c>
      <c r="N9" t="str">
        <f t="shared" si="2"/>
        <v>Liberica</v>
      </c>
      <c r="O9" t="str">
        <f t="shared" si="0"/>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f>INDEX(products!$A$1:$G$49,MATCH(orders!$D10,products!$A$1:$A$49,0),MATCH(orders!L$1,products!$A$1:$G$1,0))</f>
        <v>5.97</v>
      </c>
      <c r="M10">
        <f t="shared" si="1"/>
        <v>17.91</v>
      </c>
      <c r="N10" t="str">
        <f t="shared" si="2"/>
        <v>Robusta</v>
      </c>
      <c r="O10" t="str">
        <f t="shared" si="0"/>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f>INDEX(products!$A$1:$G$49,MATCH(orders!$D11,products!$A$1:$A$49,0),MATCH(orders!L$1,products!$A$1:$G$1,0))</f>
        <v>5.97</v>
      </c>
      <c r="M11">
        <f t="shared" si="1"/>
        <v>5.97</v>
      </c>
      <c r="N11" t="str">
        <f t="shared" si="2"/>
        <v>Robusta</v>
      </c>
      <c r="O11" t="str">
        <f t="shared" si="0"/>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f>INDEX(products!$A$1:$G$49,MATCH(orders!$D12,products!$A$1:$A$49,0),MATCH(orders!L$1,products!$A$1:$G$1,0))</f>
        <v>9.9499999999999993</v>
      </c>
      <c r="M12">
        <f t="shared" si="1"/>
        <v>39.799999999999997</v>
      </c>
      <c r="N12" t="str">
        <f t="shared" si="2"/>
        <v>Arabica</v>
      </c>
      <c r="O12" t="str">
        <f t="shared" si="0"/>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f>INDEX(products!$A$1:$G$49,MATCH(orders!$D13,products!$A$1:$A$49,0),MATCH(orders!L$1,products!$A$1:$G$1,0))</f>
        <v>34.154999999999994</v>
      </c>
      <c r="M13">
        <f t="shared" si="1"/>
        <v>170.77499999999998</v>
      </c>
      <c r="N13" t="str">
        <f t="shared" si="2"/>
        <v>Excelsa</v>
      </c>
      <c r="O13" t="str">
        <f t="shared" si="0"/>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f>INDEX(products!$A$1:$G$49,MATCH(orders!$D14,products!$A$1:$A$49,0),MATCH(orders!L$1,products!$A$1:$G$1,0))</f>
        <v>9.9499999999999993</v>
      </c>
      <c r="M14">
        <f t="shared" si="1"/>
        <v>49.75</v>
      </c>
      <c r="N14" t="str">
        <f t="shared" si="2"/>
        <v>Robusta</v>
      </c>
      <c r="O14" t="str">
        <f t="shared" si="0"/>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f>INDEX(products!$A$1:$G$49,MATCH(orders!$D15,products!$A$1:$A$49,0),MATCH(orders!L$1,products!$A$1:$G$1,0))</f>
        <v>20.584999999999997</v>
      </c>
      <c r="M15">
        <f t="shared" si="1"/>
        <v>41.169999999999995</v>
      </c>
      <c r="N15" t="str">
        <f t="shared" si="2"/>
        <v>Robusta</v>
      </c>
      <c r="O15" t="str">
        <f t="shared" si="0"/>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f>INDEX(products!$A$1:$G$49,MATCH(orders!$D16,products!$A$1:$A$49,0),MATCH(orders!L$1,products!$A$1:$G$1,0))</f>
        <v>3.8849999999999998</v>
      </c>
      <c r="M16">
        <f t="shared" si="1"/>
        <v>11.654999999999999</v>
      </c>
      <c r="N16" t="str">
        <f t="shared" si="2"/>
        <v>Liberica</v>
      </c>
      <c r="O16" t="str">
        <f t="shared" si="0"/>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f>INDEX(products!$A$1:$G$49,MATCH(orders!$D17,products!$A$1:$A$49,0),MATCH(orders!L$1,products!$A$1:$G$1,0))</f>
        <v>22.884999999999998</v>
      </c>
      <c r="M17">
        <f t="shared" si="1"/>
        <v>114.42499999999998</v>
      </c>
      <c r="N17" t="str">
        <f t="shared" si="2"/>
        <v>Robusta</v>
      </c>
      <c r="O17" t="str">
        <f t="shared" si="0"/>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f>INDEX(products!$A$1:$G$49,MATCH(orders!$D18,products!$A$1:$A$49,0),MATCH(orders!L$1,products!$A$1:$G$1,0))</f>
        <v>3.375</v>
      </c>
      <c r="M18">
        <f t="shared" si="1"/>
        <v>20.25</v>
      </c>
      <c r="N18" t="str">
        <f t="shared" si="2"/>
        <v>Arabica</v>
      </c>
      <c r="O18" t="str">
        <f t="shared" si="0"/>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f>INDEX(products!$A$1:$G$49,MATCH(orders!$D19,products!$A$1:$A$49,0),MATCH(orders!L$1,products!$A$1:$G$1,0))</f>
        <v>12.95</v>
      </c>
      <c r="M19">
        <f t="shared" si="1"/>
        <v>77.699999999999989</v>
      </c>
      <c r="N19" t="str">
        <f t="shared" si="2"/>
        <v>Arabica</v>
      </c>
      <c r="O19" t="str">
        <f t="shared" si="0"/>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f>INDEX(products!$A$1:$G$49,MATCH(orders!$D20,products!$A$1:$A$49,0),MATCH(orders!L$1,products!$A$1:$G$1,0))</f>
        <v>20.584999999999997</v>
      </c>
      <c r="M20">
        <f t="shared" si="1"/>
        <v>82.339999999999989</v>
      </c>
      <c r="N20" t="str">
        <f t="shared" si="2"/>
        <v>Robusta</v>
      </c>
      <c r="O20" t="str">
        <f t="shared" si="0"/>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f>INDEX(products!$A$1:$G$49,MATCH(orders!$D21,products!$A$1:$A$49,0),MATCH(orders!L$1,products!$A$1:$G$1,0))</f>
        <v>3.375</v>
      </c>
      <c r="M21">
        <f t="shared" si="1"/>
        <v>16.875</v>
      </c>
      <c r="N21" t="str">
        <f t="shared" si="2"/>
        <v>Arabica</v>
      </c>
      <c r="O21" t="str">
        <f t="shared" si="0"/>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f>INDEX(products!$A$1:$G$49,MATCH(orders!$D22,products!$A$1:$A$49,0),MATCH(orders!L$1,products!$A$1:$G$1,0))</f>
        <v>3.645</v>
      </c>
      <c r="M22">
        <f t="shared" si="1"/>
        <v>14.58</v>
      </c>
      <c r="N22" t="str">
        <f t="shared" si="2"/>
        <v>Excelsa</v>
      </c>
      <c r="O22" t="str">
        <f t="shared" si="0"/>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f>INDEX(products!$A$1:$G$49,MATCH(orders!$D23,products!$A$1:$A$49,0),MATCH(orders!L$1,products!$A$1:$G$1,0))</f>
        <v>2.9849999999999999</v>
      </c>
      <c r="M23">
        <f t="shared" si="1"/>
        <v>17.91</v>
      </c>
      <c r="N23" t="str">
        <f t="shared" si="2"/>
        <v>Arabica</v>
      </c>
      <c r="O23" t="str">
        <f t="shared" si="0"/>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f>INDEX(products!$A$1:$G$49,MATCH(orders!$D24,products!$A$1:$A$49,0),MATCH(orders!L$1,products!$A$1:$G$1,0))</f>
        <v>22.884999999999998</v>
      </c>
      <c r="M24">
        <f t="shared" si="1"/>
        <v>91.539999999999992</v>
      </c>
      <c r="N24" t="str">
        <f t="shared" si="2"/>
        <v>Robusta</v>
      </c>
      <c r="O24" t="str">
        <f t="shared" si="0"/>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f>INDEX(products!$A$1:$G$49,MATCH(orders!$D25,products!$A$1:$A$49,0),MATCH(orders!L$1,products!$A$1:$G$1,0))</f>
        <v>2.9849999999999999</v>
      </c>
      <c r="M25">
        <f t="shared" si="1"/>
        <v>11.94</v>
      </c>
      <c r="N25" t="str">
        <f t="shared" si="2"/>
        <v>Arabica</v>
      </c>
      <c r="O25" t="str">
        <f t="shared" si="0"/>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f>INDEX(products!$A$1:$G$49,MATCH(orders!$D26,products!$A$1:$A$49,0),MATCH(orders!L$1,products!$A$1:$G$1,0))</f>
        <v>11.25</v>
      </c>
      <c r="M26">
        <f t="shared" si="1"/>
        <v>11.25</v>
      </c>
      <c r="N26" t="str">
        <f t="shared" si="2"/>
        <v>Arabica</v>
      </c>
      <c r="O26" t="str">
        <f t="shared" si="0"/>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f>INDEX(products!$A$1:$G$49,MATCH(orders!$D27,products!$A$1:$A$49,0),MATCH(orders!L$1,products!$A$1:$G$1,0))</f>
        <v>4.125</v>
      </c>
      <c r="M27">
        <f t="shared" si="1"/>
        <v>12.375</v>
      </c>
      <c r="N27" t="str">
        <f t="shared" si="2"/>
        <v>Excelsa</v>
      </c>
      <c r="O27" t="str">
        <f t="shared" si="0"/>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f>INDEX(products!$A$1:$G$49,MATCH(orders!$D28,products!$A$1:$A$49,0),MATCH(orders!L$1,products!$A$1:$G$1,0))</f>
        <v>6.75</v>
      </c>
      <c r="M28">
        <f t="shared" si="1"/>
        <v>27</v>
      </c>
      <c r="N28" t="str">
        <f t="shared" si="2"/>
        <v>Arabica</v>
      </c>
      <c r="O28" t="str">
        <f t="shared" si="0"/>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f>INDEX(products!$A$1:$G$49,MATCH(orders!$D29,products!$A$1:$A$49,0),MATCH(orders!L$1,products!$A$1:$G$1,0))</f>
        <v>3.375</v>
      </c>
      <c r="M29">
        <f t="shared" si="1"/>
        <v>16.875</v>
      </c>
      <c r="N29" t="str">
        <f t="shared" si="2"/>
        <v>Arabica</v>
      </c>
      <c r="O29" t="str">
        <f t="shared" si="0"/>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f>INDEX(products!$A$1:$G$49,MATCH(orders!$D30,products!$A$1:$A$49,0),MATCH(orders!L$1,products!$A$1:$G$1,0))</f>
        <v>5.97</v>
      </c>
      <c r="M30">
        <f t="shared" si="1"/>
        <v>17.91</v>
      </c>
      <c r="N30" t="str">
        <f t="shared" si="2"/>
        <v>Arabica</v>
      </c>
      <c r="O30" t="str">
        <f t="shared" si="0"/>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f>INDEX(products!$A$1:$G$49,MATCH(orders!$D31,products!$A$1:$A$49,0),MATCH(orders!L$1,products!$A$1:$G$1,0))</f>
        <v>9.9499999999999993</v>
      </c>
      <c r="M31">
        <f t="shared" si="1"/>
        <v>39.799999999999997</v>
      </c>
      <c r="N31" t="str">
        <f t="shared" si="2"/>
        <v>Arabica</v>
      </c>
      <c r="O31" t="str">
        <f t="shared" si="0"/>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f>INDEX(products!$A$1:$G$49,MATCH(orders!$D32,products!$A$1:$A$49,0),MATCH(orders!L$1,products!$A$1:$G$1,0))</f>
        <v>4.3650000000000002</v>
      </c>
      <c r="M32">
        <f t="shared" si="1"/>
        <v>21.825000000000003</v>
      </c>
      <c r="N32" t="str">
        <f t="shared" si="2"/>
        <v>Liberica</v>
      </c>
      <c r="O32" t="str">
        <f t="shared" si="0"/>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f>INDEX(products!$A$1:$G$49,MATCH(orders!$D33,products!$A$1:$A$49,0),MATCH(orders!L$1,products!$A$1:$G$1,0))</f>
        <v>5.97</v>
      </c>
      <c r="M33">
        <f t="shared" si="1"/>
        <v>35.82</v>
      </c>
      <c r="N33" t="str">
        <f t="shared" si="2"/>
        <v>Arabica</v>
      </c>
      <c r="O33" t="str">
        <f t="shared" si="0"/>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f>INDEX(products!$A$1:$G$49,MATCH(orders!$D34,products!$A$1:$A$49,0),MATCH(orders!L$1,products!$A$1:$G$1,0))</f>
        <v>8.73</v>
      </c>
      <c r="M34">
        <f t="shared" si="1"/>
        <v>52.38</v>
      </c>
      <c r="N34" t="str">
        <f t="shared" si="2"/>
        <v>Liberica</v>
      </c>
      <c r="O34" t="str">
        <f t="shared" si="0"/>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f>INDEX(products!$A$1:$G$49,MATCH(orders!$D35,products!$A$1:$A$49,0),MATCH(orders!L$1,products!$A$1:$G$1,0))</f>
        <v>4.7549999999999999</v>
      </c>
      <c r="M35">
        <f t="shared" si="1"/>
        <v>23.774999999999999</v>
      </c>
      <c r="N35" t="str">
        <f t="shared" si="2"/>
        <v>Liberica</v>
      </c>
      <c r="O35" t="str">
        <f t="shared" si="0"/>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f>INDEX(products!$A$1:$G$49,MATCH(orders!$D36,products!$A$1:$A$49,0),MATCH(orders!L$1,products!$A$1:$G$1,0))</f>
        <v>9.51</v>
      </c>
      <c r="M36">
        <f t="shared" si="1"/>
        <v>57.06</v>
      </c>
      <c r="N36" t="str">
        <f t="shared" si="2"/>
        <v>Liberica</v>
      </c>
      <c r="O36" t="str">
        <f t="shared" si="0"/>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f>INDEX(products!$A$1:$G$49,MATCH(orders!$D37,products!$A$1:$A$49,0),MATCH(orders!L$1,products!$A$1:$G$1,0))</f>
        <v>5.97</v>
      </c>
      <c r="M37">
        <f t="shared" si="1"/>
        <v>35.82</v>
      </c>
      <c r="N37" t="str">
        <f t="shared" si="2"/>
        <v>Arabica</v>
      </c>
      <c r="O37" t="str">
        <f t="shared" si="0"/>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f>INDEX(products!$A$1:$G$49,MATCH(orders!$D38,products!$A$1:$A$49,0),MATCH(orders!L$1,products!$A$1:$G$1,0))</f>
        <v>4.3650000000000002</v>
      </c>
      <c r="M38">
        <f t="shared" si="1"/>
        <v>8.73</v>
      </c>
      <c r="N38" t="str">
        <f t="shared" si="2"/>
        <v>Liberica</v>
      </c>
      <c r="O38" t="str">
        <f t="shared" si="0"/>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f>INDEX(products!$A$1:$G$49,MATCH(orders!$D39,products!$A$1:$A$49,0),MATCH(orders!L$1,products!$A$1:$G$1,0))</f>
        <v>9.51</v>
      </c>
      <c r="M39">
        <f t="shared" si="1"/>
        <v>28.53</v>
      </c>
      <c r="N39" t="str">
        <f t="shared" si="2"/>
        <v>Liberica</v>
      </c>
      <c r="O39" t="str">
        <f t="shared" si="0"/>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f>INDEX(products!$A$1:$G$49,MATCH(orders!$D40,products!$A$1:$A$49,0),MATCH(orders!L$1,products!$A$1:$G$1,0))</f>
        <v>22.884999999999998</v>
      </c>
      <c r="M40">
        <f t="shared" si="1"/>
        <v>114.42499999999998</v>
      </c>
      <c r="N40" t="str">
        <f t="shared" si="2"/>
        <v>Robusta</v>
      </c>
      <c r="O40" t="str">
        <f t="shared" si="0"/>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f>INDEX(products!$A$1:$G$49,MATCH(orders!$D41,products!$A$1:$A$49,0),MATCH(orders!L$1,products!$A$1:$G$1,0))</f>
        <v>9.9499999999999993</v>
      </c>
      <c r="M41">
        <f t="shared" si="1"/>
        <v>59.699999999999996</v>
      </c>
      <c r="N41" t="str">
        <f t="shared" si="2"/>
        <v>Robusta</v>
      </c>
      <c r="O41" t="str">
        <f t="shared" si="0"/>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f>INDEX(products!$A$1:$G$49,MATCH(orders!$D42,products!$A$1:$A$49,0),MATCH(orders!L$1,products!$A$1:$G$1,0))</f>
        <v>14.55</v>
      </c>
      <c r="M42">
        <f t="shared" si="1"/>
        <v>43.650000000000006</v>
      </c>
      <c r="N42" t="str">
        <f t="shared" si="2"/>
        <v>Liberica</v>
      </c>
      <c r="O42" t="str">
        <f t="shared" si="0"/>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f>INDEX(products!$A$1:$G$49,MATCH(orders!$D43,products!$A$1:$A$49,0),MATCH(orders!L$1,products!$A$1:$G$1,0))</f>
        <v>3.645</v>
      </c>
      <c r="M43">
        <f t="shared" si="1"/>
        <v>7.29</v>
      </c>
      <c r="N43" t="str">
        <f t="shared" si="2"/>
        <v>Excelsa</v>
      </c>
      <c r="O43" t="str">
        <f t="shared" si="0"/>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f>INDEX(products!$A$1:$G$49,MATCH(orders!$D44,products!$A$1:$A$49,0),MATCH(orders!L$1,products!$A$1:$G$1,0))</f>
        <v>2.6849999999999996</v>
      </c>
      <c r="M44">
        <f t="shared" si="1"/>
        <v>8.0549999999999997</v>
      </c>
      <c r="N44" t="str">
        <f t="shared" si="2"/>
        <v>Robusta</v>
      </c>
      <c r="O44" t="str">
        <f t="shared" si="0"/>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f>INDEX(products!$A$1:$G$49,MATCH(orders!$D45,products!$A$1:$A$49,0),MATCH(orders!L$1,products!$A$1:$G$1,0))</f>
        <v>36.454999999999998</v>
      </c>
      <c r="M45">
        <f t="shared" si="1"/>
        <v>72.91</v>
      </c>
      <c r="N45" t="str">
        <f t="shared" si="2"/>
        <v>Liberica</v>
      </c>
      <c r="O45" t="str">
        <f t="shared" si="0"/>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f>INDEX(products!$A$1:$G$49,MATCH(orders!$D46,products!$A$1:$A$49,0),MATCH(orders!L$1,products!$A$1:$G$1,0))</f>
        <v>8.25</v>
      </c>
      <c r="M46">
        <f t="shared" si="1"/>
        <v>16.5</v>
      </c>
      <c r="N46" t="str">
        <f t="shared" si="2"/>
        <v>Excelsa</v>
      </c>
      <c r="O46" t="str">
        <f t="shared" si="0"/>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f>INDEX(products!$A$1:$G$49,MATCH(orders!$D47,products!$A$1:$A$49,0),MATCH(orders!L$1,products!$A$1:$G$1,0))</f>
        <v>29.784999999999997</v>
      </c>
      <c r="M47">
        <f t="shared" si="1"/>
        <v>178.70999999999998</v>
      </c>
      <c r="N47" t="str">
        <f t="shared" si="2"/>
        <v>Liberica</v>
      </c>
      <c r="O47" t="str">
        <f t="shared" si="0"/>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f>INDEX(products!$A$1:$G$49,MATCH(orders!$D48,products!$A$1:$A$49,0),MATCH(orders!L$1,products!$A$1:$G$1,0))</f>
        <v>31.624999999999996</v>
      </c>
      <c r="M48">
        <f t="shared" si="1"/>
        <v>63.249999999999993</v>
      </c>
      <c r="N48" t="str">
        <f t="shared" si="2"/>
        <v>Excelsa</v>
      </c>
      <c r="O48" t="str">
        <f t="shared" si="0"/>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f>INDEX(products!$A$1:$G$49,MATCH(orders!$D49,products!$A$1:$A$49,0),MATCH(orders!L$1,products!$A$1:$G$1,0))</f>
        <v>3.8849999999999998</v>
      </c>
      <c r="M49">
        <f t="shared" si="1"/>
        <v>7.77</v>
      </c>
      <c r="N49" t="str">
        <f t="shared" si="2"/>
        <v>Arabica</v>
      </c>
      <c r="O49" t="str">
        <f t="shared" si="0"/>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f>INDEX(products!$A$1:$G$49,MATCH(orders!$D50,products!$A$1:$A$49,0),MATCH(orders!L$1,products!$A$1:$G$1,0))</f>
        <v>22.884999999999998</v>
      </c>
      <c r="M50">
        <f t="shared" si="1"/>
        <v>91.539999999999992</v>
      </c>
      <c r="N50" t="str">
        <f t="shared" si="2"/>
        <v>Arabica</v>
      </c>
      <c r="O50" t="str">
        <f t="shared" si="0"/>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f>INDEX(products!$A$1:$G$49,MATCH(orders!$D51,products!$A$1:$A$49,0),MATCH(orders!L$1,products!$A$1:$G$1,0))</f>
        <v>12.95</v>
      </c>
      <c r="M51">
        <f t="shared" si="1"/>
        <v>38.849999999999994</v>
      </c>
      <c r="N51" t="str">
        <f t="shared" si="2"/>
        <v>Arabica</v>
      </c>
      <c r="O51" t="str">
        <f t="shared" si="0"/>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f>INDEX(products!$A$1:$G$49,MATCH(orders!$D52,products!$A$1:$A$49,0),MATCH(orders!L$1,products!$A$1:$G$1,0))</f>
        <v>7.77</v>
      </c>
      <c r="M52">
        <f t="shared" si="1"/>
        <v>15.54</v>
      </c>
      <c r="N52" t="str">
        <f t="shared" si="2"/>
        <v>Liberica</v>
      </c>
      <c r="O52" t="str">
        <f t="shared" si="0"/>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f>INDEX(products!$A$1:$G$49,MATCH(orders!$D53,products!$A$1:$A$49,0),MATCH(orders!L$1,products!$A$1:$G$1,0))</f>
        <v>36.454999999999998</v>
      </c>
      <c r="M53">
        <f t="shared" si="1"/>
        <v>145.82</v>
      </c>
      <c r="N53" t="str">
        <f t="shared" si="2"/>
        <v>Liberica</v>
      </c>
      <c r="O53" t="str">
        <f t="shared" si="0"/>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f>INDEX(products!$A$1:$G$49,MATCH(orders!$D54,products!$A$1:$A$49,0),MATCH(orders!L$1,products!$A$1:$G$1,0))</f>
        <v>5.97</v>
      </c>
      <c r="M54">
        <f t="shared" si="1"/>
        <v>29.849999999999998</v>
      </c>
      <c r="N54" t="str">
        <f t="shared" si="2"/>
        <v>Robusta</v>
      </c>
      <c r="O54" t="str">
        <f t="shared" si="0"/>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f>INDEX(products!$A$1:$G$49,MATCH(orders!$D55,products!$A$1:$A$49,0),MATCH(orders!L$1,products!$A$1:$G$1,0))</f>
        <v>36.454999999999998</v>
      </c>
      <c r="M55">
        <f t="shared" si="1"/>
        <v>72.91</v>
      </c>
      <c r="N55" t="str">
        <f t="shared" si="2"/>
        <v>Liberica</v>
      </c>
      <c r="O55" t="str">
        <f t="shared" si="0"/>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f>INDEX(products!$A$1:$G$49,MATCH(orders!$D56,products!$A$1:$A$49,0),MATCH(orders!L$1,products!$A$1:$G$1,0))</f>
        <v>14.55</v>
      </c>
      <c r="M56">
        <f t="shared" si="1"/>
        <v>72.75</v>
      </c>
      <c r="N56" t="str">
        <f t="shared" si="2"/>
        <v>Liberica</v>
      </c>
      <c r="O56" t="str">
        <f t="shared" si="0"/>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f>INDEX(products!$A$1:$G$49,MATCH(orders!$D57,products!$A$1:$A$49,0),MATCH(orders!L$1,products!$A$1:$G$1,0))</f>
        <v>15.85</v>
      </c>
      <c r="M57">
        <f t="shared" si="1"/>
        <v>47.55</v>
      </c>
      <c r="N57" t="str">
        <f t="shared" si="2"/>
        <v>Liberica</v>
      </c>
      <c r="O57" t="str">
        <f t="shared" si="0"/>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f>INDEX(products!$A$1:$G$49,MATCH(orders!$D58,products!$A$1:$A$49,0),MATCH(orders!L$1,products!$A$1:$G$1,0))</f>
        <v>3.645</v>
      </c>
      <c r="M58">
        <f t="shared" si="1"/>
        <v>10.935</v>
      </c>
      <c r="N58" t="str">
        <f t="shared" si="2"/>
        <v>Excelsa</v>
      </c>
      <c r="O58" t="str">
        <f t="shared" si="0"/>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f>INDEX(products!$A$1:$G$49,MATCH(orders!$D59,products!$A$1:$A$49,0),MATCH(orders!L$1,products!$A$1:$G$1,0))</f>
        <v>14.85</v>
      </c>
      <c r="M59">
        <f t="shared" si="1"/>
        <v>59.4</v>
      </c>
      <c r="N59" t="str">
        <f t="shared" si="2"/>
        <v>Excelsa</v>
      </c>
      <c r="O59" t="str">
        <f t="shared" si="0"/>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f>INDEX(products!$A$1:$G$49,MATCH(orders!$D60,products!$A$1:$A$49,0),MATCH(orders!L$1,products!$A$1:$G$1,0))</f>
        <v>29.784999999999997</v>
      </c>
      <c r="M60">
        <f t="shared" si="1"/>
        <v>89.35499999999999</v>
      </c>
      <c r="N60" t="str">
        <f t="shared" si="2"/>
        <v>Liberica</v>
      </c>
      <c r="O60" t="str">
        <f t="shared" si="0"/>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f>INDEX(products!$A$1:$G$49,MATCH(orders!$D61,products!$A$1:$A$49,0),MATCH(orders!L$1,products!$A$1:$G$1,0))</f>
        <v>8.73</v>
      </c>
      <c r="M61">
        <f t="shared" si="1"/>
        <v>26.19</v>
      </c>
      <c r="N61" t="str">
        <f t="shared" si="2"/>
        <v>Liberica</v>
      </c>
      <c r="O61" t="str">
        <f t="shared" si="0"/>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f>INDEX(products!$A$1:$G$49,MATCH(orders!$D62,products!$A$1:$A$49,0),MATCH(orders!L$1,products!$A$1:$G$1,0))</f>
        <v>22.884999999999998</v>
      </c>
      <c r="M62">
        <f t="shared" si="1"/>
        <v>114.42499999999998</v>
      </c>
      <c r="N62" t="str">
        <f t="shared" si="2"/>
        <v>Arabica</v>
      </c>
      <c r="O62" t="str">
        <f t="shared" si="0"/>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f>INDEX(products!$A$1:$G$49,MATCH(orders!$D63,products!$A$1:$A$49,0),MATCH(orders!L$1,products!$A$1:$G$1,0))</f>
        <v>5.3699999999999992</v>
      </c>
      <c r="M63">
        <f t="shared" si="1"/>
        <v>26.849999999999994</v>
      </c>
      <c r="N63" t="str">
        <f t="shared" si="2"/>
        <v>Robusta</v>
      </c>
      <c r="O63" t="str">
        <f t="shared" si="0"/>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f>INDEX(products!$A$1:$G$49,MATCH(orders!$D64,products!$A$1:$A$49,0),MATCH(orders!L$1,products!$A$1:$G$1,0))</f>
        <v>4.7549999999999999</v>
      </c>
      <c r="M64">
        <f t="shared" si="1"/>
        <v>23.774999999999999</v>
      </c>
      <c r="N64" t="str">
        <f t="shared" si="2"/>
        <v>Liberica</v>
      </c>
      <c r="O64" t="str">
        <f t="shared" si="0"/>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f>INDEX(products!$A$1:$G$49,MATCH(orders!$D65,products!$A$1:$A$49,0),MATCH(orders!L$1,products!$A$1:$G$1,0))</f>
        <v>6.75</v>
      </c>
      <c r="M65">
        <f t="shared" si="1"/>
        <v>6.75</v>
      </c>
      <c r="N65" t="str">
        <f t="shared" si="2"/>
        <v>Arabica</v>
      </c>
      <c r="O65" t="str">
        <f t="shared" si="0"/>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f>INDEX(products!$A$1:$G$49,MATCH(orders!$D66,products!$A$1:$A$49,0),MATCH(orders!L$1,products!$A$1:$G$1,0))</f>
        <v>5.97</v>
      </c>
      <c r="M66">
        <f t="shared" si="1"/>
        <v>35.82</v>
      </c>
      <c r="N66" t="str">
        <f t="shared" si="2"/>
        <v>Robusta</v>
      </c>
      <c r="O66" t="str">
        <f t="shared" ref="O66:O129" si="3">IF(J66="M","Medium",IF(J66="L","Light",IF(J66="D","Dark")))</f>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f>INDEX(products!$A$1:$G$49,MATCH(orders!$D67,products!$A$1:$A$49,0),MATCH(orders!L$1,products!$A$1:$G$1,0))</f>
        <v>20.584999999999997</v>
      </c>
      <c r="M67">
        <f t="shared" ref="M67:M130" si="4">L67*E67</f>
        <v>82.339999999999989</v>
      </c>
      <c r="N67" t="str">
        <f t="shared" ref="N67:N130" si="5">IF(I67="Rob","Robusta",IF(I67="Exc","Excelsa",IF(I67="Ara","Arabica", IF(I67="Lib","Liberica",""))))</f>
        <v>Robusta</v>
      </c>
      <c r="O67" t="str">
        <f t="shared" si="3"/>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f>INDEX(products!$A$1:$G$49,MATCH(orders!$D68,products!$A$1:$A$49,0),MATCH(orders!L$1,products!$A$1:$G$1,0))</f>
        <v>7.169999999999999</v>
      </c>
      <c r="M68">
        <f t="shared" si="4"/>
        <v>7.169999999999999</v>
      </c>
      <c r="N68" t="str">
        <f t="shared" si="5"/>
        <v>Robusta</v>
      </c>
      <c r="O68" t="str">
        <f t="shared" si="3"/>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f>INDEX(products!$A$1:$G$49,MATCH(orders!$D69,products!$A$1:$A$49,0),MATCH(orders!L$1,products!$A$1:$G$1,0))</f>
        <v>4.7549999999999999</v>
      </c>
      <c r="M69">
        <f t="shared" si="4"/>
        <v>9.51</v>
      </c>
      <c r="N69" t="str">
        <f t="shared" si="5"/>
        <v>Liberica</v>
      </c>
      <c r="O69" t="str">
        <f t="shared" si="3"/>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f>INDEX(products!$A$1:$G$49,MATCH(orders!$D70,products!$A$1:$A$49,0),MATCH(orders!L$1,products!$A$1:$G$1,0))</f>
        <v>2.9849999999999999</v>
      </c>
      <c r="M70">
        <f t="shared" si="4"/>
        <v>2.9849999999999999</v>
      </c>
      <c r="N70" t="str">
        <f t="shared" si="5"/>
        <v>Robusta</v>
      </c>
      <c r="O70" t="str">
        <f t="shared" si="3"/>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f>INDEX(products!$A$1:$G$49,MATCH(orders!$D71,products!$A$1:$A$49,0),MATCH(orders!L$1,products!$A$1:$G$1,0))</f>
        <v>9.9499999999999993</v>
      </c>
      <c r="M71">
        <f t="shared" si="4"/>
        <v>59.699999999999996</v>
      </c>
      <c r="N71" t="str">
        <f t="shared" si="5"/>
        <v>Robusta</v>
      </c>
      <c r="O71" t="str">
        <f t="shared" si="3"/>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f>INDEX(products!$A$1:$G$49,MATCH(orders!$D72,products!$A$1:$A$49,0),MATCH(orders!L$1,products!$A$1:$G$1,0))</f>
        <v>34.154999999999994</v>
      </c>
      <c r="M72">
        <f t="shared" si="4"/>
        <v>136.61999999999998</v>
      </c>
      <c r="N72" t="str">
        <f t="shared" si="5"/>
        <v>Excelsa</v>
      </c>
      <c r="O72" t="str">
        <f t="shared" si="3"/>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f>INDEX(products!$A$1:$G$49,MATCH(orders!$D73,products!$A$1:$A$49,0),MATCH(orders!L$1,products!$A$1:$G$1,0))</f>
        <v>4.7549999999999999</v>
      </c>
      <c r="M73">
        <f t="shared" si="4"/>
        <v>9.51</v>
      </c>
      <c r="N73" t="str">
        <f t="shared" si="5"/>
        <v>Liberica</v>
      </c>
      <c r="O73" t="str">
        <f t="shared" si="3"/>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f>INDEX(products!$A$1:$G$49,MATCH(orders!$D74,products!$A$1:$A$49,0),MATCH(orders!L$1,products!$A$1:$G$1,0))</f>
        <v>25.874999999999996</v>
      </c>
      <c r="M74">
        <f t="shared" si="4"/>
        <v>77.624999999999986</v>
      </c>
      <c r="N74" t="str">
        <f t="shared" si="5"/>
        <v>Arabica</v>
      </c>
      <c r="O74" t="str">
        <f t="shared" si="3"/>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f>INDEX(products!$A$1:$G$49,MATCH(orders!$D75,products!$A$1:$A$49,0),MATCH(orders!L$1,products!$A$1:$G$1,0))</f>
        <v>4.3650000000000002</v>
      </c>
      <c r="M75">
        <f t="shared" si="4"/>
        <v>21.825000000000003</v>
      </c>
      <c r="N75" t="str">
        <f t="shared" si="5"/>
        <v>Liberica</v>
      </c>
      <c r="O75" t="str">
        <f t="shared" si="3"/>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f>INDEX(products!$A$1:$G$49,MATCH(orders!$D76,products!$A$1:$A$49,0),MATCH(orders!L$1,products!$A$1:$G$1,0))</f>
        <v>8.91</v>
      </c>
      <c r="M76">
        <f t="shared" si="4"/>
        <v>17.82</v>
      </c>
      <c r="N76" t="str">
        <f t="shared" si="5"/>
        <v>Excelsa</v>
      </c>
      <c r="O76" t="str">
        <f t="shared" si="3"/>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f>INDEX(products!$A$1:$G$49,MATCH(orders!$D77,products!$A$1:$A$49,0),MATCH(orders!L$1,products!$A$1:$G$1,0))</f>
        <v>8.9499999999999993</v>
      </c>
      <c r="M77">
        <f t="shared" si="4"/>
        <v>53.699999999999996</v>
      </c>
      <c r="N77" t="str">
        <f t="shared" si="5"/>
        <v>Robusta</v>
      </c>
      <c r="O77" t="str">
        <f t="shared" si="3"/>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f>INDEX(products!$A$1:$G$49,MATCH(orders!$D78,products!$A$1:$A$49,0),MATCH(orders!L$1,products!$A$1:$G$1,0))</f>
        <v>3.5849999999999995</v>
      </c>
      <c r="M78">
        <f t="shared" si="4"/>
        <v>3.5849999999999995</v>
      </c>
      <c r="N78" t="str">
        <f t="shared" si="5"/>
        <v>Robusta</v>
      </c>
      <c r="O78" t="str">
        <f t="shared" si="3"/>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f>INDEX(products!$A$1:$G$49,MATCH(orders!$D79,products!$A$1:$A$49,0),MATCH(orders!L$1,products!$A$1:$G$1,0))</f>
        <v>3.645</v>
      </c>
      <c r="M79">
        <f t="shared" si="4"/>
        <v>7.29</v>
      </c>
      <c r="N79" t="str">
        <f t="shared" si="5"/>
        <v>Excelsa</v>
      </c>
      <c r="O79" t="str">
        <f t="shared" si="3"/>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f>INDEX(products!$A$1:$G$49,MATCH(orders!$D80,products!$A$1:$A$49,0),MATCH(orders!L$1,products!$A$1:$G$1,0))</f>
        <v>6.75</v>
      </c>
      <c r="M80">
        <f t="shared" si="4"/>
        <v>40.5</v>
      </c>
      <c r="N80" t="str">
        <f t="shared" si="5"/>
        <v>Arabica</v>
      </c>
      <c r="O80" t="str">
        <f t="shared" si="3"/>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f>INDEX(products!$A$1:$G$49,MATCH(orders!$D81,products!$A$1:$A$49,0),MATCH(orders!L$1,products!$A$1:$G$1,0))</f>
        <v>11.95</v>
      </c>
      <c r="M81">
        <f t="shared" si="4"/>
        <v>47.8</v>
      </c>
      <c r="N81" t="str">
        <f t="shared" si="5"/>
        <v>Robusta</v>
      </c>
      <c r="O81" t="str">
        <f t="shared" si="3"/>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f>INDEX(products!$A$1:$G$49,MATCH(orders!$D82,products!$A$1:$A$49,0),MATCH(orders!L$1,products!$A$1:$G$1,0))</f>
        <v>7.77</v>
      </c>
      <c r="M82">
        <f t="shared" si="4"/>
        <v>38.849999999999994</v>
      </c>
      <c r="N82" t="str">
        <f t="shared" si="5"/>
        <v>Arabica</v>
      </c>
      <c r="O82" t="str">
        <f t="shared" si="3"/>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f>INDEX(products!$A$1:$G$49,MATCH(orders!$D83,products!$A$1:$A$49,0),MATCH(orders!L$1,products!$A$1:$G$1,0))</f>
        <v>36.454999999999998</v>
      </c>
      <c r="M83">
        <f t="shared" si="4"/>
        <v>109.36499999999999</v>
      </c>
      <c r="N83" t="str">
        <f t="shared" si="5"/>
        <v>Liberica</v>
      </c>
      <c r="O83" t="str">
        <f t="shared" si="3"/>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f>INDEX(products!$A$1:$G$49,MATCH(orders!$D84,products!$A$1:$A$49,0),MATCH(orders!L$1,products!$A$1:$G$1,0))</f>
        <v>33.464999999999996</v>
      </c>
      <c r="M84">
        <f t="shared" si="4"/>
        <v>100.39499999999998</v>
      </c>
      <c r="N84" t="str">
        <f t="shared" si="5"/>
        <v>Liberica</v>
      </c>
      <c r="O84" t="str">
        <f t="shared" si="3"/>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f>INDEX(products!$A$1:$G$49,MATCH(orders!$D85,products!$A$1:$A$49,0),MATCH(orders!L$1,products!$A$1:$G$1,0))</f>
        <v>20.584999999999997</v>
      </c>
      <c r="M85">
        <f t="shared" si="4"/>
        <v>82.339999999999989</v>
      </c>
      <c r="N85" t="str">
        <f t="shared" si="5"/>
        <v>Robusta</v>
      </c>
      <c r="O85" t="str">
        <f t="shared" si="3"/>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f>INDEX(products!$A$1:$G$49,MATCH(orders!$D86,products!$A$1:$A$49,0),MATCH(orders!L$1,products!$A$1:$G$1,0))</f>
        <v>9.51</v>
      </c>
      <c r="M86">
        <f t="shared" si="4"/>
        <v>9.51</v>
      </c>
      <c r="N86" t="str">
        <f t="shared" si="5"/>
        <v>Liberica</v>
      </c>
      <c r="O86" t="str">
        <f t="shared" si="3"/>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f>INDEX(products!$A$1:$G$49,MATCH(orders!$D87,products!$A$1:$A$49,0),MATCH(orders!L$1,products!$A$1:$G$1,0))</f>
        <v>29.784999999999997</v>
      </c>
      <c r="M87">
        <f t="shared" si="4"/>
        <v>89.35499999999999</v>
      </c>
      <c r="N87" t="str">
        <f t="shared" si="5"/>
        <v>Arabica</v>
      </c>
      <c r="O87" t="str">
        <f t="shared" si="3"/>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f>INDEX(products!$A$1:$G$49,MATCH(orders!$D88,products!$A$1:$A$49,0),MATCH(orders!L$1,products!$A$1:$G$1,0))</f>
        <v>2.9849999999999999</v>
      </c>
      <c r="M88">
        <f t="shared" si="4"/>
        <v>11.94</v>
      </c>
      <c r="N88" t="str">
        <f t="shared" si="5"/>
        <v>Arabica</v>
      </c>
      <c r="O88" t="str">
        <f t="shared" si="3"/>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f>INDEX(products!$A$1:$G$49,MATCH(orders!$D89,products!$A$1:$A$49,0),MATCH(orders!L$1,products!$A$1:$G$1,0))</f>
        <v>11.25</v>
      </c>
      <c r="M89">
        <f t="shared" si="4"/>
        <v>33.75</v>
      </c>
      <c r="N89" t="str">
        <f t="shared" si="5"/>
        <v>Arabica</v>
      </c>
      <c r="O89" t="str">
        <f t="shared" si="3"/>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f>INDEX(products!$A$1:$G$49,MATCH(orders!$D90,products!$A$1:$A$49,0),MATCH(orders!L$1,products!$A$1:$G$1,0))</f>
        <v>11.95</v>
      </c>
      <c r="M90">
        <f t="shared" si="4"/>
        <v>35.849999999999994</v>
      </c>
      <c r="N90" t="str">
        <f t="shared" si="5"/>
        <v>Robusta</v>
      </c>
      <c r="O90" t="str">
        <f t="shared" si="3"/>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f>INDEX(products!$A$1:$G$49,MATCH(orders!$D91,products!$A$1:$A$49,0),MATCH(orders!L$1,products!$A$1:$G$1,0))</f>
        <v>12.95</v>
      </c>
      <c r="M91">
        <f t="shared" si="4"/>
        <v>77.699999999999989</v>
      </c>
      <c r="N91" t="str">
        <f t="shared" si="5"/>
        <v>Arabica</v>
      </c>
      <c r="O91" t="str">
        <f t="shared" si="3"/>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f>INDEX(products!$A$1:$G$49,MATCH(orders!$D92,products!$A$1:$A$49,0),MATCH(orders!L$1,products!$A$1:$G$1,0))</f>
        <v>12.95</v>
      </c>
      <c r="M92">
        <f t="shared" si="4"/>
        <v>51.8</v>
      </c>
      <c r="N92" t="str">
        <f t="shared" si="5"/>
        <v>Arabica</v>
      </c>
      <c r="O92" t="str">
        <f t="shared" si="3"/>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f>INDEX(products!$A$1:$G$49,MATCH(orders!$D93,products!$A$1:$A$49,0),MATCH(orders!L$1,products!$A$1:$G$1,0))</f>
        <v>25.874999999999996</v>
      </c>
      <c r="M93">
        <f t="shared" si="4"/>
        <v>103.49999999999999</v>
      </c>
      <c r="N93" t="str">
        <f t="shared" si="5"/>
        <v>Arabica</v>
      </c>
      <c r="O93" t="str">
        <f t="shared" si="3"/>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f>INDEX(products!$A$1:$G$49,MATCH(orders!$D94,products!$A$1:$A$49,0),MATCH(orders!L$1,products!$A$1:$G$1,0))</f>
        <v>14.85</v>
      </c>
      <c r="M94">
        <f t="shared" si="4"/>
        <v>44.55</v>
      </c>
      <c r="N94" t="str">
        <f t="shared" si="5"/>
        <v>Excelsa</v>
      </c>
      <c r="O94" t="str">
        <f t="shared" si="3"/>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f>INDEX(products!$A$1:$G$49,MATCH(orders!$D95,products!$A$1:$A$49,0),MATCH(orders!L$1,products!$A$1:$G$1,0))</f>
        <v>8.91</v>
      </c>
      <c r="M95">
        <f t="shared" si="4"/>
        <v>35.64</v>
      </c>
      <c r="N95" t="str">
        <f t="shared" si="5"/>
        <v>Excelsa</v>
      </c>
      <c r="O95" t="str">
        <f t="shared" si="3"/>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f>INDEX(products!$A$1:$G$49,MATCH(orders!$D96,products!$A$1:$A$49,0),MATCH(orders!L$1,products!$A$1:$G$1,0))</f>
        <v>2.9849999999999999</v>
      </c>
      <c r="M96">
        <f t="shared" si="4"/>
        <v>17.91</v>
      </c>
      <c r="N96" t="str">
        <f t="shared" si="5"/>
        <v>Arabica</v>
      </c>
      <c r="O96" t="str">
        <f t="shared" si="3"/>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f>INDEX(products!$A$1:$G$49,MATCH(orders!$D97,products!$A$1:$A$49,0),MATCH(orders!L$1,products!$A$1:$G$1,0))</f>
        <v>25.874999999999996</v>
      </c>
      <c r="M97">
        <f t="shared" si="4"/>
        <v>155.24999999999997</v>
      </c>
      <c r="N97" t="str">
        <f t="shared" si="5"/>
        <v>Arabica</v>
      </c>
      <c r="O97" t="str">
        <f t="shared" si="3"/>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f>INDEX(products!$A$1:$G$49,MATCH(orders!$D98,products!$A$1:$A$49,0),MATCH(orders!L$1,products!$A$1:$G$1,0))</f>
        <v>2.9849999999999999</v>
      </c>
      <c r="M98">
        <f t="shared" si="4"/>
        <v>5.97</v>
      </c>
      <c r="N98" t="str">
        <f t="shared" si="5"/>
        <v>Arabica</v>
      </c>
      <c r="O98" t="str">
        <f t="shared" si="3"/>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f>INDEX(products!$A$1:$G$49,MATCH(orders!$D99,products!$A$1:$A$49,0),MATCH(orders!L$1,products!$A$1:$G$1,0))</f>
        <v>6.75</v>
      </c>
      <c r="M99">
        <f t="shared" si="4"/>
        <v>13.5</v>
      </c>
      <c r="N99" t="str">
        <f t="shared" si="5"/>
        <v>Arabica</v>
      </c>
      <c r="O99" t="str">
        <f t="shared" si="3"/>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f>INDEX(products!$A$1:$G$49,MATCH(orders!$D100,products!$A$1:$A$49,0),MATCH(orders!L$1,products!$A$1:$G$1,0))</f>
        <v>2.9849999999999999</v>
      </c>
      <c r="M100">
        <f t="shared" si="4"/>
        <v>2.9849999999999999</v>
      </c>
      <c r="N100" t="str">
        <f t="shared" si="5"/>
        <v>Arabica</v>
      </c>
      <c r="O100" t="str">
        <f t="shared" si="3"/>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f>INDEX(products!$A$1:$G$49,MATCH(orders!$D101,products!$A$1:$A$49,0),MATCH(orders!L$1,products!$A$1:$G$1,0))</f>
        <v>4.3650000000000002</v>
      </c>
      <c r="M101">
        <f t="shared" si="4"/>
        <v>13.095000000000001</v>
      </c>
      <c r="N101" t="str">
        <f t="shared" si="5"/>
        <v>Liberica</v>
      </c>
      <c r="O101" t="str">
        <f t="shared" si="3"/>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f>INDEX(products!$A$1:$G$49,MATCH(orders!$D102,products!$A$1:$A$49,0),MATCH(orders!L$1,products!$A$1:$G$1,0))</f>
        <v>3.8849999999999998</v>
      </c>
      <c r="M102">
        <f t="shared" si="4"/>
        <v>7.77</v>
      </c>
      <c r="N102" t="str">
        <f t="shared" si="5"/>
        <v>Arabica</v>
      </c>
      <c r="O102" t="str">
        <f t="shared" si="3"/>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f>INDEX(products!$A$1:$G$49,MATCH(orders!$D103,products!$A$1:$A$49,0),MATCH(orders!L$1,products!$A$1:$G$1,0))</f>
        <v>29.784999999999997</v>
      </c>
      <c r="M103">
        <f t="shared" si="4"/>
        <v>148.92499999999998</v>
      </c>
      <c r="N103" t="str">
        <f t="shared" si="5"/>
        <v>Liberica</v>
      </c>
      <c r="O103" t="str">
        <f t="shared" si="3"/>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f>INDEX(products!$A$1:$G$49,MATCH(orders!$D104,products!$A$1:$A$49,0),MATCH(orders!L$1,products!$A$1:$G$1,0))</f>
        <v>12.95</v>
      </c>
      <c r="M104">
        <f t="shared" si="4"/>
        <v>38.849999999999994</v>
      </c>
      <c r="N104" t="str">
        <f t="shared" si="5"/>
        <v>Liberica</v>
      </c>
      <c r="O104" t="str">
        <f t="shared" si="3"/>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f>INDEX(products!$A$1:$G$49,MATCH(orders!$D105,products!$A$1:$A$49,0),MATCH(orders!L$1,products!$A$1:$G$1,0))</f>
        <v>2.9849999999999999</v>
      </c>
      <c r="M105">
        <f t="shared" si="4"/>
        <v>11.94</v>
      </c>
      <c r="N105" t="str">
        <f t="shared" si="5"/>
        <v>Robusta</v>
      </c>
      <c r="O105" t="str">
        <f t="shared" si="3"/>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f>INDEX(products!$A$1:$G$49,MATCH(orders!$D106,products!$A$1:$A$49,0),MATCH(orders!L$1,products!$A$1:$G$1,0))</f>
        <v>14.55</v>
      </c>
      <c r="M106">
        <f t="shared" si="4"/>
        <v>87.300000000000011</v>
      </c>
      <c r="N106" t="str">
        <f t="shared" si="5"/>
        <v>Liberica</v>
      </c>
      <c r="O106" t="str">
        <f t="shared" si="3"/>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f>INDEX(products!$A$1:$G$49,MATCH(orders!$D107,products!$A$1:$A$49,0),MATCH(orders!L$1,products!$A$1:$G$1,0))</f>
        <v>6.75</v>
      </c>
      <c r="M107">
        <f t="shared" si="4"/>
        <v>40.5</v>
      </c>
      <c r="N107" t="str">
        <f t="shared" si="5"/>
        <v>Arabica</v>
      </c>
      <c r="O107" t="str">
        <f t="shared" si="3"/>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f>INDEX(products!$A$1:$G$49,MATCH(orders!$D108,products!$A$1:$A$49,0),MATCH(orders!L$1,products!$A$1:$G$1,0))</f>
        <v>12.15</v>
      </c>
      <c r="M108">
        <f t="shared" si="4"/>
        <v>24.3</v>
      </c>
      <c r="N108" t="str">
        <f t="shared" si="5"/>
        <v>Excelsa</v>
      </c>
      <c r="O108" t="str">
        <f t="shared" si="3"/>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f>INDEX(products!$A$1:$G$49,MATCH(orders!$D109,products!$A$1:$A$49,0),MATCH(orders!L$1,products!$A$1:$G$1,0))</f>
        <v>5.97</v>
      </c>
      <c r="M109">
        <f t="shared" si="4"/>
        <v>17.91</v>
      </c>
      <c r="N109" t="str">
        <f t="shared" si="5"/>
        <v>Robusta</v>
      </c>
      <c r="O109" t="str">
        <f t="shared" si="3"/>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f>INDEX(products!$A$1:$G$49,MATCH(orders!$D110,products!$A$1:$A$49,0),MATCH(orders!L$1,products!$A$1:$G$1,0))</f>
        <v>6.75</v>
      </c>
      <c r="M110">
        <f t="shared" si="4"/>
        <v>27</v>
      </c>
      <c r="N110" t="str">
        <f t="shared" si="5"/>
        <v>Arabica</v>
      </c>
      <c r="O110" t="str">
        <f t="shared" si="3"/>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f>INDEX(products!$A$1:$G$49,MATCH(orders!$D111,products!$A$1:$A$49,0),MATCH(orders!L$1,products!$A$1:$G$1,0))</f>
        <v>7.77</v>
      </c>
      <c r="M111">
        <f t="shared" si="4"/>
        <v>7.77</v>
      </c>
      <c r="N111" t="str">
        <f t="shared" si="5"/>
        <v>Liberica</v>
      </c>
      <c r="O111" t="str">
        <f t="shared" si="3"/>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f>INDEX(products!$A$1:$G$49,MATCH(orders!$D112,products!$A$1:$A$49,0),MATCH(orders!L$1,products!$A$1:$G$1,0))</f>
        <v>4.4550000000000001</v>
      </c>
      <c r="M112">
        <f t="shared" si="4"/>
        <v>13.365</v>
      </c>
      <c r="N112" t="str">
        <f t="shared" si="5"/>
        <v>Excelsa</v>
      </c>
      <c r="O112" t="str">
        <f t="shared" si="3"/>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f>INDEX(products!$A$1:$G$49,MATCH(orders!$D113,products!$A$1:$A$49,0),MATCH(orders!L$1,products!$A$1:$G$1,0))</f>
        <v>5.3699999999999992</v>
      </c>
      <c r="M113">
        <f t="shared" si="4"/>
        <v>26.849999999999994</v>
      </c>
      <c r="N113" t="str">
        <f t="shared" si="5"/>
        <v>Robusta</v>
      </c>
      <c r="O113" t="str">
        <f t="shared" si="3"/>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f>INDEX(products!$A$1:$G$49,MATCH(orders!$D114,products!$A$1:$A$49,0),MATCH(orders!L$1,products!$A$1:$G$1,0))</f>
        <v>11.25</v>
      </c>
      <c r="M114">
        <f t="shared" si="4"/>
        <v>11.25</v>
      </c>
      <c r="N114" t="str">
        <f t="shared" si="5"/>
        <v>Arabica</v>
      </c>
      <c r="O114" t="str">
        <f t="shared" si="3"/>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f>INDEX(products!$A$1:$G$49,MATCH(orders!$D115,products!$A$1:$A$49,0),MATCH(orders!L$1,products!$A$1:$G$1,0))</f>
        <v>14.55</v>
      </c>
      <c r="M115">
        <f t="shared" si="4"/>
        <v>14.55</v>
      </c>
      <c r="N115" t="str">
        <f t="shared" si="5"/>
        <v>Liberica</v>
      </c>
      <c r="O115" t="str">
        <f t="shared" si="3"/>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f>INDEX(products!$A$1:$G$49,MATCH(orders!$D116,products!$A$1:$A$49,0),MATCH(orders!L$1,products!$A$1:$G$1,0))</f>
        <v>3.5849999999999995</v>
      </c>
      <c r="M116">
        <f t="shared" si="4"/>
        <v>14.339999999999998</v>
      </c>
      <c r="N116" t="str">
        <f t="shared" si="5"/>
        <v>Robusta</v>
      </c>
      <c r="O116" t="str">
        <f t="shared" si="3"/>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f>INDEX(products!$A$1:$G$49,MATCH(orders!$D117,products!$A$1:$A$49,0),MATCH(orders!L$1,products!$A$1:$G$1,0))</f>
        <v>15.85</v>
      </c>
      <c r="M117">
        <f t="shared" si="4"/>
        <v>15.85</v>
      </c>
      <c r="N117" t="str">
        <f t="shared" si="5"/>
        <v>Liberica</v>
      </c>
      <c r="O117" t="str">
        <f t="shared" si="3"/>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f>INDEX(products!$A$1:$G$49,MATCH(orders!$D118,products!$A$1:$A$49,0),MATCH(orders!L$1,products!$A$1:$G$1,0))</f>
        <v>4.7549999999999999</v>
      </c>
      <c r="M118">
        <f t="shared" si="4"/>
        <v>19.02</v>
      </c>
      <c r="N118" t="str">
        <f t="shared" si="5"/>
        <v>Liberica</v>
      </c>
      <c r="O118" t="str">
        <f t="shared" si="3"/>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f>INDEX(products!$A$1:$G$49,MATCH(orders!$D119,products!$A$1:$A$49,0),MATCH(orders!L$1,products!$A$1:$G$1,0))</f>
        <v>9.51</v>
      </c>
      <c r="M119">
        <f t="shared" si="4"/>
        <v>38.04</v>
      </c>
      <c r="N119" t="str">
        <f t="shared" si="5"/>
        <v>Liberica</v>
      </c>
      <c r="O119" t="str">
        <f t="shared" si="3"/>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f>INDEX(products!$A$1:$G$49,MATCH(orders!$D120,products!$A$1:$A$49,0),MATCH(orders!L$1,products!$A$1:$G$1,0))</f>
        <v>7.29</v>
      </c>
      <c r="M120">
        <f t="shared" si="4"/>
        <v>21.87</v>
      </c>
      <c r="N120" t="str">
        <f t="shared" si="5"/>
        <v>Excelsa</v>
      </c>
      <c r="O120" t="str">
        <f t="shared" si="3"/>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f>INDEX(products!$A$1:$G$49,MATCH(orders!$D121,products!$A$1:$A$49,0),MATCH(orders!L$1,products!$A$1:$G$1,0))</f>
        <v>4.125</v>
      </c>
      <c r="M121">
        <f t="shared" si="4"/>
        <v>4.125</v>
      </c>
      <c r="N121" t="str">
        <f t="shared" si="5"/>
        <v>Excelsa</v>
      </c>
      <c r="O121" t="str">
        <f t="shared" si="3"/>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f>INDEX(products!$A$1:$G$49,MATCH(orders!$D122,products!$A$1:$A$49,0),MATCH(orders!L$1,products!$A$1:$G$1,0))</f>
        <v>3.8849999999999998</v>
      </c>
      <c r="M122">
        <f t="shared" si="4"/>
        <v>3.8849999999999998</v>
      </c>
      <c r="N122" t="str">
        <f t="shared" si="5"/>
        <v>Arabica</v>
      </c>
      <c r="O122" t="str">
        <f t="shared" si="3"/>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f>INDEX(products!$A$1:$G$49,MATCH(orders!$D123,products!$A$1:$A$49,0),MATCH(orders!L$1,products!$A$1:$G$1,0))</f>
        <v>13.75</v>
      </c>
      <c r="M123">
        <f t="shared" si="4"/>
        <v>68.75</v>
      </c>
      <c r="N123" t="str">
        <f t="shared" si="5"/>
        <v>Excelsa</v>
      </c>
      <c r="O123" t="str">
        <f t="shared" si="3"/>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f>INDEX(products!$A$1:$G$49,MATCH(orders!$D124,products!$A$1:$A$49,0),MATCH(orders!L$1,products!$A$1:$G$1,0))</f>
        <v>5.97</v>
      </c>
      <c r="M124">
        <f t="shared" si="4"/>
        <v>23.88</v>
      </c>
      <c r="N124" t="str">
        <f t="shared" si="5"/>
        <v>Arabica</v>
      </c>
      <c r="O124" t="str">
        <f t="shared" si="3"/>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f>INDEX(products!$A$1:$G$49,MATCH(orders!$D125,products!$A$1:$A$49,0),MATCH(orders!L$1,products!$A$1:$G$1,0))</f>
        <v>36.454999999999998</v>
      </c>
      <c r="M125">
        <f t="shared" si="4"/>
        <v>145.82</v>
      </c>
      <c r="N125" t="str">
        <f t="shared" si="5"/>
        <v>Liberica</v>
      </c>
      <c r="O125" t="str">
        <f t="shared" si="3"/>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f>INDEX(products!$A$1:$G$49,MATCH(orders!$D126,products!$A$1:$A$49,0),MATCH(orders!L$1,products!$A$1:$G$1,0))</f>
        <v>4.3650000000000002</v>
      </c>
      <c r="M126">
        <f t="shared" si="4"/>
        <v>21.825000000000003</v>
      </c>
      <c r="N126" t="str">
        <f t="shared" si="5"/>
        <v>Liberica</v>
      </c>
      <c r="O126" t="str">
        <f t="shared" si="3"/>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f>INDEX(products!$A$1:$G$49,MATCH(orders!$D127,products!$A$1:$A$49,0),MATCH(orders!L$1,products!$A$1:$G$1,0))</f>
        <v>8.73</v>
      </c>
      <c r="M127">
        <f t="shared" si="4"/>
        <v>26.19</v>
      </c>
      <c r="N127" t="str">
        <f t="shared" si="5"/>
        <v>Liberica</v>
      </c>
      <c r="O127" t="str">
        <f t="shared" si="3"/>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f>INDEX(products!$A$1:$G$49,MATCH(orders!$D128,products!$A$1:$A$49,0),MATCH(orders!L$1,products!$A$1:$G$1,0))</f>
        <v>11.25</v>
      </c>
      <c r="M128">
        <f t="shared" si="4"/>
        <v>11.25</v>
      </c>
      <c r="N128" t="str">
        <f t="shared" si="5"/>
        <v>Arabica</v>
      </c>
      <c r="O128" t="str">
        <f t="shared" si="3"/>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f>INDEX(products!$A$1:$G$49,MATCH(orders!$D129,products!$A$1:$A$49,0),MATCH(orders!L$1,products!$A$1:$G$1,0))</f>
        <v>12.95</v>
      </c>
      <c r="M129">
        <f t="shared" si="4"/>
        <v>77.699999999999989</v>
      </c>
      <c r="N129" t="str">
        <f t="shared" si="5"/>
        <v>Liberica</v>
      </c>
      <c r="O129" t="str">
        <f t="shared" si="3"/>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f>INDEX(products!$A$1:$G$49,MATCH(orders!$D130,products!$A$1:$A$49,0),MATCH(orders!L$1,products!$A$1:$G$1,0))</f>
        <v>6.75</v>
      </c>
      <c r="M130">
        <f t="shared" si="4"/>
        <v>6.75</v>
      </c>
      <c r="N130" t="str">
        <f t="shared" si="5"/>
        <v>Arabica</v>
      </c>
      <c r="O130" t="str">
        <f t="shared" ref="O130:O193" si="6">IF(J130="M","Medium",IF(J130="L","Light",IF(J130="D","Dark")))</f>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f>INDEX(products!$A$1:$G$49,MATCH(orders!$D131,products!$A$1:$A$49,0),MATCH(orders!L$1,products!$A$1:$G$1,0))</f>
        <v>12.15</v>
      </c>
      <c r="M131">
        <f t="shared" ref="M131:M194" si="7">L131*E131</f>
        <v>12.15</v>
      </c>
      <c r="N131" t="str">
        <f t="shared" ref="N131:N194" si="8">IF(I131="Rob","Robusta",IF(I131="Exc","Excelsa",IF(I131="Ara","Arabica", IF(I131="Lib","Liberica",""))))</f>
        <v>Excelsa</v>
      </c>
      <c r="O131" t="str">
        <f t="shared" si="6"/>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f>INDEX(products!$A$1:$G$49,MATCH(orders!$D132,products!$A$1:$A$49,0),MATCH(orders!L$1,products!$A$1:$G$1,0))</f>
        <v>29.784999999999997</v>
      </c>
      <c r="M132">
        <f t="shared" si="7"/>
        <v>148.92499999999998</v>
      </c>
      <c r="N132" t="str">
        <f t="shared" si="8"/>
        <v>Arabica</v>
      </c>
      <c r="O132" t="str">
        <f t="shared" si="6"/>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f>INDEX(products!$A$1:$G$49,MATCH(orders!$D133,products!$A$1:$A$49,0),MATCH(orders!L$1,products!$A$1:$G$1,0))</f>
        <v>7.29</v>
      </c>
      <c r="M133">
        <f t="shared" si="7"/>
        <v>14.58</v>
      </c>
      <c r="N133" t="str">
        <f t="shared" si="8"/>
        <v>Excelsa</v>
      </c>
      <c r="O133" t="str">
        <f t="shared" si="6"/>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f>INDEX(products!$A$1:$G$49,MATCH(orders!$D134,products!$A$1:$A$49,0),MATCH(orders!L$1,products!$A$1:$G$1,0))</f>
        <v>29.784999999999997</v>
      </c>
      <c r="M134">
        <f t="shared" si="7"/>
        <v>148.92499999999998</v>
      </c>
      <c r="N134" t="str">
        <f t="shared" si="8"/>
        <v>Arabica</v>
      </c>
      <c r="O134" t="str">
        <f t="shared" si="6"/>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f>INDEX(products!$A$1:$G$49,MATCH(orders!$D135,products!$A$1:$A$49,0),MATCH(orders!L$1,products!$A$1:$G$1,0))</f>
        <v>12.95</v>
      </c>
      <c r="M135">
        <f t="shared" si="7"/>
        <v>12.95</v>
      </c>
      <c r="N135" t="str">
        <f t="shared" si="8"/>
        <v>Liberica</v>
      </c>
      <c r="O135" t="str">
        <f t="shared" si="6"/>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f>INDEX(products!$A$1:$G$49,MATCH(orders!$D136,products!$A$1:$A$49,0),MATCH(orders!L$1,products!$A$1:$G$1,0))</f>
        <v>31.624999999999996</v>
      </c>
      <c r="M136">
        <f t="shared" si="7"/>
        <v>94.874999999999986</v>
      </c>
      <c r="N136" t="str">
        <f t="shared" si="8"/>
        <v>Excelsa</v>
      </c>
      <c r="O136" t="str">
        <f t="shared" si="6"/>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f>INDEX(products!$A$1:$G$49,MATCH(orders!$D137,products!$A$1:$A$49,0),MATCH(orders!L$1,products!$A$1:$G$1,0))</f>
        <v>7.77</v>
      </c>
      <c r="M137">
        <f t="shared" si="7"/>
        <v>38.849999999999994</v>
      </c>
      <c r="N137" t="str">
        <f t="shared" si="8"/>
        <v>Arabica</v>
      </c>
      <c r="O137" t="str">
        <f t="shared" si="6"/>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f>INDEX(products!$A$1:$G$49,MATCH(orders!$D138,products!$A$1:$A$49,0),MATCH(orders!L$1,products!$A$1:$G$1,0))</f>
        <v>2.9849999999999999</v>
      </c>
      <c r="M138">
        <f t="shared" si="7"/>
        <v>11.94</v>
      </c>
      <c r="N138" t="str">
        <f t="shared" si="8"/>
        <v>Arabica</v>
      </c>
      <c r="O138" t="str">
        <f t="shared" si="6"/>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f>INDEX(products!$A$1:$G$49,MATCH(orders!$D139,products!$A$1:$A$49,0),MATCH(orders!L$1,products!$A$1:$G$1,0))</f>
        <v>34.154999999999994</v>
      </c>
      <c r="M139">
        <f t="shared" si="7"/>
        <v>102.46499999999997</v>
      </c>
      <c r="N139" t="str">
        <f t="shared" si="8"/>
        <v>Excelsa</v>
      </c>
      <c r="O139" t="str">
        <f t="shared" si="6"/>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f>INDEX(products!$A$1:$G$49,MATCH(orders!$D140,products!$A$1:$A$49,0),MATCH(orders!L$1,products!$A$1:$G$1,0))</f>
        <v>12.15</v>
      </c>
      <c r="M140">
        <f t="shared" si="7"/>
        <v>48.6</v>
      </c>
      <c r="N140" t="str">
        <f t="shared" si="8"/>
        <v>Excelsa</v>
      </c>
      <c r="O140" t="str">
        <f t="shared" si="6"/>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f>INDEX(products!$A$1:$G$49,MATCH(orders!$D141,products!$A$1:$A$49,0),MATCH(orders!L$1,products!$A$1:$G$1,0))</f>
        <v>12.95</v>
      </c>
      <c r="M141">
        <f t="shared" si="7"/>
        <v>77.699999999999989</v>
      </c>
      <c r="N141" t="str">
        <f t="shared" si="8"/>
        <v>Liberica</v>
      </c>
      <c r="O141" t="str">
        <f t="shared" si="6"/>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f>INDEX(products!$A$1:$G$49,MATCH(orders!$D142,products!$A$1:$A$49,0),MATCH(orders!L$1,products!$A$1:$G$1,0))</f>
        <v>29.784999999999997</v>
      </c>
      <c r="M142">
        <f t="shared" si="7"/>
        <v>29.784999999999997</v>
      </c>
      <c r="N142" t="str">
        <f t="shared" si="8"/>
        <v>Liberica</v>
      </c>
      <c r="O142" t="str">
        <f t="shared" si="6"/>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f>INDEX(products!$A$1:$G$49,MATCH(orders!$D143,products!$A$1:$A$49,0),MATCH(orders!L$1,products!$A$1:$G$1,0))</f>
        <v>3.8849999999999998</v>
      </c>
      <c r="M143">
        <f t="shared" si="7"/>
        <v>15.54</v>
      </c>
      <c r="N143" t="str">
        <f t="shared" si="8"/>
        <v>Arabica</v>
      </c>
      <c r="O143" t="str">
        <f t="shared" si="6"/>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f>INDEX(products!$A$1:$G$49,MATCH(orders!$D144,products!$A$1:$A$49,0),MATCH(orders!L$1,products!$A$1:$G$1,0))</f>
        <v>34.154999999999994</v>
      </c>
      <c r="M144">
        <f t="shared" si="7"/>
        <v>136.61999999999998</v>
      </c>
      <c r="N144" t="str">
        <f t="shared" si="8"/>
        <v>Excelsa</v>
      </c>
      <c r="O144" t="str">
        <f t="shared" si="6"/>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f>INDEX(products!$A$1:$G$49,MATCH(orders!$D145,products!$A$1:$A$49,0),MATCH(orders!L$1,products!$A$1:$G$1,0))</f>
        <v>8.73</v>
      </c>
      <c r="M145">
        <f t="shared" si="7"/>
        <v>17.46</v>
      </c>
      <c r="N145" t="str">
        <f t="shared" si="8"/>
        <v>Liberica</v>
      </c>
      <c r="O145" t="str">
        <f t="shared" si="6"/>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f>INDEX(products!$A$1:$G$49,MATCH(orders!$D146,products!$A$1:$A$49,0),MATCH(orders!L$1,products!$A$1:$G$1,0))</f>
        <v>34.154999999999994</v>
      </c>
      <c r="M146">
        <f t="shared" si="7"/>
        <v>68.309999999999988</v>
      </c>
      <c r="N146" t="str">
        <f t="shared" si="8"/>
        <v>Excelsa</v>
      </c>
      <c r="O146" t="str">
        <f t="shared" si="6"/>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f>INDEX(products!$A$1:$G$49,MATCH(orders!$D147,products!$A$1:$A$49,0),MATCH(orders!L$1,products!$A$1:$G$1,0))</f>
        <v>4.3650000000000002</v>
      </c>
      <c r="M147">
        <f t="shared" si="7"/>
        <v>17.46</v>
      </c>
      <c r="N147" t="str">
        <f t="shared" si="8"/>
        <v>Liberica</v>
      </c>
      <c r="O147" t="str">
        <f t="shared" si="6"/>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f>INDEX(products!$A$1:$G$49,MATCH(orders!$D148,products!$A$1:$A$49,0),MATCH(orders!L$1,products!$A$1:$G$1,0))</f>
        <v>14.55</v>
      </c>
      <c r="M148">
        <f t="shared" si="7"/>
        <v>43.650000000000006</v>
      </c>
      <c r="N148" t="str">
        <f t="shared" si="8"/>
        <v>Liberica</v>
      </c>
      <c r="O148" t="str">
        <f t="shared" si="6"/>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f>INDEX(products!$A$1:$G$49,MATCH(orders!$D149,products!$A$1:$A$49,0),MATCH(orders!L$1,products!$A$1:$G$1,0))</f>
        <v>13.75</v>
      </c>
      <c r="M149">
        <f t="shared" si="7"/>
        <v>27.5</v>
      </c>
      <c r="N149" t="str">
        <f t="shared" si="8"/>
        <v>Excelsa</v>
      </c>
      <c r="O149" t="str">
        <f t="shared" si="6"/>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f>INDEX(products!$A$1:$G$49,MATCH(orders!$D150,products!$A$1:$A$49,0),MATCH(orders!L$1,products!$A$1:$G$1,0))</f>
        <v>3.645</v>
      </c>
      <c r="M150">
        <f t="shared" si="7"/>
        <v>18.225000000000001</v>
      </c>
      <c r="N150" t="str">
        <f t="shared" si="8"/>
        <v>Excelsa</v>
      </c>
      <c r="O150" t="str">
        <f t="shared" si="6"/>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f>INDEX(products!$A$1:$G$49,MATCH(orders!$D151,products!$A$1:$A$49,0),MATCH(orders!L$1,products!$A$1:$G$1,0))</f>
        <v>25.874999999999996</v>
      </c>
      <c r="M151">
        <f t="shared" si="7"/>
        <v>51.749999999999993</v>
      </c>
      <c r="N151" t="str">
        <f t="shared" si="8"/>
        <v>Arabica</v>
      </c>
      <c r="O151" t="str">
        <f t="shared" si="6"/>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f>INDEX(products!$A$1:$G$49,MATCH(orders!$D152,products!$A$1:$A$49,0),MATCH(orders!L$1,products!$A$1:$G$1,0))</f>
        <v>12.95</v>
      </c>
      <c r="M152">
        <f t="shared" si="7"/>
        <v>12.95</v>
      </c>
      <c r="N152" t="str">
        <f t="shared" si="8"/>
        <v>Liberica</v>
      </c>
      <c r="O152" t="str">
        <f t="shared" si="6"/>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f>INDEX(products!$A$1:$G$49,MATCH(orders!$D153,products!$A$1:$A$49,0),MATCH(orders!L$1,products!$A$1:$G$1,0))</f>
        <v>11.25</v>
      </c>
      <c r="M153">
        <f t="shared" si="7"/>
        <v>33.75</v>
      </c>
      <c r="N153" t="str">
        <f t="shared" si="8"/>
        <v>Arabica</v>
      </c>
      <c r="O153" t="str">
        <f t="shared" si="6"/>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f>INDEX(products!$A$1:$G$49,MATCH(orders!$D154,products!$A$1:$A$49,0),MATCH(orders!L$1,products!$A$1:$G$1,0))</f>
        <v>22.884999999999998</v>
      </c>
      <c r="M154">
        <f t="shared" si="7"/>
        <v>68.655000000000001</v>
      </c>
      <c r="N154" t="str">
        <f t="shared" si="8"/>
        <v>Robusta</v>
      </c>
      <c r="O154" t="str">
        <f t="shared" si="6"/>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f>INDEX(products!$A$1:$G$49,MATCH(orders!$D155,products!$A$1:$A$49,0),MATCH(orders!L$1,products!$A$1:$G$1,0))</f>
        <v>2.6849999999999996</v>
      </c>
      <c r="M155">
        <f t="shared" si="7"/>
        <v>2.6849999999999996</v>
      </c>
      <c r="N155" t="str">
        <f t="shared" si="8"/>
        <v>Robusta</v>
      </c>
      <c r="O155" t="str">
        <f t="shared" si="6"/>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f>INDEX(products!$A$1:$G$49,MATCH(orders!$D156,products!$A$1:$A$49,0),MATCH(orders!L$1,products!$A$1:$G$1,0))</f>
        <v>22.884999999999998</v>
      </c>
      <c r="M156">
        <f t="shared" si="7"/>
        <v>114.42499999999998</v>
      </c>
      <c r="N156" t="str">
        <f t="shared" si="8"/>
        <v>Arabica</v>
      </c>
      <c r="O156" t="str">
        <f t="shared" si="6"/>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f>INDEX(products!$A$1:$G$49,MATCH(orders!$D157,products!$A$1:$A$49,0),MATCH(orders!L$1,products!$A$1:$G$1,0))</f>
        <v>25.874999999999996</v>
      </c>
      <c r="M157">
        <f t="shared" si="7"/>
        <v>155.24999999999997</v>
      </c>
      <c r="N157" t="str">
        <f t="shared" si="8"/>
        <v>Arabica</v>
      </c>
      <c r="O157" t="str">
        <f t="shared" si="6"/>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f>INDEX(products!$A$1:$G$49,MATCH(orders!$D158,products!$A$1:$A$49,0),MATCH(orders!L$1,products!$A$1:$G$1,0))</f>
        <v>25.874999999999996</v>
      </c>
      <c r="M158">
        <f t="shared" si="7"/>
        <v>77.624999999999986</v>
      </c>
      <c r="N158" t="str">
        <f t="shared" si="8"/>
        <v>Arabica</v>
      </c>
      <c r="O158" t="str">
        <f t="shared" si="6"/>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f>INDEX(products!$A$1:$G$49,MATCH(orders!$D159,products!$A$1:$A$49,0),MATCH(orders!L$1,products!$A$1:$G$1,0))</f>
        <v>20.584999999999997</v>
      </c>
      <c r="M159">
        <f t="shared" si="7"/>
        <v>61.754999999999995</v>
      </c>
      <c r="N159" t="str">
        <f t="shared" si="8"/>
        <v>Robusta</v>
      </c>
      <c r="O159" t="str">
        <f t="shared" si="6"/>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f>INDEX(products!$A$1:$G$49,MATCH(orders!$D160,products!$A$1:$A$49,0),MATCH(orders!L$1,products!$A$1:$G$1,0))</f>
        <v>20.584999999999997</v>
      </c>
      <c r="M160">
        <f t="shared" si="7"/>
        <v>123.50999999999999</v>
      </c>
      <c r="N160" t="str">
        <f t="shared" si="8"/>
        <v>Robusta</v>
      </c>
      <c r="O160" t="str">
        <f t="shared" si="6"/>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f>INDEX(products!$A$1:$G$49,MATCH(orders!$D161,products!$A$1:$A$49,0),MATCH(orders!L$1,products!$A$1:$G$1,0))</f>
        <v>36.454999999999998</v>
      </c>
      <c r="M161">
        <f t="shared" si="7"/>
        <v>218.73</v>
      </c>
      <c r="N161" t="str">
        <f t="shared" si="8"/>
        <v>Liberica</v>
      </c>
      <c r="O161" t="str">
        <f t="shared" si="6"/>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f>INDEX(products!$A$1:$G$49,MATCH(orders!$D162,products!$A$1:$A$49,0),MATCH(orders!L$1,products!$A$1:$G$1,0))</f>
        <v>8.25</v>
      </c>
      <c r="M162">
        <f t="shared" si="7"/>
        <v>33</v>
      </c>
      <c r="N162" t="str">
        <f t="shared" si="8"/>
        <v>Excelsa</v>
      </c>
      <c r="O162" t="str">
        <f t="shared" si="6"/>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f>INDEX(products!$A$1:$G$49,MATCH(orders!$D163,products!$A$1:$A$49,0),MATCH(orders!L$1,products!$A$1:$G$1,0))</f>
        <v>7.77</v>
      </c>
      <c r="M163">
        <f t="shared" si="7"/>
        <v>23.31</v>
      </c>
      <c r="N163" t="str">
        <f t="shared" si="8"/>
        <v>Arabica</v>
      </c>
      <c r="O163" t="str">
        <f t="shared" si="6"/>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f>INDEX(products!$A$1:$G$49,MATCH(orders!$D164,products!$A$1:$A$49,0),MATCH(orders!L$1,products!$A$1:$G$1,0))</f>
        <v>7.29</v>
      </c>
      <c r="M164">
        <f t="shared" si="7"/>
        <v>21.87</v>
      </c>
      <c r="N164" t="str">
        <f t="shared" si="8"/>
        <v>Excelsa</v>
      </c>
      <c r="O164" t="str">
        <f t="shared" si="6"/>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f>INDEX(products!$A$1:$G$49,MATCH(orders!$D165,products!$A$1:$A$49,0),MATCH(orders!L$1,products!$A$1:$G$1,0))</f>
        <v>2.6849999999999996</v>
      </c>
      <c r="M165">
        <f t="shared" si="7"/>
        <v>16.11</v>
      </c>
      <c r="N165" t="str">
        <f t="shared" si="8"/>
        <v>Robusta</v>
      </c>
      <c r="O165" t="str">
        <f t="shared" si="6"/>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f>INDEX(products!$A$1:$G$49,MATCH(orders!$D166,products!$A$1:$A$49,0),MATCH(orders!L$1,products!$A$1:$G$1,0))</f>
        <v>7.29</v>
      </c>
      <c r="M166">
        <f t="shared" si="7"/>
        <v>29.16</v>
      </c>
      <c r="N166" t="str">
        <f t="shared" si="8"/>
        <v>Excelsa</v>
      </c>
      <c r="O166" t="str">
        <f t="shared" si="6"/>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f>INDEX(products!$A$1:$G$49,MATCH(orders!$D167,products!$A$1:$A$49,0),MATCH(orders!L$1,products!$A$1:$G$1,0))</f>
        <v>8.9499999999999993</v>
      </c>
      <c r="M167">
        <f t="shared" si="7"/>
        <v>53.699999999999996</v>
      </c>
      <c r="N167" t="str">
        <f t="shared" si="8"/>
        <v>Robusta</v>
      </c>
      <c r="O167" t="str">
        <f t="shared" si="6"/>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f>INDEX(products!$A$1:$G$49,MATCH(orders!$D168,products!$A$1:$A$49,0),MATCH(orders!L$1,products!$A$1:$G$1,0))</f>
        <v>5.3699999999999992</v>
      </c>
      <c r="M168">
        <f t="shared" si="7"/>
        <v>26.849999999999994</v>
      </c>
      <c r="N168" t="str">
        <f t="shared" si="8"/>
        <v>Robusta</v>
      </c>
      <c r="O168" t="str">
        <f t="shared" si="6"/>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f>INDEX(products!$A$1:$G$49,MATCH(orders!$D169,products!$A$1:$A$49,0),MATCH(orders!L$1,products!$A$1:$G$1,0))</f>
        <v>8.25</v>
      </c>
      <c r="M169">
        <f t="shared" si="7"/>
        <v>41.25</v>
      </c>
      <c r="N169" t="str">
        <f t="shared" si="8"/>
        <v>Excelsa</v>
      </c>
      <c r="O169" t="str">
        <f t="shared" si="6"/>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f>INDEX(products!$A$1:$G$49,MATCH(orders!$D170,products!$A$1:$A$49,0),MATCH(orders!L$1,products!$A$1:$G$1,0))</f>
        <v>6.75</v>
      </c>
      <c r="M170">
        <f t="shared" si="7"/>
        <v>40.5</v>
      </c>
      <c r="N170" t="str">
        <f t="shared" si="8"/>
        <v>Arabica</v>
      </c>
      <c r="O170" t="str">
        <f t="shared" si="6"/>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f>INDEX(products!$A$1:$G$49,MATCH(orders!$D171,products!$A$1:$A$49,0),MATCH(orders!L$1,products!$A$1:$G$1,0))</f>
        <v>8.9499999999999993</v>
      </c>
      <c r="M171">
        <f t="shared" si="7"/>
        <v>17.899999999999999</v>
      </c>
      <c r="N171" t="str">
        <f t="shared" si="8"/>
        <v>Robusta</v>
      </c>
      <c r="O171" t="str">
        <f t="shared" si="6"/>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f>INDEX(products!$A$1:$G$49,MATCH(orders!$D172,products!$A$1:$A$49,0),MATCH(orders!L$1,products!$A$1:$G$1,0))</f>
        <v>34.154999999999994</v>
      </c>
      <c r="M172">
        <f t="shared" si="7"/>
        <v>68.309999999999988</v>
      </c>
      <c r="N172" t="str">
        <f t="shared" si="8"/>
        <v>Excelsa</v>
      </c>
      <c r="O172" t="str">
        <f t="shared" si="6"/>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f>INDEX(products!$A$1:$G$49,MATCH(orders!$D173,products!$A$1:$A$49,0),MATCH(orders!L$1,products!$A$1:$G$1,0))</f>
        <v>31.624999999999996</v>
      </c>
      <c r="M173">
        <f t="shared" si="7"/>
        <v>63.249999999999993</v>
      </c>
      <c r="N173" t="str">
        <f t="shared" si="8"/>
        <v>Excelsa</v>
      </c>
      <c r="O173" t="str">
        <f t="shared" si="6"/>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f>INDEX(products!$A$1:$G$49,MATCH(orders!$D174,products!$A$1:$A$49,0),MATCH(orders!L$1,products!$A$1:$G$1,0))</f>
        <v>7.29</v>
      </c>
      <c r="M174">
        <f t="shared" si="7"/>
        <v>21.87</v>
      </c>
      <c r="N174" t="str">
        <f t="shared" si="8"/>
        <v>Excelsa</v>
      </c>
      <c r="O174" t="str">
        <f t="shared" si="6"/>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f>INDEX(products!$A$1:$G$49,MATCH(orders!$D175,products!$A$1:$A$49,0),MATCH(orders!L$1,products!$A$1:$G$1,0))</f>
        <v>22.884999999999998</v>
      </c>
      <c r="M175">
        <f t="shared" si="7"/>
        <v>91.539999999999992</v>
      </c>
      <c r="N175" t="str">
        <f t="shared" si="8"/>
        <v>Robusta</v>
      </c>
      <c r="O175" t="str">
        <f t="shared" si="6"/>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f>INDEX(products!$A$1:$G$49,MATCH(orders!$D176,products!$A$1:$A$49,0),MATCH(orders!L$1,products!$A$1:$G$1,0))</f>
        <v>34.154999999999994</v>
      </c>
      <c r="M176">
        <f t="shared" si="7"/>
        <v>204.92999999999995</v>
      </c>
      <c r="N176" t="str">
        <f t="shared" si="8"/>
        <v>Excelsa</v>
      </c>
      <c r="O176" t="str">
        <f t="shared" si="6"/>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f>INDEX(products!$A$1:$G$49,MATCH(orders!$D177,products!$A$1:$A$49,0),MATCH(orders!L$1,products!$A$1:$G$1,0))</f>
        <v>31.624999999999996</v>
      </c>
      <c r="M177">
        <f t="shared" si="7"/>
        <v>63.249999999999993</v>
      </c>
      <c r="N177" t="str">
        <f t="shared" si="8"/>
        <v>Excelsa</v>
      </c>
      <c r="O177" t="str">
        <f t="shared" si="6"/>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f>INDEX(products!$A$1:$G$49,MATCH(orders!$D178,products!$A$1:$A$49,0),MATCH(orders!L$1,products!$A$1:$G$1,0))</f>
        <v>34.154999999999994</v>
      </c>
      <c r="M178">
        <f t="shared" si="7"/>
        <v>34.154999999999994</v>
      </c>
      <c r="N178" t="str">
        <f t="shared" si="8"/>
        <v>Excelsa</v>
      </c>
      <c r="O178" t="str">
        <f t="shared" si="6"/>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f>INDEX(products!$A$1:$G$49,MATCH(orders!$D179,products!$A$1:$A$49,0),MATCH(orders!L$1,products!$A$1:$G$1,0))</f>
        <v>27.484999999999996</v>
      </c>
      <c r="M179">
        <f t="shared" si="7"/>
        <v>109.93999999999998</v>
      </c>
      <c r="N179" t="str">
        <f t="shared" si="8"/>
        <v>Robusta</v>
      </c>
      <c r="O179" t="str">
        <f t="shared" si="6"/>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f>INDEX(products!$A$1:$G$49,MATCH(orders!$D180,products!$A$1:$A$49,0),MATCH(orders!L$1,products!$A$1:$G$1,0))</f>
        <v>12.95</v>
      </c>
      <c r="M180">
        <f t="shared" si="7"/>
        <v>25.9</v>
      </c>
      <c r="N180" t="str">
        <f t="shared" si="8"/>
        <v>Arabica</v>
      </c>
      <c r="O180" t="str">
        <f t="shared" si="6"/>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f>INDEX(products!$A$1:$G$49,MATCH(orders!$D181,products!$A$1:$A$49,0),MATCH(orders!L$1,products!$A$1:$G$1,0))</f>
        <v>2.9849999999999999</v>
      </c>
      <c r="M181">
        <f t="shared" si="7"/>
        <v>2.9849999999999999</v>
      </c>
      <c r="N181" t="str">
        <f t="shared" si="8"/>
        <v>Arabica</v>
      </c>
      <c r="O181" t="str">
        <f t="shared" si="6"/>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f>INDEX(products!$A$1:$G$49,MATCH(orders!$D182,products!$A$1:$A$49,0),MATCH(orders!L$1,products!$A$1:$G$1,0))</f>
        <v>4.4550000000000001</v>
      </c>
      <c r="M182">
        <f t="shared" si="7"/>
        <v>22.274999999999999</v>
      </c>
      <c r="N182" t="str">
        <f t="shared" si="8"/>
        <v>Excelsa</v>
      </c>
      <c r="O182" t="str">
        <f t="shared" si="6"/>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f>INDEX(products!$A$1:$G$49,MATCH(orders!$D183,products!$A$1:$A$49,0),MATCH(orders!L$1,products!$A$1:$G$1,0))</f>
        <v>5.97</v>
      </c>
      <c r="M183">
        <f t="shared" si="7"/>
        <v>29.849999999999998</v>
      </c>
      <c r="N183" t="str">
        <f t="shared" si="8"/>
        <v>Arabica</v>
      </c>
      <c r="O183" t="str">
        <f t="shared" si="6"/>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f>INDEX(products!$A$1:$G$49,MATCH(orders!$D184,products!$A$1:$A$49,0),MATCH(orders!L$1,products!$A$1:$G$1,0))</f>
        <v>5.3699999999999992</v>
      </c>
      <c r="M184">
        <f t="shared" si="7"/>
        <v>32.22</v>
      </c>
      <c r="N184" t="str">
        <f t="shared" si="8"/>
        <v>Robusta</v>
      </c>
      <c r="O184" t="str">
        <f t="shared" si="6"/>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f>INDEX(products!$A$1:$G$49,MATCH(orders!$D185,products!$A$1:$A$49,0),MATCH(orders!L$1,products!$A$1:$G$1,0))</f>
        <v>4.125</v>
      </c>
      <c r="M185">
        <f t="shared" si="7"/>
        <v>8.25</v>
      </c>
      <c r="N185" t="str">
        <f t="shared" si="8"/>
        <v>Excelsa</v>
      </c>
      <c r="O185" t="str">
        <f t="shared" si="6"/>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f>INDEX(products!$A$1:$G$49,MATCH(orders!$D186,products!$A$1:$A$49,0),MATCH(orders!L$1,products!$A$1:$G$1,0))</f>
        <v>7.77</v>
      </c>
      <c r="M186">
        <f t="shared" si="7"/>
        <v>31.08</v>
      </c>
      <c r="N186" t="str">
        <f t="shared" si="8"/>
        <v>Arabica</v>
      </c>
      <c r="O186" t="str">
        <f t="shared" si="6"/>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f>INDEX(products!$A$1:$G$49,MATCH(orders!$D187,products!$A$1:$A$49,0),MATCH(orders!L$1,products!$A$1:$G$1,0))</f>
        <v>7.29</v>
      </c>
      <c r="M187">
        <f t="shared" si="7"/>
        <v>36.450000000000003</v>
      </c>
      <c r="N187" t="str">
        <f t="shared" si="8"/>
        <v>Excelsa</v>
      </c>
      <c r="O187" t="str">
        <f t="shared" si="6"/>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f>INDEX(products!$A$1:$G$49,MATCH(orders!$D188,products!$A$1:$A$49,0),MATCH(orders!L$1,products!$A$1:$G$1,0))</f>
        <v>22.884999999999998</v>
      </c>
      <c r="M188">
        <f t="shared" si="7"/>
        <v>68.655000000000001</v>
      </c>
      <c r="N188" t="str">
        <f t="shared" si="8"/>
        <v>Robusta</v>
      </c>
      <c r="O188" t="str">
        <f t="shared" si="6"/>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f>INDEX(products!$A$1:$G$49,MATCH(orders!$D189,products!$A$1:$A$49,0),MATCH(orders!L$1,products!$A$1:$G$1,0))</f>
        <v>8.73</v>
      </c>
      <c r="M189">
        <f t="shared" si="7"/>
        <v>43.650000000000006</v>
      </c>
      <c r="N189" t="str">
        <f t="shared" si="8"/>
        <v>Liberica</v>
      </c>
      <c r="O189" t="str">
        <f t="shared" si="6"/>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f>INDEX(products!$A$1:$G$49,MATCH(orders!$D190,products!$A$1:$A$49,0),MATCH(orders!L$1,products!$A$1:$G$1,0))</f>
        <v>4.4550000000000001</v>
      </c>
      <c r="M190">
        <f t="shared" si="7"/>
        <v>4.4550000000000001</v>
      </c>
      <c r="N190" t="str">
        <f t="shared" si="8"/>
        <v>Excelsa</v>
      </c>
      <c r="O190" t="str">
        <f t="shared" si="6"/>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f>INDEX(products!$A$1:$G$49,MATCH(orders!$D191,products!$A$1:$A$49,0),MATCH(orders!L$1,products!$A$1:$G$1,0))</f>
        <v>14.55</v>
      </c>
      <c r="M191">
        <f t="shared" si="7"/>
        <v>43.650000000000006</v>
      </c>
      <c r="N191" t="str">
        <f t="shared" si="8"/>
        <v>Liberica</v>
      </c>
      <c r="O191" t="str">
        <f t="shared" si="6"/>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f>INDEX(products!$A$1:$G$49,MATCH(orders!$D192,products!$A$1:$A$49,0),MATCH(orders!L$1,products!$A$1:$G$1,0))</f>
        <v>33.464999999999996</v>
      </c>
      <c r="M192">
        <f t="shared" si="7"/>
        <v>33.464999999999996</v>
      </c>
      <c r="N192" t="str">
        <f t="shared" si="8"/>
        <v>Liberica</v>
      </c>
      <c r="O192" t="str">
        <f t="shared" si="6"/>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f>INDEX(products!$A$1:$G$49,MATCH(orders!$D193,products!$A$1:$A$49,0),MATCH(orders!L$1,products!$A$1:$G$1,0))</f>
        <v>3.8849999999999998</v>
      </c>
      <c r="M193">
        <f t="shared" si="7"/>
        <v>19.424999999999997</v>
      </c>
      <c r="N193" t="str">
        <f t="shared" si="8"/>
        <v>Liberica</v>
      </c>
      <c r="O193" t="str">
        <f t="shared" si="6"/>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f>INDEX(products!$A$1:$G$49,MATCH(orders!$D194,products!$A$1:$A$49,0),MATCH(orders!L$1,products!$A$1:$G$1,0))</f>
        <v>12.15</v>
      </c>
      <c r="M194">
        <f t="shared" si="7"/>
        <v>72.900000000000006</v>
      </c>
      <c r="N194" t="str">
        <f t="shared" si="8"/>
        <v>Excelsa</v>
      </c>
      <c r="O194" t="str">
        <f t="shared" ref="O194:O257" si="9">IF(J194="M","Medium",IF(J194="L","Light",IF(J194="D","Dark")))</f>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f>INDEX(products!$A$1:$G$49,MATCH(orders!$D195,products!$A$1:$A$49,0),MATCH(orders!L$1,products!$A$1:$G$1,0))</f>
        <v>14.85</v>
      </c>
      <c r="M195">
        <f t="shared" ref="M195:M258" si="10">L195*E195</f>
        <v>44.55</v>
      </c>
      <c r="N195" t="str">
        <f t="shared" ref="N195:N258" si="11">IF(I195="Rob","Robusta",IF(I195="Exc","Excelsa",IF(I195="Ara","Arabica", IF(I195="Lib","Liberica",""))))</f>
        <v>Excelsa</v>
      </c>
      <c r="O195" t="str">
        <f t="shared" si="9"/>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f>INDEX(products!$A$1:$G$49,MATCH(orders!$D196,products!$A$1:$A$49,0),MATCH(orders!L$1,products!$A$1:$G$1,0))</f>
        <v>7.29</v>
      </c>
      <c r="M196">
        <f t="shared" si="10"/>
        <v>36.450000000000003</v>
      </c>
      <c r="N196" t="str">
        <f t="shared" si="11"/>
        <v>Excelsa</v>
      </c>
      <c r="O196" t="str">
        <f t="shared" si="9"/>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f>INDEX(products!$A$1:$G$49,MATCH(orders!$D197,products!$A$1:$A$49,0),MATCH(orders!L$1,products!$A$1:$G$1,0))</f>
        <v>12.95</v>
      </c>
      <c r="M197">
        <f t="shared" si="10"/>
        <v>38.849999999999994</v>
      </c>
      <c r="N197" t="str">
        <f t="shared" si="11"/>
        <v>Arabica</v>
      </c>
      <c r="O197" t="str">
        <f t="shared" si="9"/>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f>INDEX(products!$A$1:$G$49,MATCH(orders!$D198,products!$A$1:$A$49,0),MATCH(orders!L$1,products!$A$1:$G$1,0))</f>
        <v>8.91</v>
      </c>
      <c r="M198">
        <f t="shared" si="10"/>
        <v>53.46</v>
      </c>
      <c r="N198" t="str">
        <f t="shared" si="11"/>
        <v>Excelsa</v>
      </c>
      <c r="O198" t="str">
        <f t="shared" si="9"/>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f>INDEX(products!$A$1:$G$49,MATCH(orders!$D199,products!$A$1:$A$49,0),MATCH(orders!L$1,products!$A$1:$G$1,0))</f>
        <v>29.784999999999997</v>
      </c>
      <c r="M199">
        <f t="shared" si="10"/>
        <v>59.569999999999993</v>
      </c>
      <c r="N199" t="str">
        <f t="shared" si="11"/>
        <v>Liberica</v>
      </c>
      <c r="O199" t="str">
        <f t="shared" si="9"/>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f>INDEX(products!$A$1:$G$49,MATCH(orders!$D200,products!$A$1:$A$49,0),MATCH(orders!L$1,products!$A$1:$G$1,0))</f>
        <v>29.784999999999997</v>
      </c>
      <c r="M200">
        <f t="shared" si="10"/>
        <v>89.35499999999999</v>
      </c>
      <c r="N200" t="str">
        <f t="shared" si="11"/>
        <v>Liberica</v>
      </c>
      <c r="O200" t="str">
        <f t="shared" si="9"/>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f>INDEX(products!$A$1:$G$49,MATCH(orders!$D201,products!$A$1:$A$49,0),MATCH(orders!L$1,products!$A$1:$G$1,0))</f>
        <v>9.51</v>
      </c>
      <c r="M201">
        <f t="shared" si="10"/>
        <v>38.04</v>
      </c>
      <c r="N201" t="str">
        <f t="shared" si="11"/>
        <v>Liberica</v>
      </c>
      <c r="O201" t="str">
        <f t="shared" si="9"/>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f>INDEX(products!$A$1:$G$49,MATCH(orders!$D202,products!$A$1:$A$49,0),MATCH(orders!L$1,products!$A$1:$G$1,0))</f>
        <v>13.75</v>
      </c>
      <c r="M202">
        <f t="shared" si="10"/>
        <v>41.25</v>
      </c>
      <c r="N202" t="str">
        <f t="shared" si="11"/>
        <v>Excelsa</v>
      </c>
      <c r="O202" t="str">
        <f t="shared" si="9"/>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f>INDEX(products!$A$1:$G$49,MATCH(orders!$D203,products!$A$1:$A$49,0),MATCH(orders!L$1,products!$A$1:$G$1,0))</f>
        <v>9.51</v>
      </c>
      <c r="M203">
        <f t="shared" si="10"/>
        <v>57.06</v>
      </c>
      <c r="N203" t="str">
        <f t="shared" si="11"/>
        <v>Liberica</v>
      </c>
      <c r="O203" t="str">
        <f t="shared" si="9"/>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f>INDEX(products!$A$1:$G$49,MATCH(orders!$D204,products!$A$1:$A$49,0),MATCH(orders!L$1,products!$A$1:$G$1,0))</f>
        <v>29.784999999999997</v>
      </c>
      <c r="M204">
        <f t="shared" si="10"/>
        <v>178.70999999999998</v>
      </c>
      <c r="N204" t="str">
        <f t="shared" si="11"/>
        <v>Liberica</v>
      </c>
      <c r="O204" t="str">
        <f t="shared" si="9"/>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f>INDEX(products!$A$1:$G$49,MATCH(orders!$D205,products!$A$1:$A$49,0),MATCH(orders!L$1,products!$A$1:$G$1,0))</f>
        <v>4.7549999999999999</v>
      </c>
      <c r="M205">
        <f t="shared" si="10"/>
        <v>4.7549999999999999</v>
      </c>
      <c r="N205" t="str">
        <f t="shared" si="11"/>
        <v>Liberica</v>
      </c>
      <c r="O205" t="str">
        <f t="shared" si="9"/>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f>INDEX(products!$A$1:$G$49,MATCH(orders!$D206,products!$A$1:$A$49,0),MATCH(orders!L$1,products!$A$1:$G$1,0))</f>
        <v>13.75</v>
      </c>
      <c r="M206">
        <f t="shared" si="10"/>
        <v>82.5</v>
      </c>
      <c r="N206" t="str">
        <f t="shared" si="11"/>
        <v>Excelsa</v>
      </c>
      <c r="O206" t="str">
        <f t="shared" si="9"/>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f>INDEX(products!$A$1:$G$49,MATCH(orders!$D207,products!$A$1:$A$49,0),MATCH(orders!L$1,products!$A$1:$G$1,0))</f>
        <v>2.6849999999999996</v>
      </c>
      <c r="M207">
        <f t="shared" si="10"/>
        <v>8.0549999999999997</v>
      </c>
      <c r="N207" t="str">
        <f t="shared" si="11"/>
        <v>Robusta</v>
      </c>
      <c r="O207" t="str">
        <f t="shared" si="9"/>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f>INDEX(products!$A$1:$G$49,MATCH(orders!$D208,products!$A$1:$A$49,0),MATCH(orders!L$1,products!$A$1:$G$1,0))</f>
        <v>11.25</v>
      </c>
      <c r="M208">
        <f t="shared" si="10"/>
        <v>22.5</v>
      </c>
      <c r="N208" t="str">
        <f t="shared" si="11"/>
        <v>Arabica</v>
      </c>
      <c r="O208" t="str">
        <f t="shared" si="9"/>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f>INDEX(products!$A$1:$G$49,MATCH(orders!$D209,products!$A$1:$A$49,0),MATCH(orders!L$1,products!$A$1:$G$1,0))</f>
        <v>6.75</v>
      </c>
      <c r="M209">
        <f t="shared" si="10"/>
        <v>40.5</v>
      </c>
      <c r="N209" t="str">
        <f t="shared" si="11"/>
        <v>Arabica</v>
      </c>
      <c r="O209" t="str">
        <f t="shared" si="9"/>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f>INDEX(products!$A$1:$G$49,MATCH(orders!$D210,products!$A$1:$A$49,0),MATCH(orders!L$1,products!$A$1:$G$1,0))</f>
        <v>7.29</v>
      </c>
      <c r="M210">
        <f t="shared" si="10"/>
        <v>29.16</v>
      </c>
      <c r="N210" t="str">
        <f t="shared" si="11"/>
        <v>Excelsa</v>
      </c>
      <c r="O210" t="str">
        <f t="shared" si="9"/>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f>INDEX(products!$A$1:$G$49,MATCH(orders!$D211,products!$A$1:$A$49,0),MATCH(orders!L$1,products!$A$1:$G$1,0))</f>
        <v>6.75</v>
      </c>
      <c r="M211">
        <f t="shared" si="10"/>
        <v>6.75</v>
      </c>
      <c r="N211" t="str">
        <f t="shared" si="11"/>
        <v>Arabica</v>
      </c>
      <c r="O211" t="str">
        <f t="shared" si="9"/>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f>INDEX(products!$A$1:$G$49,MATCH(orders!$D212,products!$A$1:$A$49,0),MATCH(orders!L$1,products!$A$1:$G$1,0))</f>
        <v>12.95</v>
      </c>
      <c r="M212">
        <f t="shared" si="10"/>
        <v>51.8</v>
      </c>
      <c r="N212" t="str">
        <f t="shared" si="11"/>
        <v>Liberica</v>
      </c>
      <c r="O212" t="str">
        <f t="shared" si="9"/>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f>INDEX(products!$A$1:$G$49,MATCH(orders!$D213,products!$A$1:$A$49,0),MATCH(orders!L$1,products!$A$1:$G$1,0))</f>
        <v>8.91</v>
      </c>
      <c r="M213">
        <f t="shared" si="10"/>
        <v>53.46</v>
      </c>
      <c r="N213" t="str">
        <f t="shared" si="11"/>
        <v>Excelsa</v>
      </c>
      <c r="O213" t="str">
        <f t="shared" si="9"/>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f>INDEX(products!$A$1:$G$49,MATCH(orders!$D214,products!$A$1:$A$49,0),MATCH(orders!L$1,products!$A$1:$G$1,0))</f>
        <v>3.645</v>
      </c>
      <c r="M214">
        <f t="shared" si="10"/>
        <v>14.58</v>
      </c>
      <c r="N214" t="str">
        <f t="shared" si="11"/>
        <v>Excelsa</v>
      </c>
      <c r="O214" t="str">
        <f t="shared" si="9"/>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f>INDEX(products!$A$1:$G$49,MATCH(orders!$D215,products!$A$1:$A$49,0),MATCH(orders!L$1,products!$A$1:$G$1,0))</f>
        <v>20.584999999999997</v>
      </c>
      <c r="M215">
        <f t="shared" si="10"/>
        <v>20.584999999999997</v>
      </c>
      <c r="N215" t="str">
        <f t="shared" si="11"/>
        <v>Robusta</v>
      </c>
      <c r="O215" t="str">
        <f t="shared" si="9"/>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f>INDEX(products!$A$1:$G$49,MATCH(orders!$D216,products!$A$1:$A$49,0),MATCH(orders!L$1,products!$A$1:$G$1,0))</f>
        <v>15.85</v>
      </c>
      <c r="M216">
        <f t="shared" si="10"/>
        <v>31.7</v>
      </c>
      <c r="N216" t="str">
        <f t="shared" si="11"/>
        <v>Liberica</v>
      </c>
      <c r="O216" t="str">
        <f t="shared" si="9"/>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f>INDEX(products!$A$1:$G$49,MATCH(orders!$D217,products!$A$1:$A$49,0),MATCH(orders!L$1,products!$A$1:$G$1,0))</f>
        <v>3.8849999999999998</v>
      </c>
      <c r="M217">
        <f t="shared" si="10"/>
        <v>23.31</v>
      </c>
      <c r="N217" t="str">
        <f t="shared" si="11"/>
        <v>Liberica</v>
      </c>
      <c r="O217" t="str">
        <f t="shared" si="9"/>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f>INDEX(products!$A$1:$G$49,MATCH(orders!$D218,products!$A$1:$A$49,0),MATCH(orders!L$1,products!$A$1:$G$1,0))</f>
        <v>14.55</v>
      </c>
      <c r="M218">
        <f t="shared" si="10"/>
        <v>58.2</v>
      </c>
      <c r="N218" t="str">
        <f t="shared" si="11"/>
        <v>Liberica</v>
      </c>
      <c r="O218" t="str">
        <f t="shared" si="9"/>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f>INDEX(products!$A$1:$G$49,MATCH(orders!$D219,products!$A$1:$A$49,0),MATCH(orders!L$1,products!$A$1:$G$1,0))</f>
        <v>8.91</v>
      </c>
      <c r="M219">
        <f t="shared" si="10"/>
        <v>35.64</v>
      </c>
      <c r="N219" t="str">
        <f t="shared" si="11"/>
        <v>Excelsa</v>
      </c>
      <c r="O219" t="str">
        <f t="shared" si="9"/>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f>INDEX(products!$A$1:$G$49,MATCH(orders!$D220,products!$A$1:$A$49,0),MATCH(orders!L$1,products!$A$1:$G$1,0))</f>
        <v>11.25</v>
      </c>
      <c r="M220">
        <f t="shared" si="10"/>
        <v>56.25</v>
      </c>
      <c r="N220" t="str">
        <f t="shared" si="11"/>
        <v>Arabica</v>
      </c>
      <c r="O220" t="str">
        <f t="shared" si="9"/>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f>INDEX(products!$A$1:$G$49,MATCH(orders!$D221,products!$A$1:$A$49,0),MATCH(orders!L$1,products!$A$1:$G$1,0))</f>
        <v>3.5849999999999995</v>
      </c>
      <c r="M221">
        <f t="shared" si="10"/>
        <v>10.754999999999999</v>
      </c>
      <c r="N221" t="str">
        <f t="shared" si="11"/>
        <v>Robusta</v>
      </c>
      <c r="O221" t="str">
        <f t="shared" si="9"/>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f>INDEX(products!$A$1:$G$49,MATCH(orders!$D222,products!$A$1:$A$49,0),MATCH(orders!L$1,products!$A$1:$G$1,0))</f>
        <v>2.9849999999999999</v>
      </c>
      <c r="M222">
        <f t="shared" si="10"/>
        <v>14.924999999999999</v>
      </c>
      <c r="N222" t="str">
        <f t="shared" si="11"/>
        <v>Robusta</v>
      </c>
      <c r="O222" t="str">
        <f t="shared" si="9"/>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f>INDEX(products!$A$1:$G$49,MATCH(orders!$D223,products!$A$1:$A$49,0),MATCH(orders!L$1,products!$A$1:$G$1,0))</f>
        <v>12.95</v>
      </c>
      <c r="M223">
        <f t="shared" si="10"/>
        <v>77.699999999999989</v>
      </c>
      <c r="N223" t="str">
        <f t="shared" si="11"/>
        <v>Arabica</v>
      </c>
      <c r="O223" t="str">
        <f t="shared" si="9"/>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f>INDEX(products!$A$1:$G$49,MATCH(orders!$D224,products!$A$1:$A$49,0),MATCH(orders!L$1,products!$A$1:$G$1,0))</f>
        <v>7.77</v>
      </c>
      <c r="M224">
        <f t="shared" si="10"/>
        <v>23.31</v>
      </c>
      <c r="N224" t="str">
        <f t="shared" si="11"/>
        <v>Liberica</v>
      </c>
      <c r="O224" t="str">
        <f t="shared" si="9"/>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f>INDEX(products!$A$1:$G$49,MATCH(orders!$D225,products!$A$1:$A$49,0),MATCH(orders!L$1,products!$A$1:$G$1,0))</f>
        <v>14.85</v>
      </c>
      <c r="M225">
        <f t="shared" si="10"/>
        <v>59.4</v>
      </c>
      <c r="N225" t="str">
        <f t="shared" si="11"/>
        <v>Excelsa</v>
      </c>
      <c r="O225" t="str">
        <f t="shared" si="9"/>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f>INDEX(products!$A$1:$G$49,MATCH(orders!$D226,products!$A$1:$A$49,0),MATCH(orders!L$1,products!$A$1:$G$1,0))</f>
        <v>29.784999999999997</v>
      </c>
      <c r="M226">
        <f t="shared" si="10"/>
        <v>119.13999999999999</v>
      </c>
      <c r="N226" t="str">
        <f t="shared" si="11"/>
        <v>Liberica</v>
      </c>
      <c r="O226" t="str">
        <f t="shared" si="9"/>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f>INDEX(products!$A$1:$G$49,MATCH(orders!$D227,products!$A$1:$A$49,0),MATCH(orders!L$1,products!$A$1:$G$1,0))</f>
        <v>3.5849999999999995</v>
      </c>
      <c r="M227">
        <f t="shared" si="10"/>
        <v>14.339999999999998</v>
      </c>
      <c r="N227" t="str">
        <f t="shared" si="11"/>
        <v>Robusta</v>
      </c>
      <c r="O227" t="str">
        <f t="shared" si="9"/>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f>INDEX(products!$A$1:$G$49,MATCH(orders!$D228,products!$A$1:$A$49,0),MATCH(orders!L$1,products!$A$1:$G$1,0))</f>
        <v>25.874999999999996</v>
      </c>
      <c r="M228">
        <f t="shared" si="10"/>
        <v>129.37499999999997</v>
      </c>
      <c r="N228" t="str">
        <f t="shared" si="11"/>
        <v>Arabica</v>
      </c>
      <c r="O228" t="str">
        <f t="shared" si="9"/>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f>INDEX(products!$A$1:$G$49,MATCH(orders!$D229,products!$A$1:$A$49,0),MATCH(orders!L$1,products!$A$1:$G$1,0))</f>
        <v>2.6849999999999996</v>
      </c>
      <c r="M229">
        <f t="shared" si="10"/>
        <v>16.11</v>
      </c>
      <c r="N229" t="str">
        <f t="shared" si="11"/>
        <v>Robusta</v>
      </c>
      <c r="O229" t="str">
        <f t="shared" si="9"/>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f>INDEX(products!$A$1:$G$49,MATCH(orders!$D230,products!$A$1:$A$49,0),MATCH(orders!L$1,products!$A$1:$G$1,0))</f>
        <v>3.5849999999999995</v>
      </c>
      <c r="M230">
        <f t="shared" si="10"/>
        <v>17.924999999999997</v>
      </c>
      <c r="N230" t="str">
        <f t="shared" si="11"/>
        <v>Robusta</v>
      </c>
      <c r="O230" t="str">
        <f t="shared" si="9"/>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f>INDEX(products!$A$1:$G$49,MATCH(orders!$D231,products!$A$1:$A$49,0),MATCH(orders!L$1,products!$A$1:$G$1,0))</f>
        <v>4.3650000000000002</v>
      </c>
      <c r="M231">
        <f t="shared" si="10"/>
        <v>8.73</v>
      </c>
      <c r="N231" t="str">
        <f t="shared" si="11"/>
        <v>Liberica</v>
      </c>
      <c r="O231" t="str">
        <f t="shared" si="9"/>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f>INDEX(products!$A$1:$G$49,MATCH(orders!$D232,products!$A$1:$A$49,0),MATCH(orders!L$1,products!$A$1:$G$1,0))</f>
        <v>25.874999999999996</v>
      </c>
      <c r="M232">
        <f t="shared" si="10"/>
        <v>51.749999999999993</v>
      </c>
      <c r="N232" t="str">
        <f t="shared" si="11"/>
        <v>Arabica</v>
      </c>
      <c r="O232" t="str">
        <f t="shared" si="9"/>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f>INDEX(products!$A$1:$G$49,MATCH(orders!$D233,products!$A$1:$A$49,0),MATCH(orders!L$1,products!$A$1:$G$1,0))</f>
        <v>4.3650000000000002</v>
      </c>
      <c r="M233">
        <f t="shared" si="10"/>
        <v>8.73</v>
      </c>
      <c r="N233" t="str">
        <f t="shared" si="11"/>
        <v>Liberica</v>
      </c>
      <c r="O233" t="str">
        <f t="shared" si="9"/>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f>INDEX(products!$A$1:$G$49,MATCH(orders!$D234,products!$A$1:$A$49,0),MATCH(orders!L$1,products!$A$1:$G$1,0))</f>
        <v>4.7549999999999999</v>
      </c>
      <c r="M234">
        <f t="shared" si="10"/>
        <v>23.774999999999999</v>
      </c>
      <c r="N234" t="str">
        <f t="shared" si="11"/>
        <v>Liberica</v>
      </c>
      <c r="O234" t="str">
        <f t="shared" si="9"/>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f>INDEX(products!$A$1:$G$49,MATCH(orders!$D235,products!$A$1:$A$49,0),MATCH(orders!L$1,products!$A$1:$G$1,0))</f>
        <v>4.125</v>
      </c>
      <c r="M235">
        <f t="shared" si="10"/>
        <v>20.625</v>
      </c>
      <c r="N235" t="str">
        <f t="shared" si="11"/>
        <v>Excelsa</v>
      </c>
      <c r="O235" t="str">
        <f t="shared" si="9"/>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f>INDEX(products!$A$1:$G$49,MATCH(orders!$D236,products!$A$1:$A$49,0),MATCH(orders!L$1,products!$A$1:$G$1,0))</f>
        <v>36.454999999999998</v>
      </c>
      <c r="M236">
        <f t="shared" si="10"/>
        <v>36.454999999999998</v>
      </c>
      <c r="N236" t="str">
        <f t="shared" si="11"/>
        <v>Liberica</v>
      </c>
      <c r="O236" t="str">
        <f t="shared" si="9"/>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f>INDEX(products!$A$1:$G$49,MATCH(orders!$D237,products!$A$1:$A$49,0),MATCH(orders!L$1,products!$A$1:$G$1,0))</f>
        <v>36.454999999999998</v>
      </c>
      <c r="M237">
        <f t="shared" si="10"/>
        <v>182.27499999999998</v>
      </c>
      <c r="N237" t="str">
        <f t="shared" si="11"/>
        <v>Liberica</v>
      </c>
      <c r="O237" t="str">
        <f t="shared" si="9"/>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f>INDEX(products!$A$1:$G$49,MATCH(orders!$D238,products!$A$1:$A$49,0),MATCH(orders!L$1,products!$A$1:$G$1,0))</f>
        <v>29.784999999999997</v>
      </c>
      <c r="M238">
        <f t="shared" si="10"/>
        <v>89.35499999999999</v>
      </c>
      <c r="N238" t="str">
        <f t="shared" si="11"/>
        <v>Liberica</v>
      </c>
      <c r="O238" t="str">
        <f t="shared" si="9"/>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f>INDEX(products!$A$1:$G$49,MATCH(orders!$D239,products!$A$1:$A$49,0),MATCH(orders!L$1,products!$A$1:$G$1,0))</f>
        <v>3.5849999999999995</v>
      </c>
      <c r="M239">
        <f t="shared" si="10"/>
        <v>3.5849999999999995</v>
      </c>
      <c r="N239" t="str">
        <f t="shared" si="11"/>
        <v>Robusta</v>
      </c>
      <c r="O239" t="str">
        <f t="shared" si="9"/>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f>INDEX(products!$A$1:$G$49,MATCH(orders!$D240,products!$A$1:$A$49,0),MATCH(orders!L$1,products!$A$1:$G$1,0))</f>
        <v>22.884999999999998</v>
      </c>
      <c r="M240">
        <f t="shared" si="10"/>
        <v>45.769999999999996</v>
      </c>
      <c r="N240" t="str">
        <f t="shared" si="11"/>
        <v>Robusta</v>
      </c>
      <c r="O240" t="str">
        <f t="shared" si="9"/>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f>INDEX(products!$A$1:$G$49,MATCH(orders!$D241,products!$A$1:$A$49,0),MATCH(orders!L$1,products!$A$1:$G$1,0))</f>
        <v>14.85</v>
      </c>
      <c r="M241">
        <f t="shared" si="10"/>
        <v>59.4</v>
      </c>
      <c r="N241" t="str">
        <f t="shared" si="11"/>
        <v>Excelsa</v>
      </c>
      <c r="O241" t="str">
        <f t="shared" si="9"/>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f>INDEX(products!$A$1:$G$49,MATCH(orders!$D242,products!$A$1:$A$49,0),MATCH(orders!L$1,products!$A$1:$G$1,0))</f>
        <v>25.874999999999996</v>
      </c>
      <c r="M242">
        <f t="shared" si="10"/>
        <v>155.24999999999997</v>
      </c>
      <c r="N242" t="str">
        <f t="shared" si="11"/>
        <v>Arabica</v>
      </c>
      <c r="O242" t="str">
        <f t="shared" si="9"/>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f>INDEX(products!$A$1:$G$49,MATCH(orders!$D243,products!$A$1:$A$49,0),MATCH(orders!L$1,products!$A$1:$G$1,0))</f>
        <v>22.884999999999998</v>
      </c>
      <c r="M243">
        <f t="shared" si="10"/>
        <v>45.769999999999996</v>
      </c>
      <c r="N243" t="str">
        <f t="shared" si="11"/>
        <v>Robusta</v>
      </c>
      <c r="O243" t="str">
        <f t="shared" si="9"/>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f>INDEX(products!$A$1:$G$49,MATCH(orders!$D244,products!$A$1:$A$49,0),MATCH(orders!L$1,products!$A$1:$G$1,0))</f>
        <v>12.15</v>
      </c>
      <c r="M244">
        <f t="shared" si="10"/>
        <v>36.450000000000003</v>
      </c>
      <c r="N244" t="str">
        <f t="shared" si="11"/>
        <v>Excelsa</v>
      </c>
      <c r="O244" t="str">
        <f t="shared" si="9"/>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f>INDEX(products!$A$1:$G$49,MATCH(orders!$D245,products!$A$1:$A$49,0),MATCH(orders!L$1,products!$A$1:$G$1,0))</f>
        <v>7.29</v>
      </c>
      <c r="M245">
        <f t="shared" si="10"/>
        <v>29.16</v>
      </c>
      <c r="N245" t="str">
        <f t="shared" si="11"/>
        <v>Excelsa</v>
      </c>
      <c r="O245" t="str">
        <f t="shared" si="9"/>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f>INDEX(products!$A$1:$G$49,MATCH(orders!$D246,products!$A$1:$A$49,0),MATCH(orders!L$1,products!$A$1:$G$1,0))</f>
        <v>33.464999999999996</v>
      </c>
      <c r="M246">
        <f t="shared" si="10"/>
        <v>133.85999999999999</v>
      </c>
      <c r="N246" t="str">
        <f t="shared" si="11"/>
        <v>Liberica</v>
      </c>
      <c r="O246" t="str">
        <f t="shared" si="9"/>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f>INDEX(products!$A$1:$G$49,MATCH(orders!$D247,products!$A$1:$A$49,0),MATCH(orders!L$1,products!$A$1:$G$1,0))</f>
        <v>4.7549999999999999</v>
      </c>
      <c r="M247">
        <f t="shared" si="10"/>
        <v>23.774999999999999</v>
      </c>
      <c r="N247" t="str">
        <f t="shared" si="11"/>
        <v>Liberica</v>
      </c>
      <c r="O247" t="str">
        <f t="shared" si="9"/>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f>INDEX(products!$A$1:$G$49,MATCH(orders!$D248,products!$A$1:$A$49,0),MATCH(orders!L$1,products!$A$1:$G$1,0))</f>
        <v>12.95</v>
      </c>
      <c r="M248">
        <f t="shared" si="10"/>
        <v>38.849999999999994</v>
      </c>
      <c r="N248" t="str">
        <f t="shared" si="11"/>
        <v>Liberica</v>
      </c>
      <c r="O248" t="str">
        <f t="shared" si="9"/>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f>INDEX(products!$A$1:$G$49,MATCH(orders!$D249,products!$A$1:$A$49,0),MATCH(orders!L$1,products!$A$1:$G$1,0))</f>
        <v>3.5849999999999995</v>
      </c>
      <c r="M249">
        <f t="shared" si="10"/>
        <v>21.509999999999998</v>
      </c>
      <c r="N249" t="str">
        <f t="shared" si="11"/>
        <v>Robusta</v>
      </c>
      <c r="O249" t="str">
        <f t="shared" si="9"/>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f>INDEX(products!$A$1:$G$49,MATCH(orders!$D250,products!$A$1:$A$49,0),MATCH(orders!L$1,products!$A$1:$G$1,0))</f>
        <v>9.9499999999999993</v>
      </c>
      <c r="M250">
        <f t="shared" si="10"/>
        <v>9.9499999999999993</v>
      </c>
      <c r="N250" t="str">
        <f t="shared" si="11"/>
        <v>Arabica</v>
      </c>
      <c r="O250" t="str">
        <f t="shared" si="9"/>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f>INDEX(products!$A$1:$G$49,MATCH(orders!$D251,products!$A$1:$A$49,0),MATCH(orders!L$1,products!$A$1:$G$1,0))</f>
        <v>15.85</v>
      </c>
      <c r="M251">
        <f t="shared" si="10"/>
        <v>15.85</v>
      </c>
      <c r="N251" t="str">
        <f t="shared" si="11"/>
        <v>Liberica</v>
      </c>
      <c r="O251" t="str">
        <f t="shared" si="9"/>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f>INDEX(products!$A$1:$G$49,MATCH(orders!$D252,products!$A$1:$A$49,0),MATCH(orders!L$1,products!$A$1:$G$1,0))</f>
        <v>2.9849999999999999</v>
      </c>
      <c r="M252">
        <f t="shared" si="10"/>
        <v>2.9849999999999999</v>
      </c>
      <c r="N252" t="str">
        <f t="shared" si="11"/>
        <v>Robusta</v>
      </c>
      <c r="O252" t="str">
        <f t="shared" si="9"/>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f>INDEX(products!$A$1:$G$49,MATCH(orders!$D253,products!$A$1:$A$49,0),MATCH(orders!L$1,products!$A$1:$G$1,0))</f>
        <v>13.75</v>
      </c>
      <c r="M253">
        <f t="shared" si="10"/>
        <v>68.75</v>
      </c>
      <c r="N253" t="str">
        <f t="shared" si="11"/>
        <v>Excelsa</v>
      </c>
      <c r="O253" t="str">
        <f t="shared" si="9"/>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f>INDEX(products!$A$1:$G$49,MATCH(orders!$D254,products!$A$1:$A$49,0),MATCH(orders!L$1,products!$A$1:$G$1,0))</f>
        <v>9.9499999999999993</v>
      </c>
      <c r="M254">
        <f t="shared" si="10"/>
        <v>29.849999999999998</v>
      </c>
      <c r="N254" t="str">
        <f t="shared" si="11"/>
        <v>Arabica</v>
      </c>
      <c r="O254" t="str">
        <f t="shared" si="9"/>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f>INDEX(products!$A$1:$G$49,MATCH(orders!$D255,products!$A$1:$A$49,0),MATCH(orders!L$1,products!$A$1:$G$1,0))</f>
        <v>14.55</v>
      </c>
      <c r="M255">
        <f t="shared" si="10"/>
        <v>58.2</v>
      </c>
      <c r="N255" t="str">
        <f t="shared" si="11"/>
        <v>Liberica</v>
      </c>
      <c r="O255" t="str">
        <f t="shared" si="9"/>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f>INDEX(products!$A$1:$G$49,MATCH(orders!$D256,products!$A$1:$A$49,0),MATCH(orders!L$1,products!$A$1:$G$1,0))</f>
        <v>7.169999999999999</v>
      </c>
      <c r="M256">
        <f t="shared" si="10"/>
        <v>28.679999999999996</v>
      </c>
      <c r="N256" t="str">
        <f t="shared" si="11"/>
        <v>Robusta</v>
      </c>
      <c r="O256" t="str">
        <f t="shared" si="9"/>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f>INDEX(products!$A$1:$G$49,MATCH(orders!$D257,products!$A$1:$A$49,0),MATCH(orders!L$1,products!$A$1:$G$1,0))</f>
        <v>7.169999999999999</v>
      </c>
      <c r="M257">
        <f t="shared" si="10"/>
        <v>21.509999999999998</v>
      </c>
      <c r="N257" t="str">
        <f t="shared" si="11"/>
        <v>Robusta</v>
      </c>
      <c r="O257" t="str">
        <f t="shared" si="9"/>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f>INDEX(products!$A$1:$G$49,MATCH(orders!$D258,products!$A$1:$A$49,0),MATCH(orders!L$1,products!$A$1:$G$1,0))</f>
        <v>8.73</v>
      </c>
      <c r="M258">
        <f t="shared" si="10"/>
        <v>17.46</v>
      </c>
      <c r="N258" t="str">
        <f t="shared" si="11"/>
        <v>Liberica</v>
      </c>
      <c r="O258" t="str">
        <f t="shared" ref="O258:O321" si="12">IF(J258="M","Medium",IF(J258="L","Light",IF(J258="D","Dark")))</f>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f>INDEX(products!$A$1:$G$49,MATCH(orders!$D259,products!$A$1:$A$49,0),MATCH(orders!L$1,products!$A$1:$G$1,0))</f>
        <v>27.945</v>
      </c>
      <c r="M259">
        <f t="shared" ref="M259:M322" si="13">L259*E259</f>
        <v>27.945</v>
      </c>
      <c r="N259" t="str">
        <f t="shared" ref="N259:N322" si="14">IF(I259="Rob","Robusta",IF(I259="Exc","Excelsa",IF(I259="Ara","Arabica", IF(I259="Lib","Liberica",""))))</f>
        <v>Excelsa</v>
      </c>
      <c r="O259" t="str">
        <f t="shared" si="12"/>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f>INDEX(products!$A$1:$G$49,MATCH(orders!$D260,products!$A$1:$A$49,0),MATCH(orders!L$1,products!$A$1:$G$1,0))</f>
        <v>27.945</v>
      </c>
      <c r="M260">
        <f t="shared" si="13"/>
        <v>139.72499999999999</v>
      </c>
      <c r="N260" t="str">
        <f t="shared" si="14"/>
        <v>Excelsa</v>
      </c>
      <c r="O260" t="str">
        <f t="shared" si="12"/>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f>INDEX(products!$A$1:$G$49,MATCH(orders!$D261,products!$A$1:$A$49,0),MATCH(orders!L$1,products!$A$1:$G$1,0))</f>
        <v>2.9849999999999999</v>
      </c>
      <c r="M261">
        <f t="shared" si="13"/>
        <v>5.97</v>
      </c>
      <c r="N261" t="str">
        <f t="shared" si="14"/>
        <v>Robusta</v>
      </c>
      <c r="O261" t="str">
        <f t="shared" si="12"/>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f>INDEX(products!$A$1:$G$49,MATCH(orders!$D262,products!$A$1:$A$49,0),MATCH(orders!L$1,products!$A$1:$G$1,0))</f>
        <v>27.484999999999996</v>
      </c>
      <c r="M262">
        <f t="shared" si="13"/>
        <v>27.484999999999996</v>
      </c>
      <c r="N262" t="str">
        <f t="shared" si="14"/>
        <v>Robusta</v>
      </c>
      <c r="O262" t="str">
        <f t="shared" si="12"/>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f>INDEX(products!$A$1:$G$49,MATCH(orders!$D263,products!$A$1:$A$49,0),MATCH(orders!L$1,products!$A$1:$G$1,0))</f>
        <v>11.95</v>
      </c>
      <c r="M263">
        <f t="shared" si="13"/>
        <v>59.75</v>
      </c>
      <c r="N263" t="str">
        <f t="shared" si="14"/>
        <v>Robusta</v>
      </c>
      <c r="O263" t="str">
        <f t="shared" si="12"/>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f>INDEX(products!$A$1:$G$49,MATCH(orders!$D264,products!$A$1:$A$49,0),MATCH(orders!L$1,products!$A$1:$G$1,0))</f>
        <v>13.75</v>
      </c>
      <c r="M264">
        <f t="shared" si="13"/>
        <v>41.25</v>
      </c>
      <c r="N264" t="str">
        <f t="shared" si="14"/>
        <v>Excelsa</v>
      </c>
      <c r="O264" t="str">
        <f t="shared" si="12"/>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f>INDEX(products!$A$1:$G$49,MATCH(orders!$D265,products!$A$1:$A$49,0),MATCH(orders!L$1,products!$A$1:$G$1,0))</f>
        <v>33.464999999999996</v>
      </c>
      <c r="M265">
        <f t="shared" si="13"/>
        <v>133.85999999999999</v>
      </c>
      <c r="N265" t="str">
        <f t="shared" si="14"/>
        <v>Liberica</v>
      </c>
      <c r="O265" t="str">
        <f t="shared" si="12"/>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f>INDEX(products!$A$1:$G$49,MATCH(orders!$D266,products!$A$1:$A$49,0),MATCH(orders!L$1,products!$A$1:$G$1,0))</f>
        <v>11.95</v>
      </c>
      <c r="M266">
        <f t="shared" si="13"/>
        <v>59.75</v>
      </c>
      <c r="N266" t="str">
        <f t="shared" si="14"/>
        <v>Robusta</v>
      </c>
      <c r="O266" t="str">
        <f t="shared" si="12"/>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f>INDEX(products!$A$1:$G$49,MATCH(orders!$D267,products!$A$1:$A$49,0),MATCH(orders!L$1,products!$A$1:$G$1,0))</f>
        <v>5.97</v>
      </c>
      <c r="M267">
        <f t="shared" si="13"/>
        <v>5.97</v>
      </c>
      <c r="N267" t="str">
        <f t="shared" si="14"/>
        <v>Arabica</v>
      </c>
      <c r="O267" t="str">
        <f t="shared" si="12"/>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f>INDEX(products!$A$1:$G$49,MATCH(orders!$D268,products!$A$1:$A$49,0),MATCH(orders!L$1,products!$A$1:$G$1,0))</f>
        <v>12.15</v>
      </c>
      <c r="M268">
        <f t="shared" si="13"/>
        <v>24.3</v>
      </c>
      <c r="N268" t="str">
        <f t="shared" si="14"/>
        <v>Excelsa</v>
      </c>
      <c r="O268" t="str">
        <f t="shared" si="12"/>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f>INDEX(products!$A$1:$G$49,MATCH(orders!$D269,products!$A$1:$A$49,0),MATCH(orders!L$1,products!$A$1:$G$1,0))</f>
        <v>3.645</v>
      </c>
      <c r="M269">
        <f t="shared" si="13"/>
        <v>21.87</v>
      </c>
      <c r="N269" t="str">
        <f t="shared" si="14"/>
        <v>Excelsa</v>
      </c>
      <c r="O269" t="str">
        <f t="shared" si="12"/>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f>INDEX(products!$A$1:$G$49,MATCH(orders!$D270,products!$A$1:$A$49,0),MATCH(orders!L$1,products!$A$1:$G$1,0))</f>
        <v>9.9499999999999993</v>
      </c>
      <c r="M270">
        <f t="shared" si="13"/>
        <v>19.899999999999999</v>
      </c>
      <c r="N270" t="str">
        <f t="shared" si="14"/>
        <v>Arabica</v>
      </c>
      <c r="O270" t="str">
        <f t="shared" si="12"/>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f>INDEX(products!$A$1:$G$49,MATCH(orders!$D271,products!$A$1:$A$49,0),MATCH(orders!L$1,products!$A$1:$G$1,0))</f>
        <v>2.9849999999999999</v>
      </c>
      <c r="M271">
        <f t="shared" si="13"/>
        <v>5.97</v>
      </c>
      <c r="N271" t="str">
        <f t="shared" si="14"/>
        <v>Arabica</v>
      </c>
      <c r="O271" t="str">
        <f t="shared" si="12"/>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f>INDEX(products!$A$1:$G$49,MATCH(orders!$D272,products!$A$1:$A$49,0),MATCH(orders!L$1,products!$A$1:$G$1,0))</f>
        <v>7.29</v>
      </c>
      <c r="M272">
        <f t="shared" si="13"/>
        <v>7.29</v>
      </c>
      <c r="N272" t="str">
        <f t="shared" si="14"/>
        <v>Excelsa</v>
      </c>
      <c r="O272" t="str">
        <f t="shared" si="12"/>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f>INDEX(products!$A$1:$G$49,MATCH(orders!$D273,products!$A$1:$A$49,0),MATCH(orders!L$1,products!$A$1:$G$1,0))</f>
        <v>2.9849999999999999</v>
      </c>
      <c r="M273">
        <f t="shared" si="13"/>
        <v>11.94</v>
      </c>
      <c r="N273" t="str">
        <f t="shared" si="14"/>
        <v>Arabica</v>
      </c>
      <c r="O273" t="str">
        <f t="shared" si="12"/>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f>INDEX(products!$A$1:$G$49,MATCH(orders!$D274,products!$A$1:$A$49,0),MATCH(orders!L$1,products!$A$1:$G$1,0))</f>
        <v>11.95</v>
      </c>
      <c r="M274">
        <f t="shared" si="13"/>
        <v>71.699999999999989</v>
      </c>
      <c r="N274" t="str">
        <f t="shared" si="14"/>
        <v>Robusta</v>
      </c>
      <c r="O274" t="str">
        <f t="shared" si="12"/>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f>INDEX(products!$A$1:$G$49,MATCH(orders!$D275,products!$A$1:$A$49,0),MATCH(orders!L$1,products!$A$1:$G$1,0))</f>
        <v>3.8849999999999998</v>
      </c>
      <c r="M275">
        <f t="shared" si="13"/>
        <v>7.77</v>
      </c>
      <c r="N275" t="str">
        <f t="shared" si="14"/>
        <v>Arabica</v>
      </c>
      <c r="O275" t="str">
        <f t="shared" si="12"/>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f>INDEX(products!$A$1:$G$49,MATCH(orders!$D276,products!$A$1:$A$49,0),MATCH(orders!L$1,products!$A$1:$G$1,0))</f>
        <v>25.874999999999996</v>
      </c>
      <c r="M276">
        <f t="shared" si="13"/>
        <v>25.874999999999996</v>
      </c>
      <c r="N276" t="str">
        <f t="shared" si="14"/>
        <v>Arabica</v>
      </c>
      <c r="O276" t="str">
        <f t="shared" si="12"/>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f>INDEX(products!$A$1:$G$49,MATCH(orders!$D277,products!$A$1:$A$49,0),MATCH(orders!L$1,products!$A$1:$G$1,0))</f>
        <v>34.154999999999994</v>
      </c>
      <c r="M277">
        <f t="shared" si="13"/>
        <v>204.92999999999995</v>
      </c>
      <c r="N277" t="str">
        <f t="shared" si="14"/>
        <v>Excelsa</v>
      </c>
      <c r="O277" t="str">
        <f t="shared" si="12"/>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f>INDEX(products!$A$1:$G$49,MATCH(orders!$D278,products!$A$1:$A$49,0),MATCH(orders!L$1,products!$A$1:$G$1,0))</f>
        <v>27.484999999999996</v>
      </c>
      <c r="M278">
        <f t="shared" si="13"/>
        <v>109.93999999999998</v>
      </c>
      <c r="N278" t="str">
        <f t="shared" si="14"/>
        <v>Robusta</v>
      </c>
      <c r="O278" t="str">
        <f t="shared" si="12"/>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f>INDEX(products!$A$1:$G$49,MATCH(orders!$D279,products!$A$1:$A$49,0),MATCH(orders!L$1,products!$A$1:$G$1,0))</f>
        <v>14.85</v>
      </c>
      <c r="M279">
        <f t="shared" si="13"/>
        <v>89.1</v>
      </c>
      <c r="N279" t="str">
        <f t="shared" si="14"/>
        <v>Excelsa</v>
      </c>
      <c r="O279" t="str">
        <f t="shared" si="12"/>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f>INDEX(products!$A$1:$G$49,MATCH(orders!$D280,products!$A$1:$A$49,0),MATCH(orders!L$1,products!$A$1:$G$1,0))</f>
        <v>3.8849999999999998</v>
      </c>
      <c r="M280">
        <f t="shared" si="13"/>
        <v>7.77</v>
      </c>
      <c r="N280" t="str">
        <f t="shared" si="14"/>
        <v>Arabica</v>
      </c>
      <c r="O280" t="str">
        <f t="shared" si="12"/>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f>INDEX(products!$A$1:$G$49,MATCH(orders!$D281,products!$A$1:$A$49,0),MATCH(orders!L$1,products!$A$1:$G$1,0))</f>
        <v>33.464999999999996</v>
      </c>
      <c r="M281">
        <f t="shared" si="13"/>
        <v>33.464999999999996</v>
      </c>
      <c r="N281" t="str">
        <f t="shared" si="14"/>
        <v>Liberica</v>
      </c>
      <c r="O281" t="str">
        <f t="shared" si="12"/>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f>INDEX(products!$A$1:$G$49,MATCH(orders!$D282,products!$A$1:$A$49,0),MATCH(orders!L$1,products!$A$1:$G$1,0))</f>
        <v>8.25</v>
      </c>
      <c r="M282">
        <f t="shared" si="13"/>
        <v>41.25</v>
      </c>
      <c r="N282" t="str">
        <f t="shared" si="14"/>
        <v>Excelsa</v>
      </c>
      <c r="O282" t="str">
        <f t="shared" si="12"/>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f>INDEX(products!$A$1:$G$49,MATCH(orders!$D283,products!$A$1:$A$49,0),MATCH(orders!L$1,products!$A$1:$G$1,0))</f>
        <v>14.85</v>
      </c>
      <c r="M283">
        <f t="shared" si="13"/>
        <v>59.4</v>
      </c>
      <c r="N283" t="str">
        <f t="shared" si="14"/>
        <v>Excelsa</v>
      </c>
      <c r="O283" t="str">
        <f t="shared" si="12"/>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f>INDEX(products!$A$1:$G$49,MATCH(orders!$D284,products!$A$1:$A$49,0),MATCH(orders!L$1,products!$A$1:$G$1,0))</f>
        <v>7.77</v>
      </c>
      <c r="M284">
        <f t="shared" si="13"/>
        <v>7.77</v>
      </c>
      <c r="N284" t="str">
        <f t="shared" si="14"/>
        <v>Arabica</v>
      </c>
      <c r="O284" t="str">
        <f t="shared" si="12"/>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f>INDEX(products!$A$1:$G$49,MATCH(orders!$D285,products!$A$1:$A$49,0),MATCH(orders!L$1,products!$A$1:$G$1,0))</f>
        <v>5.3699999999999992</v>
      </c>
      <c r="M285">
        <f t="shared" si="13"/>
        <v>5.3699999999999992</v>
      </c>
      <c r="N285" t="str">
        <f t="shared" si="14"/>
        <v>Robusta</v>
      </c>
      <c r="O285" t="str">
        <f t="shared" si="12"/>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f>INDEX(products!$A$1:$G$49,MATCH(orders!$D286,products!$A$1:$A$49,0),MATCH(orders!L$1,products!$A$1:$G$1,0))</f>
        <v>31.624999999999996</v>
      </c>
      <c r="M286">
        <f t="shared" si="13"/>
        <v>94.874999999999986</v>
      </c>
      <c r="N286" t="str">
        <f t="shared" si="14"/>
        <v>Excelsa</v>
      </c>
      <c r="O286" t="str">
        <f t="shared" si="12"/>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f>INDEX(products!$A$1:$G$49,MATCH(orders!$D287,products!$A$1:$A$49,0),MATCH(orders!L$1,products!$A$1:$G$1,0))</f>
        <v>36.454999999999998</v>
      </c>
      <c r="M287">
        <f t="shared" si="13"/>
        <v>36.454999999999998</v>
      </c>
      <c r="N287" t="str">
        <f t="shared" si="14"/>
        <v>Liberica</v>
      </c>
      <c r="O287" t="str">
        <f t="shared" si="12"/>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f>INDEX(products!$A$1:$G$49,MATCH(orders!$D288,products!$A$1:$A$49,0),MATCH(orders!L$1,products!$A$1:$G$1,0))</f>
        <v>3.375</v>
      </c>
      <c r="M288">
        <f t="shared" si="13"/>
        <v>13.5</v>
      </c>
      <c r="N288" t="str">
        <f t="shared" si="14"/>
        <v>Arabica</v>
      </c>
      <c r="O288" t="str">
        <f t="shared" si="12"/>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f>INDEX(products!$A$1:$G$49,MATCH(orders!$D289,products!$A$1:$A$49,0),MATCH(orders!L$1,products!$A$1:$G$1,0))</f>
        <v>3.5849999999999995</v>
      </c>
      <c r="M289">
        <f t="shared" si="13"/>
        <v>14.339999999999998</v>
      </c>
      <c r="N289" t="str">
        <f t="shared" si="14"/>
        <v>Robusta</v>
      </c>
      <c r="O289" t="str">
        <f t="shared" si="12"/>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f>INDEX(products!$A$1:$G$49,MATCH(orders!$D290,products!$A$1:$A$49,0),MATCH(orders!L$1,products!$A$1:$G$1,0))</f>
        <v>8.25</v>
      </c>
      <c r="M290">
        <f t="shared" si="13"/>
        <v>8.25</v>
      </c>
      <c r="N290" t="str">
        <f t="shared" si="14"/>
        <v>Excelsa</v>
      </c>
      <c r="O290" t="str">
        <f t="shared" si="12"/>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f>INDEX(products!$A$1:$G$49,MATCH(orders!$D291,products!$A$1:$A$49,0),MATCH(orders!L$1,products!$A$1:$G$1,0))</f>
        <v>2.6849999999999996</v>
      </c>
      <c r="M291">
        <f t="shared" si="13"/>
        <v>13.424999999999997</v>
      </c>
      <c r="N291" t="str">
        <f t="shared" si="14"/>
        <v>Robusta</v>
      </c>
      <c r="O291" t="str">
        <f t="shared" si="12"/>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f>INDEX(products!$A$1:$G$49,MATCH(orders!$D292,products!$A$1:$A$49,0),MATCH(orders!L$1,products!$A$1:$G$1,0))</f>
        <v>9.9499999999999993</v>
      </c>
      <c r="M292">
        <f t="shared" si="13"/>
        <v>49.75</v>
      </c>
      <c r="N292" t="str">
        <f t="shared" si="14"/>
        <v>Arabica</v>
      </c>
      <c r="O292" t="str">
        <f t="shared" si="12"/>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f>INDEX(products!$A$1:$G$49,MATCH(orders!$D293,products!$A$1:$A$49,0),MATCH(orders!L$1,products!$A$1:$G$1,0))</f>
        <v>8.25</v>
      </c>
      <c r="M293">
        <f t="shared" si="13"/>
        <v>16.5</v>
      </c>
      <c r="N293" t="str">
        <f t="shared" si="14"/>
        <v>Excelsa</v>
      </c>
      <c r="O293" t="str">
        <f t="shared" si="12"/>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f>INDEX(products!$A$1:$G$49,MATCH(orders!$D294,products!$A$1:$A$49,0),MATCH(orders!L$1,products!$A$1:$G$1,0))</f>
        <v>5.97</v>
      </c>
      <c r="M294">
        <f t="shared" si="13"/>
        <v>17.91</v>
      </c>
      <c r="N294" t="str">
        <f t="shared" si="14"/>
        <v>Arabica</v>
      </c>
      <c r="O294" t="str">
        <f t="shared" si="12"/>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f>INDEX(products!$A$1:$G$49,MATCH(orders!$D295,products!$A$1:$A$49,0),MATCH(orders!L$1,products!$A$1:$G$1,0))</f>
        <v>5.97</v>
      </c>
      <c r="M295">
        <f t="shared" si="13"/>
        <v>29.849999999999998</v>
      </c>
      <c r="N295" t="str">
        <f t="shared" si="14"/>
        <v>Arabica</v>
      </c>
      <c r="O295" t="str">
        <f t="shared" si="12"/>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f>INDEX(products!$A$1:$G$49,MATCH(orders!$D296,products!$A$1:$A$49,0),MATCH(orders!L$1,products!$A$1:$G$1,0))</f>
        <v>14.85</v>
      </c>
      <c r="M296">
        <f t="shared" si="13"/>
        <v>44.55</v>
      </c>
      <c r="N296" t="str">
        <f t="shared" si="14"/>
        <v>Excelsa</v>
      </c>
      <c r="O296" t="str">
        <f t="shared" si="12"/>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f>INDEX(products!$A$1:$G$49,MATCH(orders!$D297,products!$A$1:$A$49,0),MATCH(orders!L$1,products!$A$1:$G$1,0))</f>
        <v>13.75</v>
      </c>
      <c r="M297">
        <f t="shared" si="13"/>
        <v>27.5</v>
      </c>
      <c r="N297" t="str">
        <f t="shared" si="14"/>
        <v>Excelsa</v>
      </c>
      <c r="O297" t="str">
        <f t="shared" si="12"/>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f>INDEX(products!$A$1:$G$49,MATCH(orders!$D298,products!$A$1:$A$49,0),MATCH(orders!L$1,products!$A$1:$G$1,0))</f>
        <v>5.97</v>
      </c>
      <c r="M298">
        <f t="shared" si="13"/>
        <v>35.82</v>
      </c>
      <c r="N298" t="str">
        <f t="shared" si="14"/>
        <v>Robusta</v>
      </c>
      <c r="O298" t="str">
        <f t="shared" si="12"/>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f>INDEX(products!$A$1:$G$49,MATCH(orders!$D299,products!$A$1:$A$49,0),MATCH(orders!L$1,products!$A$1:$G$1,0))</f>
        <v>5.3699999999999992</v>
      </c>
      <c r="M299">
        <f t="shared" si="13"/>
        <v>16.11</v>
      </c>
      <c r="N299" t="str">
        <f t="shared" si="14"/>
        <v>Robusta</v>
      </c>
      <c r="O299" t="str">
        <f t="shared" si="12"/>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f>INDEX(products!$A$1:$G$49,MATCH(orders!$D300,products!$A$1:$A$49,0),MATCH(orders!L$1,products!$A$1:$G$1,0))</f>
        <v>4.4550000000000001</v>
      </c>
      <c r="M300">
        <f t="shared" si="13"/>
        <v>26.73</v>
      </c>
      <c r="N300" t="str">
        <f t="shared" si="14"/>
        <v>Excelsa</v>
      </c>
      <c r="O300" t="str">
        <f t="shared" si="12"/>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f>INDEX(products!$A$1:$G$49,MATCH(orders!$D301,products!$A$1:$A$49,0),MATCH(orders!L$1,products!$A$1:$G$1,0))</f>
        <v>34.154999999999994</v>
      </c>
      <c r="M301">
        <f t="shared" si="13"/>
        <v>204.92999999999995</v>
      </c>
      <c r="N301" t="str">
        <f t="shared" si="14"/>
        <v>Excelsa</v>
      </c>
      <c r="O301" t="str">
        <f t="shared" si="12"/>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f>INDEX(products!$A$1:$G$49,MATCH(orders!$D302,products!$A$1:$A$49,0),MATCH(orders!L$1,products!$A$1:$G$1,0))</f>
        <v>12.95</v>
      </c>
      <c r="M302">
        <f t="shared" si="13"/>
        <v>38.849999999999994</v>
      </c>
      <c r="N302" t="str">
        <f t="shared" si="14"/>
        <v>Arabica</v>
      </c>
      <c r="O302" t="str">
        <f t="shared" si="12"/>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f>INDEX(products!$A$1:$G$49,MATCH(orders!$D303,products!$A$1:$A$49,0),MATCH(orders!L$1,products!$A$1:$G$1,0))</f>
        <v>3.8849999999999998</v>
      </c>
      <c r="M303">
        <f t="shared" si="13"/>
        <v>15.54</v>
      </c>
      <c r="N303" t="str">
        <f t="shared" si="14"/>
        <v>Liberica</v>
      </c>
      <c r="O303" t="str">
        <f t="shared" si="12"/>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f>INDEX(products!$A$1:$G$49,MATCH(orders!$D304,products!$A$1:$A$49,0),MATCH(orders!L$1,products!$A$1:$G$1,0))</f>
        <v>6.75</v>
      </c>
      <c r="M304">
        <f t="shared" si="13"/>
        <v>6.75</v>
      </c>
      <c r="N304" t="str">
        <f t="shared" si="14"/>
        <v>Arabica</v>
      </c>
      <c r="O304" t="str">
        <f t="shared" si="12"/>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f>INDEX(products!$A$1:$G$49,MATCH(orders!$D305,products!$A$1:$A$49,0),MATCH(orders!L$1,products!$A$1:$G$1,0))</f>
        <v>27.945</v>
      </c>
      <c r="M305">
        <f t="shared" si="13"/>
        <v>111.78</v>
      </c>
      <c r="N305" t="str">
        <f t="shared" si="14"/>
        <v>Excelsa</v>
      </c>
      <c r="O305" t="str">
        <f t="shared" si="12"/>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f>INDEX(products!$A$1:$G$49,MATCH(orders!$D306,products!$A$1:$A$49,0),MATCH(orders!L$1,products!$A$1:$G$1,0))</f>
        <v>3.8849999999999998</v>
      </c>
      <c r="M306">
        <f t="shared" si="13"/>
        <v>3.8849999999999998</v>
      </c>
      <c r="N306" t="str">
        <f t="shared" si="14"/>
        <v>Arabica</v>
      </c>
      <c r="O306" t="str">
        <f t="shared" si="12"/>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f>INDEX(products!$A$1:$G$49,MATCH(orders!$D307,products!$A$1:$A$49,0),MATCH(orders!L$1,products!$A$1:$G$1,0))</f>
        <v>4.3650000000000002</v>
      </c>
      <c r="M307">
        <f t="shared" si="13"/>
        <v>21.825000000000003</v>
      </c>
      <c r="N307" t="str">
        <f t="shared" si="14"/>
        <v>Liberica</v>
      </c>
      <c r="O307" t="str">
        <f t="shared" si="12"/>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f>INDEX(products!$A$1:$G$49,MATCH(orders!$D308,products!$A$1:$A$49,0),MATCH(orders!L$1,products!$A$1:$G$1,0))</f>
        <v>2.9849999999999999</v>
      </c>
      <c r="M308">
        <f t="shared" si="13"/>
        <v>14.924999999999999</v>
      </c>
      <c r="N308" t="str">
        <f t="shared" si="14"/>
        <v>Robusta</v>
      </c>
      <c r="O308" t="str">
        <f t="shared" si="12"/>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f>INDEX(products!$A$1:$G$49,MATCH(orders!$D309,products!$A$1:$A$49,0),MATCH(orders!L$1,products!$A$1:$G$1,0))</f>
        <v>11.25</v>
      </c>
      <c r="M309">
        <f t="shared" si="13"/>
        <v>33.75</v>
      </c>
      <c r="N309" t="str">
        <f t="shared" si="14"/>
        <v>Arabica</v>
      </c>
      <c r="O309" t="str">
        <f t="shared" si="12"/>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f>INDEX(products!$A$1:$G$49,MATCH(orders!$D310,products!$A$1:$A$49,0),MATCH(orders!L$1,products!$A$1:$G$1,0))</f>
        <v>11.25</v>
      </c>
      <c r="M310">
        <f t="shared" si="13"/>
        <v>33.75</v>
      </c>
      <c r="N310" t="str">
        <f t="shared" si="14"/>
        <v>Arabica</v>
      </c>
      <c r="O310" t="str">
        <f t="shared" si="12"/>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f>INDEX(products!$A$1:$G$49,MATCH(orders!$D311,products!$A$1:$A$49,0),MATCH(orders!L$1,products!$A$1:$G$1,0))</f>
        <v>4.3650000000000002</v>
      </c>
      <c r="M311">
        <f t="shared" si="13"/>
        <v>26.19</v>
      </c>
      <c r="N311" t="str">
        <f t="shared" si="14"/>
        <v>Liberica</v>
      </c>
      <c r="O311" t="str">
        <f t="shared" si="12"/>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f>INDEX(products!$A$1:$G$49,MATCH(orders!$D312,products!$A$1:$A$49,0),MATCH(orders!L$1,products!$A$1:$G$1,0))</f>
        <v>14.85</v>
      </c>
      <c r="M312">
        <f t="shared" si="13"/>
        <v>14.85</v>
      </c>
      <c r="N312" t="str">
        <f t="shared" si="14"/>
        <v>Excelsa</v>
      </c>
      <c r="O312" t="str">
        <f t="shared" si="12"/>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f>INDEX(products!$A$1:$G$49,MATCH(orders!$D313,products!$A$1:$A$49,0),MATCH(orders!L$1,products!$A$1:$G$1,0))</f>
        <v>31.624999999999996</v>
      </c>
      <c r="M313">
        <f t="shared" si="13"/>
        <v>189.74999999999997</v>
      </c>
      <c r="N313" t="str">
        <f t="shared" si="14"/>
        <v>Excelsa</v>
      </c>
      <c r="O313" t="str">
        <f t="shared" si="12"/>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f>INDEX(products!$A$1:$G$49,MATCH(orders!$D314,products!$A$1:$A$49,0),MATCH(orders!L$1,products!$A$1:$G$1,0))</f>
        <v>5.97</v>
      </c>
      <c r="M314">
        <f t="shared" si="13"/>
        <v>5.97</v>
      </c>
      <c r="N314" t="str">
        <f t="shared" si="14"/>
        <v>Robusta</v>
      </c>
      <c r="O314" t="str">
        <f t="shared" si="12"/>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f>INDEX(products!$A$1:$G$49,MATCH(orders!$D315,products!$A$1:$A$49,0),MATCH(orders!L$1,products!$A$1:$G$1,0))</f>
        <v>9.9499999999999993</v>
      </c>
      <c r="M315">
        <f t="shared" si="13"/>
        <v>29.849999999999998</v>
      </c>
      <c r="N315" t="str">
        <f t="shared" si="14"/>
        <v>Robusta</v>
      </c>
      <c r="O315" t="str">
        <f t="shared" si="12"/>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f>INDEX(products!$A$1:$G$49,MATCH(orders!$D316,products!$A$1:$A$49,0),MATCH(orders!L$1,products!$A$1:$G$1,0))</f>
        <v>8.9499999999999993</v>
      </c>
      <c r="M316">
        <f t="shared" si="13"/>
        <v>44.75</v>
      </c>
      <c r="N316" t="str">
        <f t="shared" si="14"/>
        <v>Robusta</v>
      </c>
      <c r="O316" t="str">
        <f t="shared" si="12"/>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f>INDEX(products!$A$1:$G$49,MATCH(orders!$D317,products!$A$1:$A$49,0),MATCH(orders!L$1,products!$A$1:$G$1,0))</f>
        <v>34.154999999999994</v>
      </c>
      <c r="M317">
        <f t="shared" si="13"/>
        <v>34.154999999999994</v>
      </c>
      <c r="N317" t="str">
        <f t="shared" si="14"/>
        <v>Excelsa</v>
      </c>
      <c r="O317" t="str">
        <f t="shared" si="12"/>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f>INDEX(products!$A$1:$G$49,MATCH(orders!$D318,products!$A$1:$A$49,0),MATCH(orders!L$1,products!$A$1:$G$1,0))</f>
        <v>34.154999999999994</v>
      </c>
      <c r="M318">
        <f t="shared" si="13"/>
        <v>204.92999999999995</v>
      </c>
      <c r="N318" t="str">
        <f t="shared" si="14"/>
        <v>Excelsa</v>
      </c>
      <c r="O318" t="str">
        <f t="shared" si="12"/>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f>INDEX(products!$A$1:$G$49,MATCH(orders!$D319,products!$A$1:$A$49,0),MATCH(orders!L$1,products!$A$1:$G$1,0))</f>
        <v>7.29</v>
      </c>
      <c r="M319">
        <f t="shared" si="13"/>
        <v>21.87</v>
      </c>
      <c r="N319" t="str">
        <f t="shared" si="14"/>
        <v>Excelsa</v>
      </c>
      <c r="O319" t="str">
        <f t="shared" si="12"/>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f>INDEX(products!$A$1:$G$49,MATCH(orders!$D320,products!$A$1:$A$49,0),MATCH(orders!L$1,products!$A$1:$G$1,0))</f>
        <v>25.874999999999996</v>
      </c>
      <c r="M320">
        <f t="shared" si="13"/>
        <v>51.749999999999993</v>
      </c>
      <c r="N320" t="str">
        <f t="shared" si="14"/>
        <v>Arabica</v>
      </c>
      <c r="O320" t="str">
        <f t="shared" si="12"/>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f>INDEX(products!$A$1:$G$49,MATCH(orders!$D321,products!$A$1:$A$49,0),MATCH(orders!L$1,products!$A$1:$G$1,0))</f>
        <v>4.125</v>
      </c>
      <c r="M321">
        <f t="shared" si="13"/>
        <v>8.25</v>
      </c>
      <c r="N321" t="str">
        <f t="shared" si="14"/>
        <v>Excelsa</v>
      </c>
      <c r="O321" t="str">
        <f t="shared" si="12"/>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f>INDEX(products!$A$1:$G$49,MATCH(orders!$D322,products!$A$1:$A$49,0),MATCH(orders!L$1,products!$A$1:$G$1,0))</f>
        <v>3.8849999999999998</v>
      </c>
      <c r="M322">
        <f t="shared" si="13"/>
        <v>19.424999999999997</v>
      </c>
      <c r="N322" t="str">
        <f t="shared" si="14"/>
        <v>Arabica</v>
      </c>
      <c r="O322" t="str">
        <f t="shared" ref="O322:O385" si="15">IF(J322="M","Medium",IF(J322="L","Light",IF(J322="D","Dark")))</f>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f>INDEX(products!$A$1:$G$49,MATCH(orders!$D323,products!$A$1:$A$49,0),MATCH(orders!L$1,products!$A$1:$G$1,0))</f>
        <v>3.375</v>
      </c>
      <c r="M323">
        <f t="shared" ref="M323:M386" si="16">L323*E323</f>
        <v>20.25</v>
      </c>
      <c r="N323" t="str">
        <f t="shared" ref="N323:N386" si="17">IF(I323="Rob","Robusta",IF(I323="Exc","Excelsa",IF(I323="Ara","Arabica", IF(I323="Lib","Liberica",""))))</f>
        <v>Arabica</v>
      </c>
      <c r="O323" t="str">
        <f t="shared" si="15"/>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f>INDEX(products!$A$1:$G$49,MATCH(orders!$D324,products!$A$1:$A$49,0),MATCH(orders!L$1,products!$A$1:$G$1,0))</f>
        <v>7.77</v>
      </c>
      <c r="M324">
        <f t="shared" si="16"/>
        <v>23.31</v>
      </c>
      <c r="N324" t="str">
        <f t="shared" si="17"/>
        <v>Liberica</v>
      </c>
      <c r="O324" t="str">
        <f t="shared" si="15"/>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f>INDEX(products!$A$1:$G$49,MATCH(orders!$D325,products!$A$1:$A$49,0),MATCH(orders!L$1,products!$A$1:$G$1,0))</f>
        <v>3.645</v>
      </c>
      <c r="M325">
        <f t="shared" si="16"/>
        <v>18.225000000000001</v>
      </c>
      <c r="N325" t="str">
        <f t="shared" si="17"/>
        <v>Excelsa</v>
      </c>
      <c r="O325" t="str">
        <f t="shared" si="15"/>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f>INDEX(products!$A$1:$G$49,MATCH(orders!$D326,products!$A$1:$A$49,0),MATCH(orders!L$1,products!$A$1:$G$1,0))</f>
        <v>13.75</v>
      </c>
      <c r="M326">
        <f t="shared" si="16"/>
        <v>13.75</v>
      </c>
      <c r="N326" t="str">
        <f t="shared" si="17"/>
        <v>Excelsa</v>
      </c>
      <c r="O326" t="str">
        <f t="shared" si="15"/>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f>INDEX(products!$A$1:$G$49,MATCH(orders!$D327,products!$A$1:$A$49,0),MATCH(orders!L$1,products!$A$1:$G$1,0))</f>
        <v>29.784999999999997</v>
      </c>
      <c r="M327">
        <f t="shared" si="16"/>
        <v>29.784999999999997</v>
      </c>
      <c r="N327" t="str">
        <f t="shared" si="17"/>
        <v>Arabica</v>
      </c>
      <c r="O327" t="str">
        <f t="shared" si="15"/>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f>INDEX(products!$A$1:$G$49,MATCH(orders!$D328,products!$A$1:$A$49,0),MATCH(orders!L$1,products!$A$1:$G$1,0))</f>
        <v>8.9499999999999993</v>
      </c>
      <c r="M328">
        <f t="shared" si="16"/>
        <v>44.75</v>
      </c>
      <c r="N328" t="str">
        <f t="shared" si="17"/>
        <v>Robusta</v>
      </c>
      <c r="O328" t="str">
        <f t="shared" si="15"/>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f>INDEX(products!$A$1:$G$49,MATCH(orders!$D329,products!$A$1:$A$49,0),MATCH(orders!L$1,products!$A$1:$G$1,0))</f>
        <v>8.9499999999999993</v>
      </c>
      <c r="M329">
        <f t="shared" si="16"/>
        <v>44.75</v>
      </c>
      <c r="N329" t="str">
        <f t="shared" si="17"/>
        <v>Robusta</v>
      </c>
      <c r="O329" t="str">
        <f t="shared" si="15"/>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f>INDEX(products!$A$1:$G$49,MATCH(orders!$D330,products!$A$1:$A$49,0),MATCH(orders!L$1,products!$A$1:$G$1,0))</f>
        <v>9.51</v>
      </c>
      <c r="M330">
        <f t="shared" si="16"/>
        <v>38.04</v>
      </c>
      <c r="N330" t="str">
        <f t="shared" si="17"/>
        <v>Liberica</v>
      </c>
      <c r="O330" t="str">
        <f t="shared" si="15"/>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f>INDEX(products!$A$1:$G$49,MATCH(orders!$D331,products!$A$1:$A$49,0),MATCH(orders!L$1,products!$A$1:$G$1,0))</f>
        <v>5.3699999999999992</v>
      </c>
      <c r="M331">
        <f t="shared" si="16"/>
        <v>21.479999999999997</v>
      </c>
      <c r="N331" t="str">
        <f t="shared" si="17"/>
        <v>Robusta</v>
      </c>
      <c r="O331" t="str">
        <f t="shared" si="15"/>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f>INDEX(products!$A$1:$G$49,MATCH(orders!$D332,products!$A$1:$A$49,0),MATCH(orders!L$1,products!$A$1:$G$1,0))</f>
        <v>5.3699999999999992</v>
      </c>
      <c r="M332">
        <f t="shared" si="16"/>
        <v>16.11</v>
      </c>
      <c r="N332" t="str">
        <f t="shared" si="17"/>
        <v>Robusta</v>
      </c>
      <c r="O332" t="str">
        <f t="shared" si="15"/>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f>INDEX(products!$A$1:$G$49,MATCH(orders!$D333,products!$A$1:$A$49,0),MATCH(orders!L$1,products!$A$1:$G$1,0))</f>
        <v>22.884999999999998</v>
      </c>
      <c r="M333">
        <f t="shared" si="16"/>
        <v>22.884999999999998</v>
      </c>
      <c r="N333" t="str">
        <f t="shared" si="17"/>
        <v>Robusta</v>
      </c>
      <c r="O333" t="str">
        <f t="shared" si="15"/>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f>INDEX(products!$A$1:$G$49,MATCH(orders!$D334,products!$A$1:$A$49,0),MATCH(orders!L$1,products!$A$1:$G$1,0))</f>
        <v>5.97</v>
      </c>
      <c r="M334">
        <f t="shared" si="16"/>
        <v>17.91</v>
      </c>
      <c r="N334" t="str">
        <f t="shared" si="17"/>
        <v>Arabica</v>
      </c>
      <c r="O334" t="str">
        <f t="shared" si="15"/>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f>INDEX(products!$A$1:$G$49,MATCH(orders!$D335,products!$A$1:$A$49,0),MATCH(orders!L$1,products!$A$1:$G$1,0))</f>
        <v>5.97</v>
      </c>
      <c r="M335">
        <f t="shared" si="16"/>
        <v>23.88</v>
      </c>
      <c r="N335" t="str">
        <f t="shared" si="17"/>
        <v>Robusta</v>
      </c>
      <c r="O335" t="str">
        <f t="shared" si="15"/>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f>INDEX(products!$A$1:$G$49,MATCH(orders!$D336,products!$A$1:$A$49,0),MATCH(orders!L$1,products!$A$1:$G$1,0))</f>
        <v>11.95</v>
      </c>
      <c r="M336">
        <f t="shared" si="16"/>
        <v>59.75</v>
      </c>
      <c r="N336" t="str">
        <f t="shared" si="17"/>
        <v>Robusta</v>
      </c>
      <c r="O336" t="str">
        <f t="shared" si="15"/>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f>INDEX(products!$A$1:$G$49,MATCH(orders!$D337,products!$A$1:$A$49,0),MATCH(orders!L$1,products!$A$1:$G$1,0))</f>
        <v>4.7549999999999999</v>
      </c>
      <c r="M337">
        <f t="shared" si="16"/>
        <v>28.53</v>
      </c>
      <c r="N337" t="str">
        <f t="shared" si="17"/>
        <v>Liberica</v>
      </c>
      <c r="O337" t="str">
        <f t="shared" si="15"/>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f>INDEX(products!$A$1:$G$49,MATCH(orders!$D338,products!$A$1:$A$49,0),MATCH(orders!L$1,products!$A$1:$G$1,0))</f>
        <v>11.25</v>
      </c>
      <c r="M338">
        <f t="shared" si="16"/>
        <v>45</v>
      </c>
      <c r="N338" t="str">
        <f t="shared" si="17"/>
        <v>Arabica</v>
      </c>
      <c r="O338" t="str">
        <f t="shared" si="15"/>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f>INDEX(products!$A$1:$G$49,MATCH(orders!$D339,products!$A$1:$A$49,0),MATCH(orders!L$1,products!$A$1:$G$1,0))</f>
        <v>27.945</v>
      </c>
      <c r="M339">
        <f t="shared" si="16"/>
        <v>55.89</v>
      </c>
      <c r="N339" t="str">
        <f t="shared" si="17"/>
        <v>Excelsa</v>
      </c>
      <c r="O339" t="str">
        <f t="shared" si="15"/>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f>INDEX(products!$A$1:$G$49,MATCH(orders!$D340,products!$A$1:$A$49,0),MATCH(orders!L$1,products!$A$1:$G$1,0))</f>
        <v>14.85</v>
      </c>
      <c r="M340">
        <f t="shared" si="16"/>
        <v>59.4</v>
      </c>
      <c r="N340" t="str">
        <f t="shared" si="17"/>
        <v>Excelsa</v>
      </c>
      <c r="O340" t="str">
        <f t="shared" si="15"/>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f>INDEX(products!$A$1:$G$49,MATCH(orders!$D341,products!$A$1:$A$49,0),MATCH(orders!L$1,products!$A$1:$G$1,0))</f>
        <v>3.645</v>
      </c>
      <c r="M341">
        <f t="shared" si="16"/>
        <v>7.29</v>
      </c>
      <c r="N341" t="str">
        <f t="shared" si="17"/>
        <v>Excelsa</v>
      </c>
      <c r="O341" t="str">
        <f t="shared" si="15"/>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f>INDEX(products!$A$1:$G$49,MATCH(orders!$D342,products!$A$1:$A$49,0),MATCH(orders!L$1,products!$A$1:$G$1,0))</f>
        <v>7.29</v>
      </c>
      <c r="M342">
        <f t="shared" si="16"/>
        <v>7.29</v>
      </c>
      <c r="N342" t="str">
        <f t="shared" si="17"/>
        <v>Excelsa</v>
      </c>
      <c r="O342" t="str">
        <f t="shared" si="15"/>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f>INDEX(products!$A$1:$G$49,MATCH(orders!$D343,products!$A$1:$A$49,0),MATCH(orders!L$1,products!$A$1:$G$1,0))</f>
        <v>8.91</v>
      </c>
      <c r="M343">
        <f t="shared" si="16"/>
        <v>17.82</v>
      </c>
      <c r="N343" t="str">
        <f t="shared" si="17"/>
        <v>Excelsa</v>
      </c>
      <c r="O343" t="str">
        <f t="shared" si="15"/>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f>INDEX(products!$A$1:$G$49,MATCH(orders!$D344,products!$A$1:$A$49,0),MATCH(orders!L$1,products!$A$1:$G$1,0))</f>
        <v>7.77</v>
      </c>
      <c r="M344">
        <f t="shared" si="16"/>
        <v>38.849999999999994</v>
      </c>
      <c r="N344" t="str">
        <f t="shared" si="17"/>
        <v>Liberica</v>
      </c>
      <c r="O344" t="str">
        <f t="shared" si="15"/>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f>INDEX(products!$A$1:$G$49,MATCH(orders!$D345,products!$A$1:$A$49,0),MATCH(orders!L$1,products!$A$1:$G$1,0))</f>
        <v>5.3699999999999992</v>
      </c>
      <c r="M345">
        <f t="shared" si="16"/>
        <v>32.22</v>
      </c>
      <c r="N345" t="str">
        <f t="shared" si="17"/>
        <v>Robusta</v>
      </c>
      <c r="O345" t="str">
        <f t="shared" si="15"/>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f>INDEX(products!$A$1:$G$49,MATCH(orders!$D346,products!$A$1:$A$49,0),MATCH(orders!L$1,products!$A$1:$G$1,0))</f>
        <v>9.9499999999999993</v>
      </c>
      <c r="M346">
        <f t="shared" si="16"/>
        <v>19.899999999999999</v>
      </c>
      <c r="N346" t="str">
        <f t="shared" si="17"/>
        <v>Robusta</v>
      </c>
      <c r="O346" t="str">
        <f t="shared" si="15"/>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f>INDEX(products!$A$1:$G$49,MATCH(orders!$D347,products!$A$1:$A$49,0),MATCH(orders!L$1,products!$A$1:$G$1,0))</f>
        <v>11.95</v>
      </c>
      <c r="M347">
        <f t="shared" si="16"/>
        <v>59.75</v>
      </c>
      <c r="N347" t="str">
        <f t="shared" si="17"/>
        <v>Robusta</v>
      </c>
      <c r="O347" t="str">
        <f t="shared" si="15"/>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f>INDEX(products!$A$1:$G$49,MATCH(orders!$D348,products!$A$1:$A$49,0),MATCH(orders!L$1,products!$A$1:$G$1,0))</f>
        <v>7.77</v>
      </c>
      <c r="M348">
        <f t="shared" si="16"/>
        <v>23.31</v>
      </c>
      <c r="N348" t="str">
        <f t="shared" si="17"/>
        <v>Arabica</v>
      </c>
      <c r="O348" t="str">
        <f t="shared" si="15"/>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f>INDEX(products!$A$1:$G$49,MATCH(orders!$D349,products!$A$1:$A$49,0),MATCH(orders!L$1,products!$A$1:$G$1,0))</f>
        <v>14.55</v>
      </c>
      <c r="M349">
        <f t="shared" si="16"/>
        <v>43.650000000000006</v>
      </c>
      <c r="N349" t="str">
        <f t="shared" si="17"/>
        <v>Liberica</v>
      </c>
      <c r="O349" t="str">
        <f t="shared" si="15"/>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f>INDEX(products!$A$1:$G$49,MATCH(orders!$D350,products!$A$1:$A$49,0),MATCH(orders!L$1,products!$A$1:$G$1,0))</f>
        <v>34.154999999999994</v>
      </c>
      <c r="M350">
        <f t="shared" si="16"/>
        <v>204.92999999999995</v>
      </c>
      <c r="N350" t="str">
        <f t="shared" si="17"/>
        <v>Excelsa</v>
      </c>
      <c r="O350" t="str">
        <f t="shared" si="15"/>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f>INDEX(products!$A$1:$G$49,MATCH(orders!$D351,products!$A$1:$A$49,0),MATCH(orders!L$1,products!$A$1:$G$1,0))</f>
        <v>3.5849999999999995</v>
      </c>
      <c r="M351">
        <f t="shared" si="16"/>
        <v>14.339999999999998</v>
      </c>
      <c r="N351" t="str">
        <f t="shared" si="17"/>
        <v>Robusta</v>
      </c>
      <c r="O351" t="str">
        <f t="shared" si="15"/>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f>INDEX(products!$A$1:$G$49,MATCH(orders!$D352,products!$A$1:$A$49,0),MATCH(orders!L$1,products!$A$1:$G$1,0))</f>
        <v>5.97</v>
      </c>
      <c r="M352">
        <f t="shared" si="16"/>
        <v>23.88</v>
      </c>
      <c r="N352" t="str">
        <f t="shared" si="17"/>
        <v>Arabica</v>
      </c>
      <c r="O352" t="str">
        <f t="shared" si="15"/>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f>INDEX(products!$A$1:$G$49,MATCH(orders!$D353,products!$A$1:$A$49,0),MATCH(orders!L$1,products!$A$1:$G$1,0))</f>
        <v>11.25</v>
      </c>
      <c r="M353">
        <f t="shared" si="16"/>
        <v>22.5</v>
      </c>
      <c r="N353" t="str">
        <f t="shared" si="17"/>
        <v>Arabica</v>
      </c>
      <c r="O353" t="str">
        <f t="shared" si="15"/>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f>INDEX(products!$A$1:$G$49,MATCH(orders!$D354,products!$A$1:$A$49,0),MATCH(orders!L$1,products!$A$1:$G$1,0))</f>
        <v>7.29</v>
      </c>
      <c r="M354">
        <f t="shared" si="16"/>
        <v>36.450000000000003</v>
      </c>
      <c r="N354" t="str">
        <f t="shared" si="17"/>
        <v>Excelsa</v>
      </c>
      <c r="O354" t="str">
        <f t="shared" si="15"/>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f>INDEX(products!$A$1:$G$49,MATCH(orders!$D355,products!$A$1:$A$49,0),MATCH(orders!L$1,products!$A$1:$G$1,0))</f>
        <v>6.75</v>
      </c>
      <c r="M355">
        <f t="shared" si="16"/>
        <v>27</v>
      </c>
      <c r="N355" t="str">
        <f t="shared" si="17"/>
        <v>Arabica</v>
      </c>
      <c r="O355" t="str">
        <f t="shared" si="15"/>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f>INDEX(products!$A$1:$G$49,MATCH(orders!$D356,products!$A$1:$A$49,0),MATCH(orders!L$1,products!$A$1:$G$1,0))</f>
        <v>25.874999999999996</v>
      </c>
      <c r="M356">
        <f t="shared" si="16"/>
        <v>155.24999999999997</v>
      </c>
      <c r="N356" t="str">
        <f t="shared" si="17"/>
        <v>Arabica</v>
      </c>
      <c r="O356" t="str">
        <f t="shared" si="15"/>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f>INDEX(products!$A$1:$G$49,MATCH(orders!$D357,products!$A$1:$A$49,0),MATCH(orders!L$1,products!$A$1:$G$1,0))</f>
        <v>22.884999999999998</v>
      </c>
      <c r="M357">
        <f t="shared" si="16"/>
        <v>114.42499999999998</v>
      </c>
      <c r="N357" t="str">
        <f t="shared" si="17"/>
        <v>Arabica</v>
      </c>
      <c r="O357" t="str">
        <f t="shared" si="15"/>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f>INDEX(products!$A$1:$G$49,MATCH(orders!$D358,products!$A$1:$A$49,0),MATCH(orders!L$1,products!$A$1:$G$1,0))</f>
        <v>12.95</v>
      </c>
      <c r="M358">
        <f t="shared" si="16"/>
        <v>51.8</v>
      </c>
      <c r="N358" t="str">
        <f t="shared" si="17"/>
        <v>Liberica</v>
      </c>
      <c r="O358" t="str">
        <f t="shared" si="15"/>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f>INDEX(products!$A$1:$G$49,MATCH(orders!$D359,products!$A$1:$A$49,0),MATCH(orders!L$1,products!$A$1:$G$1,0))</f>
        <v>25.874999999999996</v>
      </c>
      <c r="M359">
        <f t="shared" si="16"/>
        <v>155.24999999999997</v>
      </c>
      <c r="N359" t="str">
        <f t="shared" si="17"/>
        <v>Arabica</v>
      </c>
      <c r="O359" t="str">
        <f t="shared" si="15"/>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f>INDEX(products!$A$1:$G$49,MATCH(orders!$D360,products!$A$1:$A$49,0),MATCH(orders!L$1,products!$A$1:$G$1,0))</f>
        <v>29.784999999999997</v>
      </c>
      <c r="M360">
        <f t="shared" si="16"/>
        <v>29.784999999999997</v>
      </c>
      <c r="N360" t="str">
        <f t="shared" si="17"/>
        <v>Arabica</v>
      </c>
      <c r="O360" t="str">
        <f t="shared" si="15"/>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f>INDEX(products!$A$1:$G$49,MATCH(orders!$D361,products!$A$1:$A$49,0),MATCH(orders!L$1,products!$A$1:$G$1,0))</f>
        <v>3.5849999999999995</v>
      </c>
      <c r="M361">
        <f t="shared" si="16"/>
        <v>21.509999999999998</v>
      </c>
      <c r="N361" t="str">
        <f t="shared" si="17"/>
        <v>Robusta</v>
      </c>
      <c r="O361" t="str">
        <f t="shared" si="15"/>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f>INDEX(products!$A$1:$G$49,MATCH(orders!$D362,products!$A$1:$A$49,0),MATCH(orders!L$1,products!$A$1:$G$1,0))</f>
        <v>20.584999999999997</v>
      </c>
      <c r="M362">
        <f t="shared" si="16"/>
        <v>41.169999999999995</v>
      </c>
      <c r="N362" t="str">
        <f t="shared" si="17"/>
        <v>Robusta</v>
      </c>
      <c r="O362" t="str">
        <f t="shared" si="15"/>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f>INDEX(products!$A$1:$G$49,MATCH(orders!$D363,products!$A$1:$A$49,0),MATCH(orders!L$1,products!$A$1:$G$1,0))</f>
        <v>5.97</v>
      </c>
      <c r="M363">
        <f t="shared" si="16"/>
        <v>5.97</v>
      </c>
      <c r="N363" t="str">
        <f t="shared" si="17"/>
        <v>Robusta</v>
      </c>
      <c r="O363" t="str">
        <f t="shared" si="15"/>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f>INDEX(products!$A$1:$G$49,MATCH(orders!$D364,products!$A$1:$A$49,0),MATCH(orders!L$1,products!$A$1:$G$1,0))</f>
        <v>14.85</v>
      </c>
      <c r="M364">
        <f t="shared" si="16"/>
        <v>74.25</v>
      </c>
      <c r="N364" t="str">
        <f t="shared" si="17"/>
        <v>Excelsa</v>
      </c>
      <c r="O364" t="str">
        <f t="shared" si="15"/>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f>INDEX(products!$A$1:$G$49,MATCH(orders!$D365,products!$A$1:$A$49,0),MATCH(orders!L$1,products!$A$1:$G$1,0))</f>
        <v>14.55</v>
      </c>
      <c r="M365">
        <f t="shared" si="16"/>
        <v>87.300000000000011</v>
      </c>
      <c r="N365" t="str">
        <f t="shared" si="17"/>
        <v>Liberica</v>
      </c>
      <c r="O365" t="str">
        <f t="shared" si="15"/>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f>INDEX(products!$A$1:$G$49,MATCH(orders!$D366,products!$A$1:$A$49,0),MATCH(orders!L$1,products!$A$1:$G$1,0))</f>
        <v>12.15</v>
      </c>
      <c r="M366">
        <f t="shared" si="16"/>
        <v>72.900000000000006</v>
      </c>
      <c r="N366" t="str">
        <f t="shared" si="17"/>
        <v>Excelsa</v>
      </c>
      <c r="O366" t="str">
        <f t="shared" si="15"/>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f>INDEX(products!$A$1:$G$49,MATCH(orders!$D367,products!$A$1:$A$49,0),MATCH(orders!L$1,products!$A$1:$G$1,0))</f>
        <v>7.77</v>
      </c>
      <c r="M367">
        <f t="shared" si="16"/>
        <v>7.77</v>
      </c>
      <c r="N367" t="str">
        <f t="shared" si="17"/>
        <v>Liberica</v>
      </c>
      <c r="O367" t="str">
        <f t="shared" si="15"/>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f>INDEX(products!$A$1:$G$49,MATCH(orders!$D368,products!$A$1:$A$49,0),MATCH(orders!L$1,products!$A$1:$G$1,0))</f>
        <v>7.29</v>
      </c>
      <c r="M368">
        <f t="shared" si="16"/>
        <v>43.74</v>
      </c>
      <c r="N368" t="str">
        <f t="shared" si="17"/>
        <v>Excelsa</v>
      </c>
      <c r="O368" t="str">
        <f t="shared" si="15"/>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f>INDEX(products!$A$1:$G$49,MATCH(orders!$D369,products!$A$1:$A$49,0),MATCH(orders!L$1,products!$A$1:$G$1,0))</f>
        <v>4.3650000000000002</v>
      </c>
      <c r="M369">
        <f t="shared" si="16"/>
        <v>8.73</v>
      </c>
      <c r="N369" t="str">
        <f t="shared" si="17"/>
        <v>Liberica</v>
      </c>
      <c r="O369" t="str">
        <f t="shared" si="15"/>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f>INDEX(products!$A$1:$G$49,MATCH(orders!$D370,products!$A$1:$A$49,0),MATCH(orders!L$1,products!$A$1:$G$1,0))</f>
        <v>31.624999999999996</v>
      </c>
      <c r="M370">
        <f t="shared" si="16"/>
        <v>63.249999999999993</v>
      </c>
      <c r="N370" t="str">
        <f t="shared" si="17"/>
        <v>Excelsa</v>
      </c>
      <c r="O370" t="str">
        <f t="shared" si="15"/>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f>INDEX(products!$A$1:$G$49,MATCH(orders!$D371,products!$A$1:$A$49,0),MATCH(orders!L$1,products!$A$1:$G$1,0))</f>
        <v>8.91</v>
      </c>
      <c r="M371">
        <f t="shared" si="16"/>
        <v>8.91</v>
      </c>
      <c r="N371" t="str">
        <f t="shared" si="17"/>
        <v>Excelsa</v>
      </c>
      <c r="O371" t="str">
        <f t="shared" si="15"/>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f>INDEX(products!$A$1:$G$49,MATCH(orders!$D372,products!$A$1:$A$49,0),MATCH(orders!L$1,products!$A$1:$G$1,0))</f>
        <v>12.15</v>
      </c>
      <c r="M372">
        <f t="shared" si="16"/>
        <v>24.3</v>
      </c>
      <c r="N372" t="str">
        <f t="shared" si="17"/>
        <v>Excelsa</v>
      </c>
      <c r="O372" t="str">
        <f t="shared" si="15"/>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f>INDEX(products!$A$1:$G$49,MATCH(orders!$D373,products!$A$1:$A$49,0),MATCH(orders!L$1,products!$A$1:$G$1,0))</f>
        <v>7.77</v>
      </c>
      <c r="M373">
        <f t="shared" si="16"/>
        <v>46.62</v>
      </c>
      <c r="N373" t="str">
        <f t="shared" si="17"/>
        <v>Arabica</v>
      </c>
      <c r="O373" t="str">
        <f t="shared" si="15"/>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f>INDEX(products!$A$1:$G$49,MATCH(orders!$D374,products!$A$1:$A$49,0),MATCH(orders!L$1,products!$A$1:$G$1,0))</f>
        <v>7.169999999999999</v>
      </c>
      <c r="M374">
        <f t="shared" si="16"/>
        <v>43.019999999999996</v>
      </c>
      <c r="N374" t="str">
        <f t="shared" si="17"/>
        <v>Robusta</v>
      </c>
      <c r="O374" t="str">
        <f t="shared" si="15"/>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f>INDEX(products!$A$1:$G$49,MATCH(orders!$D375,products!$A$1:$A$49,0),MATCH(orders!L$1,products!$A$1:$G$1,0))</f>
        <v>5.97</v>
      </c>
      <c r="M375">
        <f t="shared" si="16"/>
        <v>17.91</v>
      </c>
      <c r="N375" t="str">
        <f t="shared" si="17"/>
        <v>Arabica</v>
      </c>
      <c r="O375" t="str">
        <f t="shared" si="15"/>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f>INDEX(products!$A$1:$G$49,MATCH(orders!$D376,products!$A$1:$A$49,0),MATCH(orders!L$1,products!$A$1:$G$1,0))</f>
        <v>9.51</v>
      </c>
      <c r="M376">
        <f t="shared" si="16"/>
        <v>38.04</v>
      </c>
      <c r="N376" t="str">
        <f t="shared" si="17"/>
        <v>Liberica</v>
      </c>
      <c r="O376" t="str">
        <f t="shared" si="15"/>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f>INDEX(products!$A$1:$G$49,MATCH(orders!$D377,products!$A$1:$A$49,0),MATCH(orders!L$1,products!$A$1:$G$1,0))</f>
        <v>3.375</v>
      </c>
      <c r="M377">
        <f t="shared" si="16"/>
        <v>6.75</v>
      </c>
      <c r="N377" t="str">
        <f t="shared" si="17"/>
        <v>Arabica</v>
      </c>
      <c r="O377" t="str">
        <f t="shared" si="15"/>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f>INDEX(products!$A$1:$G$49,MATCH(orders!$D378,products!$A$1:$A$49,0),MATCH(orders!L$1,products!$A$1:$G$1,0))</f>
        <v>5.97</v>
      </c>
      <c r="M378">
        <f t="shared" si="16"/>
        <v>5.97</v>
      </c>
      <c r="N378" t="str">
        <f t="shared" si="17"/>
        <v>Robusta</v>
      </c>
      <c r="O378" t="str">
        <f t="shared" si="15"/>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f>INDEX(products!$A$1:$G$49,MATCH(orders!$D379,products!$A$1:$A$49,0),MATCH(orders!L$1,products!$A$1:$G$1,0))</f>
        <v>2.6849999999999996</v>
      </c>
      <c r="M379">
        <f t="shared" si="16"/>
        <v>8.0549999999999997</v>
      </c>
      <c r="N379" t="str">
        <f t="shared" si="17"/>
        <v>Robusta</v>
      </c>
      <c r="O379" t="str">
        <f t="shared" si="15"/>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f>INDEX(products!$A$1:$G$49,MATCH(orders!$D380,products!$A$1:$A$49,0),MATCH(orders!L$1,products!$A$1:$G$1,0))</f>
        <v>7.77</v>
      </c>
      <c r="M380">
        <f t="shared" si="16"/>
        <v>23.31</v>
      </c>
      <c r="N380" t="str">
        <f t="shared" si="17"/>
        <v>Arabica</v>
      </c>
      <c r="O380" t="str">
        <f t="shared" si="15"/>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f>INDEX(products!$A$1:$G$49,MATCH(orders!$D381,products!$A$1:$A$49,0),MATCH(orders!L$1,products!$A$1:$G$1,0))</f>
        <v>7.169999999999999</v>
      </c>
      <c r="M381">
        <f t="shared" si="16"/>
        <v>43.019999999999996</v>
      </c>
      <c r="N381" t="str">
        <f t="shared" si="17"/>
        <v>Robusta</v>
      </c>
      <c r="O381" t="str">
        <f t="shared" si="15"/>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f>INDEX(products!$A$1:$G$49,MATCH(orders!$D382,products!$A$1:$A$49,0),MATCH(orders!L$1,products!$A$1:$G$1,0))</f>
        <v>7.77</v>
      </c>
      <c r="M382">
        <f t="shared" si="16"/>
        <v>23.31</v>
      </c>
      <c r="N382" t="str">
        <f t="shared" si="17"/>
        <v>Liberica</v>
      </c>
      <c r="O382" t="str">
        <f t="shared" si="15"/>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f>INDEX(products!$A$1:$G$49,MATCH(orders!$D383,products!$A$1:$A$49,0),MATCH(orders!L$1,products!$A$1:$G$1,0))</f>
        <v>2.9849999999999999</v>
      </c>
      <c r="M383">
        <f t="shared" si="16"/>
        <v>14.924999999999999</v>
      </c>
      <c r="N383" t="str">
        <f t="shared" si="17"/>
        <v>Arabica</v>
      </c>
      <c r="O383" t="str">
        <f t="shared" si="15"/>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f>INDEX(products!$A$1:$G$49,MATCH(orders!$D384,products!$A$1:$A$49,0),MATCH(orders!L$1,products!$A$1:$G$1,0))</f>
        <v>7.29</v>
      </c>
      <c r="M384">
        <f t="shared" si="16"/>
        <v>21.87</v>
      </c>
      <c r="N384" t="str">
        <f t="shared" si="17"/>
        <v>Excelsa</v>
      </c>
      <c r="O384" t="str">
        <f t="shared" si="15"/>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f>INDEX(products!$A$1:$G$49,MATCH(orders!$D385,products!$A$1:$A$49,0),MATCH(orders!L$1,products!$A$1:$G$1,0))</f>
        <v>8.91</v>
      </c>
      <c r="M385">
        <f t="shared" si="16"/>
        <v>53.46</v>
      </c>
      <c r="N385" t="str">
        <f t="shared" si="17"/>
        <v>Excelsa</v>
      </c>
      <c r="O385" t="str">
        <f t="shared" si="15"/>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f>INDEX(products!$A$1:$G$49,MATCH(orders!$D386,products!$A$1:$A$49,0),MATCH(orders!L$1,products!$A$1:$G$1,0))</f>
        <v>29.784999999999997</v>
      </c>
      <c r="M386">
        <f t="shared" si="16"/>
        <v>119.13999999999999</v>
      </c>
      <c r="N386" t="str">
        <f t="shared" si="17"/>
        <v>Arabica</v>
      </c>
      <c r="O386" t="str">
        <f t="shared" ref="O386:O449" si="18">IF(J386="M","Medium",IF(J386="L","Light",IF(J386="D","Dark")))</f>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f>INDEX(products!$A$1:$G$49,MATCH(orders!$D387,products!$A$1:$A$49,0),MATCH(orders!L$1,products!$A$1:$G$1,0))</f>
        <v>8.73</v>
      </c>
      <c r="M387">
        <f t="shared" ref="M387:M450" si="19">L387*E387</f>
        <v>43.650000000000006</v>
      </c>
      <c r="N387" t="str">
        <f t="shared" ref="N387:N450" si="20">IF(I387="Rob","Robusta",IF(I387="Exc","Excelsa",IF(I387="Ara","Arabica", IF(I387="Lib","Liberica",""))))</f>
        <v>Liberica</v>
      </c>
      <c r="O387" t="str">
        <f t="shared" si="18"/>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f>INDEX(products!$A$1:$G$49,MATCH(orders!$D388,products!$A$1:$A$49,0),MATCH(orders!L$1,products!$A$1:$G$1,0))</f>
        <v>2.9849999999999999</v>
      </c>
      <c r="M388">
        <f t="shared" si="19"/>
        <v>17.91</v>
      </c>
      <c r="N388" t="str">
        <f t="shared" si="20"/>
        <v>Arabica</v>
      </c>
      <c r="O388" t="str">
        <f t="shared" si="18"/>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f>INDEX(products!$A$1:$G$49,MATCH(orders!$D389,products!$A$1:$A$49,0),MATCH(orders!L$1,products!$A$1:$G$1,0))</f>
        <v>14.85</v>
      </c>
      <c r="M389">
        <f t="shared" si="19"/>
        <v>74.25</v>
      </c>
      <c r="N389" t="str">
        <f t="shared" si="20"/>
        <v>Excelsa</v>
      </c>
      <c r="O389" t="str">
        <f t="shared" si="18"/>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f>INDEX(products!$A$1:$G$49,MATCH(orders!$D390,products!$A$1:$A$49,0),MATCH(orders!L$1,products!$A$1:$G$1,0))</f>
        <v>3.8849999999999998</v>
      </c>
      <c r="M390">
        <f t="shared" si="19"/>
        <v>11.654999999999999</v>
      </c>
      <c r="N390" t="str">
        <f t="shared" si="20"/>
        <v>Liberica</v>
      </c>
      <c r="O390" t="str">
        <f t="shared" si="18"/>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f>INDEX(products!$A$1:$G$49,MATCH(orders!$D391,products!$A$1:$A$49,0),MATCH(orders!L$1,products!$A$1:$G$1,0))</f>
        <v>7.77</v>
      </c>
      <c r="M391">
        <f t="shared" si="19"/>
        <v>23.31</v>
      </c>
      <c r="N391" t="str">
        <f t="shared" si="20"/>
        <v>Liberica</v>
      </c>
      <c r="O391" t="str">
        <f t="shared" si="18"/>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f>INDEX(products!$A$1:$G$49,MATCH(orders!$D392,products!$A$1:$A$49,0),MATCH(orders!L$1,products!$A$1:$G$1,0))</f>
        <v>7.29</v>
      </c>
      <c r="M392">
        <f t="shared" si="19"/>
        <v>14.58</v>
      </c>
      <c r="N392" t="str">
        <f t="shared" si="20"/>
        <v>Excelsa</v>
      </c>
      <c r="O392" t="str">
        <f t="shared" si="18"/>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f>INDEX(products!$A$1:$G$49,MATCH(orders!$D393,products!$A$1:$A$49,0),MATCH(orders!L$1,products!$A$1:$G$1,0))</f>
        <v>6.75</v>
      </c>
      <c r="M393">
        <f t="shared" si="19"/>
        <v>13.5</v>
      </c>
      <c r="N393" t="str">
        <f t="shared" si="20"/>
        <v>Arabica</v>
      </c>
      <c r="O393" t="str">
        <f t="shared" si="18"/>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f>INDEX(products!$A$1:$G$49,MATCH(orders!$D394,products!$A$1:$A$49,0),MATCH(orders!L$1,products!$A$1:$G$1,0))</f>
        <v>14.85</v>
      </c>
      <c r="M394">
        <f t="shared" si="19"/>
        <v>89.1</v>
      </c>
      <c r="N394" t="str">
        <f t="shared" si="20"/>
        <v>Excelsa</v>
      </c>
      <c r="O394" t="str">
        <f t="shared" si="18"/>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f>INDEX(products!$A$1:$G$49,MATCH(orders!$D395,products!$A$1:$A$49,0),MATCH(orders!L$1,products!$A$1:$G$1,0))</f>
        <v>3.8849999999999998</v>
      </c>
      <c r="M395">
        <f t="shared" si="19"/>
        <v>3.8849999999999998</v>
      </c>
      <c r="N395" t="str">
        <f t="shared" si="20"/>
        <v>Arabica</v>
      </c>
      <c r="O395" t="str">
        <f t="shared" si="18"/>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f>INDEX(products!$A$1:$G$49,MATCH(orders!$D396,products!$A$1:$A$49,0),MATCH(orders!L$1,products!$A$1:$G$1,0))</f>
        <v>27.484999999999996</v>
      </c>
      <c r="M396">
        <f t="shared" si="19"/>
        <v>109.93999999999998</v>
      </c>
      <c r="N396" t="str">
        <f t="shared" si="20"/>
        <v>Robusta</v>
      </c>
      <c r="O396" t="str">
        <f t="shared" si="18"/>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f>INDEX(products!$A$1:$G$49,MATCH(orders!$D397,products!$A$1:$A$49,0),MATCH(orders!L$1,products!$A$1:$G$1,0))</f>
        <v>7.77</v>
      </c>
      <c r="M397">
        <f t="shared" si="19"/>
        <v>46.62</v>
      </c>
      <c r="N397" t="str">
        <f t="shared" si="20"/>
        <v>Liberica</v>
      </c>
      <c r="O397" t="str">
        <f t="shared" si="18"/>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f>INDEX(products!$A$1:$G$49,MATCH(orders!$D398,products!$A$1:$A$49,0),MATCH(orders!L$1,products!$A$1:$G$1,0))</f>
        <v>7.77</v>
      </c>
      <c r="M398">
        <f t="shared" si="19"/>
        <v>38.849999999999994</v>
      </c>
      <c r="N398" t="str">
        <f t="shared" si="20"/>
        <v>Arabica</v>
      </c>
      <c r="O398" t="str">
        <f t="shared" si="18"/>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f>INDEX(products!$A$1:$G$49,MATCH(orders!$D399,products!$A$1:$A$49,0),MATCH(orders!L$1,products!$A$1:$G$1,0))</f>
        <v>7.77</v>
      </c>
      <c r="M399">
        <f t="shared" si="19"/>
        <v>31.08</v>
      </c>
      <c r="N399" t="str">
        <f t="shared" si="20"/>
        <v>Liberica</v>
      </c>
      <c r="O399" t="str">
        <f t="shared" si="18"/>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f>INDEX(products!$A$1:$G$49,MATCH(orders!$D400,products!$A$1:$A$49,0),MATCH(orders!L$1,products!$A$1:$G$1,0))</f>
        <v>2.9849999999999999</v>
      </c>
      <c r="M400">
        <f t="shared" si="19"/>
        <v>17.91</v>
      </c>
      <c r="N400" t="str">
        <f t="shared" si="20"/>
        <v>Arabica</v>
      </c>
      <c r="O400" t="str">
        <f t="shared" si="18"/>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f>INDEX(products!$A$1:$G$49,MATCH(orders!$D401,products!$A$1:$A$49,0),MATCH(orders!L$1,products!$A$1:$G$1,0))</f>
        <v>27.945</v>
      </c>
      <c r="M401">
        <f t="shared" si="19"/>
        <v>167.67000000000002</v>
      </c>
      <c r="N401" t="str">
        <f t="shared" si="20"/>
        <v>Excelsa</v>
      </c>
      <c r="O401" t="str">
        <f t="shared" si="18"/>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f>INDEX(products!$A$1:$G$49,MATCH(orders!$D402,products!$A$1:$A$49,0),MATCH(orders!L$1,products!$A$1:$G$1,0))</f>
        <v>15.85</v>
      </c>
      <c r="M402">
        <f t="shared" si="19"/>
        <v>63.4</v>
      </c>
      <c r="N402" t="str">
        <f t="shared" si="20"/>
        <v>Liberica</v>
      </c>
      <c r="O402" t="str">
        <f t="shared" si="18"/>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f>INDEX(products!$A$1:$G$49,MATCH(orders!$D403,products!$A$1:$A$49,0),MATCH(orders!L$1,products!$A$1:$G$1,0))</f>
        <v>4.3650000000000002</v>
      </c>
      <c r="M403">
        <f t="shared" si="19"/>
        <v>8.73</v>
      </c>
      <c r="N403" t="str">
        <f t="shared" si="20"/>
        <v>Liberica</v>
      </c>
      <c r="O403" t="str">
        <f t="shared" si="18"/>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f>INDEX(products!$A$1:$G$49,MATCH(orders!$D404,products!$A$1:$A$49,0),MATCH(orders!L$1,products!$A$1:$G$1,0))</f>
        <v>8.9499999999999993</v>
      </c>
      <c r="M404">
        <f t="shared" si="19"/>
        <v>26.849999999999998</v>
      </c>
      <c r="N404" t="str">
        <f t="shared" si="20"/>
        <v>Robusta</v>
      </c>
      <c r="O404" t="str">
        <f t="shared" si="18"/>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f>INDEX(products!$A$1:$G$49,MATCH(orders!$D405,products!$A$1:$A$49,0),MATCH(orders!L$1,products!$A$1:$G$1,0))</f>
        <v>4.7549999999999999</v>
      </c>
      <c r="M405">
        <f t="shared" si="19"/>
        <v>9.51</v>
      </c>
      <c r="N405" t="str">
        <f t="shared" si="20"/>
        <v>Liberica</v>
      </c>
      <c r="O405" t="str">
        <f t="shared" si="18"/>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f>INDEX(products!$A$1:$G$49,MATCH(orders!$D406,products!$A$1:$A$49,0),MATCH(orders!L$1,products!$A$1:$G$1,0))</f>
        <v>9.9499999999999993</v>
      </c>
      <c r="M406">
        <f t="shared" si="19"/>
        <v>39.799999999999997</v>
      </c>
      <c r="N406" t="str">
        <f t="shared" si="20"/>
        <v>Arabica</v>
      </c>
      <c r="O406" t="str">
        <f t="shared" si="18"/>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f>INDEX(products!$A$1:$G$49,MATCH(orders!$D407,products!$A$1:$A$49,0),MATCH(orders!L$1,products!$A$1:$G$1,0))</f>
        <v>8.25</v>
      </c>
      <c r="M407">
        <f t="shared" si="19"/>
        <v>24.75</v>
      </c>
      <c r="N407" t="str">
        <f t="shared" si="20"/>
        <v>Excelsa</v>
      </c>
      <c r="O407" t="str">
        <f t="shared" si="18"/>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f>INDEX(products!$A$1:$G$49,MATCH(orders!$D408,products!$A$1:$A$49,0),MATCH(orders!L$1,products!$A$1:$G$1,0))</f>
        <v>13.75</v>
      </c>
      <c r="M408">
        <f t="shared" si="19"/>
        <v>68.75</v>
      </c>
      <c r="N408" t="str">
        <f t="shared" si="20"/>
        <v>Excelsa</v>
      </c>
      <c r="O408" t="str">
        <f t="shared" si="18"/>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f>INDEX(products!$A$1:$G$49,MATCH(orders!$D409,products!$A$1:$A$49,0),MATCH(orders!L$1,products!$A$1:$G$1,0))</f>
        <v>8.25</v>
      </c>
      <c r="M409">
        <f t="shared" si="19"/>
        <v>49.5</v>
      </c>
      <c r="N409" t="str">
        <f t="shared" si="20"/>
        <v>Excelsa</v>
      </c>
      <c r="O409" t="str">
        <f t="shared" si="18"/>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f>INDEX(products!$A$1:$G$49,MATCH(orders!$D410,products!$A$1:$A$49,0),MATCH(orders!L$1,products!$A$1:$G$1,0))</f>
        <v>25.874999999999996</v>
      </c>
      <c r="M410">
        <f t="shared" si="19"/>
        <v>51.749999999999993</v>
      </c>
      <c r="N410" t="str">
        <f t="shared" si="20"/>
        <v>Arabica</v>
      </c>
      <c r="O410" t="str">
        <f t="shared" si="18"/>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f>INDEX(products!$A$1:$G$49,MATCH(orders!$D411,products!$A$1:$A$49,0),MATCH(orders!L$1,products!$A$1:$G$1,0))</f>
        <v>15.85</v>
      </c>
      <c r="M411">
        <f t="shared" si="19"/>
        <v>47.55</v>
      </c>
      <c r="N411" t="str">
        <f t="shared" si="20"/>
        <v>Liberica</v>
      </c>
      <c r="O411" t="str">
        <f t="shared" si="18"/>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f>INDEX(products!$A$1:$G$49,MATCH(orders!$D412,products!$A$1:$A$49,0),MATCH(orders!L$1,products!$A$1:$G$1,0))</f>
        <v>3.8849999999999998</v>
      </c>
      <c r="M412">
        <f t="shared" si="19"/>
        <v>15.54</v>
      </c>
      <c r="N412" t="str">
        <f t="shared" si="20"/>
        <v>Arabica</v>
      </c>
      <c r="O412" t="str">
        <f t="shared" si="18"/>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f>INDEX(products!$A$1:$G$49,MATCH(orders!$D413,products!$A$1:$A$49,0),MATCH(orders!L$1,products!$A$1:$G$1,0))</f>
        <v>14.55</v>
      </c>
      <c r="M413">
        <f t="shared" si="19"/>
        <v>87.300000000000011</v>
      </c>
      <c r="N413" t="str">
        <f t="shared" si="20"/>
        <v>Liberica</v>
      </c>
      <c r="O413" t="str">
        <f t="shared" si="18"/>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f>INDEX(products!$A$1:$G$49,MATCH(orders!$D414,products!$A$1:$A$49,0),MATCH(orders!L$1,products!$A$1:$G$1,0))</f>
        <v>11.25</v>
      </c>
      <c r="M414">
        <f t="shared" si="19"/>
        <v>56.25</v>
      </c>
      <c r="N414" t="str">
        <f t="shared" si="20"/>
        <v>Arabica</v>
      </c>
      <c r="O414" t="str">
        <f t="shared" si="18"/>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f>INDEX(products!$A$1:$G$49,MATCH(orders!$D415,products!$A$1:$A$49,0),MATCH(orders!L$1,products!$A$1:$G$1,0))</f>
        <v>36.454999999999998</v>
      </c>
      <c r="M415">
        <f t="shared" si="19"/>
        <v>36.454999999999998</v>
      </c>
      <c r="N415" t="str">
        <f t="shared" si="20"/>
        <v>Liberica</v>
      </c>
      <c r="O415" t="str">
        <f t="shared" si="18"/>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f>INDEX(products!$A$1:$G$49,MATCH(orders!$D416,products!$A$1:$A$49,0),MATCH(orders!L$1,products!$A$1:$G$1,0))</f>
        <v>3.5849999999999995</v>
      </c>
      <c r="M416">
        <f t="shared" si="19"/>
        <v>10.754999999999999</v>
      </c>
      <c r="N416" t="str">
        <f t="shared" si="20"/>
        <v>Robusta</v>
      </c>
      <c r="O416" t="str">
        <f t="shared" si="18"/>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f>INDEX(products!$A$1:$G$49,MATCH(orders!$D417,products!$A$1:$A$49,0),MATCH(orders!L$1,products!$A$1:$G$1,0))</f>
        <v>2.9849999999999999</v>
      </c>
      <c r="M417">
        <f t="shared" si="19"/>
        <v>8.9550000000000001</v>
      </c>
      <c r="N417" t="str">
        <f t="shared" si="20"/>
        <v>Robusta</v>
      </c>
      <c r="O417" t="str">
        <f t="shared" si="18"/>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f>INDEX(products!$A$1:$G$49,MATCH(orders!$D418,products!$A$1:$A$49,0),MATCH(orders!L$1,products!$A$1:$G$1,0))</f>
        <v>7.77</v>
      </c>
      <c r="M418">
        <f t="shared" si="19"/>
        <v>23.31</v>
      </c>
      <c r="N418" t="str">
        <f t="shared" si="20"/>
        <v>Arabica</v>
      </c>
      <c r="O418" t="str">
        <f t="shared" si="18"/>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f>INDEX(products!$A$1:$G$49,MATCH(orders!$D419,products!$A$1:$A$49,0),MATCH(orders!L$1,products!$A$1:$G$1,0))</f>
        <v>29.784999999999997</v>
      </c>
      <c r="M419">
        <f t="shared" si="19"/>
        <v>29.784999999999997</v>
      </c>
      <c r="N419" t="str">
        <f t="shared" si="20"/>
        <v>Arabica</v>
      </c>
      <c r="O419" t="str">
        <f t="shared" si="18"/>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f>INDEX(products!$A$1:$G$49,MATCH(orders!$D420,products!$A$1:$A$49,0),MATCH(orders!L$1,products!$A$1:$G$1,0))</f>
        <v>29.784999999999997</v>
      </c>
      <c r="M420">
        <f t="shared" si="19"/>
        <v>148.92499999999998</v>
      </c>
      <c r="N420" t="str">
        <f t="shared" si="20"/>
        <v>Arabica</v>
      </c>
      <c r="O420" t="str">
        <f t="shared" si="18"/>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f>INDEX(products!$A$1:$G$49,MATCH(orders!$D421,products!$A$1:$A$49,0),MATCH(orders!L$1,products!$A$1:$G$1,0))</f>
        <v>8.73</v>
      </c>
      <c r="M421">
        <f t="shared" si="19"/>
        <v>8.73</v>
      </c>
      <c r="N421" t="str">
        <f t="shared" si="20"/>
        <v>Liberica</v>
      </c>
      <c r="O421" t="str">
        <f t="shared" si="18"/>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f>INDEX(products!$A$1:$G$49,MATCH(orders!$D422,products!$A$1:$A$49,0),MATCH(orders!L$1,products!$A$1:$G$1,0))</f>
        <v>7.77</v>
      </c>
      <c r="M422">
        <f t="shared" si="19"/>
        <v>31.08</v>
      </c>
      <c r="N422" t="str">
        <f t="shared" si="20"/>
        <v>Liberica</v>
      </c>
      <c r="O422" t="str">
        <f t="shared" si="18"/>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f>INDEX(products!$A$1:$G$49,MATCH(orders!$D423,products!$A$1:$A$49,0),MATCH(orders!L$1,products!$A$1:$G$1,0))</f>
        <v>22.884999999999998</v>
      </c>
      <c r="M423">
        <f t="shared" si="19"/>
        <v>137.31</v>
      </c>
      <c r="N423" t="str">
        <f t="shared" si="20"/>
        <v>Arabica</v>
      </c>
      <c r="O423" t="str">
        <f t="shared" si="18"/>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f>INDEX(products!$A$1:$G$49,MATCH(orders!$D424,products!$A$1:$A$49,0),MATCH(orders!L$1,products!$A$1:$G$1,0))</f>
        <v>5.97</v>
      </c>
      <c r="M424">
        <f t="shared" si="19"/>
        <v>29.849999999999998</v>
      </c>
      <c r="N424" t="str">
        <f t="shared" si="20"/>
        <v>Arabica</v>
      </c>
      <c r="O424" t="str">
        <f t="shared" si="18"/>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f>INDEX(products!$A$1:$G$49,MATCH(orders!$D425,products!$A$1:$A$49,0),MATCH(orders!L$1,products!$A$1:$G$1,0))</f>
        <v>5.97</v>
      </c>
      <c r="M425">
        <f t="shared" si="19"/>
        <v>17.91</v>
      </c>
      <c r="N425" t="str">
        <f t="shared" si="20"/>
        <v>Robusta</v>
      </c>
      <c r="O425" t="str">
        <f t="shared" si="18"/>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f>INDEX(products!$A$1:$G$49,MATCH(orders!$D426,products!$A$1:$A$49,0),MATCH(orders!L$1,products!$A$1:$G$1,0))</f>
        <v>8.91</v>
      </c>
      <c r="M426">
        <f t="shared" si="19"/>
        <v>26.73</v>
      </c>
      <c r="N426" t="str">
        <f t="shared" si="20"/>
        <v>Excelsa</v>
      </c>
      <c r="O426" t="str">
        <f t="shared" si="18"/>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f>INDEX(products!$A$1:$G$49,MATCH(orders!$D427,products!$A$1:$A$49,0),MATCH(orders!L$1,products!$A$1:$G$1,0))</f>
        <v>8.9499999999999993</v>
      </c>
      <c r="M427">
        <f t="shared" si="19"/>
        <v>17.899999999999999</v>
      </c>
      <c r="N427" t="str">
        <f t="shared" si="20"/>
        <v>Robusta</v>
      </c>
      <c r="O427" t="str">
        <f t="shared" si="18"/>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f>INDEX(products!$A$1:$G$49,MATCH(orders!$D428,products!$A$1:$A$49,0),MATCH(orders!L$1,products!$A$1:$G$1,0))</f>
        <v>3.5849999999999995</v>
      </c>
      <c r="M428">
        <f t="shared" si="19"/>
        <v>14.339999999999998</v>
      </c>
      <c r="N428" t="str">
        <f t="shared" si="20"/>
        <v>Robusta</v>
      </c>
      <c r="O428" t="str">
        <f t="shared" si="18"/>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f>INDEX(products!$A$1:$G$49,MATCH(orders!$D429,products!$A$1:$A$49,0),MATCH(orders!L$1,products!$A$1:$G$1,0))</f>
        <v>25.874999999999996</v>
      </c>
      <c r="M429">
        <f t="shared" si="19"/>
        <v>77.624999999999986</v>
      </c>
      <c r="N429" t="str">
        <f t="shared" si="20"/>
        <v>Arabica</v>
      </c>
      <c r="O429" t="str">
        <f t="shared" si="18"/>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f>INDEX(products!$A$1:$G$49,MATCH(orders!$D430,products!$A$1:$A$49,0),MATCH(orders!L$1,products!$A$1:$G$1,0))</f>
        <v>11.95</v>
      </c>
      <c r="M430">
        <f t="shared" si="19"/>
        <v>59.75</v>
      </c>
      <c r="N430" t="str">
        <f t="shared" si="20"/>
        <v>Robusta</v>
      </c>
      <c r="O430" t="str">
        <f t="shared" si="18"/>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f>INDEX(products!$A$1:$G$49,MATCH(orders!$D431,products!$A$1:$A$49,0),MATCH(orders!L$1,products!$A$1:$G$1,0))</f>
        <v>12.95</v>
      </c>
      <c r="M431">
        <f t="shared" si="19"/>
        <v>77.699999999999989</v>
      </c>
      <c r="N431" t="str">
        <f t="shared" si="20"/>
        <v>Arabica</v>
      </c>
      <c r="O431" t="str">
        <f t="shared" si="18"/>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f>INDEX(products!$A$1:$G$49,MATCH(orders!$D432,products!$A$1:$A$49,0),MATCH(orders!L$1,products!$A$1:$G$1,0))</f>
        <v>2.6849999999999996</v>
      </c>
      <c r="M432">
        <f t="shared" si="19"/>
        <v>5.3699999999999992</v>
      </c>
      <c r="N432" t="str">
        <f t="shared" si="20"/>
        <v>Robusta</v>
      </c>
      <c r="O432" t="str">
        <f t="shared" si="18"/>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f>INDEX(products!$A$1:$G$49,MATCH(orders!$D433,products!$A$1:$A$49,0),MATCH(orders!L$1,products!$A$1:$G$1,0))</f>
        <v>27.945</v>
      </c>
      <c r="M433">
        <f t="shared" si="19"/>
        <v>83.835000000000008</v>
      </c>
      <c r="N433" t="str">
        <f t="shared" si="20"/>
        <v>Excelsa</v>
      </c>
      <c r="O433" t="str">
        <f t="shared" si="18"/>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f>INDEX(products!$A$1:$G$49,MATCH(orders!$D434,products!$A$1:$A$49,0),MATCH(orders!L$1,products!$A$1:$G$1,0))</f>
        <v>11.25</v>
      </c>
      <c r="M434">
        <f t="shared" si="19"/>
        <v>22.5</v>
      </c>
      <c r="N434" t="str">
        <f t="shared" si="20"/>
        <v>Arabica</v>
      </c>
      <c r="O434" t="str">
        <f t="shared" si="18"/>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f>INDEX(products!$A$1:$G$49,MATCH(orders!$D435,products!$A$1:$A$49,0),MATCH(orders!L$1,products!$A$1:$G$1,0))</f>
        <v>33.464999999999996</v>
      </c>
      <c r="M435">
        <f t="shared" si="19"/>
        <v>200.78999999999996</v>
      </c>
      <c r="N435" t="str">
        <f t="shared" si="20"/>
        <v>Liberica</v>
      </c>
      <c r="O435" t="str">
        <f t="shared" si="18"/>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f>INDEX(products!$A$1:$G$49,MATCH(orders!$D436,products!$A$1:$A$49,0),MATCH(orders!L$1,products!$A$1:$G$1,0))</f>
        <v>11.25</v>
      </c>
      <c r="M436">
        <f t="shared" si="19"/>
        <v>67.5</v>
      </c>
      <c r="N436" t="str">
        <f t="shared" si="20"/>
        <v>Arabica</v>
      </c>
      <c r="O436" t="str">
        <f t="shared" si="18"/>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f>INDEX(products!$A$1:$G$49,MATCH(orders!$D437,products!$A$1:$A$49,0),MATCH(orders!L$1,products!$A$1:$G$1,0))</f>
        <v>8.25</v>
      </c>
      <c r="M437">
        <f t="shared" si="19"/>
        <v>8.25</v>
      </c>
      <c r="N437" t="str">
        <f t="shared" si="20"/>
        <v>Excelsa</v>
      </c>
      <c r="O437" t="str">
        <f t="shared" si="18"/>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f>INDEX(products!$A$1:$G$49,MATCH(orders!$D438,products!$A$1:$A$49,0),MATCH(orders!L$1,products!$A$1:$G$1,0))</f>
        <v>4.7549999999999999</v>
      </c>
      <c r="M438">
        <f t="shared" si="19"/>
        <v>9.51</v>
      </c>
      <c r="N438" t="str">
        <f t="shared" si="20"/>
        <v>Liberica</v>
      </c>
      <c r="O438" t="str">
        <f t="shared" si="18"/>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f>INDEX(products!$A$1:$G$49,MATCH(orders!$D439,products!$A$1:$A$49,0),MATCH(orders!L$1,products!$A$1:$G$1,0))</f>
        <v>29.784999999999997</v>
      </c>
      <c r="M439">
        <f t="shared" si="19"/>
        <v>29.784999999999997</v>
      </c>
      <c r="N439" t="str">
        <f t="shared" si="20"/>
        <v>Liberica</v>
      </c>
      <c r="O439" t="str">
        <f t="shared" si="18"/>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f>INDEX(products!$A$1:$G$49,MATCH(orders!$D440,products!$A$1:$A$49,0),MATCH(orders!L$1,products!$A$1:$G$1,0))</f>
        <v>7.77</v>
      </c>
      <c r="M440">
        <f t="shared" si="19"/>
        <v>15.54</v>
      </c>
      <c r="N440" t="str">
        <f t="shared" si="20"/>
        <v>Liberica</v>
      </c>
      <c r="O440" t="str">
        <f t="shared" si="18"/>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f>INDEX(products!$A$1:$G$49,MATCH(orders!$D441,products!$A$1:$A$49,0),MATCH(orders!L$1,products!$A$1:$G$1,0))</f>
        <v>8.91</v>
      </c>
      <c r="M441">
        <f t="shared" si="19"/>
        <v>35.64</v>
      </c>
      <c r="N441" t="str">
        <f t="shared" si="20"/>
        <v>Excelsa</v>
      </c>
      <c r="O441" t="str">
        <f t="shared" si="18"/>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f>INDEX(products!$A$1:$G$49,MATCH(orders!$D442,products!$A$1:$A$49,0),MATCH(orders!L$1,products!$A$1:$G$1,0))</f>
        <v>25.874999999999996</v>
      </c>
      <c r="M442">
        <f t="shared" si="19"/>
        <v>103.49999999999999</v>
      </c>
      <c r="N442" t="str">
        <f t="shared" si="20"/>
        <v>Arabica</v>
      </c>
      <c r="O442" t="str">
        <f t="shared" si="18"/>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f>INDEX(products!$A$1:$G$49,MATCH(orders!$D443,products!$A$1:$A$49,0),MATCH(orders!L$1,products!$A$1:$G$1,0))</f>
        <v>12.15</v>
      </c>
      <c r="M443">
        <f t="shared" si="19"/>
        <v>36.450000000000003</v>
      </c>
      <c r="N443" t="str">
        <f t="shared" si="20"/>
        <v>Excelsa</v>
      </c>
      <c r="O443" t="str">
        <f t="shared" si="18"/>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f>INDEX(products!$A$1:$G$49,MATCH(orders!$D444,products!$A$1:$A$49,0),MATCH(orders!L$1,products!$A$1:$G$1,0))</f>
        <v>7.169999999999999</v>
      </c>
      <c r="M444">
        <f t="shared" si="19"/>
        <v>35.849999999999994</v>
      </c>
      <c r="N444" t="str">
        <f t="shared" si="20"/>
        <v>Robusta</v>
      </c>
      <c r="O444" t="str">
        <f t="shared" si="18"/>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f>INDEX(products!$A$1:$G$49,MATCH(orders!$D445,products!$A$1:$A$49,0),MATCH(orders!L$1,products!$A$1:$G$1,0))</f>
        <v>4.4550000000000001</v>
      </c>
      <c r="M445">
        <f t="shared" si="19"/>
        <v>22.274999999999999</v>
      </c>
      <c r="N445" t="str">
        <f t="shared" si="20"/>
        <v>Excelsa</v>
      </c>
      <c r="O445" t="str">
        <f t="shared" si="18"/>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f>INDEX(products!$A$1:$G$49,MATCH(orders!$D446,products!$A$1:$A$49,0),MATCH(orders!L$1,products!$A$1:$G$1,0))</f>
        <v>4.125</v>
      </c>
      <c r="M446">
        <f t="shared" si="19"/>
        <v>24.75</v>
      </c>
      <c r="N446" t="str">
        <f t="shared" si="20"/>
        <v>Excelsa</v>
      </c>
      <c r="O446" t="str">
        <f t="shared" si="18"/>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f>INDEX(products!$A$1:$G$49,MATCH(orders!$D447,products!$A$1:$A$49,0),MATCH(orders!L$1,products!$A$1:$G$1,0))</f>
        <v>33.464999999999996</v>
      </c>
      <c r="M447">
        <f t="shared" si="19"/>
        <v>66.929999999999993</v>
      </c>
      <c r="N447" t="str">
        <f t="shared" si="20"/>
        <v>Liberica</v>
      </c>
      <c r="O447" t="str">
        <f t="shared" si="18"/>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f>INDEX(products!$A$1:$G$49,MATCH(orders!$D448,products!$A$1:$A$49,0),MATCH(orders!L$1,products!$A$1:$G$1,0))</f>
        <v>8.73</v>
      </c>
      <c r="M448">
        <f t="shared" si="19"/>
        <v>8.73</v>
      </c>
      <c r="N448" t="str">
        <f t="shared" si="20"/>
        <v>Liberica</v>
      </c>
      <c r="O448" t="str">
        <f t="shared" si="18"/>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f>INDEX(products!$A$1:$G$49,MATCH(orders!$D449,products!$A$1:$A$49,0),MATCH(orders!L$1,products!$A$1:$G$1,0))</f>
        <v>5.97</v>
      </c>
      <c r="M449">
        <f t="shared" si="19"/>
        <v>17.91</v>
      </c>
      <c r="N449" t="str">
        <f t="shared" si="20"/>
        <v>Robusta</v>
      </c>
      <c r="O449" t="str">
        <f t="shared" si="18"/>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f>INDEX(products!$A$1:$G$49,MATCH(orders!$D450,products!$A$1:$A$49,0),MATCH(orders!L$1,products!$A$1:$G$1,0))</f>
        <v>7.169999999999999</v>
      </c>
      <c r="M450">
        <f t="shared" si="19"/>
        <v>7.169999999999999</v>
      </c>
      <c r="N450" t="str">
        <f t="shared" si="20"/>
        <v>Robusta</v>
      </c>
      <c r="O450" t="str">
        <f t="shared" ref="O450:O513" si="21">IF(J450="M","Medium",IF(J450="L","Light",IF(J450="D","Dark")))</f>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f>INDEX(products!$A$1:$G$49,MATCH(orders!$D451,products!$A$1:$A$49,0),MATCH(orders!L$1,products!$A$1:$G$1,0))</f>
        <v>2.6849999999999996</v>
      </c>
      <c r="M451">
        <f t="shared" ref="M451:M514" si="22">L451*E451</f>
        <v>5.3699999999999992</v>
      </c>
      <c r="N451" t="str">
        <f t="shared" ref="N451:N514" si="23">IF(I451="Rob","Robusta",IF(I451="Exc","Excelsa",IF(I451="Ara","Arabica", IF(I451="Lib","Liberica",""))))</f>
        <v>Robusta</v>
      </c>
      <c r="O451" t="str">
        <f t="shared" si="21"/>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f>INDEX(products!$A$1:$G$49,MATCH(orders!$D452,products!$A$1:$A$49,0),MATCH(orders!L$1,products!$A$1:$G$1,0))</f>
        <v>4.7549999999999999</v>
      </c>
      <c r="M452">
        <f t="shared" si="22"/>
        <v>23.774999999999999</v>
      </c>
      <c r="N452" t="str">
        <f t="shared" si="23"/>
        <v>Liberica</v>
      </c>
      <c r="O452" t="str">
        <f t="shared" si="21"/>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f>INDEX(products!$A$1:$G$49,MATCH(orders!$D453,products!$A$1:$A$49,0),MATCH(orders!L$1,products!$A$1:$G$1,0))</f>
        <v>20.584999999999997</v>
      </c>
      <c r="M453">
        <f t="shared" si="22"/>
        <v>41.169999999999995</v>
      </c>
      <c r="N453" t="str">
        <f t="shared" si="23"/>
        <v>Robusta</v>
      </c>
      <c r="O453" t="str">
        <f t="shared" si="21"/>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f>INDEX(products!$A$1:$G$49,MATCH(orders!$D454,products!$A$1:$A$49,0),MATCH(orders!L$1,products!$A$1:$G$1,0))</f>
        <v>3.8849999999999998</v>
      </c>
      <c r="M454">
        <f t="shared" si="22"/>
        <v>11.654999999999999</v>
      </c>
      <c r="N454" t="str">
        <f t="shared" si="23"/>
        <v>Arabica</v>
      </c>
      <c r="O454" t="str">
        <f t="shared" si="21"/>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f>INDEX(products!$A$1:$G$49,MATCH(orders!$D455,products!$A$1:$A$49,0),MATCH(orders!L$1,products!$A$1:$G$1,0))</f>
        <v>9.51</v>
      </c>
      <c r="M455">
        <f t="shared" si="22"/>
        <v>38.04</v>
      </c>
      <c r="N455" t="str">
        <f t="shared" si="23"/>
        <v>Liberica</v>
      </c>
      <c r="O455" t="str">
        <f t="shared" si="21"/>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f>INDEX(products!$A$1:$G$49,MATCH(orders!$D456,products!$A$1:$A$49,0),MATCH(orders!L$1,products!$A$1:$G$1,0))</f>
        <v>20.584999999999997</v>
      </c>
      <c r="M456">
        <f t="shared" si="22"/>
        <v>82.339999999999989</v>
      </c>
      <c r="N456" t="str">
        <f t="shared" si="23"/>
        <v>Robusta</v>
      </c>
      <c r="O456" t="str">
        <f t="shared" si="21"/>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f>INDEX(products!$A$1:$G$49,MATCH(orders!$D457,products!$A$1:$A$49,0),MATCH(orders!L$1,products!$A$1:$G$1,0))</f>
        <v>4.7549999999999999</v>
      </c>
      <c r="M457">
        <f t="shared" si="22"/>
        <v>9.51</v>
      </c>
      <c r="N457" t="str">
        <f t="shared" si="23"/>
        <v>Liberica</v>
      </c>
      <c r="O457" t="str">
        <f t="shared" si="21"/>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f>INDEX(products!$A$1:$G$49,MATCH(orders!$D458,products!$A$1:$A$49,0),MATCH(orders!L$1,products!$A$1:$G$1,0))</f>
        <v>20.584999999999997</v>
      </c>
      <c r="M458">
        <f t="shared" si="22"/>
        <v>41.169999999999995</v>
      </c>
      <c r="N458" t="str">
        <f t="shared" si="23"/>
        <v>Robusta</v>
      </c>
      <c r="O458" t="str">
        <f t="shared" si="21"/>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f>INDEX(products!$A$1:$G$49,MATCH(orders!$D459,products!$A$1:$A$49,0),MATCH(orders!L$1,products!$A$1:$G$1,0))</f>
        <v>9.51</v>
      </c>
      <c r="M459">
        <f t="shared" si="22"/>
        <v>47.55</v>
      </c>
      <c r="N459" t="str">
        <f t="shared" si="23"/>
        <v>Liberica</v>
      </c>
      <c r="O459" t="str">
        <f t="shared" si="21"/>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f>INDEX(products!$A$1:$G$49,MATCH(orders!$D460,products!$A$1:$A$49,0),MATCH(orders!L$1,products!$A$1:$G$1,0))</f>
        <v>11.25</v>
      </c>
      <c r="M460">
        <f t="shared" si="22"/>
        <v>45</v>
      </c>
      <c r="N460" t="str">
        <f t="shared" si="23"/>
        <v>Arabica</v>
      </c>
      <c r="O460" t="str">
        <f t="shared" si="21"/>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f>INDEX(products!$A$1:$G$49,MATCH(orders!$D461,products!$A$1:$A$49,0),MATCH(orders!L$1,products!$A$1:$G$1,0))</f>
        <v>4.7549999999999999</v>
      </c>
      <c r="M461">
        <f t="shared" si="22"/>
        <v>23.774999999999999</v>
      </c>
      <c r="N461" t="str">
        <f t="shared" si="23"/>
        <v>Liberica</v>
      </c>
      <c r="O461" t="str">
        <f t="shared" si="21"/>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f>INDEX(products!$A$1:$G$49,MATCH(orders!$D462,products!$A$1:$A$49,0),MATCH(orders!L$1,products!$A$1:$G$1,0))</f>
        <v>5.3699999999999992</v>
      </c>
      <c r="M462">
        <f t="shared" si="22"/>
        <v>16.11</v>
      </c>
      <c r="N462" t="str">
        <f t="shared" si="23"/>
        <v>Robusta</v>
      </c>
      <c r="O462" t="str">
        <f t="shared" si="21"/>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f>INDEX(products!$A$1:$G$49,MATCH(orders!$D463,products!$A$1:$A$49,0),MATCH(orders!L$1,products!$A$1:$G$1,0))</f>
        <v>2.6849999999999996</v>
      </c>
      <c r="M463">
        <f t="shared" si="22"/>
        <v>10.739999999999998</v>
      </c>
      <c r="N463" t="str">
        <f t="shared" si="23"/>
        <v>Robusta</v>
      </c>
      <c r="O463" t="str">
        <f t="shared" si="21"/>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f>INDEX(products!$A$1:$G$49,MATCH(orders!$D464,products!$A$1:$A$49,0),MATCH(orders!L$1,products!$A$1:$G$1,0))</f>
        <v>9.9499999999999993</v>
      </c>
      <c r="M464">
        <f t="shared" si="22"/>
        <v>49.75</v>
      </c>
      <c r="N464" t="str">
        <f t="shared" si="23"/>
        <v>Arabica</v>
      </c>
      <c r="O464" t="str">
        <f t="shared" si="21"/>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f>INDEX(products!$A$1:$G$49,MATCH(orders!$D465,products!$A$1:$A$49,0),MATCH(orders!L$1,products!$A$1:$G$1,0))</f>
        <v>13.75</v>
      </c>
      <c r="M465">
        <f t="shared" si="22"/>
        <v>27.5</v>
      </c>
      <c r="N465" t="str">
        <f t="shared" si="23"/>
        <v>Excelsa</v>
      </c>
      <c r="O465" t="str">
        <f t="shared" si="21"/>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f>INDEX(products!$A$1:$G$49,MATCH(orders!$D466,products!$A$1:$A$49,0),MATCH(orders!L$1,products!$A$1:$G$1,0))</f>
        <v>29.784999999999997</v>
      </c>
      <c r="M466">
        <f t="shared" si="22"/>
        <v>119.13999999999999</v>
      </c>
      <c r="N466" t="str">
        <f t="shared" si="23"/>
        <v>Liberica</v>
      </c>
      <c r="O466" t="str">
        <f t="shared" si="21"/>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f>INDEX(products!$A$1:$G$49,MATCH(orders!$D467,products!$A$1:$A$49,0),MATCH(orders!L$1,products!$A$1:$G$1,0))</f>
        <v>20.584999999999997</v>
      </c>
      <c r="M467">
        <f t="shared" si="22"/>
        <v>20.584999999999997</v>
      </c>
      <c r="N467" t="str">
        <f t="shared" si="23"/>
        <v>Robusta</v>
      </c>
      <c r="O467" t="str">
        <f t="shared" si="21"/>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f>INDEX(products!$A$1:$G$49,MATCH(orders!$D468,products!$A$1:$A$49,0),MATCH(orders!L$1,products!$A$1:$G$1,0))</f>
        <v>2.9849999999999999</v>
      </c>
      <c r="M468">
        <f t="shared" si="22"/>
        <v>8.9550000000000001</v>
      </c>
      <c r="N468" t="str">
        <f t="shared" si="23"/>
        <v>Arabica</v>
      </c>
      <c r="O468" t="str">
        <f t="shared" si="21"/>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f>INDEX(products!$A$1:$G$49,MATCH(orders!$D469,products!$A$1:$A$49,0),MATCH(orders!L$1,products!$A$1:$G$1,0))</f>
        <v>5.97</v>
      </c>
      <c r="M469">
        <f t="shared" si="22"/>
        <v>5.97</v>
      </c>
      <c r="N469" t="str">
        <f t="shared" si="23"/>
        <v>Arabica</v>
      </c>
      <c r="O469" t="str">
        <f t="shared" si="21"/>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f>INDEX(products!$A$1:$G$49,MATCH(orders!$D470,products!$A$1:$A$49,0),MATCH(orders!L$1,products!$A$1:$G$1,0))</f>
        <v>13.75</v>
      </c>
      <c r="M470">
        <f t="shared" si="22"/>
        <v>41.25</v>
      </c>
      <c r="N470" t="str">
        <f t="shared" si="23"/>
        <v>Excelsa</v>
      </c>
      <c r="O470" t="str">
        <f t="shared" si="21"/>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f>INDEX(products!$A$1:$G$49,MATCH(orders!$D471,products!$A$1:$A$49,0),MATCH(orders!L$1,products!$A$1:$G$1,0))</f>
        <v>4.4550000000000001</v>
      </c>
      <c r="M471">
        <f t="shared" si="22"/>
        <v>22.274999999999999</v>
      </c>
      <c r="N471" t="str">
        <f t="shared" si="23"/>
        <v>Excelsa</v>
      </c>
      <c r="O471" t="str">
        <f t="shared" si="21"/>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f>INDEX(products!$A$1:$G$49,MATCH(orders!$D472,products!$A$1:$A$49,0),MATCH(orders!L$1,products!$A$1:$G$1,0))</f>
        <v>6.75</v>
      </c>
      <c r="M472">
        <f t="shared" si="22"/>
        <v>6.75</v>
      </c>
      <c r="N472" t="str">
        <f t="shared" si="23"/>
        <v>Arabica</v>
      </c>
      <c r="O472" t="str">
        <f t="shared" si="21"/>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f>INDEX(products!$A$1:$G$49,MATCH(orders!$D473,products!$A$1:$A$49,0),MATCH(orders!L$1,products!$A$1:$G$1,0))</f>
        <v>33.464999999999996</v>
      </c>
      <c r="M473">
        <f t="shared" si="22"/>
        <v>133.85999999999999</v>
      </c>
      <c r="N473" t="str">
        <f t="shared" si="23"/>
        <v>Liberica</v>
      </c>
      <c r="O473" t="str">
        <f t="shared" si="21"/>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f>INDEX(products!$A$1:$G$49,MATCH(orders!$D474,products!$A$1:$A$49,0),MATCH(orders!L$1,products!$A$1:$G$1,0))</f>
        <v>2.9849999999999999</v>
      </c>
      <c r="M474">
        <f t="shared" si="22"/>
        <v>5.97</v>
      </c>
      <c r="N474" t="str">
        <f t="shared" si="23"/>
        <v>Arabica</v>
      </c>
      <c r="O474" t="str">
        <f t="shared" si="21"/>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f>INDEX(products!$A$1:$G$49,MATCH(orders!$D475,products!$A$1:$A$49,0),MATCH(orders!L$1,products!$A$1:$G$1,0))</f>
        <v>12.95</v>
      </c>
      <c r="M475">
        <f t="shared" si="22"/>
        <v>25.9</v>
      </c>
      <c r="N475" t="str">
        <f t="shared" si="23"/>
        <v>Arabica</v>
      </c>
      <c r="O475" t="str">
        <f t="shared" si="21"/>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f>INDEX(products!$A$1:$G$49,MATCH(orders!$D476,products!$A$1:$A$49,0),MATCH(orders!L$1,products!$A$1:$G$1,0))</f>
        <v>31.624999999999996</v>
      </c>
      <c r="M476">
        <f t="shared" si="22"/>
        <v>31.624999999999996</v>
      </c>
      <c r="N476" t="str">
        <f t="shared" si="23"/>
        <v>Excelsa</v>
      </c>
      <c r="O476" t="str">
        <f t="shared" si="21"/>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f>INDEX(products!$A$1:$G$49,MATCH(orders!$D477,products!$A$1:$A$49,0),MATCH(orders!L$1,products!$A$1:$G$1,0))</f>
        <v>4.3650000000000002</v>
      </c>
      <c r="M477">
        <f t="shared" si="22"/>
        <v>8.73</v>
      </c>
      <c r="N477" t="str">
        <f t="shared" si="23"/>
        <v>Liberica</v>
      </c>
      <c r="O477" t="str">
        <f t="shared" si="21"/>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f>INDEX(products!$A$1:$G$49,MATCH(orders!$D478,products!$A$1:$A$49,0),MATCH(orders!L$1,products!$A$1:$G$1,0))</f>
        <v>4.4550000000000001</v>
      </c>
      <c r="M478">
        <f t="shared" si="22"/>
        <v>26.73</v>
      </c>
      <c r="N478" t="str">
        <f t="shared" si="23"/>
        <v>Excelsa</v>
      </c>
      <c r="O478" t="str">
        <f t="shared" si="21"/>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f>INDEX(products!$A$1:$G$49,MATCH(orders!$D479,products!$A$1:$A$49,0),MATCH(orders!L$1,products!$A$1:$G$1,0))</f>
        <v>4.3650000000000002</v>
      </c>
      <c r="M479">
        <f t="shared" si="22"/>
        <v>26.19</v>
      </c>
      <c r="N479" t="str">
        <f t="shared" si="23"/>
        <v>Liberica</v>
      </c>
      <c r="O479" t="str">
        <f t="shared" si="21"/>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f>INDEX(products!$A$1:$G$49,MATCH(orders!$D480,products!$A$1:$A$49,0),MATCH(orders!L$1,products!$A$1:$G$1,0))</f>
        <v>8.9499999999999993</v>
      </c>
      <c r="M480">
        <f t="shared" si="22"/>
        <v>53.699999999999996</v>
      </c>
      <c r="N480" t="str">
        <f t="shared" si="23"/>
        <v>Robusta</v>
      </c>
      <c r="O480" t="str">
        <f t="shared" si="21"/>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f>INDEX(products!$A$1:$G$49,MATCH(orders!$D481,products!$A$1:$A$49,0),MATCH(orders!L$1,products!$A$1:$G$1,0))</f>
        <v>31.624999999999996</v>
      </c>
      <c r="M481">
        <f t="shared" si="22"/>
        <v>126.49999999999999</v>
      </c>
      <c r="N481" t="str">
        <f t="shared" si="23"/>
        <v>Excelsa</v>
      </c>
      <c r="O481" t="str">
        <f t="shared" si="21"/>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f>INDEX(products!$A$1:$G$49,MATCH(orders!$D482,products!$A$1:$A$49,0),MATCH(orders!L$1,products!$A$1:$G$1,0))</f>
        <v>4.125</v>
      </c>
      <c r="M482">
        <f t="shared" si="22"/>
        <v>4.125</v>
      </c>
      <c r="N482" t="str">
        <f t="shared" si="23"/>
        <v>Excelsa</v>
      </c>
      <c r="O482" t="str">
        <f t="shared" si="21"/>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f>INDEX(products!$A$1:$G$49,MATCH(orders!$D483,products!$A$1:$A$49,0),MATCH(orders!L$1,products!$A$1:$G$1,0))</f>
        <v>11.95</v>
      </c>
      <c r="M483">
        <f t="shared" si="22"/>
        <v>23.9</v>
      </c>
      <c r="N483" t="str">
        <f t="shared" si="23"/>
        <v>Robusta</v>
      </c>
      <c r="O483" t="str">
        <f t="shared" si="21"/>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f>INDEX(products!$A$1:$G$49,MATCH(orders!$D484,products!$A$1:$A$49,0),MATCH(orders!L$1,products!$A$1:$G$1,0))</f>
        <v>27.945</v>
      </c>
      <c r="M484">
        <f t="shared" si="22"/>
        <v>139.72499999999999</v>
      </c>
      <c r="N484" t="str">
        <f t="shared" si="23"/>
        <v>Excelsa</v>
      </c>
      <c r="O484" t="str">
        <f t="shared" si="21"/>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f>INDEX(products!$A$1:$G$49,MATCH(orders!$D485,products!$A$1:$A$49,0),MATCH(orders!L$1,products!$A$1:$G$1,0))</f>
        <v>29.784999999999997</v>
      </c>
      <c r="M485">
        <f t="shared" si="22"/>
        <v>59.569999999999993</v>
      </c>
      <c r="N485" t="str">
        <f t="shared" si="23"/>
        <v>Liberica</v>
      </c>
      <c r="O485" t="str">
        <f t="shared" si="21"/>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f>INDEX(products!$A$1:$G$49,MATCH(orders!$D486,products!$A$1:$A$49,0),MATCH(orders!L$1,products!$A$1:$G$1,0))</f>
        <v>9.51</v>
      </c>
      <c r="M486">
        <f t="shared" si="22"/>
        <v>57.06</v>
      </c>
      <c r="N486" t="str">
        <f t="shared" si="23"/>
        <v>Liberica</v>
      </c>
      <c r="O486" t="str">
        <f t="shared" si="21"/>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f>INDEX(products!$A$1:$G$49,MATCH(orders!$D487,products!$A$1:$A$49,0),MATCH(orders!L$1,products!$A$1:$G$1,0))</f>
        <v>3.5849999999999995</v>
      </c>
      <c r="M487">
        <f t="shared" si="22"/>
        <v>21.509999999999998</v>
      </c>
      <c r="N487" t="str">
        <f t="shared" si="23"/>
        <v>Robusta</v>
      </c>
      <c r="O487" t="str">
        <f t="shared" si="21"/>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f>INDEX(products!$A$1:$G$49,MATCH(orders!$D488,products!$A$1:$A$49,0),MATCH(orders!L$1,products!$A$1:$G$1,0))</f>
        <v>8.73</v>
      </c>
      <c r="M488">
        <f t="shared" si="22"/>
        <v>52.38</v>
      </c>
      <c r="N488" t="str">
        <f t="shared" si="23"/>
        <v>Liberica</v>
      </c>
      <c r="O488" t="str">
        <f t="shared" si="21"/>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f>INDEX(products!$A$1:$G$49,MATCH(orders!$D489,products!$A$1:$A$49,0),MATCH(orders!L$1,products!$A$1:$G$1,0))</f>
        <v>12.15</v>
      </c>
      <c r="M489">
        <f t="shared" si="22"/>
        <v>72.900000000000006</v>
      </c>
      <c r="N489" t="str">
        <f t="shared" si="23"/>
        <v>Excelsa</v>
      </c>
      <c r="O489" t="str">
        <f t="shared" si="21"/>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f>INDEX(products!$A$1:$G$49,MATCH(orders!$D490,products!$A$1:$A$49,0),MATCH(orders!L$1,products!$A$1:$G$1,0))</f>
        <v>2.9849999999999999</v>
      </c>
      <c r="M490">
        <f t="shared" si="22"/>
        <v>14.924999999999999</v>
      </c>
      <c r="N490" t="str">
        <f t="shared" si="23"/>
        <v>Robusta</v>
      </c>
      <c r="O490" t="str">
        <f t="shared" si="21"/>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f>INDEX(products!$A$1:$G$49,MATCH(orders!$D491,products!$A$1:$A$49,0),MATCH(orders!L$1,products!$A$1:$G$1,0))</f>
        <v>15.85</v>
      </c>
      <c r="M491">
        <f t="shared" si="22"/>
        <v>95.1</v>
      </c>
      <c r="N491" t="str">
        <f t="shared" si="23"/>
        <v>Liberica</v>
      </c>
      <c r="O491" t="str">
        <f t="shared" si="21"/>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f>INDEX(products!$A$1:$G$49,MATCH(orders!$D492,products!$A$1:$A$49,0),MATCH(orders!L$1,products!$A$1:$G$1,0))</f>
        <v>7.77</v>
      </c>
      <c r="M492">
        <f t="shared" si="22"/>
        <v>15.54</v>
      </c>
      <c r="N492" t="str">
        <f t="shared" si="23"/>
        <v>Liberica</v>
      </c>
      <c r="O492" t="str">
        <f t="shared" si="21"/>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f>INDEX(products!$A$1:$G$49,MATCH(orders!$D493,products!$A$1:$A$49,0),MATCH(orders!L$1,products!$A$1:$G$1,0))</f>
        <v>3.8849999999999998</v>
      </c>
      <c r="M493">
        <f t="shared" si="22"/>
        <v>23.31</v>
      </c>
      <c r="N493" t="str">
        <f t="shared" si="23"/>
        <v>Liberica</v>
      </c>
      <c r="O493" t="str">
        <f t="shared" si="21"/>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f>INDEX(products!$A$1:$G$49,MATCH(orders!$D494,products!$A$1:$A$49,0),MATCH(orders!L$1,products!$A$1:$G$1,0))</f>
        <v>4.125</v>
      </c>
      <c r="M494">
        <f t="shared" si="22"/>
        <v>4.125</v>
      </c>
      <c r="N494" t="str">
        <f t="shared" si="23"/>
        <v>Excelsa</v>
      </c>
      <c r="O494" t="str">
        <f t="shared" si="21"/>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f>INDEX(products!$A$1:$G$49,MATCH(orders!$D495,products!$A$1:$A$49,0),MATCH(orders!L$1,products!$A$1:$G$1,0))</f>
        <v>5.97</v>
      </c>
      <c r="M495">
        <f t="shared" si="22"/>
        <v>35.82</v>
      </c>
      <c r="N495" t="str">
        <f t="shared" si="23"/>
        <v>Robusta</v>
      </c>
      <c r="O495" t="str">
        <f t="shared" si="21"/>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f>INDEX(products!$A$1:$G$49,MATCH(orders!$D496,products!$A$1:$A$49,0),MATCH(orders!L$1,products!$A$1:$G$1,0))</f>
        <v>15.85</v>
      </c>
      <c r="M496">
        <f t="shared" si="22"/>
        <v>31.7</v>
      </c>
      <c r="N496" t="str">
        <f t="shared" si="23"/>
        <v>Liberica</v>
      </c>
      <c r="O496" t="str">
        <f t="shared" si="21"/>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f>INDEX(products!$A$1:$G$49,MATCH(orders!$D497,products!$A$1:$A$49,0),MATCH(orders!L$1,products!$A$1:$G$1,0))</f>
        <v>15.85</v>
      </c>
      <c r="M497">
        <f t="shared" si="22"/>
        <v>79.25</v>
      </c>
      <c r="N497" t="str">
        <f t="shared" si="23"/>
        <v>Liberica</v>
      </c>
      <c r="O497" t="str">
        <f t="shared" si="21"/>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f>INDEX(products!$A$1:$G$49,MATCH(orders!$D498,products!$A$1:$A$49,0),MATCH(orders!L$1,products!$A$1:$G$1,0))</f>
        <v>3.645</v>
      </c>
      <c r="M498">
        <f t="shared" si="22"/>
        <v>10.935</v>
      </c>
      <c r="N498" t="str">
        <f t="shared" si="23"/>
        <v>Excelsa</v>
      </c>
      <c r="O498" t="str">
        <f t="shared" si="21"/>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f>INDEX(products!$A$1:$G$49,MATCH(orders!$D499,products!$A$1:$A$49,0),MATCH(orders!L$1,products!$A$1:$G$1,0))</f>
        <v>9.9499999999999993</v>
      </c>
      <c r="M499">
        <f t="shared" si="22"/>
        <v>39.799999999999997</v>
      </c>
      <c r="N499" t="str">
        <f t="shared" si="23"/>
        <v>Arabica</v>
      </c>
      <c r="O499" t="str">
        <f t="shared" si="21"/>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f>INDEX(products!$A$1:$G$49,MATCH(orders!$D500,products!$A$1:$A$49,0),MATCH(orders!L$1,products!$A$1:$G$1,0))</f>
        <v>9.9499999999999993</v>
      </c>
      <c r="M500">
        <f t="shared" si="22"/>
        <v>49.75</v>
      </c>
      <c r="N500" t="str">
        <f t="shared" si="23"/>
        <v>Robusta</v>
      </c>
      <c r="O500" t="str">
        <f t="shared" si="21"/>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f>INDEX(products!$A$1:$G$49,MATCH(orders!$D501,products!$A$1:$A$49,0),MATCH(orders!L$1,products!$A$1:$G$1,0))</f>
        <v>2.6849999999999996</v>
      </c>
      <c r="M501">
        <f t="shared" si="22"/>
        <v>8.0549999999999997</v>
      </c>
      <c r="N501" t="str">
        <f t="shared" si="23"/>
        <v>Robusta</v>
      </c>
      <c r="O501" t="str">
        <f t="shared" si="21"/>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f>INDEX(products!$A$1:$G$49,MATCH(orders!$D502,products!$A$1:$A$49,0),MATCH(orders!L$1,products!$A$1:$G$1,0))</f>
        <v>11.95</v>
      </c>
      <c r="M502">
        <f t="shared" si="22"/>
        <v>47.8</v>
      </c>
      <c r="N502" t="str">
        <f t="shared" si="23"/>
        <v>Robusta</v>
      </c>
      <c r="O502" t="str">
        <f t="shared" si="21"/>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f>INDEX(products!$A$1:$G$49,MATCH(orders!$D503,products!$A$1:$A$49,0),MATCH(orders!L$1,products!$A$1:$G$1,0))</f>
        <v>2.9849999999999999</v>
      </c>
      <c r="M503">
        <f t="shared" si="22"/>
        <v>11.94</v>
      </c>
      <c r="N503" t="str">
        <f t="shared" si="23"/>
        <v>Robusta</v>
      </c>
      <c r="O503" t="str">
        <f t="shared" si="21"/>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f>INDEX(products!$A$1:$G$49,MATCH(orders!$D504,products!$A$1:$A$49,0),MATCH(orders!L$1,products!$A$1:$G$1,0))</f>
        <v>4.125</v>
      </c>
      <c r="M504">
        <f t="shared" si="22"/>
        <v>16.5</v>
      </c>
      <c r="N504" t="str">
        <f t="shared" si="23"/>
        <v>Excelsa</v>
      </c>
      <c r="O504" t="str">
        <f t="shared" si="21"/>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f>INDEX(products!$A$1:$G$49,MATCH(orders!$D505,products!$A$1:$A$49,0),MATCH(orders!L$1,products!$A$1:$G$1,0))</f>
        <v>12.95</v>
      </c>
      <c r="M505">
        <f t="shared" si="22"/>
        <v>51.8</v>
      </c>
      <c r="N505" t="str">
        <f t="shared" si="23"/>
        <v>Liberica</v>
      </c>
      <c r="O505" t="str">
        <f t="shared" si="21"/>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f>INDEX(products!$A$1:$G$49,MATCH(orders!$D506,products!$A$1:$A$49,0),MATCH(orders!L$1,products!$A$1:$G$1,0))</f>
        <v>4.7549999999999999</v>
      </c>
      <c r="M506">
        <f t="shared" si="22"/>
        <v>14.265000000000001</v>
      </c>
      <c r="N506" t="str">
        <f t="shared" si="23"/>
        <v>Liberica</v>
      </c>
      <c r="O506" t="str">
        <f t="shared" si="21"/>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f>INDEX(products!$A$1:$G$49,MATCH(orders!$D507,products!$A$1:$A$49,0),MATCH(orders!L$1,products!$A$1:$G$1,0))</f>
        <v>4.3650000000000002</v>
      </c>
      <c r="M507">
        <f t="shared" si="22"/>
        <v>26.19</v>
      </c>
      <c r="N507" t="str">
        <f t="shared" si="23"/>
        <v>Liberica</v>
      </c>
      <c r="O507" t="str">
        <f t="shared" si="21"/>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f>INDEX(products!$A$1:$G$49,MATCH(orders!$D508,products!$A$1:$A$49,0),MATCH(orders!L$1,products!$A$1:$G$1,0))</f>
        <v>12.95</v>
      </c>
      <c r="M508">
        <f t="shared" si="22"/>
        <v>25.9</v>
      </c>
      <c r="N508" t="str">
        <f t="shared" si="23"/>
        <v>Arabica</v>
      </c>
      <c r="O508" t="str">
        <f t="shared" si="21"/>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f>INDEX(products!$A$1:$G$49,MATCH(orders!$D509,products!$A$1:$A$49,0),MATCH(orders!L$1,products!$A$1:$G$1,0))</f>
        <v>29.784999999999997</v>
      </c>
      <c r="M509">
        <f t="shared" si="22"/>
        <v>89.35499999999999</v>
      </c>
      <c r="N509" t="str">
        <f t="shared" si="23"/>
        <v>Arabica</v>
      </c>
      <c r="O509" t="str">
        <f t="shared" si="21"/>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f>INDEX(products!$A$1:$G$49,MATCH(orders!$D510,products!$A$1:$A$49,0),MATCH(orders!L$1,products!$A$1:$G$1,0))</f>
        <v>7.77</v>
      </c>
      <c r="M510">
        <f t="shared" si="22"/>
        <v>46.62</v>
      </c>
      <c r="N510" t="str">
        <f t="shared" si="23"/>
        <v>Liberica</v>
      </c>
      <c r="O510" t="str">
        <f t="shared" si="21"/>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f>INDEX(products!$A$1:$G$49,MATCH(orders!$D511,products!$A$1:$A$49,0),MATCH(orders!L$1,products!$A$1:$G$1,0))</f>
        <v>9.9499999999999993</v>
      </c>
      <c r="M511">
        <f t="shared" si="22"/>
        <v>29.849999999999998</v>
      </c>
      <c r="N511" t="str">
        <f t="shared" si="23"/>
        <v>Arabica</v>
      </c>
      <c r="O511" t="str">
        <f t="shared" si="21"/>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f>INDEX(products!$A$1:$G$49,MATCH(orders!$D512,products!$A$1:$A$49,0),MATCH(orders!L$1,products!$A$1:$G$1,0))</f>
        <v>3.5849999999999995</v>
      </c>
      <c r="M512">
        <f t="shared" si="22"/>
        <v>10.754999999999999</v>
      </c>
      <c r="N512" t="str">
        <f t="shared" si="23"/>
        <v>Robusta</v>
      </c>
      <c r="O512" t="str">
        <f t="shared" si="21"/>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f>INDEX(products!$A$1:$G$49,MATCH(orders!$D513,products!$A$1:$A$49,0),MATCH(orders!L$1,products!$A$1:$G$1,0))</f>
        <v>3.375</v>
      </c>
      <c r="M513">
        <f t="shared" si="22"/>
        <v>13.5</v>
      </c>
      <c r="N513" t="str">
        <f t="shared" si="23"/>
        <v>Arabica</v>
      </c>
      <c r="O513" t="str">
        <f t="shared" si="21"/>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f>INDEX(products!$A$1:$G$49,MATCH(orders!$D514,products!$A$1:$A$49,0),MATCH(orders!L$1,products!$A$1:$G$1,0))</f>
        <v>15.85</v>
      </c>
      <c r="M514">
        <f t="shared" si="22"/>
        <v>47.55</v>
      </c>
      <c r="N514" t="str">
        <f t="shared" si="23"/>
        <v>Liberica</v>
      </c>
      <c r="O514" t="str">
        <f t="shared" ref="O514:O577" si="24">IF(J514="M","Medium",IF(J514="L","Light",IF(J514="D","Dark")))</f>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f>INDEX(products!$A$1:$G$49,MATCH(orders!$D515,products!$A$1:$A$49,0),MATCH(orders!L$1,products!$A$1:$G$1,0))</f>
        <v>15.85</v>
      </c>
      <c r="M515">
        <f t="shared" ref="M515:M578" si="25">L515*E515</f>
        <v>79.25</v>
      </c>
      <c r="N515" t="str">
        <f t="shared" ref="N515:N578" si="26">IF(I515="Rob","Robusta",IF(I515="Exc","Excelsa",IF(I515="Ara","Arabica", IF(I515="Lib","Liberica",""))))</f>
        <v>Liberica</v>
      </c>
      <c r="O515" t="str">
        <f t="shared" si="24"/>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f>INDEX(products!$A$1:$G$49,MATCH(orders!$D516,products!$A$1:$A$49,0),MATCH(orders!L$1,products!$A$1:$G$1,0))</f>
        <v>4.3650000000000002</v>
      </c>
      <c r="M516">
        <f t="shared" si="25"/>
        <v>26.19</v>
      </c>
      <c r="N516" t="str">
        <f t="shared" si="26"/>
        <v>Liberica</v>
      </c>
      <c r="O516" t="str">
        <f t="shared" si="24"/>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f>INDEX(products!$A$1:$G$49,MATCH(orders!$D517,products!$A$1:$A$49,0),MATCH(orders!L$1,products!$A$1:$G$1,0))</f>
        <v>7.169999999999999</v>
      </c>
      <c r="M517">
        <f t="shared" si="25"/>
        <v>21.509999999999998</v>
      </c>
      <c r="N517" t="str">
        <f t="shared" si="26"/>
        <v>Robusta</v>
      </c>
      <c r="O517" t="str">
        <f t="shared" si="24"/>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f>INDEX(products!$A$1:$G$49,MATCH(orders!$D518,products!$A$1:$A$49,0),MATCH(orders!L$1,products!$A$1:$G$1,0))</f>
        <v>20.584999999999997</v>
      </c>
      <c r="M518">
        <f t="shared" si="25"/>
        <v>102.92499999999998</v>
      </c>
      <c r="N518" t="str">
        <f t="shared" si="26"/>
        <v>Robusta</v>
      </c>
      <c r="O518" t="str">
        <f t="shared" si="24"/>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f>INDEX(products!$A$1:$G$49,MATCH(orders!$D519,products!$A$1:$A$49,0),MATCH(orders!L$1,products!$A$1:$G$1,0))</f>
        <v>3.8849999999999998</v>
      </c>
      <c r="M519">
        <f t="shared" si="25"/>
        <v>7.77</v>
      </c>
      <c r="N519" t="str">
        <f t="shared" si="26"/>
        <v>Liberica</v>
      </c>
      <c r="O519" t="str">
        <f t="shared" si="24"/>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f>INDEX(products!$A$1:$G$49,MATCH(orders!$D520,products!$A$1:$A$49,0),MATCH(orders!L$1,products!$A$1:$G$1,0))</f>
        <v>27.945</v>
      </c>
      <c r="M520">
        <f t="shared" si="25"/>
        <v>139.72499999999999</v>
      </c>
      <c r="N520" t="str">
        <f t="shared" si="26"/>
        <v>Excelsa</v>
      </c>
      <c r="O520" t="str">
        <f t="shared" si="24"/>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f>INDEX(products!$A$1:$G$49,MATCH(orders!$D521,products!$A$1:$A$49,0),MATCH(orders!L$1,products!$A$1:$G$1,0))</f>
        <v>5.97</v>
      </c>
      <c r="M521">
        <f t="shared" si="25"/>
        <v>11.94</v>
      </c>
      <c r="N521" t="str">
        <f t="shared" si="26"/>
        <v>Arabica</v>
      </c>
      <c r="O521" t="str">
        <f t="shared" si="24"/>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f>INDEX(products!$A$1:$G$49,MATCH(orders!$D522,products!$A$1:$A$49,0),MATCH(orders!L$1,products!$A$1:$G$1,0))</f>
        <v>3.8849999999999998</v>
      </c>
      <c r="M522">
        <f t="shared" si="25"/>
        <v>3.8849999999999998</v>
      </c>
      <c r="N522" t="str">
        <f t="shared" si="26"/>
        <v>Liberica</v>
      </c>
      <c r="O522" t="str">
        <f t="shared" si="24"/>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f>INDEX(products!$A$1:$G$49,MATCH(orders!$D523,products!$A$1:$A$49,0),MATCH(orders!L$1,products!$A$1:$G$1,0))</f>
        <v>9.9499999999999993</v>
      </c>
      <c r="M523">
        <f t="shared" si="25"/>
        <v>39.799999999999997</v>
      </c>
      <c r="N523" t="str">
        <f t="shared" si="26"/>
        <v>Robusta</v>
      </c>
      <c r="O523" t="str">
        <f t="shared" si="24"/>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f>INDEX(products!$A$1:$G$49,MATCH(orders!$D524,products!$A$1:$A$49,0),MATCH(orders!L$1,products!$A$1:$G$1,0))</f>
        <v>5.97</v>
      </c>
      <c r="M524">
        <f t="shared" si="25"/>
        <v>29.849999999999998</v>
      </c>
      <c r="N524" t="str">
        <f t="shared" si="26"/>
        <v>Robusta</v>
      </c>
      <c r="O524" t="str">
        <f t="shared" si="24"/>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f>INDEX(products!$A$1:$G$49,MATCH(orders!$D525,products!$A$1:$A$49,0),MATCH(orders!L$1,products!$A$1:$G$1,0))</f>
        <v>29.784999999999997</v>
      </c>
      <c r="M525">
        <f t="shared" si="25"/>
        <v>29.784999999999997</v>
      </c>
      <c r="N525" t="str">
        <f t="shared" si="26"/>
        <v>Liberica</v>
      </c>
      <c r="O525" t="str">
        <f t="shared" si="24"/>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f>INDEX(products!$A$1:$G$49,MATCH(orders!$D526,products!$A$1:$A$49,0),MATCH(orders!L$1,products!$A$1:$G$1,0))</f>
        <v>36.454999999999998</v>
      </c>
      <c r="M526">
        <f t="shared" si="25"/>
        <v>72.91</v>
      </c>
      <c r="N526" t="str">
        <f t="shared" si="26"/>
        <v>Liberica</v>
      </c>
      <c r="O526" t="str">
        <f t="shared" si="24"/>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f>INDEX(products!$A$1:$G$49,MATCH(orders!$D527,products!$A$1:$A$49,0),MATCH(orders!L$1,products!$A$1:$G$1,0))</f>
        <v>2.6849999999999996</v>
      </c>
      <c r="M527">
        <f t="shared" si="25"/>
        <v>13.424999999999997</v>
      </c>
      <c r="N527" t="str">
        <f t="shared" si="26"/>
        <v>Robusta</v>
      </c>
      <c r="O527" t="str">
        <f t="shared" si="24"/>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f>INDEX(products!$A$1:$G$49,MATCH(orders!$D528,products!$A$1:$A$49,0),MATCH(orders!L$1,products!$A$1:$G$1,0))</f>
        <v>31.624999999999996</v>
      </c>
      <c r="M528">
        <f t="shared" si="25"/>
        <v>126.49999999999999</v>
      </c>
      <c r="N528" t="str">
        <f t="shared" si="26"/>
        <v>Excelsa</v>
      </c>
      <c r="O528" t="str">
        <f t="shared" si="24"/>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f>INDEX(products!$A$1:$G$49,MATCH(orders!$D529,products!$A$1:$A$49,0),MATCH(orders!L$1,products!$A$1:$G$1,0))</f>
        <v>8.25</v>
      </c>
      <c r="M529">
        <f t="shared" si="25"/>
        <v>41.25</v>
      </c>
      <c r="N529" t="str">
        <f t="shared" si="26"/>
        <v>Excelsa</v>
      </c>
      <c r="O529" t="str">
        <f t="shared" si="24"/>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f>INDEX(products!$A$1:$G$49,MATCH(orders!$D530,products!$A$1:$A$49,0),MATCH(orders!L$1,products!$A$1:$G$1,0))</f>
        <v>8.91</v>
      </c>
      <c r="M530">
        <f t="shared" si="25"/>
        <v>53.46</v>
      </c>
      <c r="N530" t="str">
        <f t="shared" si="26"/>
        <v>Excelsa</v>
      </c>
      <c r="O530" t="str">
        <f t="shared" si="24"/>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f>INDEX(products!$A$1:$G$49,MATCH(orders!$D531,products!$A$1:$A$49,0),MATCH(orders!L$1,products!$A$1:$G$1,0))</f>
        <v>9.9499999999999993</v>
      </c>
      <c r="M531">
        <f t="shared" si="25"/>
        <v>59.699999999999996</v>
      </c>
      <c r="N531" t="str">
        <f t="shared" si="26"/>
        <v>Robusta</v>
      </c>
      <c r="O531" t="str">
        <f t="shared" si="24"/>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f>INDEX(products!$A$1:$G$49,MATCH(orders!$D532,products!$A$1:$A$49,0),MATCH(orders!L$1,products!$A$1:$G$1,0))</f>
        <v>9.9499999999999993</v>
      </c>
      <c r="M532">
        <f t="shared" si="25"/>
        <v>59.699999999999996</v>
      </c>
      <c r="N532" t="str">
        <f t="shared" si="26"/>
        <v>Robusta</v>
      </c>
      <c r="O532" t="str">
        <f t="shared" si="24"/>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f>INDEX(products!$A$1:$G$49,MATCH(orders!$D533,products!$A$1:$A$49,0),MATCH(orders!L$1,products!$A$1:$G$1,0))</f>
        <v>8.9499999999999993</v>
      </c>
      <c r="M533">
        <f t="shared" si="25"/>
        <v>44.75</v>
      </c>
      <c r="N533" t="str">
        <f t="shared" si="26"/>
        <v>Robusta</v>
      </c>
      <c r="O533" t="str">
        <f t="shared" si="24"/>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f>INDEX(products!$A$1:$G$49,MATCH(orders!$D534,products!$A$1:$A$49,0),MATCH(orders!L$1,products!$A$1:$G$1,0))</f>
        <v>8.25</v>
      </c>
      <c r="M534">
        <f t="shared" si="25"/>
        <v>16.5</v>
      </c>
      <c r="N534" t="str">
        <f t="shared" si="26"/>
        <v>Excelsa</v>
      </c>
      <c r="O534" t="str">
        <f t="shared" si="24"/>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f>INDEX(products!$A$1:$G$49,MATCH(orders!$D535,products!$A$1:$A$49,0),MATCH(orders!L$1,products!$A$1:$G$1,0))</f>
        <v>5.3699999999999992</v>
      </c>
      <c r="M535">
        <f t="shared" si="25"/>
        <v>21.479999999999997</v>
      </c>
      <c r="N535" t="str">
        <f t="shared" si="26"/>
        <v>Robusta</v>
      </c>
      <c r="O535" t="str">
        <f t="shared" si="24"/>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f>INDEX(products!$A$1:$G$49,MATCH(orders!$D536,products!$A$1:$A$49,0),MATCH(orders!L$1,products!$A$1:$G$1,0))</f>
        <v>22.884999999999998</v>
      </c>
      <c r="M536">
        <f t="shared" si="25"/>
        <v>45.769999999999996</v>
      </c>
      <c r="N536" t="str">
        <f t="shared" si="26"/>
        <v>Robusta</v>
      </c>
      <c r="O536" t="str">
        <f t="shared" si="24"/>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f>INDEX(products!$A$1:$G$49,MATCH(orders!$D537,products!$A$1:$A$49,0),MATCH(orders!L$1,products!$A$1:$G$1,0))</f>
        <v>4.7549999999999999</v>
      </c>
      <c r="M537">
        <f t="shared" si="25"/>
        <v>9.51</v>
      </c>
      <c r="N537" t="str">
        <f t="shared" si="26"/>
        <v>Liberica</v>
      </c>
      <c r="O537" t="str">
        <f t="shared" si="24"/>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f>INDEX(products!$A$1:$G$49,MATCH(orders!$D538,products!$A$1:$A$49,0),MATCH(orders!L$1,products!$A$1:$G$1,0))</f>
        <v>2.6849999999999996</v>
      </c>
      <c r="M538">
        <f t="shared" si="25"/>
        <v>8.0549999999999997</v>
      </c>
      <c r="N538" t="str">
        <f t="shared" si="26"/>
        <v>Robusta</v>
      </c>
      <c r="O538" t="str">
        <f t="shared" si="24"/>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f>INDEX(products!$A$1:$G$49,MATCH(orders!$D539,products!$A$1:$A$49,0),MATCH(orders!L$1,products!$A$1:$G$1,0))</f>
        <v>27.945</v>
      </c>
      <c r="M539">
        <f t="shared" si="25"/>
        <v>111.78</v>
      </c>
      <c r="N539" t="str">
        <f t="shared" si="26"/>
        <v>Excelsa</v>
      </c>
      <c r="O539" t="str">
        <f t="shared" si="24"/>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f>INDEX(products!$A$1:$G$49,MATCH(orders!$D540,products!$A$1:$A$49,0),MATCH(orders!L$1,products!$A$1:$G$1,0))</f>
        <v>2.6849999999999996</v>
      </c>
      <c r="M540">
        <f t="shared" si="25"/>
        <v>10.739999999999998</v>
      </c>
      <c r="N540" t="str">
        <f t="shared" si="26"/>
        <v>Robusta</v>
      </c>
      <c r="O540" t="str">
        <f t="shared" si="24"/>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f>INDEX(products!$A$1:$G$49,MATCH(orders!$D541,products!$A$1:$A$49,0),MATCH(orders!L$1,products!$A$1:$G$1,0))</f>
        <v>5.3699999999999992</v>
      </c>
      <c r="M541">
        <f t="shared" si="25"/>
        <v>26.849999999999994</v>
      </c>
      <c r="N541" t="str">
        <f t="shared" si="26"/>
        <v>Robusta</v>
      </c>
      <c r="O541" t="str">
        <f t="shared" si="24"/>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f>INDEX(products!$A$1:$G$49,MATCH(orders!$D542,products!$A$1:$A$49,0),MATCH(orders!L$1,products!$A$1:$G$1,0))</f>
        <v>15.85</v>
      </c>
      <c r="M542">
        <f t="shared" si="25"/>
        <v>63.4</v>
      </c>
      <c r="N542" t="str">
        <f t="shared" si="26"/>
        <v>Liberica</v>
      </c>
      <c r="O542" t="str">
        <f t="shared" si="24"/>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f>INDEX(products!$A$1:$G$49,MATCH(orders!$D543,products!$A$1:$A$49,0),MATCH(orders!L$1,products!$A$1:$G$1,0))</f>
        <v>22.884999999999998</v>
      </c>
      <c r="M543">
        <f t="shared" si="25"/>
        <v>22.884999999999998</v>
      </c>
      <c r="N543" t="str">
        <f t="shared" si="26"/>
        <v>Arabica</v>
      </c>
      <c r="O543" t="str">
        <f t="shared" si="24"/>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f>INDEX(products!$A$1:$G$49,MATCH(orders!$D544,products!$A$1:$A$49,0),MATCH(orders!L$1,products!$A$1:$G$1,0))</f>
        <v>25.874999999999996</v>
      </c>
      <c r="M544">
        <f t="shared" si="25"/>
        <v>103.49999999999999</v>
      </c>
      <c r="N544" t="str">
        <f t="shared" si="26"/>
        <v>Arabica</v>
      </c>
      <c r="O544" t="str">
        <f t="shared" si="24"/>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f>INDEX(products!$A$1:$G$49,MATCH(orders!$D545,products!$A$1:$A$49,0),MATCH(orders!L$1,products!$A$1:$G$1,0))</f>
        <v>27.484999999999996</v>
      </c>
      <c r="M545">
        <f t="shared" si="25"/>
        <v>54.969999999999992</v>
      </c>
      <c r="N545" t="str">
        <f t="shared" si="26"/>
        <v>Robusta</v>
      </c>
      <c r="O545" t="str">
        <f t="shared" si="24"/>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f>INDEX(products!$A$1:$G$49,MATCH(orders!$D546,products!$A$1:$A$49,0),MATCH(orders!L$1,products!$A$1:$G$1,0))</f>
        <v>7.77</v>
      </c>
      <c r="M546">
        <f t="shared" si="25"/>
        <v>15.54</v>
      </c>
      <c r="N546" t="str">
        <f t="shared" si="26"/>
        <v>Arabica</v>
      </c>
      <c r="O546" t="str">
        <f t="shared" si="24"/>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f>INDEX(products!$A$1:$G$49,MATCH(orders!$D547,products!$A$1:$A$49,0),MATCH(orders!L$1,products!$A$1:$G$1,0))</f>
        <v>3.8849999999999998</v>
      </c>
      <c r="M547">
        <f t="shared" si="25"/>
        <v>15.54</v>
      </c>
      <c r="N547" t="str">
        <f t="shared" si="26"/>
        <v>Liberica</v>
      </c>
      <c r="O547" t="str">
        <f t="shared" si="24"/>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f>INDEX(products!$A$1:$G$49,MATCH(orders!$D548,products!$A$1:$A$49,0),MATCH(orders!L$1,products!$A$1:$G$1,0))</f>
        <v>27.945</v>
      </c>
      <c r="M548">
        <f t="shared" si="25"/>
        <v>83.835000000000008</v>
      </c>
      <c r="N548" t="str">
        <f t="shared" si="26"/>
        <v>Excelsa</v>
      </c>
      <c r="O548" t="str">
        <f t="shared" si="24"/>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f>INDEX(products!$A$1:$G$49,MATCH(orders!$D549,products!$A$1:$A$49,0),MATCH(orders!L$1,products!$A$1:$G$1,0))</f>
        <v>3.5849999999999995</v>
      </c>
      <c r="M549">
        <f t="shared" si="25"/>
        <v>10.754999999999999</v>
      </c>
      <c r="N549" t="str">
        <f t="shared" si="26"/>
        <v>Robusta</v>
      </c>
      <c r="O549" t="str">
        <f t="shared" si="24"/>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f>INDEX(products!$A$1:$G$49,MATCH(orders!$D550,products!$A$1:$A$49,0),MATCH(orders!L$1,products!$A$1:$G$1,0))</f>
        <v>4.4550000000000001</v>
      </c>
      <c r="M550">
        <f t="shared" si="25"/>
        <v>13.365</v>
      </c>
      <c r="N550" t="str">
        <f t="shared" si="26"/>
        <v>Excelsa</v>
      </c>
      <c r="O550" t="str">
        <f t="shared" si="24"/>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f>INDEX(products!$A$1:$G$49,MATCH(orders!$D551,products!$A$1:$A$49,0),MATCH(orders!L$1,products!$A$1:$G$1,0))</f>
        <v>4.4550000000000001</v>
      </c>
      <c r="M551">
        <f t="shared" si="25"/>
        <v>17.82</v>
      </c>
      <c r="N551" t="str">
        <f t="shared" si="26"/>
        <v>Excelsa</v>
      </c>
      <c r="O551" t="str">
        <f t="shared" si="24"/>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f>INDEX(products!$A$1:$G$49,MATCH(orders!$D552,products!$A$1:$A$49,0),MATCH(orders!L$1,products!$A$1:$G$1,0))</f>
        <v>3.8849999999999998</v>
      </c>
      <c r="M552">
        <f t="shared" si="25"/>
        <v>23.31</v>
      </c>
      <c r="N552" t="str">
        <f t="shared" si="26"/>
        <v>Liberica</v>
      </c>
      <c r="O552" t="str">
        <f t="shared" si="24"/>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f>INDEX(products!$A$1:$G$49,MATCH(orders!$D553,products!$A$1:$A$49,0),MATCH(orders!L$1,products!$A$1:$G$1,0))</f>
        <v>3.645</v>
      </c>
      <c r="M553">
        <f t="shared" si="25"/>
        <v>7.29</v>
      </c>
      <c r="N553" t="str">
        <f t="shared" si="26"/>
        <v>Excelsa</v>
      </c>
      <c r="O553" t="str">
        <f t="shared" si="24"/>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f>INDEX(products!$A$1:$G$49,MATCH(orders!$D554,products!$A$1:$A$49,0),MATCH(orders!L$1,products!$A$1:$G$1,0))</f>
        <v>4.4550000000000001</v>
      </c>
      <c r="M554">
        <f t="shared" si="25"/>
        <v>17.82</v>
      </c>
      <c r="N554" t="str">
        <f t="shared" si="26"/>
        <v>Excelsa</v>
      </c>
      <c r="O554" t="str">
        <f t="shared" si="24"/>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f>INDEX(products!$A$1:$G$49,MATCH(orders!$D555,products!$A$1:$A$49,0),MATCH(orders!L$1,products!$A$1:$G$1,0))</f>
        <v>13.75</v>
      </c>
      <c r="M555">
        <f t="shared" si="25"/>
        <v>68.75</v>
      </c>
      <c r="N555" t="str">
        <f t="shared" si="26"/>
        <v>Excelsa</v>
      </c>
      <c r="O555" t="str">
        <f t="shared" si="24"/>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f>INDEX(products!$A$1:$G$49,MATCH(orders!$D556,products!$A$1:$A$49,0),MATCH(orders!L$1,products!$A$1:$G$1,0))</f>
        <v>27.484999999999996</v>
      </c>
      <c r="M556">
        <f t="shared" si="25"/>
        <v>54.969999999999992</v>
      </c>
      <c r="N556" t="str">
        <f t="shared" si="26"/>
        <v>Robusta</v>
      </c>
      <c r="O556" t="str">
        <f t="shared" si="24"/>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f>INDEX(products!$A$1:$G$49,MATCH(orders!$D557,products!$A$1:$A$49,0),MATCH(orders!L$1,products!$A$1:$G$1,0))</f>
        <v>13.75</v>
      </c>
      <c r="M557">
        <f t="shared" si="25"/>
        <v>82.5</v>
      </c>
      <c r="N557" t="str">
        <f t="shared" si="26"/>
        <v>Excelsa</v>
      </c>
      <c r="O557" t="str">
        <f t="shared" si="24"/>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f>INDEX(products!$A$1:$G$49,MATCH(orders!$D558,products!$A$1:$A$49,0),MATCH(orders!L$1,products!$A$1:$G$1,0))</f>
        <v>4.3650000000000002</v>
      </c>
      <c r="M558">
        <f t="shared" si="25"/>
        <v>8.73</v>
      </c>
      <c r="N558" t="str">
        <f t="shared" si="26"/>
        <v>Liberica</v>
      </c>
      <c r="O558" t="str">
        <f t="shared" si="24"/>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f>INDEX(products!$A$1:$G$49,MATCH(orders!$D559,products!$A$1:$A$49,0),MATCH(orders!L$1,products!$A$1:$G$1,0))</f>
        <v>14.85</v>
      </c>
      <c r="M559">
        <f t="shared" si="25"/>
        <v>59.4</v>
      </c>
      <c r="N559" t="str">
        <f t="shared" si="26"/>
        <v>Excelsa</v>
      </c>
      <c r="O559" t="str">
        <f t="shared" si="24"/>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f>INDEX(products!$A$1:$G$49,MATCH(orders!$D560,products!$A$1:$A$49,0),MATCH(orders!L$1,products!$A$1:$G$1,0))</f>
        <v>3.8849999999999998</v>
      </c>
      <c r="M560">
        <f t="shared" si="25"/>
        <v>15.54</v>
      </c>
      <c r="N560" t="str">
        <f t="shared" si="26"/>
        <v>Liberica</v>
      </c>
      <c r="O560" t="str">
        <f t="shared" si="24"/>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f>INDEX(products!$A$1:$G$49,MATCH(orders!$D561,products!$A$1:$A$49,0),MATCH(orders!L$1,products!$A$1:$G$1,0))</f>
        <v>12.95</v>
      </c>
      <c r="M561">
        <f t="shared" si="25"/>
        <v>38.849999999999994</v>
      </c>
      <c r="N561" t="str">
        <f t="shared" si="26"/>
        <v>Arabica</v>
      </c>
      <c r="O561" t="str">
        <f t="shared" si="24"/>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f>INDEX(products!$A$1:$G$49,MATCH(orders!$D562,products!$A$1:$A$49,0),MATCH(orders!L$1,products!$A$1:$G$1,0))</f>
        <v>31.624999999999996</v>
      </c>
      <c r="M562">
        <f t="shared" si="25"/>
        <v>189.74999999999997</v>
      </c>
      <c r="N562" t="str">
        <f t="shared" si="26"/>
        <v>Excelsa</v>
      </c>
      <c r="O562" t="str">
        <f t="shared" si="24"/>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f>INDEX(products!$A$1:$G$49,MATCH(orders!$D563,products!$A$1:$A$49,0),MATCH(orders!L$1,products!$A$1:$G$1,0))</f>
        <v>2.9849999999999999</v>
      </c>
      <c r="M563">
        <f t="shared" si="25"/>
        <v>17.91</v>
      </c>
      <c r="N563" t="str">
        <f t="shared" si="26"/>
        <v>Arabica</v>
      </c>
      <c r="O563" t="str">
        <f t="shared" si="24"/>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f>INDEX(products!$A$1:$G$49,MATCH(orders!$D564,products!$A$1:$A$49,0),MATCH(orders!L$1,products!$A$1:$G$1,0))</f>
        <v>4.7549999999999999</v>
      </c>
      <c r="M564">
        <f t="shared" si="25"/>
        <v>28.53</v>
      </c>
      <c r="N564" t="str">
        <f t="shared" si="26"/>
        <v>Liberica</v>
      </c>
      <c r="O564" t="str">
        <f t="shared" si="24"/>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f>INDEX(products!$A$1:$G$49,MATCH(orders!$D565,products!$A$1:$A$49,0),MATCH(orders!L$1,products!$A$1:$G$1,0))</f>
        <v>13.75</v>
      </c>
      <c r="M565">
        <f t="shared" si="25"/>
        <v>82.5</v>
      </c>
      <c r="N565" t="str">
        <f t="shared" si="26"/>
        <v>Excelsa</v>
      </c>
      <c r="O565" t="str">
        <f t="shared" si="24"/>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f>INDEX(products!$A$1:$G$49,MATCH(orders!$D566,products!$A$1:$A$49,0),MATCH(orders!L$1,products!$A$1:$G$1,0))</f>
        <v>7.169999999999999</v>
      </c>
      <c r="M566">
        <f t="shared" si="25"/>
        <v>14.339999999999998</v>
      </c>
      <c r="N566" t="str">
        <f t="shared" si="26"/>
        <v>Robusta</v>
      </c>
      <c r="O566" t="str">
        <f t="shared" si="24"/>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f>INDEX(products!$A$1:$G$49,MATCH(orders!$D567,products!$A$1:$A$49,0),MATCH(orders!L$1,products!$A$1:$G$1,0))</f>
        <v>20.584999999999997</v>
      </c>
      <c r="M567">
        <f t="shared" si="25"/>
        <v>82.339999999999989</v>
      </c>
      <c r="N567" t="str">
        <f t="shared" si="26"/>
        <v>Robusta</v>
      </c>
      <c r="O567" t="str">
        <f t="shared" si="24"/>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f>INDEX(products!$A$1:$G$49,MATCH(orders!$D568,products!$A$1:$A$49,0),MATCH(orders!L$1,products!$A$1:$G$1,0))</f>
        <v>3.375</v>
      </c>
      <c r="M568">
        <f t="shared" si="25"/>
        <v>20.25</v>
      </c>
      <c r="N568" t="str">
        <f t="shared" si="26"/>
        <v>Arabica</v>
      </c>
      <c r="O568" t="str">
        <f t="shared" si="24"/>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f>INDEX(products!$A$1:$G$49,MATCH(orders!$D569,products!$A$1:$A$49,0),MATCH(orders!L$1,products!$A$1:$G$1,0))</f>
        <v>27.484999999999996</v>
      </c>
      <c r="M569">
        <f t="shared" si="25"/>
        <v>164.90999999999997</v>
      </c>
      <c r="N569" t="str">
        <f t="shared" si="26"/>
        <v>Robusta</v>
      </c>
      <c r="O569" t="str">
        <f t="shared" si="24"/>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f>INDEX(products!$A$1:$G$49,MATCH(orders!$D570,products!$A$1:$A$49,0),MATCH(orders!L$1,products!$A$1:$G$1,0))</f>
        <v>4.7549999999999999</v>
      </c>
      <c r="M570">
        <f t="shared" si="25"/>
        <v>19.02</v>
      </c>
      <c r="N570" t="str">
        <f t="shared" si="26"/>
        <v>Liberica</v>
      </c>
      <c r="O570" t="str">
        <f t="shared" si="24"/>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f>INDEX(products!$A$1:$G$49,MATCH(orders!$D571,products!$A$1:$A$49,0),MATCH(orders!L$1,products!$A$1:$G$1,0))</f>
        <v>22.884999999999998</v>
      </c>
      <c r="M571">
        <f t="shared" si="25"/>
        <v>137.31</v>
      </c>
      <c r="N571" t="str">
        <f t="shared" si="26"/>
        <v>Arabica</v>
      </c>
      <c r="O571" t="str">
        <f t="shared" si="24"/>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f>INDEX(products!$A$1:$G$49,MATCH(orders!$D572,products!$A$1:$A$49,0),MATCH(orders!L$1,products!$A$1:$G$1,0))</f>
        <v>6.75</v>
      </c>
      <c r="M572">
        <f t="shared" si="25"/>
        <v>27</v>
      </c>
      <c r="N572" t="str">
        <f t="shared" si="26"/>
        <v>Arabica</v>
      </c>
      <c r="O572" t="str">
        <f t="shared" si="24"/>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f>INDEX(products!$A$1:$G$49,MATCH(orders!$D573,products!$A$1:$A$49,0),MATCH(orders!L$1,products!$A$1:$G$1,0))</f>
        <v>8.91</v>
      </c>
      <c r="M573">
        <f t="shared" si="25"/>
        <v>35.64</v>
      </c>
      <c r="N573" t="str">
        <f t="shared" si="26"/>
        <v>Excelsa</v>
      </c>
      <c r="O573" t="str">
        <f t="shared" si="24"/>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f>INDEX(products!$A$1:$G$49,MATCH(orders!$D574,products!$A$1:$A$49,0),MATCH(orders!L$1,products!$A$1:$G$1,0))</f>
        <v>2.9849999999999999</v>
      </c>
      <c r="M574">
        <f t="shared" si="25"/>
        <v>5.97</v>
      </c>
      <c r="N574" t="str">
        <f t="shared" si="26"/>
        <v>Arabica</v>
      </c>
      <c r="O574" t="str">
        <f t="shared" si="24"/>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f>INDEX(products!$A$1:$G$49,MATCH(orders!$D575,products!$A$1:$A$49,0),MATCH(orders!L$1,products!$A$1:$G$1,0))</f>
        <v>11.25</v>
      </c>
      <c r="M575">
        <f t="shared" si="25"/>
        <v>67.5</v>
      </c>
      <c r="N575" t="str">
        <f t="shared" si="26"/>
        <v>Arabica</v>
      </c>
      <c r="O575" t="str">
        <f t="shared" si="24"/>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f>INDEX(products!$A$1:$G$49,MATCH(orders!$D576,products!$A$1:$A$49,0),MATCH(orders!L$1,products!$A$1:$G$1,0))</f>
        <v>3.5849999999999995</v>
      </c>
      <c r="M576">
        <f t="shared" si="25"/>
        <v>21.509999999999998</v>
      </c>
      <c r="N576" t="str">
        <f t="shared" si="26"/>
        <v>Robusta</v>
      </c>
      <c r="O576" t="str">
        <f t="shared" si="24"/>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f>INDEX(products!$A$1:$G$49,MATCH(orders!$D577,products!$A$1:$A$49,0),MATCH(orders!L$1,products!$A$1:$G$1,0))</f>
        <v>33.464999999999996</v>
      </c>
      <c r="M577">
        <f t="shared" si="25"/>
        <v>66.929999999999993</v>
      </c>
      <c r="N577" t="str">
        <f t="shared" si="26"/>
        <v>Liberica</v>
      </c>
      <c r="O577" t="str">
        <f t="shared" si="24"/>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f>INDEX(products!$A$1:$G$49,MATCH(orders!$D578,products!$A$1:$A$49,0),MATCH(orders!L$1,products!$A$1:$G$1,0))</f>
        <v>2.9849999999999999</v>
      </c>
      <c r="M578">
        <f t="shared" si="25"/>
        <v>17.91</v>
      </c>
      <c r="N578" t="str">
        <f t="shared" si="26"/>
        <v>Arabica</v>
      </c>
      <c r="O578" t="str">
        <f t="shared" ref="O578:O641" si="27">IF(J578="M","Medium",IF(J578="L","Light",IF(J578="D","Dark")))</f>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f>INDEX(products!$A$1:$G$49,MATCH(orders!$D579,products!$A$1:$A$49,0),MATCH(orders!L$1,products!$A$1:$G$1,0))</f>
        <v>14.55</v>
      </c>
      <c r="M579">
        <f t="shared" ref="M579:M642" si="28">L579*E579</f>
        <v>58.2</v>
      </c>
      <c r="N579" t="str">
        <f t="shared" ref="N579:N642" si="29">IF(I579="Rob","Robusta",IF(I579="Exc","Excelsa",IF(I579="Ara","Arabica", IF(I579="Lib","Liberica",""))))</f>
        <v>Liberica</v>
      </c>
      <c r="O579" t="str">
        <f t="shared" si="27"/>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f>INDEX(products!$A$1:$G$49,MATCH(orders!$D580,products!$A$1:$A$49,0),MATCH(orders!L$1,products!$A$1:$G$1,0))</f>
        <v>4.4550000000000001</v>
      </c>
      <c r="M580">
        <f t="shared" si="28"/>
        <v>13.365</v>
      </c>
      <c r="N580" t="str">
        <f t="shared" si="29"/>
        <v>Excelsa</v>
      </c>
      <c r="O580" t="str">
        <f t="shared" si="27"/>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f>INDEX(products!$A$1:$G$49,MATCH(orders!$D581,products!$A$1:$A$49,0),MATCH(orders!L$1,products!$A$1:$G$1,0))</f>
        <v>6.75</v>
      </c>
      <c r="M581">
        <f t="shared" si="28"/>
        <v>33.75</v>
      </c>
      <c r="N581" t="str">
        <f t="shared" si="29"/>
        <v>Arabica</v>
      </c>
      <c r="O581" t="str">
        <f t="shared" si="27"/>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f>INDEX(products!$A$1:$G$49,MATCH(orders!$D582,products!$A$1:$A$49,0),MATCH(orders!L$1,products!$A$1:$G$1,0))</f>
        <v>14.85</v>
      </c>
      <c r="M582">
        <f t="shared" si="28"/>
        <v>44.55</v>
      </c>
      <c r="N582" t="str">
        <f t="shared" si="29"/>
        <v>Excelsa</v>
      </c>
      <c r="O582" t="str">
        <f t="shared" si="27"/>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f>INDEX(products!$A$1:$G$49,MATCH(orders!$D583,products!$A$1:$A$49,0),MATCH(orders!L$1,products!$A$1:$G$1,0))</f>
        <v>8.91</v>
      </c>
      <c r="M583">
        <f t="shared" si="28"/>
        <v>44.55</v>
      </c>
      <c r="N583" t="str">
        <f t="shared" si="29"/>
        <v>Excelsa</v>
      </c>
      <c r="O583" t="str">
        <f t="shared" si="27"/>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f>INDEX(products!$A$1:$G$49,MATCH(orders!$D584,products!$A$1:$A$49,0),MATCH(orders!L$1,products!$A$1:$G$1,0))</f>
        <v>12.15</v>
      </c>
      <c r="M584">
        <f t="shared" si="28"/>
        <v>60.75</v>
      </c>
      <c r="N584" t="str">
        <f t="shared" si="29"/>
        <v>Excelsa</v>
      </c>
      <c r="O584" t="str">
        <f t="shared" si="27"/>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f>INDEX(products!$A$1:$G$49,MATCH(orders!$D585,products!$A$1:$A$49,0),MATCH(orders!L$1,products!$A$1:$G$1,0))</f>
        <v>3.5849999999999995</v>
      </c>
      <c r="M585">
        <f t="shared" si="28"/>
        <v>3.5849999999999995</v>
      </c>
      <c r="N585" t="str">
        <f t="shared" si="29"/>
        <v>Robusta</v>
      </c>
      <c r="O585" t="str">
        <f t="shared" si="27"/>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f>INDEX(products!$A$1:$G$49,MATCH(orders!$D586,products!$A$1:$A$49,0),MATCH(orders!L$1,products!$A$1:$G$1,0))</f>
        <v>3.5849999999999995</v>
      </c>
      <c r="M586">
        <f t="shared" si="28"/>
        <v>21.509999999999998</v>
      </c>
      <c r="N586" t="str">
        <f t="shared" si="29"/>
        <v>Robusta</v>
      </c>
      <c r="O586" t="str">
        <f t="shared" si="27"/>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f>INDEX(products!$A$1:$G$49,MATCH(orders!$D587,products!$A$1:$A$49,0),MATCH(orders!L$1,products!$A$1:$G$1,0))</f>
        <v>8.25</v>
      </c>
      <c r="M587">
        <f t="shared" si="28"/>
        <v>16.5</v>
      </c>
      <c r="N587" t="str">
        <f t="shared" si="29"/>
        <v>Excelsa</v>
      </c>
      <c r="O587" t="str">
        <f t="shared" si="27"/>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f>INDEX(products!$A$1:$G$49,MATCH(orders!$D588,products!$A$1:$A$49,0),MATCH(orders!L$1,products!$A$1:$G$1,0))</f>
        <v>27.484999999999996</v>
      </c>
      <c r="M588">
        <f t="shared" si="28"/>
        <v>82.454999999999984</v>
      </c>
      <c r="N588" t="str">
        <f t="shared" si="29"/>
        <v>Robusta</v>
      </c>
      <c r="O588" t="str">
        <f t="shared" si="27"/>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f>INDEX(products!$A$1:$G$49,MATCH(orders!$D589,products!$A$1:$A$49,0),MATCH(orders!L$1,products!$A$1:$G$1,0))</f>
        <v>7.77</v>
      </c>
      <c r="M589">
        <f t="shared" si="28"/>
        <v>7.77</v>
      </c>
      <c r="N589" t="str">
        <f t="shared" si="29"/>
        <v>Liberica</v>
      </c>
      <c r="O589" t="str">
        <f t="shared" si="27"/>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f>INDEX(products!$A$1:$G$49,MATCH(orders!$D590,products!$A$1:$A$49,0),MATCH(orders!L$1,products!$A$1:$G$1,0))</f>
        <v>5.97</v>
      </c>
      <c r="M590">
        <f t="shared" si="28"/>
        <v>11.94</v>
      </c>
      <c r="N590" t="str">
        <f t="shared" si="29"/>
        <v>Robusta</v>
      </c>
      <c r="O590" t="str">
        <f t="shared" si="27"/>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f>INDEX(products!$A$1:$G$49,MATCH(orders!$D591,products!$A$1:$A$49,0),MATCH(orders!L$1,products!$A$1:$G$1,0))</f>
        <v>34.154999999999994</v>
      </c>
      <c r="M591">
        <f t="shared" si="28"/>
        <v>204.92999999999995</v>
      </c>
      <c r="N591" t="str">
        <f t="shared" si="29"/>
        <v>Excelsa</v>
      </c>
      <c r="O591" t="str">
        <f t="shared" si="27"/>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f>INDEX(products!$A$1:$G$49,MATCH(orders!$D592,products!$A$1:$A$49,0),MATCH(orders!L$1,products!$A$1:$G$1,0))</f>
        <v>31.624999999999996</v>
      </c>
      <c r="M592">
        <f t="shared" si="28"/>
        <v>63.249999999999993</v>
      </c>
      <c r="N592" t="str">
        <f t="shared" si="29"/>
        <v>Excelsa</v>
      </c>
      <c r="O592" t="str">
        <f t="shared" si="27"/>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f>INDEX(products!$A$1:$G$49,MATCH(orders!$D593,products!$A$1:$A$49,0),MATCH(orders!L$1,products!$A$1:$G$1,0))</f>
        <v>2.6849999999999996</v>
      </c>
      <c r="M593">
        <f t="shared" si="28"/>
        <v>8.0549999999999997</v>
      </c>
      <c r="N593" t="str">
        <f t="shared" si="29"/>
        <v>Robusta</v>
      </c>
      <c r="O593" t="str">
        <f t="shared" si="27"/>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f>INDEX(products!$A$1:$G$49,MATCH(orders!$D594,products!$A$1:$A$49,0),MATCH(orders!L$1,products!$A$1:$G$1,0))</f>
        <v>25.874999999999996</v>
      </c>
      <c r="M594">
        <f t="shared" si="28"/>
        <v>51.749999999999993</v>
      </c>
      <c r="N594" t="str">
        <f t="shared" si="29"/>
        <v>Arabica</v>
      </c>
      <c r="O594" t="str">
        <f t="shared" si="27"/>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f>INDEX(products!$A$1:$G$49,MATCH(orders!$D595,products!$A$1:$A$49,0),MATCH(orders!L$1,products!$A$1:$G$1,0))</f>
        <v>27.945</v>
      </c>
      <c r="M595">
        <f t="shared" si="28"/>
        <v>27.945</v>
      </c>
      <c r="N595" t="str">
        <f t="shared" si="29"/>
        <v>Excelsa</v>
      </c>
      <c r="O595" t="str">
        <f t="shared" si="27"/>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f>INDEX(products!$A$1:$G$49,MATCH(orders!$D596,products!$A$1:$A$49,0),MATCH(orders!L$1,products!$A$1:$G$1,0))</f>
        <v>29.784999999999997</v>
      </c>
      <c r="M596">
        <f t="shared" si="28"/>
        <v>59.569999999999993</v>
      </c>
      <c r="N596" t="str">
        <f t="shared" si="29"/>
        <v>Arabica</v>
      </c>
      <c r="O596" t="str">
        <f t="shared" si="27"/>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f>INDEX(products!$A$1:$G$49,MATCH(orders!$D597,products!$A$1:$A$49,0),MATCH(orders!L$1,products!$A$1:$G$1,0))</f>
        <v>14.85</v>
      </c>
      <c r="M597">
        <f t="shared" si="28"/>
        <v>14.85</v>
      </c>
      <c r="N597" t="str">
        <f t="shared" si="29"/>
        <v>Excelsa</v>
      </c>
      <c r="O597" t="str">
        <f t="shared" si="27"/>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f>INDEX(products!$A$1:$G$49,MATCH(orders!$D598,products!$A$1:$A$49,0),MATCH(orders!L$1,products!$A$1:$G$1,0))</f>
        <v>6.75</v>
      </c>
      <c r="M598">
        <f t="shared" si="28"/>
        <v>33.75</v>
      </c>
      <c r="N598" t="str">
        <f t="shared" si="29"/>
        <v>Arabica</v>
      </c>
      <c r="O598" t="str">
        <f t="shared" si="27"/>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f>INDEX(products!$A$1:$G$49,MATCH(orders!$D599,products!$A$1:$A$49,0),MATCH(orders!L$1,products!$A$1:$G$1,0))</f>
        <v>36.454999999999998</v>
      </c>
      <c r="M599">
        <f t="shared" si="28"/>
        <v>145.82</v>
      </c>
      <c r="N599" t="str">
        <f t="shared" si="29"/>
        <v>Liberica</v>
      </c>
      <c r="O599" t="str">
        <f t="shared" si="27"/>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f>INDEX(products!$A$1:$G$49,MATCH(orders!$D600,products!$A$1:$A$49,0),MATCH(orders!L$1,products!$A$1:$G$1,0))</f>
        <v>2.9849999999999999</v>
      </c>
      <c r="M600">
        <f t="shared" si="28"/>
        <v>11.94</v>
      </c>
      <c r="N600" t="str">
        <f t="shared" si="29"/>
        <v>Robusta</v>
      </c>
      <c r="O600" t="str">
        <f t="shared" si="27"/>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f>INDEX(products!$A$1:$G$49,MATCH(orders!$D601,products!$A$1:$A$49,0),MATCH(orders!L$1,products!$A$1:$G$1,0))</f>
        <v>2.9849999999999999</v>
      </c>
      <c r="M601">
        <f t="shared" si="28"/>
        <v>11.94</v>
      </c>
      <c r="N601" t="str">
        <f t="shared" si="29"/>
        <v>Arabica</v>
      </c>
      <c r="O601" t="str">
        <f t="shared" si="27"/>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f>INDEX(products!$A$1:$G$49,MATCH(orders!$D602,products!$A$1:$A$49,0),MATCH(orders!L$1,products!$A$1:$G$1,0))</f>
        <v>7.77</v>
      </c>
      <c r="M602">
        <f t="shared" si="28"/>
        <v>7.77</v>
      </c>
      <c r="N602" t="str">
        <f t="shared" si="29"/>
        <v>Liberica</v>
      </c>
      <c r="O602" t="str">
        <f t="shared" si="27"/>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f>INDEX(products!$A$1:$G$49,MATCH(orders!$D603,products!$A$1:$A$49,0),MATCH(orders!L$1,products!$A$1:$G$1,0))</f>
        <v>27.484999999999996</v>
      </c>
      <c r="M603">
        <f t="shared" si="28"/>
        <v>109.93999999999998</v>
      </c>
      <c r="N603" t="str">
        <f t="shared" si="29"/>
        <v>Robusta</v>
      </c>
      <c r="O603" t="str">
        <f t="shared" si="27"/>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f>INDEX(products!$A$1:$G$49,MATCH(orders!$D604,products!$A$1:$A$49,0),MATCH(orders!L$1,products!$A$1:$G$1,0))</f>
        <v>4.4550000000000001</v>
      </c>
      <c r="M604">
        <f t="shared" si="28"/>
        <v>22.274999999999999</v>
      </c>
      <c r="N604" t="str">
        <f t="shared" si="29"/>
        <v>Excelsa</v>
      </c>
      <c r="O604" t="str">
        <f t="shared" si="27"/>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f>INDEX(products!$A$1:$G$49,MATCH(orders!$D605,products!$A$1:$A$49,0),MATCH(orders!L$1,products!$A$1:$G$1,0))</f>
        <v>2.9849999999999999</v>
      </c>
      <c r="M605">
        <f t="shared" si="28"/>
        <v>8.9550000000000001</v>
      </c>
      <c r="N605" t="str">
        <f t="shared" si="29"/>
        <v>Robusta</v>
      </c>
      <c r="O605" t="str">
        <f t="shared" si="27"/>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f>INDEX(products!$A$1:$G$49,MATCH(orders!$D606,products!$A$1:$A$49,0),MATCH(orders!L$1,products!$A$1:$G$1,0))</f>
        <v>29.784999999999997</v>
      </c>
      <c r="M606">
        <f t="shared" si="28"/>
        <v>119.13999999999999</v>
      </c>
      <c r="N606" t="str">
        <f t="shared" si="29"/>
        <v>Liberica</v>
      </c>
      <c r="O606" t="str">
        <f t="shared" si="27"/>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f>INDEX(products!$A$1:$G$49,MATCH(orders!$D607,products!$A$1:$A$49,0),MATCH(orders!L$1,products!$A$1:$G$1,0))</f>
        <v>29.784999999999997</v>
      </c>
      <c r="M607">
        <f t="shared" si="28"/>
        <v>148.92499999999998</v>
      </c>
      <c r="N607" t="str">
        <f t="shared" si="29"/>
        <v>Arabica</v>
      </c>
      <c r="O607" t="str">
        <f t="shared" si="27"/>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f>INDEX(products!$A$1:$G$49,MATCH(orders!$D608,products!$A$1:$A$49,0),MATCH(orders!L$1,products!$A$1:$G$1,0))</f>
        <v>36.454999999999998</v>
      </c>
      <c r="M608">
        <f t="shared" si="28"/>
        <v>109.36499999999999</v>
      </c>
      <c r="N608" t="str">
        <f t="shared" si="29"/>
        <v>Liberica</v>
      </c>
      <c r="O608" t="str">
        <f t="shared" si="27"/>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f>INDEX(products!$A$1:$G$49,MATCH(orders!$D609,products!$A$1:$A$49,0),MATCH(orders!L$1,products!$A$1:$G$1,0))</f>
        <v>3.645</v>
      </c>
      <c r="M609">
        <f t="shared" si="28"/>
        <v>3.645</v>
      </c>
      <c r="N609" t="str">
        <f t="shared" si="29"/>
        <v>Excelsa</v>
      </c>
      <c r="O609" t="str">
        <f t="shared" si="27"/>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f>INDEX(products!$A$1:$G$49,MATCH(orders!$D610,products!$A$1:$A$49,0),MATCH(orders!L$1,products!$A$1:$G$1,0))</f>
        <v>27.945</v>
      </c>
      <c r="M610">
        <f t="shared" si="28"/>
        <v>55.89</v>
      </c>
      <c r="N610" t="str">
        <f t="shared" si="29"/>
        <v>Excelsa</v>
      </c>
      <c r="O610" t="str">
        <f t="shared" si="27"/>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f>INDEX(products!$A$1:$G$49,MATCH(orders!$D611,products!$A$1:$A$49,0),MATCH(orders!L$1,products!$A$1:$G$1,0))</f>
        <v>4.3650000000000002</v>
      </c>
      <c r="M611">
        <f t="shared" si="28"/>
        <v>26.19</v>
      </c>
      <c r="N611" t="str">
        <f t="shared" si="29"/>
        <v>Liberica</v>
      </c>
      <c r="O611" t="str">
        <f t="shared" si="27"/>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f>INDEX(products!$A$1:$G$49,MATCH(orders!$D612,products!$A$1:$A$49,0),MATCH(orders!L$1,products!$A$1:$G$1,0))</f>
        <v>9.9499999999999993</v>
      </c>
      <c r="M612">
        <f t="shared" si="28"/>
        <v>39.799999999999997</v>
      </c>
      <c r="N612" t="str">
        <f t="shared" si="29"/>
        <v>Robusta</v>
      </c>
      <c r="O612" t="str">
        <f t="shared" si="27"/>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f>INDEX(products!$A$1:$G$49,MATCH(orders!$D613,products!$A$1:$A$49,0),MATCH(orders!L$1,products!$A$1:$G$1,0))</f>
        <v>34.154999999999994</v>
      </c>
      <c r="M613">
        <f t="shared" si="28"/>
        <v>68.309999999999988</v>
      </c>
      <c r="N613" t="str">
        <f t="shared" si="29"/>
        <v>Excelsa</v>
      </c>
      <c r="O613" t="str">
        <f t="shared" si="27"/>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f>INDEX(products!$A$1:$G$49,MATCH(orders!$D614,products!$A$1:$A$49,0),MATCH(orders!L$1,products!$A$1:$G$1,0))</f>
        <v>3.375</v>
      </c>
      <c r="M614">
        <f t="shared" si="28"/>
        <v>13.5</v>
      </c>
      <c r="N614" t="str">
        <f t="shared" si="29"/>
        <v>Arabica</v>
      </c>
      <c r="O614" t="str">
        <f t="shared" si="27"/>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f>INDEX(products!$A$1:$G$49,MATCH(orders!$D615,products!$A$1:$A$49,0),MATCH(orders!L$1,products!$A$1:$G$1,0))</f>
        <v>5.97</v>
      </c>
      <c r="M615">
        <f t="shared" si="28"/>
        <v>5.97</v>
      </c>
      <c r="N615" t="str">
        <f t="shared" si="29"/>
        <v>Robusta</v>
      </c>
      <c r="O615" t="str">
        <f t="shared" si="27"/>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f>INDEX(products!$A$1:$G$49,MATCH(orders!$D616,products!$A$1:$A$49,0),MATCH(orders!L$1,products!$A$1:$G$1,0))</f>
        <v>5.97</v>
      </c>
      <c r="M616">
        <f t="shared" si="28"/>
        <v>29.849999999999998</v>
      </c>
      <c r="N616" t="str">
        <f t="shared" si="29"/>
        <v>Robusta</v>
      </c>
      <c r="O616" t="str">
        <f t="shared" si="27"/>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f>INDEX(products!$A$1:$G$49,MATCH(orders!$D617,products!$A$1:$A$49,0),MATCH(orders!L$1,products!$A$1:$G$1,0))</f>
        <v>36.454999999999998</v>
      </c>
      <c r="M617">
        <f t="shared" si="28"/>
        <v>72.91</v>
      </c>
      <c r="N617" t="str">
        <f t="shared" si="29"/>
        <v>Liberica</v>
      </c>
      <c r="O617" t="str">
        <f t="shared" si="27"/>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f>INDEX(products!$A$1:$G$49,MATCH(orders!$D618,products!$A$1:$A$49,0),MATCH(orders!L$1,products!$A$1:$G$1,0))</f>
        <v>31.624999999999996</v>
      </c>
      <c r="M618">
        <f t="shared" si="28"/>
        <v>126.49999999999999</v>
      </c>
      <c r="N618" t="str">
        <f t="shared" si="29"/>
        <v>Excelsa</v>
      </c>
      <c r="O618" t="str">
        <f t="shared" si="27"/>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f>INDEX(products!$A$1:$G$49,MATCH(orders!$D619,products!$A$1:$A$49,0),MATCH(orders!L$1,products!$A$1:$G$1,0))</f>
        <v>33.464999999999996</v>
      </c>
      <c r="M619">
        <f t="shared" si="28"/>
        <v>33.464999999999996</v>
      </c>
      <c r="N619" t="str">
        <f t="shared" si="29"/>
        <v>Liberica</v>
      </c>
      <c r="O619" t="str">
        <f t="shared" si="27"/>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f>INDEX(products!$A$1:$G$49,MATCH(orders!$D620,products!$A$1:$A$49,0),MATCH(orders!L$1,products!$A$1:$G$1,0))</f>
        <v>12.15</v>
      </c>
      <c r="M620">
        <f t="shared" si="28"/>
        <v>72.900000000000006</v>
      </c>
      <c r="N620" t="str">
        <f t="shared" si="29"/>
        <v>Excelsa</v>
      </c>
      <c r="O620" t="str">
        <f t="shared" si="27"/>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f>INDEX(products!$A$1:$G$49,MATCH(orders!$D621,products!$A$1:$A$49,0),MATCH(orders!L$1,products!$A$1:$G$1,0))</f>
        <v>7.77</v>
      </c>
      <c r="M621">
        <f t="shared" si="28"/>
        <v>15.54</v>
      </c>
      <c r="N621" t="str">
        <f t="shared" si="29"/>
        <v>Liberica</v>
      </c>
      <c r="O621" t="str">
        <f t="shared" si="27"/>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f>INDEX(products!$A$1:$G$49,MATCH(orders!$D622,products!$A$1:$A$49,0),MATCH(orders!L$1,products!$A$1:$G$1,0))</f>
        <v>3.375</v>
      </c>
      <c r="M622">
        <f t="shared" si="28"/>
        <v>20.25</v>
      </c>
      <c r="N622" t="str">
        <f t="shared" si="29"/>
        <v>Arabica</v>
      </c>
      <c r="O622" t="str">
        <f t="shared" si="27"/>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f>INDEX(products!$A$1:$G$49,MATCH(orders!$D623,products!$A$1:$A$49,0),MATCH(orders!L$1,products!$A$1:$G$1,0))</f>
        <v>12.95</v>
      </c>
      <c r="M623">
        <f t="shared" si="28"/>
        <v>77.699999999999989</v>
      </c>
      <c r="N623" t="str">
        <f t="shared" si="29"/>
        <v>Arabica</v>
      </c>
      <c r="O623" t="str">
        <f t="shared" si="27"/>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f>INDEX(products!$A$1:$G$49,MATCH(orders!$D624,products!$A$1:$A$49,0),MATCH(orders!L$1,products!$A$1:$G$1,0))</f>
        <v>33.464999999999996</v>
      </c>
      <c r="M624">
        <f t="shared" si="28"/>
        <v>133.85999999999999</v>
      </c>
      <c r="N624" t="str">
        <f t="shared" si="29"/>
        <v>Liberica</v>
      </c>
      <c r="O624" t="str">
        <f t="shared" si="27"/>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f>INDEX(products!$A$1:$G$49,MATCH(orders!$D625,products!$A$1:$A$49,0),MATCH(orders!L$1,products!$A$1:$G$1,0))</f>
        <v>12.15</v>
      </c>
      <c r="M625">
        <f t="shared" si="28"/>
        <v>12.15</v>
      </c>
      <c r="N625" t="str">
        <f t="shared" si="29"/>
        <v>Excelsa</v>
      </c>
      <c r="O625" t="str">
        <f t="shared" si="27"/>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f>INDEX(products!$A$1:$G$49,MATCH(orders!$D626,products!$A$1:$A$49,0),MATCH(orders!L$1,products!$A$1:$G$1,0))</f>
        <v>31.624999999999996</v>
      </c>
      <c r="M626">
        <f t="shared" si="28"/>
        <v>63.249999999999993</v>
      </c>
      <c r="N626" t="str">
        <f t="shared" si="29"/>
        <v>Excelsa</v>
      </c>
      <c r="O626" t="str">
        <f t="shared" si="27"/>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f>INDEX(products!$A$1:$G$49,MATCH(orders!$D627,products!$A$1:$A$49,0),MATCH(orders!L$1,products!$A$1:$G$1,0))</f>
        <v>7.169999999999999</v>
      </c>
      <c r="M627">
        <f t="shared" si="28"/>
        <v>35.849999999999994</v>
      </c>
      <c r="N627" t="str">
        <f t="shared" si="29"/>
        <v>Robusta</v>
      </c>
      <c r="O627" t="str">
        <f t="shared" si="27"/>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f>INDEX(products!$A$1:$G$49,MATCH(orders!$D628,products!$A$1:$A$49,0),MATCH(orders!L$1,products!$A$1:$G$1,0))</f>
        <v>25.874999999999996</v>
      </c>
      <c r="M628">
        <f t="shared" si="28"/>
        <v>77.624999999999986</v>
      </c>
      <c r="N628" t="str">
        <f t="shared" si="29"/>
        <v>Arabica</v>
      </c>
      <c r="O628" t="str">
        <f t="shared" si="27"/>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f>INDEX(products!$A$1:$G$49,MATCH(orders!$D629,products!$A$1:$A$49,0),MATCH(orders!L$1,products!$A$1:$G$1,0))</f>
        <v>31.624999999999996</v>
      </c>
      <c r="M629">
        <f t="shared" si="28"/>
        <v>63.249999999999993</v>
      </c>
      <c r="N629" t="str">
        <f t="shared" si="29"/>
        <v>Excelsa</v>
      </c>
      <c r="O629" t="str">
        <f t="shared" si="27"/>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f>INDEX(products!$A$1:$G$49,MATCH(orders!$D630,products!$A$1:$A$49,0),MATCH(orders!L$1,products!$A$1:$G$1,0))</f>
        <v>4.4550000000000001</v>
      </c>
      <c r="M630">
        <f t="shared" si="28"/>
        <v>26.73</v>
      </c>
      <c r="N630" t="str">
        <f t="shared" si="29"/>
        <v>Excelsa</v>
      </c>
      <c r="O630" t="str">
        <f t="shared" si="27"/>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f>INDEX(products!$A$1:$G$49,MATCH(orders!$D631,products!$A$1:$A$49,0),MATCH(orders!L$1,products!$A$1:$G$1,0))</f>
        <v>7.77</v>
      </c>
      <c r="M631">
        <f t="shared" si="28"/>
        <v>31.08</v>
      </c>
      <c r="N631" t="str">
        <f t="shared" si="29"/>
        <v>Liberica</v>
      </c>
      <c r="O631" t="str">
        <f t="shared" si="27"/>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f>INDEX(products!$A$1:$G$49,MATCH(orders!$D632,products!$A$1:$A$49,0),MATCH(orders!L$1,products!$A$1:$G$1,0))</f>
        <v>2.9849999999999999</v>
      </c>
      <c r="M632">
        <f t="shared" si="28"/>
        <v>2.9849999999999999</v>
      </c>
      <c r="N632" t="str">
        <f t="shared" si="29"/>
        <v>Arabica</v>
      </c>
      <c r="O632" t="str">
        <f t="shared" si="27"/>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f>INDEX(products!$A$1:$G$49,MATCH(orders!$D633,products!$A$1:$A$49,0),MATCH(orders!L$1,products!$A$1:$G$1,0))</f>
        <v>20.584999999999997</v>
      </c>
      <c r="M633">
        <f t="shared" si="28"/>
        <v>102.92499999999998</v>
      </c>
      <c r="N633" t="str">
        <f t="shared" si="29"/>
        <v>Robusta</v>
      </c>
      <c r="O633" t="str">
        <f t="shared" si="27"/>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f>INDEX(products!$A$1:$G$49,MATCH(orders!$D634,products!$A$1:$A$49,0),MATCH(orders!L$1,products!$A$1:$G$1,0))</f>
        <v>8.91</v>
      </c>
      <c r="M634">
        <f t="shared" si="28"/>
        <v>35.64</v>
      </c>
      <c r="N634" t="str">
        <f t="shared" si="29"/>
        <v>Excelsa</v>
      </c>
      <c r="O634" t="str">
        <f t="shared" si="27"/>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f>INDEX(products!$A$1:$G$49,MATCH(orders!$D635,products!$A$1:$A$49,0),MATCH(orders!L$1,products!$A$1:$G$1,0))</f>
        <v>11.95</v>
      </c>
      <c r="M635">
        <f t="shared" si="28"/>
        <v>47.8</v>
      </c>
      <c r="N635" t="str">
        <f t="shared" si="29"/>
        <v>Robusta</v>
      </c>
      <c r="O635" t="str">
        <f t="shared" si="27"/>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f>INDEX(products!$A$1:$G$49,MATCH(orders!$D636,products!$A$1:$A$49,0),MATCH(orders!L$1,products!$A$1:$G$1,0))</f>
        <v>14.55</v>
      </c>
      <c r="M636">
        <f t="shared" si="28"/>
        <v>43.650000000000006</v>
      </c>
      <c r="N636" t="str">
        <f t="shared" si="29"/>
        <v>Liberica</v>
      </c>
      <c r="O636" t="str">
        <f t="shared" si="27"/>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f>INDEX(products!$A$1:$G$49,MATCH(orders!$D637,products!$A$1:$A$49,0),MATCH(orders!L$1,products!$A$1:$G$1,0))</f>
        <v>8.91</v>
      </c>
      <c r="M637">
        <f t="shared" si="28"/>
        <v>35.64</v>
      </c>
      <c r="N637" t="str">
        <f t="shared" si="29"/>
        <v>Excelsa</v>
      </c>
      <c r="O637" t="str">
        <f t="shared" si="27"/>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f>INDEX(products!$A$1:$G$49,MATCH(orders!$D638,products!$A$1:$A$49,0),MATCH(orders!L$1,products!$A$1:$G$1,0))</f>
        <v>15.85</v>
      </c>
      <c r="M638">
        <f t="shared" si="28"/>
        <v>95.1</v>
      </c>
      <c r="N638" t="str">
        <f t="shared" si="29"/>
        <v>Liberica</v>
      </c>
      <c r="O638" t="str">
        <f t="shared" si="27"/>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f>INDEX(products!$A$1:$G$49,MATCH(orders!$D639,products!$A$1:$A$49,0),MATCH(orders!L$1,products!$A$1:$G$1,0))</f>
        <v>31.624999999999996</v>
      </c>
      <c r="M639">
        <f t="shared" si="28"/>
        <v>31.624999999999996</v>
      </c>
      <c r="N639" t="str">
        <f t="shared" si="29"/>
        <v>Excelsa</v>
      </c>
      <c r="O639" t="str">
        <f t="shared" si="27"/>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f>INDEX(products!$A$1:$G$49,MATCH(orders!$D640,products!$A$1:$A$49,0),MATCH(orders!L$1,products!$A$1:$G$1,0))</f>
        <v>25.874999999999996</v>
      </c>
      <c r="M640">
        <f t="shared" si="28"/>
        <v>77.624999999999986</v>
      </c>
      <c r="N640" t="str">
        <f t="shared" si="29"/>
        <v>Arabica</v>
      </c>
      <c r="O640" t="str">
        <f t="shared" si="27"/>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f>INDEX(products!$A$1:$G$49,MATCH(orders!$D641,products!$A$1:$A$49,0),MATCH(orders!L$1,products!$A$1:$G$1,0))</f>
        <v>3.8849999999999998</v>
      </c>
      <c r="M641">
        <f t="shared" si="28"/>
        <v>3.8849999999999998</v>
      </c>
      <c r="N641" t="str">
        <f t="shared" si="29"/>
        <v>Liberica</v>
      </c>
      <c r="O641" t="str">
        <f t="shared" si="27"/>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f>INDEX(products!$A$1:$G$49,MATCH(orders!$D642,products!$A$1:$A$49,0),MATCH(orders!L$1,products!$A$1:$G$1,0))</f>
        <v>27.484999999999996</v>
      </c>
      <c r="M642">
        <f t="shared" si="28"/>
        <v>137.42499999999998</v>
      </c>
      <c r="N642" t="str">
        <f t="shared" si="29"/>
        <v>Robusta</v>
      </c>
      <c r="O642" t="str">
        <f t="shared" ref="O642:O705" si="30">IF(J642="M","Medium",IF(J642="L","Light",IF(J642="D","Dark")))</f>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f>INDEX(products!$A$1:$G$49,MATCH(orders!$D643,products!$A$1:$A$49,0),MATCH(orders!L$1,products!$A$1:$G$1,0))</f>
        <v>11.95</v>
      </c>
      <c r="M643">
        <f t="shared" ref="M643:M706" si="31">L643*E643</f>
        <v>35.849999999999994</v>
      </c>
      <c r="N643" t="str">
        <f t="shared" ref="N643:N706" si="32">IF(I643="Rob","Robusta",IF(I643="Exc","Excelsa",IF(I643="Ara","Arabica", IF(I643="Lib","Liberica",""))))</f>
        <v>Robusta</v>
      </c>
      <c r="O643" t="str">
        <f t="shared" si="30"/>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f>INDEX(products!$A$1:$G$49,MATCH(orders!$D644,products!$A$1:$A$49,0),MATCH(orders!L$1,products!$A$1:$G$1,0))</f>
        <v>4.125</v>
      </c>
      <c r="M644">
        <f t="shared" si="31"/>
        <v>8.25</v>
      </c>
      <c r="N644" t="str">
        <f t="shared" si="32"/>
        <v>Excelsa</v>
      </c>
      <c r="O644" t="str">
        <f t="shared" si="30"/>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f>INDEX(products!$A$1:$G$49,MATCH(orders!$D645,products!$A$1:$A$49,0),MATCH(orders!L$1,products!$A$1:$G$1,0))</f>
        <v>34.154999999999994</v>
      </c>
      <c r="M645">
        <f t="shared" si="31"/>
        <v>102.46499999999997</v>
      </c>
      <c r="N645" t="str">
        <f t="shared" si="32"/>
        <v>Excelsa</v>
      </c>
      <c r="O645" t="str">
        <f t="shared" si="30"/>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f>INDEX(products!$A$1:$G$49,MATCH(orders!$D646,products!$A$1:$A$49,0),MATCH(orders!L$1,products!$A$1:$G$1,0))</f>
        <v>20.584999999999997</v>
      </c>
      <c r="M646">
        <f t="shared" si="31"/>
        <v>41.169999999999995</v>
      </c>
      <c r="N646" t="str">
        <f t="shared" si="32"/>
        <v>Robusta</v>
      </c>
      <c r="O646" t="str">
        <f t="shared" si="30"/>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f>INDEX(products!$A$1:$G$49,MATCH(orders!$D647,products!$A$1:$A$49,0),MATCH(orders!L$1,products!$A$1:$G$1,0))</f>
        <v>22.884999999999998</v>
      </c>
      <c r="M647">
        <f t="shared" si="31"/>
        <v>68.655000000000001</v>
      </c>
      <c r="N647" t="str">
        <f t="shared" si="32"/>
        <v>Arabica</v>
      </c>
      <c r="O647" t="str">
        <f t="shared" si="30"/>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f>INDEX(products!$A$1:$G$49,MATCH(orders!$D648,products!$A$1:$A$49,0),MATCH(orders!L$1,products!$A$1:$G$1,0))</f>
        <v>9.9499999999999993</v>
      </c>
      <c r="M648">
        <f t="shared" si="31"/>
        <v>9.9499999999999993</v>
      </c>
      <c r="N648" t="str">
        <f t="shared" si="32"/>
        <v>Arabica</v>
      </c>
      <c r="O648" t="str">
        <f t="shared" si="30"/>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f>INDEX(products!$A$1:$G$49,MATCH(orders!$D649,products!$A$1:$A$49,0),MATCH(orders!L$1,products!$A$1:$G$1,0))</f>
        <v>9.51</v>
      </c>
      <c r="M649">
        <f t="shared" si="31"/>
        <v>28.53</v>
      </c>
      <c r="N649" t="str">
        <f t="shared" si="32"/>
        <v>Liberica</v>
      </c>
      <c r="O649" t="str">
        <f t="shared" si="30"/>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f>INDEX(products!$A$1:$G$49,MATCH(orders!$D650,products!$A$1:$A$49,0),MATCH(orders!L$1,products!$A$1:$G$1,0))</f>
        <v>2.6849999999999996</v>
      </c>
      <c r="M650">
        <f t="shared" si="31"/>
        <v>16.11</v>
      </c>
      <c r="N650" t="str">
        <f t="shared" si="32"/>
        <v>Robusta</v>
      </c>
      <c r="O650" t="str">
        <f t="shared" si="30"/>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f>INDEX(products!$A$1:$G$49,MATCH(orders!$D651,products!$A$1:$A$49,0),MATCH(orders!L$1,products!$A$1:$G$1,0))</f>
        <v>15.85</v>
      </c>
      <c r="M651">
        <f t="shared" si="31"/>
        <v>95.1</v>
      </c>
      <c r="N651" t="str">
        <f t="shared" si="32"/>
        <v>Liberica</v>
      </c>
      <c r="O651" t="str">
        <f t="shared" si="30"/>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f>INDEX(products!$A$1:$G$49,MATCH(orders!$D652,products!$A$1:$A$49,0),MATCH(orders!L$1,products!$A$1:$G$1,0))</f>
        <v>5.3699999999999992</v>
      </c>
      <c r="M652">
        <f t="shared" si="31"/>
        <v>5.3699999999999992</v>
      </c>
      <c r="N652" t="str">
        <f t="shared" si="32"/>
        <v>Robusta</v>
      </c>
      <c r="O652" t="str">
        <f t="shared" si="30"/>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f>INDEX(products!$A$1:$G$49,MATCH(orders!$D653,products!$A$1:$A$49,0),MATCH(orders!L$1,products!$A$1:$G$1,0))</f>
        <v>11.95</v>
      </c>
      <c r="M653">
        <f t="shared" si="31"/>
        <v>47.8</v>
      </c>
      <c r="N653" t="str">
        <f t="shared" si="32"/>
        <v>Robusta</v>
      </c>
      <c r="O653" t="str">
        <f t="shared" si="30"/>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f>INDEX(products!$A$1:$G$49,MATCH(orders!$D654,products!$A$1:$A$49,0),MATCH(orders!L$1,products!$A$1:$G$1,0))</f>
        <v>15.85</v>
      </c>
      <c r="M654">
        <f t="shared" si="31"/>
        <v>63.4</v>
      </c>
      <c r="N654" t="str">
        <f t="shared" si="32"/>
        <v>Liberica</v>
      </c>
      <c r="O654" t="str">
        <f t="shared" si="30"/>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f>INDEX(products!$A$1:$G$49,MATCH(orders!$D655,products!$A$1:$A$49,0),MATCH(orders!L$1,products!$A$1:$G$1,0))</f>
        <v>25.874999999999996</v>
      </c>
      <c r="M655">
        <f t="shared" si="31"/>
        <v>103.49999999999999</v>
      </c>
      <c r="N655" t="str">
        <f t="shared" si="32"/>
        <v>Arabica</v>
      </c>
      <c r="O655" t="str">
        <f t="shared" si="30"/>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f>INDEX(products!$A$1:$G$49,MATCH(orders!$D656,products!$A$1:$A$49,0),MATCH(orders!L$1,products!$A$1:$G$1,0))</f>
        <v>22.884999999999998</v>
      </c>
      <c r="M656">
        <f t="shared" si="31"/>
        <v>68.655000000000001</v>
      </c>
      <c r="N656" t="str">
        <f t="shared" si="32"/>
        <v>Arabica</v>
      </c>
      <c r="O656" t="str">
        <f t="shared" si="30"/>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f>INDEX(products!$A$1:$G$49,MATCH(orders!$D657,products!$A$1:$A$49,0),MATCH(orders!L$1,products!$A$1:$G$1,0))</f>
        <v>22.884999999999998</v>
      </c>
      <c r="M657">
        <f t="shared" si="31"/>
        <v>45.769999999999996</v>
      </c>
      <c r="N657" t="str">
        <f t="shared" si="32"/>
        <v>Robusta</v>
      </c>
      <c r="O657" t="str">
        <f t="shared" si="30"/>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f>INDEX(products!$A$1:$G$49,MATCH(orders!$D658,products!$A$1:$A$49,0),MATCH(orders!L$1,products!$A$1:$G$1,0))</f>
        <v>12.95</v>
      </c>
      <c r="M658">
        <f t="shared" si="31"/>
        <v>51.8</v>
      </c>
      <c r="N658" t="str">
        <f t="shared" si="32"/>
        <v>Liberica</v>
      </c>
      <c r="O658" t="str">
        <f t="shared" si="30"/>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f>INDEX(products!$A$1:$G$49,MATCH(orders!$D659,products!$A$1:$A$49,0),MATCH(orders!L$1,products!$A$1:$G$1,0))</f>
        <v>6.75</v>
      </c>
      <c r="M659">
        <f t="shared" si="31"/>
        <v>13.5</v>
      </c>
      <c r="N659" t="str">
        <f t="shared" si="32"/>
        <v>Arabica</v>
      </c>
      <c r="O659" t="str">
        <f t="shared" si="30"/>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f>INDEX(products!$A$1:$G$49,MATCH(orders!$D660,products!$A$1:$A$49,0),MATCH(orders!L$1,products!$A$1:$G$1,0))</f>
        <v>8.25</v>
      </c>
      <c r="M660">
        <f t="shared" si="31"/>
        <v>24.75</v>
      </c>
      <c r="N660" t="str">
        <f t="shared" si="32"/>
        <v>Excelsa</v>
      </c>
      <c r="O660" t="str">
        <f t="shared" si="30"/>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f>INDEX(products!$A$1:$G$49,MATCH(orders!$D661,products!$A$1:$A$49,0),MATCH(orders!L$1,products!$A$1:$G$1,0))</f>
        <v>22.884999999999998</v>
      </c>
      <c r="M661">
        <f t="shared" si="31"/>
        <v>45.769999999999996</v>
      </c>
      <c r="N661" t="str">
        <f t="shared" si="32"/>
        <v>Arabica</v>
      </c>
      <c r="O661" t="str">
        <f t="shared" si="30"/>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f>INDEX(products!$A$1:$G$49,MATCH(orders!$D662,products!$A$1:$A$49,0),MATCH(orders!L$1,products!$A$1:$G$1,0))</f>
        <v>8.91</v>
      </c>
      <c r="M662">
        <f t="shared" si="31"/>
        <v>53.46</v>
      </c>
      <c r="N662" t="str">
        <f t="shared" si="32"/>
        <v>Excelsa</v>
      </c>
      <c r="O662" t="str">
        <f t="shared" si="30"/>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f>INDEX(products!$A$1:$G$49,MATCH(orders!$D663,products!$A$1:$A$49,0),MATCH(orders!L$1,products!$A$1:$G$1,0))</f>
        <v>3.375</v>
      </c>
      <c r="M663">
        <f t="shared" si="31"/>
        <v>20.25</v>
      </c>
      <c r="N663" t="str">
        <f t="shared" si="32"/>
        <v>Arabica</v>
      </c>
      <c r="O663" t="str">
        <f t="shared" si="30"/>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f>INDEX(products!$A$1:$G$49,MATCH(orders!$D664,products!$A$1:$A$49,0),MATCH(orders!L$1,products!$A$1:$G$1,0))</f>
        <v>29.784999999999997</v>
      </c>
      <c r="M664">
        <f t="shared" si="31"/>
        <v>148.92499999999998</v>
      </c>
      <c r="N664" t="str">
        <f t="shared" si="32"/>
        <v>Liberica</v>
      </c>
      <c r="O664" t="str">
        <f t="shared" si="30"/>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f>INDEX(products!$A$1:$G$49,MATCH(orders!$D665,products!$A$1:$A$49,0),MATCH(orders!L$1,products!$A$1:$G$1,0))</f>
        <v>11.25</v>
      </c>
      <c r="M665">
        <f t="shared" si="31"/>
        <v>67.5</v>
      </c>
      <c r="N665" t="str">
        <f t="shared" si="32"/>
        <v>Arabica</v>
      </c>
      <c r="O665" t="str">
        <f t="shared" si="30"/>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f>INDEX(products!$A$1:$G$49,MATCH(orders!$D666,products!$A$1:$A$49,0),MATCH(orders!L$1,products!$A$1:$G$1,0))</f>
        <v>12.15</v>
      </c>
      <c r="M666">
        <f t="shared" si="31"/>
        <v>72.900000000000006</v>
      </c>
      <c r="N666" t="str">
        <f t="shared" si="32"/>
        <v>Excelsa</v>
      </c>
      <c r="O666" t="str">
        <f t="shared" si="30"/>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f>INDEX(products!$A$1:$G$49,MATCH(orders!$D667,products!$A$1:$A$49,0),MATCH(orders!L$1,products!$A$1:$G$1,0))</f>
        <v>3.8849999999999998</v>
      </c>
      <c r="M667">
        <f t="shared" si="31"/>
        <v>7.77</v>
      </c>
      <c r="N667" t="str">
        <f t="shared" si="32"/>
        <v>Liberica</v>
      </c>
      <c r="O667" t="str">
        <f t="shared" si="30"/>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f>INDEX(products!$A$1:$G$49,MATCH(orders!$D668,products!$A$1:$A$49,0),MATCH(orders!L$1,products!$A$1:$G$1,0))</f>
        <v>22.884999999999998</v>
      </c>
      <c r="M668">
        <f t="shared" si="31"/>
        <v>91.539999999999992</v>
      </c>
      <c r="N668" t="str">
        <f t="shared" si="32"/>
        <v>Arabica</v>
      </c>
      <c r="O668" t="str">
        <f t="shared" si="30"/>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f>INDEX(products!$A$1:$G$49,MATCH(orders!$D669,products!$A$1:$A$49,0),MATCH(orders!L$1,products!$A$1:$G$1,0))</f>
        <v>9.9499999999999993</v>
      </c>
      <c r="M669">
        <f t="shared" si="31"/>
        <v>59.699999999999996</v>
      </c>
      <c r="N669" t="str">
        <f t="shared" si="32"/>
        <v>Arabica</v>
      </c>
      <c r="O669" t="str">
        <f t="shared" si="30"/>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f>INDEX(products!$A$1:$G$49,MATCH(orders!$D670,products!$A$1:$A$49,0),MATCH(orders!L$1,products!$A$1:$G$1,0))</f>
        <v>27.484999999999996</v>
      </c>
      <c r="M670">
        <f t="shared" si="31"/>
        <v>137.42499999999998</v>
      </c>
      <c r="N670" t="str">
        <f t="shared" si="32"/>
        <v>Robusta</v>
      </c>
      <c r="O670" t="str">
        <f t="shared" si="30"/>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f>INDEX(products!$A$1:$G$49,MATCH(orders!$D671,products!$A$1:$A$49,0),MATCH(orders!L$1,products!$A$1:$G$1,0))</f>
        <v>33.464999999999996</v>
      </c>
      <c r="M671">
        <f t="shared" si="31"/>
        <v>66.929999999999993</v>
      </c>
      <c r="N671" t="str">
        <f t="shared" si="32"/>
        <v>Liberica</v>
      </c>
      <c r="O671" t="str">
        <f t="shared" si="30"/>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f>INDEX(products!$A$1:$G$49,MATCH(orders!$D672,products!$A$1:$A$49,0),MATCH(orders!L$1,products!$A$1:$G$1,0))</f>
        <v>4.3650000000000002</v>
      </c>
      <c r="M672">
        <f t="shared" si="31"/>
        <v>13.095000000000001</v>
      </c>
      <c r="N672" t="str">
        <f t="shared" si="32"/>
        <v>Liberica</v>
      </c>
      <c r="O672" t="str">
        <f t="shared" si="30"/>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f>INDEX(products!$A$1:$G$49,MATCH(orders!$D673,products!$A$1:$A$49,0),MATCH(orders!L$1,products!$A$1:$G$1,0))</f>
        <v>11.95</v>
      </c>
      <c r="M673">
        <f t="shared" si="31"/>
        <v>59.75</v>
      </c>
      <c r="N673" t="str">
        <f t="shared" si="32"/>
        <v>Robusta</v>
      </c>
      <c r="O673" t="str">
        <f t="shared" si="30"/>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f>INDEX(products!$A$1:$G$49,MATCH(orders!$D674,products!$A$1:$A$49,0),MATCH(orders!L$1,products!$A$1:$G$1,0))</f>
        <v>8.73</v>
      </c>
      <c r="M674">
        <f t="shared" si="31"/>
        <v>43.650000000000006</v>
      </c>
      <c r="N674" t="str">
        <f t="shared" si="32"/>
        <v>Liberica</v>
      </c>
      <c r="O674" t="str">
        <f t="shared" si="30"/>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f>INDEX(products!$A$1:$G$49,MATCH(orders!$D675,products!$A$1:$A$49,0),MATCH(orders!L$1,products!$A$1:$G$1,0))</f>
        <v>13.75</v>
      </c>
      <c r="M675">
        <f t="shared" si="31"/>
        <v>82.5</v>
      </c>
      <c r="N675" t="str">
        <f t="shared" si="32"/>
        <v>Excelsa</v>
      </c>
      <c r="O675" t="str">
        <f t="shared" si="30"/>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f>INDEX(products!$A$1:$G$49,MATCH(orders!$D676,products!$A$1:$A$49,0),MATCH(orders!L$1,products!$A$1:$G$1,0))</f>
        <v>29.784999999999997</v>
      </c>
      <c r="M676">
        <f t="shared" si="31"/>
        <v>178.70999999999998</v>
      </c>
      <c r="N676" t="str">
        <f t="shared" si="32"/>
        <v>Arabica</v>
      </c>
      <c r="O676" t="str">
        <f t="shared" si="30"/>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f>INDEX(products!$A$1:$G$49,MATCH(orders!$D677,products!$A$1:$A$49,0),MATCH(orders!L$1,products!$A$1:$G$1,0))</f>
        <v>29.784999999999997</v>
      </c>
      <c r="M677">
        <f t="shared" si="31"/>
        <v>119.13999999999999</v>
      </c>
      <c r="N677" t="str">
        <f t="shared" si="32"/>
        <v>Liberica</v>
      </c>
      <c r="O677" t="str">
        <f t="shared" si="30"/>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f>INDEX(products!$A$1:$G$49,MATCH(orders!$D678,products!$A$1:$A$49,0),MATCH(orders!L$1,products!$A$1:$G$1,0))</f>
        <v>9.51</v>
      </c>
      <c r="M678">
        <f t="shared" si="31"/>
        <v>47.55</v>
      </c>
      <c r="N678" t="str">
        <f t="shared" si="32"/>
        <v>Liberica</v>
      </c>
      <c r="O678" t="str">
        <f t="shared" si="30"/>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f>INDEX(products!$A$1:$G$49,MATCH(orders!$D679,products!$A$1:$A$49,0),MATCH(orders!L$1,products!$A$1:$G$1,0))</f>
        <v>8.73</v>
      </c>
      <c r="M679">
        <f t="shared" si="31"/>
        <v>43.650000000000006</v>
      </c>
      <c r="N679" t="str">
        <f t="shared" si="32"/>
        <v>Liberica</v>
      </c>
      <c r="O679" t="str">
        <f t="shared" si="30"/>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f>INDEX(products!$A$1:$G$49,MATCH(orders!$D680,products!$A$1:$A$49,0),MATCH(orders!L$1,products!$A$1:$G$1,0))</f>
        <v>29.784999999999997</v>
      </c>
      <c r="M680">
        <f t="shared" si="31"/>
        <v>178.70999999999998</v>
      </c>
      <c r="N680" t="str">
        <f t="shared" si="32"/>
        <v>Arabica</v>
      </c>
      <c r="O680" t="str">
        <f t="shared" si="30"/>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f>INDEX(products!$A$1:$G$49,MATCH(orders!$D681,products!$A$1:$A$49,0),MATCH(orders!L$1,products!$A$1:$G$1,0))</f>
        <v>27.484999999999996</v>
      </c>
      <c r="M681">
        <f t="shared" si="31"/>
        <v>27.484999999999996</v>
      </c>
      <c r="N681" t="str">
        <f t="shared" si="32"/>
        <v>Robusta</v>
      </c>
      <c r="O681" t="str">
        <f t="shared" si="30"/>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f>INDEX(products!$A$1:$G$49,MATCH(orders!$D682,products!$A$1:$A$49,0),MATCH(orders!L$1,products!$A$1:$G$1,0))</f>
        <v>11.25</v>
      </c>
      <c r="M682">
        <f t="shared" si="31"/>
        <v>56.25</v>
      </c>
      <c r="N682" t="str">
        <f t="shared" si="32"/>
        <v>Arabica</v>
      </c>
      <c r="O682" t="str">
        <f t="shared" si="30"/>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f>INDEX(products!$A$1:$G$49,MATCH(orders!$D683,products!$A$1:$A$49,0),MATCH(orders!L$1,products!$A$1:$G$1,0))</f>
        <v>4.7549999999999999</v>
      </c>
      <c r="M683">
        <f t="shared" si="31"/>
        <v>9.51</v>
      </c>
      <c r="N683" t="str">
        <f t="shared" si="32"/>
        <v>Liberica</v>
      </c>
      <c r="O683" t="str">
        <f t="shared" si="30"/>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f>INDEX(products!$A$1:$G$49,MATCH(orders!$D684,products!$A$1:$A$49,0),MATCH(orders!L$1,products!$A$1:$G$1,0))</f>
        <v>4.125</v>
      </c>
      <c r="M684">
        <f t="shared" si="31"/>
        <v>8.25</v>
      </c>
      <c r="N684" t="str">
        <f t="shared" si="32"/>
        <v>Excelsa</v>
      </c>
      <c r="O684" t="str">
        <f t="shared" si="30"/>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f>INDEX(products!$A$1:$G$49,MATCH(orders!$D685,products!$A$1:$A$49,0),MATCH(orders!L$1,products!$A$1:$G$1,0))</f>
        <v>7.77</v>
      </c>
      <c r="M685">
        <f t="shared" si="31"/>
        <v>46.62</v>
      </c>
      <c r="N685" t="str">
        <f t="shared" si="32"/>
        <v>Liberica</v>
      </c>
      <c r="O685" t="str">
        <f t="shared" si="30"/>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f>INDEX(products!$A$1:$G$49,MATCH(orders!$D686,products!$A$1:$A$49,0),MATCH(orders!L$1,products!$A$1:$G$1,0))</f>
        <v>11.95</v>
      </c>
      <c r="M686">
        <f t="shared" si="31"/>
        <v>71.699999999999989</v>
      </c>
      <c r="N686" t="str">
        <f t="shared" si="32"/>
        <v>Robusta</v>
      </c>
      <c r="O686" t="str">
        <f t="shared" si="30"/>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f>INDEX(products!$A$1:$G$49,MATCH(orders!$D687,products!$A$1:$A$49,0),MATCH(orders!L$1,products!$A$1:$G$1,0))</f>
        <v>36.454999999999998</v>
      </c>
      <c r="M687">
        <f t="shared" si="31"/>
        <v>72.91</v>
      </c>
      <c r="N687" t="str">
        <f t="shared" si="32"/>
        <v>Liberica</v>
      </c>
      <c r="O687" t="str">
        <f t="shared" si="30"/>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f>INDEX(products!$A$1:$G$49,MATCH(orders!$D688,products!$A$1:$A$49,0),MATCH(orders!L$1,products!$A$1:$G$1,0))</f>
        <v>2.6849999999999996</v>
      </c>
      <c r="M688">
        <f t="shared" si="31"/>
        <v>8.0549999999999997</v>
      </c>
      <c r="N688" t="str">
        <f t="shared" si="32"/>
        <v>Robusta</v>
      </c>
      <c r="O688" t="str">
        <f t="shared" si="30"/>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f>INDEX(products!$A$1:$G$49,MATCH(orders!$D689,products!$A$1:$A$49,0),MATCH(orders!L$1,products!$A$1:$G$1,0))</f>
        <v>8.25</v>
      </c>
      <c r="M689">
        <f t="shared" si="31"/>
        <v>16.5</v>
      </c>
      <c r="N689" t="str">
        <f t="shared" si="32"/>
        <v>Excelsa</v>
      </c>
      <c r="O689" t="str">
        <f t="shared" si="30"/>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f>INDEX(products!$A$1:$G$49,MATCH(orders!$D690,products!$A$1:$A$49,0),MATCH(orders!L$1,products!$A$1:$G$1,0))</f>
        <v>12.95</v>
      </c>
      <c r="M690">
        <f t="shared" si="31"/>
        <v>64.75</v>
      </c>
      <c r="N690" t="str">
        <f t="shared" si="32"/>
        <v>Arabica</v>
      </c>
      <c r="O690" t="str">
        <f t="shared" si="30"/>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f>INDEX(products!$A$1:$G$49,MATCH(orders!$D691,products!$A$1:$A$49,0),MATCH(orders!L$1,products!$A$1:$G$1,0))</f>
        <v>6.75</v>
      </c>
      <c r="M691">
        <f t="shared" si="31"/>
        <v>33.75</v>
      </c>
      <c r="N691" t="str">
        <f t="shared" si="32"/>
        <v>Arabica</v>
      </c>
      <c r="O691" t="str">
        <f t="shared" si="30"/>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f>INDEX(products!$A$1:$G$49,MATCH(orders!$D692,products!$A$1:$A$49,0),MATCH(orders!L$1,products!$A$1:$G$1,0))</f>
        <v>29.784999999999997</v>
      </c>
      <c r="M692">
        <f t="shared" si="31"/>
        <v>178.70999999999998</v>
      </c>
      <c r="N692" t="str">
        <f t="shared" si="32"/>
        <v>Liberica</v>
      </c>
      <c r="O692" t="str">
        <f t="shared" si="30"/>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f>INDEX(products!$A$1:$G$49,MATCH(orders!$D693,products!$A$1:$A$49,0),MATCH(orders!L$1,products!$A$1:$G$1,0))</f>
        <v>11.25</v>
      </c>
      <c r="M693">
        <f t="shared" si="31"/>
        <v>22.5</v>
      </c>
      <c r="N693" t="str">
        <f t="shared" si="32"/>
        <v>Arabica</v>
      </c>
      <c r="O693" t="str">
        <f t="shared" si="30"/>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f>INDEX(products!$A$1:$G$49,MATCH(orders!$D694,products!$A$1:$A$49,0),MATCH(orders!L$1,products!$A$1:$G$1,0))</f>
        <v>12.95</v>
      </c>
      <c r="M694">
        <f t="shared" si="31"/>
        <v>12.95</v>
      </c>
      <c r="N694" t="str">
        <f t="shared" si="32"/>
        <v>Liberica</v>
      </c>
      <c r="O694" t="str">
        <f t="shared" si="30"/>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f>INDEX(products!$A$1:$G$49,MATCH(orders!$D695,products!$A$1:$A$49,0),MATCH(orders!L$1,products!$A$1:$G$1,0))</f>
        <v>25.874999999999996</v>
      </c>
      <c r="M695">
        <f t="shared" si="31"/>
        <v>51.749999999999993</v>
      </c>
      <c r="N695" t="str">
        <f t="shared" si="32"/>
        <v>Arabica</v>
      </c>
      <c r="O695" t="str">
        <f t="shared" si="30"/>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f>INDEX(products!$A$1:$G$49,MATCH(orders!$D696,products!$A$1:$A$49,0),MATCH(orders!L$1,products!$A$1:$G$1,0))</f>
        <v>7.29</v>
      </c>
      <c r="M696">
        <f t="shared" si="31"/>
        <v>36.450000000000003</v>
      </c>
      <c r="N696" t="str">
        <f t="shared" si="32"/>
        <v>Excelsa</v>
      </c>
      <c r="O696" t="str">
        <f t="shared" si="30"/>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f>INDEX(products!$A$1:$G$49,MATCH(orders!$D697,products!$A$1:$A$49,0),MATCH(orders!L$1,products!$A$1:$G$1,0))</f>
        <v>36.454999999999998</v>
      </c>
      <c r="M697">
        <f t="shared" si="31"/>
        <v>182.27499999999998</v>
      </c>
      <c r="N697" t="str">
        <f t="shared" si="32"/>
        <v>Liberica</v>
      </c>
      <c r="O697" t="str">
        <f t="shared" si="30"/>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f>INDEX(products!$A$1:$G$49,MATCH(orders!$D698,products!$A$1:$A$49,0),MATCH(orders!L$1,products!$A$1:$G$1,0))</f>
        <v>7.77</v>
      </c>
      <c r="M698">
        <f t="shared" si="31"/>
        <v>31.08</v>
      </c>
      <c r="N698" t="str">
        <f t="shared" si="32"/>
        <v>Liberica</v>
      </c>
      <c r="O698" t="str">
        <f t="shared" si="30"/>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f>INDEX(products!$A$1:$G$49,MATCH(orders!$D699,products!$A$1:$A$49,0),MATCH(orders!L$1,products!$A$1:$G$1,0))</f>
        <v>6.75</v>
      </c>
      <c r="M699">
        <f t="shared" si="31"/>
        <v>20.25</v>
      </c>
      <c r="N699" t="str">
        <f t="shared" si="32"/>
        <v>Arabica</v>
      </c>
      <c r="O699" t="str">
        <f t="shared" si="30"/>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f>INDEX(products!$A$1:$G$49,MATCH(orders!$D700,products!$A$1:$A$49,0),MATCH(orders!L$1,products!$A$1:$G$1,0))</f>
        <v>12.95</v>
      </c>
      <c r="M700">
        <f t="shared" si="31"/>
        <v>25.9</v>
      </c>
      <c r="N700" t="str">
        <f t="shared" si="32"/>
        <v>Liberica</v>
      </c>
      <c r="O700" t="str">
        <f t="shared" si="30"/>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f>INDEX(products!$A$1:$G$49,MATCH(orders!$D701,products!$A$1:$A$49,0),MATCH(orders!L$1,products!$A$1:$G$1,0))</f>
        <v>5.97</v>
      </c>
      <c r="M701">
        <f t="shared" si="31"/>
        <v>23.88</v>
      </c>
      <c r="N701" t="str">
        <f t="shared" si="32"/>
        <v>Arabica</v>
      </c>
      <c r="O701" t="str">
        <f t="shared" si="30"/>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f>INDEX(products!$A$1:$G$49,MATCH(orders!$D702,products!$A$1:$A$49,0),MATCH(orders!L$1,products!$A$1:$G$1,0))</f>
        <v>9.51</v>
      </c>
      <c r="M702">
        <f t="shared" si="31"/>
        <v>19.02</v>
      </c>
      <c r="N702" t="str">
        <f t="shared" si="32"/>
        <v>Liberica</v>
      </c>
      <c r="O702" t="str">
        <f t="shared" si="30"/>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f>INDEX(products!$A$1:$G$49,MATCH(orders!$D703,products!$A$1:$A$49,0),MATCH(orders!L$1,products!$A$1:$G$1,0))</f>
        <v>5.97</v>
      </c>
      <c r="M703">
        <f t="shared" si="31"/>
        <v>29.849999999999998</v>
      </c>
      <c r="N703" t="str">
        <f t="shared" si="32"/>
        <v>Arabica</v>
      </c>
      <c r="O703" t="str">
        <f t="shared" si="30"/>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f>INDEX(products!$A$1:$G$49,MATCH(orders!$D704,products!$A$1:$A$49,0),MATCH(orders!L$1,products!$A$1:$G$1,0))</f>
        <v>7.77</v>
      </c>
      <c r="M704">
        <f t="shared" si="31"/>
        <v>7.77</v>
      </c>
      <c r="N704" t="str">
        <f t="shared" si="32"/>
        <v>Arabica</v>
      </c>
      <c r="O704" t="str">
        <f t="shared" si="30"/>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f>INDEX(products!$A$1:$G$49,MATCH(orders!$D705,products!$A$1:$A$49,0),MATCH(orders!L$1,products!$A$1:$G$1,0))</f>
        <v>29.784999999999997</v>
      </c>
      <c r="M705">
        <f t="shared" si="31"/>
        <v>119.13999999999999</v>
      </c>
      <c r="N705" t="str">
        <f t="shared" si="32"/>
        <v>Liberica</v>
      </c>
      <c r="O705" t="str">
        <f t="shared" si="30"/>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f>INDEX(products!$A$1:$G$49,MATCH(orders!$D706,products!$A$1:$A$49,0),MATCH(orders!L$1,products!$A$1:$G$1,0))</f>
        <v>3.645</v>
      </c>
      <c r="M706">
        <f t="shared" si="31"/>
        <v>21.87</v>
      </c>
      <c r="N706" t="str">
        <f t="shared" si="32"/>
        <v>Excelsa</v>
      </c>
      <c r="O706" t="str">
        <f t="shared" ref="O706:O769" si="33">IF(J706="M","Medium",IF(J706="L","Light",IF(J706="D","Dark")))</f>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f>INDEX(products!$A$1:$G$49,MATCH(orders!$D707,products!$A$1:$A$49,0),MATCH(orders!L$1,products!$A$1:$G$1,0))</f>
        <v>8.91</v>
      </c>
      <c r="M707">
        <f t="shared" ref="M707:M770" si="34">L707*E707</f>
        <v>17.82</v>
      </c>
      <c r="N707" t="str">
        <f t="shared" ref="N707:N770" si="35">IF(I707="Rob","Robusta",IF(I707="Exc","Excelsa",IF(I707="Ara","Arabica", IF(I707="Lib","Liberica",""))))</f>
        <v>Excelsa</v>
      </c>
      <c r="O707" t="str">
        <f t="shared" si="33"/>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f>INDEX(products!$A$1:$G$49,MATCH(orders!$D708,products!$A$1:$A$49,0),MATCH(orders!L$1,products!$A$1:$G$1,0))</f>
        <v>4.125</v>
      </c>
      <c r="M708">
        <f t="shared" si="34"/>
        <v>12.375</v>
      </c>
      <c r="N708" t="str">
        <f t="shared" si="35"/>
        <v>Excelsa</v>
      </c>
      <c r="O708" t="str">
        <f t="shared" si="33"/>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f>INDEX(products!$A$1:$G$49,MATCH(orders!$D709,products!$A$1:$A$49,0),MATCH(orders!L$1,products!$A$1:$G$1,0))</f>
        <v>12.95</v>
      </c>
      <c r="M709">
        <f t="shared" si="34"/>
        <v>25.9</v>
      </c>
      <c r="N709" t="str">
        <f t="shared" si="35"/>
        <v>Liberica</v>
      </c>
      <c r="O709" t="str">
        <f t="shared" si="33"/>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f>INDEX(products!$A$1:$G$49,MATCH(orders!$D710,products!$A$1:$A$49,0),MATCH(orders!L$1,products!$A$1:$G$1,0))</f>
        <v>6.75</v>
      </c>
      <c r="M710">
        <f t="shared" si="34"/>
        <v>13.5</v>
      </c>
      <c r="N710" t="str">
        <f t="shared" si="35"/>
        <v>Arabica</v>
      </c>
      <c r="O710" t="str">
        <f t="shared" si="33"/>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f>INDEX(products!$A$1:$G$49,MATCH(orders!$D711,products!$A$1:$A$49,0),MATCH(orders!L$1,products!$A$1:$G$1,0))</f>
        <v>8.91</v>
      </c>
      <c r="M711">
        <f t="shared" si="34"/>
        <v>17.82</v>
      </c>
      <c r="N711" t="str">
        <f t="shared" si="35"/>
        <v>Excelsa</v>
      </c>
      <c r="O711" t="str">
        <f t="shared" si="33"/>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f>INDEX(products!$A$1:$G$49,MATCH(orders!$D712,products!$A$1:$A$49,0),MATCH(orders!L$1,products!$A$1:$G$1,0))</f>
        <v>8.25</v>
      </c>
      <c r="M712">
        <f t="shared" si="34"/>
        <v>24.75</v>
      </c>
      <c r="N712" t="str">
        <f t="shared" si="35"/>
        <v>Excelsa</v>
      </c>
      <c r="O712" t="str">
        <f t="shared" si="33"/>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f>INDEX(products!$A$1:$G$49,MATCH(orders!$D713,products!$A$1:$A$49,0),MATCH(orders!L$1,products!$A$1:$G$1,0))</f>
        <v>2.9849999999999999</v>
      </c>
      <c r="M713">
        <f t="shared" si="34"/>
        <v>17.91</v>
      </c>
      <c r="N713" t="str">
        <f t="shared" si="35"/>
        <v>Robusta</v>
      </c>
      <c r="O713" t="str">
        <f t="shared" si="33"/>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f>INDEX(products!$A$1:$G$49,MATCH(orders!$D714,products!$A$1:$A$49,0),MATCH(orders!L$1,products!$A$1:$G$1,0))</f>
        <v>8.25</v>
      </c>
      <c r="M714">
        <f t="shared" si="34"/>
        <v>16.5</v>
      </c>
      <c r="N714" t="str">
        <f t="shared" si="35"/>
        <v>Excelsa</v>
      </c>
      <c r="O714" t="str">
        <f t="shared" si="33"/>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f>INDEX(products!$A$1:$G$49,MATCH(orders!$D715,products!$A$1:$A$49,0),MATCH(orders!L$1,products!$A$1:$G$1,0))</f>
        <v>2.9849999999999999</v>
      </c>
      <c r="M715">
        <f t="shared" si="34"/>
        <v>2.9849999999999999</v>
      </c>
      <c r="N715" t="str">
        <f t="shared" si="35"/>
        <v>Robusta</v>
      </c>
      <c r="O715" t="str">
        <f t="shared" si="33"/>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f>INDEX(products!$A$1:$G$49,MATCH(orders!$D716,products!$A$1:$A$49,0),MATCH(orders!L$1,products!$A$1:$G$1,0))</f>
        <v>3.645</v>
      </c>
      <c r="M716">
        <f t="shared" si="34"/>
        <v>14.58</v>
      </c>
      <c r="N716" t="str">
        <f t="shared" si="35"/>
        <v>Excelsa</v>
      </c>
      <c r="O716" t="str">
        <f t="shared" si="33"/>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f>INDEX(products!$A$1:$G$49,MATCH(orders!$D717,products!$A$1:$A$49,0),MATCH(orders!L$1,products!$A$1:$G$1,0))</f>
        <v>14.85</v>
      </c>
      <c r="M717">
        <f t="shared" si="34"/>
        <v>89.1</v>
      </c>
      <c r="N717" t="str">
        <f t="shared" si="35"/>
        <v>Excelsa</v>
      </c>
      <c r="O717" t="str">
        <f t="shared" si="33"/>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f>INDEX(products!$A$1:$G$49,MATCH(orders!$D718,products!$A$1:$A$49,0),MATCH(orders!L$1,products!$A$1:$G$1,0))</f>
        <v>11.95</v>
      </c>
      <c r="M718">
        <f t="shared" si="34"/>
        <v>35.849999999999994</v>
      </c>
      <c r="N718" t="str">
        <f t="shared" si="35"/>
        <v>Robusta</v>
      </c>
      <c r="O718" t="str">
        <f t="shared" si="33"/>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f>INDEX(products!$A$1:$G$49,MATCH(orders!$D719,products!$A$1:$A$49,0),MATCH(orders!L$1,products!$A$1:$G$1,0))</f>
        <v>22.884999999999998</v>
      </c>
      <c r="M719">
        <f t="shared" si="34"/>
        <v>68.655000000000001</v>
      </c>
      <c r="N719" t="str">
        <f t="shared" si="35"/>
        <v>Arabica</v>
      </c>
      <c r="O719" t="str">
        <f t="shared" si="33"/>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f>INDEX(products!$A$1:$G$49,MATCH(orders!$D720,products!$A$1:$A$49,0),MATCH(orders!L$1,products!$A$1:$G$1,0))</f>
        <v>12.95</v>
      </c>
      <c r="M720">
        <f t="shared" si="34"/>
        <v>38.849999999999994</v>
      </c>
      <c r="N720" t="str">
        <f t="shared" si="35"/>
        <v>Liberica</v>
      </c>
      <c r="O720" t="str">
        <f t="shared" si="33"/>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f>INDEX(products!$A$1:$G$49,MATCH(orders!$D721,products!$A$1:$A$49,0),MATCH(orders!L$1,products!$A$1:$G$1,0))</f>
        <v>15.85</v>
      </c>
      <c r="M721">
        <f t="shared" si="34"/>
        <v>79.25</v>
      </c>
      <c r="N721" t="str">
        <f t="shared" si="35"/>
        <v>Liberica</v>
      </c>
      <c r="O721" t="str">
        <f t="shared" si="33"/>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f>INDEX(products!$A$1:$G$49,MATCH(orders!$D722,products!$A$1:$A$49,0),MATCH(orders!L$1,products!$A$1:$G$1,0))</f>
        <v>7.29</v>
      </c>
      <c r="M722">
        <f t="shared" si="34"/>
        <v>36.450000000000003</v>
      </c>
      <c r="N722" t="str">
        <f t="shared" si="35"/>
        <v>Excelsa</v>
      </c>
      <c r="O722" t="str">
        <f t="shared" si="33"/>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f>INDEX(products!$A$1:$G$49,MATCH(orders!$D723,products!$A$1:$A$49,0),MATCH(orders!L$1,products!$A$1:$G$1,0))</f>
        <v>2.9849999999999999</v>
      </c>
      <c r="M723">
        <f t="shared" si="34"/>
        <v>8.9550000000000001</v>
      </c>
      <c r="N723" t="str">
        <f t="shared" si="35"/>
        <v>Robusta</v>
      </c>
      <c r="O723" t="str">
        <f t="shared" si="33"/>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f>INDEX(products!$A$1:$G$49,MATCH(orders!$D724,products!$A$1:$A$49,0),MATCH(orders!L$1,products!$A$1:$G$1,0))</f>
        <v>12.15</v>
      </c>
      <c r="M724">
        <f t="shared" si="34"/>
        <v>24.3</v>
      </c>
      <c r="N724" t="str">
        <f t="shared" si="35"/>
        <v>Excelsa</v>
      </c>
      <c r="O724" t="str">
        <f t="shared" si="33"/>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f>INDEX(products!$A$1:$G$49,MATCH(orders!$D725,products!$A$1:$A$49,0),MATCH(orders!L$1,products!$A$1:$G$1,0))</f>
        <v>31.624999999999996</v>
      </c>
      <c r="M725">
        <f t="shared" si="34"/>
        <v>63.249999999999993</v>
      </c>
      <c r="N725" t="str">
        <f t="shared" si="35"/>
        <v>Excelsa</v>
      </c>
      <c r="O725" t="str">
        <f t="shared" si="33"/>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f>INDEX(products!$A$1:$G$49,MATCH(orders!$D726,products!$A$1:$A$49,0),MATCH(orders!L$1,products!$A$1:$G$1,0))</f>
        <v>3.375</v>
      </c>
      <c r="M726">
        <f t="shared" si="34"/>
        <v>6.75</v>
      </c>
      <c r="N726" t="str">
        <f t="shared" si="35"/>
        <v>Arabica</v>
      </c>
      <c r="O726" t="str">
        <f t="shared" si="33"/>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f>INDEX(products!$A$1:$G$49,MATCH(orders!$D727,products!$A$1:$A$49,0),MATCH(orders!L$1,products!$A$1:$G$1,0))</f>
        <v>3.8849999999999998</v>
      </c>
      <c r="M727">
        <f t="shared" si="34"/>
        <v>23.31</v>
      </c>
      <c r="N727" t="str">
        <f t="shared" si="35"/>
        <v>Arabica</v>
      </c>
      <c r="O727" t="str">
        <f t="shared" si="33"/>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f>INDEX(products!$A$1:$G$49,MATCH(orders!$D728,products!$A$1:$A$49,0),MATCH(orders!L$1,products!$A$1:$G$1,0))</f>
        <v>36.454999999999998</v>
      </c>
      <c r="M728">
        <f t="shared" si="34"/>
        <v>145.82</v>
      </c>
      <c r="N728" t="str">
        <f t="shared" si="35"/>
        <v>Liberica</v>
      </c>
      <c r="O728" t="str">
        <f t="shared" si="33"/>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f>INDEX(products!$A$1:$G$49,MATCH(orders!$D729,products!$A$1:$A$49,0),MATCH(orders!L$1,products!$A$1:$G$1,0))</f>
        <v>5.97</v>
      </c>
      <c r="M729">
        <f t="shared" si="34"/>
        <v>29.849999999999998</v>
      </c>
      <c r="N729" t="str">
        <f t="shared" si="35"/>
        <v>Robusta</v>
      </c>
      <c r="O729" t="str">
        <f t="shared" si="33"/>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f>INDEX(products!$A$1:$G$49,MATCH(orders!$D730,products!$A$1:$A$49,0),MATCH(orders!L$1,products!$A$1:$G$1,0))</f>
        <v>7.29</v>
      </c>
      <c r="M730">
        <f t="shared" si="34"/>
        <v>21.87</v>
      </c>
      <c r="N730" t="str">
        <f t="shared" si="35"/>
        <v>Excelsa</v>
      </c>
      <c r="O730" t="str">
        <f t="shared" si="33"/>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f>INDEX(products!$A$1:$G$49,MATCH(orders!$D731,products!$A$1:$A$49,0),MATCH(orders!L$1,products!$A$1:$G$1,0))</f>
        <v>4.3650000000000002</v>
      </c>
      <c r="M731">
        <f t="shared" si="34"/>
        <v>4.3650000000000002</v>
      </c>
      <c r="N731" t="str">
        <f t="shared" si="35"/>
        <v>Liberica</v>
      </c>
      <c r="O731" t="str">
        <f t="shared" si="33"/>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f>INDEX(products!$A$1:$G$49,MATCH(orders!$D732,products!$A$1:$A$49,0),MATCH(orders!L$1,products!$A$1:$G$1,0))</f>
        <v>36.454999999999998</v>
      </c>
      <c r="M732">
        <f t="shared" si="34"/>
        <v>36.454999999999998</v>
      </c>
      <c r="N732" t="str">
        <f t="shared" si="35"/>
        <v>Liberica</v>
      </c>
      <c r="O732" t="str">
        <f t="shared" si="33"/>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f>INDEX(products!$A$1:$G$49,MATCH(orders!$D733,products!$A$1:$A$49,0),MATCH(orders!L$1,products!$A$1:$G$1,0))</f>
        <v>3.8849999999999998</v>
      </c>
      <c r="M733">
        <f t="shared" si="34"/>
        <v>15.54</v>
      </c>
      <c r="N733" t="str">
        <f t="shared" si="35"/>
        <v>Liberica</v>
      </c>
      <c r="O733" t="str">
        <f t="shared" si="33"/>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f>INDEX(products!$A$1:$G$49,MATCH(orders!$D734,products!$A$1:$A$49,0),MATCH(orders!L$1,products!$A$1:$G$1,0))</f>
        <v>4.4550000000000001</v>
      </c>
      <c r="M734">
        <f t="shared" si="34"/>
        <v>8.91</v>
      </c>
      <c r="N734" t="str">
        <f t="shared" si="35"/>
        <v>Excelsa</v>
      </c>
      <c r="O734" t="str">
        <f t="shared" si="33"/>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f>INDEX(products!$A$1:$G$49,MATCH(orders!$D735,products!$A$1:$A$49,0),MATCH(orders!L$1,products!$A$1:$G$1,0))</f>
        <v>33.464999999999996</v>
      </c>
      <c r="M735">
        <f t="shared" si="34"/>
        <v>100.39499999999998</v>
      </c>
      <c r="N735" t="str">
        <f t="shared" si="35"/>
        <v>Liberica</v>
      </c>
      <c r="O735" t="str">
        <f t="shared" si="33"/>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f>INDEX(products!$A$1:$G$49,MATCH(orders!$D736,products!$A$1:$A$49,0),MATCH(orders!L$1,products!$A$1:$G$1,0))</f>
        <v>2.6849999999999996</v>
      </c>
      <c r="M736">
        <f t="shared" si="34"/>
        <v>13.424999999999997</v>
      </c>
      <c r="N736" t="str">
        <f t="shared" si="35"/>
        <v>Robusta</v>
      </c>
      <c r="O736" t="str">
        <f t="shared" si="33"/>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f>INDEX(products!$A$1:$G$49,MATCH(orders!$D737,products!$A$1:$A$49,0),MATCH(orders!L$1,products!$A$1:$G$1,0))</f>
        <v>3.645</v>
      </c>
      <c r="M737">
        <f t="shared" si="34"/>
        <v>21.87</v>
      </c>
      <c r="N737" t="str">
        <f t="shared" si="35"/>
        <v>Excelsa</v>
      </c>
      <c r="O737" t="str">
        <f t="shared" si="33"/>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f>INDEX(products!$A$1:$G$49,MATCH(orders!$D738,products!$A$1:$A$49,0),MATCH(orders!L$1,products!$A$1:$G$1,0))</f>
        <v>12.95</v>
      </c>
      <c r="M738">
        <f t="shared" si="34"/>
        <v>25.9</v>
      </c>
      <c r="N738" t="str">
        <f t="shared" si="35"/>
        <v>Liberica</v>
      </c>
      <c r="O738" t="str">
        <f t="shared" si="33"/>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f>INDEX(products!$A$1:$G$49,MATCH(orders!$D739,products!$A$1:$A$49,0),MATCH(orders!L$1,products!$A$1:$G$1,0))</f>
        <v>11.25</v>
      </c>
      <c r="M739">
        <f t="shared" si="34"/>
        <v>56.25</v>
      </c>
      <c r="N739" t="str">
        <f t="shared" si="35"/>
        <v>Arabica</v>
      </c>
      <c r="O739" t="str">
        <f t="shared" si="33"/>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f>INDEX(products!$A$1:$G$49,MATCH(orders!$D740,products!$A$1:$A$49,0),MATCH(orders!L$1,products!$A$1:$G$1,0))</f>
        <v>3.5849999999999995</v>
      </c>
      <c r="M740">
        <f t="shared" si="34"/>
        <v>10.754999999999999</v>
      </c>
      <c r="N740" t="str">
        <f t="shared" si="35"/>
        <v>Robusta</v>
      </c>
      <c r="O740" t="str">
        <f t="shared" si="33"/>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f>INDEX(products!$A$1:$G$49,MATCH(orders!$D741,products!$A$1:$A$49,0),MATCH(orders!L$1,products!$A$1:$G$1,0))</f>
        <v>3.645</v>
      </c>
      <c r="M741">
        <f t="shared" si="34"/>
        <v>18.225000000000001</v>
      </c>
      <c r="N741" t="str">
        <f t="shared" si="35"/>
        <v>Excelsa</v>
      </c>
      <c r="O741" t="str">
        <f t="shared" si="33"/>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f>INDEX(products!$A$1:$G$49,MATCH(orders!$D742,products!$A$1:$A$49,0),MATCH(orders!L$1,products!$A$1:$G$1,0))</f>
        <v>7.169999999999999</v>
      </c>
      <c r="M742">
        <f t="shared" si="34"/>
        <v>28.679999999999996</v>
      </c>
      <c r="N742" t="str">
        <f t="shared" si="35"/>
        <v>Robusta</v>
      </c>
      <c r="O742" t="str">
        <f t="shared" si="33"/>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f>INDEX(products!$A$1:$G$49,MATCH(orders!$D743,products!$A$1:$A$49,0),MATCH(orders!L$1,products!$A$1:$G$1,0))</f>
        <v>4.3650000000000002</v>
      </c>
      <c r="M743">
        <f t="shared" si="34"/>
        <v>8.73</v>
      </c>
      <c r="N743" t="str">
        <f t="shared" si="35"/>
        <v>Liberica</v>
      </c>
      <c r="O743" t="str">
        <f t="shared" si="33"/>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f>INDEX(products!$A$1:$G$49,MATCH(orders!$D744,products!$A$1:$A$49,0),MATCH(orders!L$1,products!$A$1:$G$1,0))</f>
        <v>14.55</v>
      </c>
      <c r="M744">
        <f t="shared" si="34"/>
        <v>58.2</v>
      </c>
      <c r="N744" t="str">
        <f t="shared" si="35"/>
        <v>Liberica</v>
      </c>
      <c r="O744" t="str">
        <f t="shared" si="33"/>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f>INDEX(products!$A$1:$G$49,MATCH(orders!$D745,products!$A$1:$A$49,0),MATCH(orders!L$1,products!$A$1:$G$1,0))</f>
        <v>5.97</v>
      </c>
      <c r="M745">
        <f t="shared" si="34"/>
        <v>17.91</v>
      </c>
      <c r="N745" t="str">
        <f t="shared" si="35"/>
        <v>Arabica</v>
      </c>
      <c r="O745" t="str">
        <f t="shared" si="33"/>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f>INDEX(products!$A$1:$G$49,MATCH(orders!$D746,products!$A$1:$A$49,0),MATCH(orders!L$1,products!$A$1:$G$1,0))</f>
        <v>2.9849999999999999</v>
      </c>
      <c r="M746">
        <f t="shared" si="34"/>
        <v>17.91</v>
      </c>
      <c r="N746" t="str">
        <f t="shared" si="35"/>
        <v>Robusta</v>
      </c>
      <c r="O746" t="str">
        <f t="shared" si="33"/>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f>INDEX(products!$A$1:$G$49,MATCH(orders!$D747,products!$A$1:$A$49,0),MATCH(orders!L$1,products!$A$1:$G$1,0))</f>
        <v>7.29</v>
      </c>
      <c r="M747">
        <f t="shared" si="34"/>
        <v>14.58</v>
      </c>
      <c r="N747" t="str">
        <f t="shared" si="35"/>
        <v>Excelsa</v>
      </c>
      <c r="O747" t="str">
        <f t="shared" si="33"/>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f>INDEX(products!$A$1:$G$49,MATCH(orders!$D748,products!$A$1:$A$49,0),MATCH(orders!L$1,products!$A$1:$G$1,0))</f>
        <v>11.25</v>
      </c>
      <c r="M748">
        <f t="shared" si="34"/>
        <v>33.75</v>
      </c>
      <c r="N748" t="str">
        <f t="shared" si="35"/>
        <v>Arabica</v>
      </c>
      <c r="O748" t="str">
        <f t="shared" si="33"/>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f>INDEX(products!$A$1:$G$49,MATCH(orders!$D749,products!$A$1:$A$49,0),MATCH(orders!L$1,products!$A$1:$G$1,0))</f>
        <v>8.73</v>
      </c>
      <c r="M749">
        <f t="shared" si="34"/>
        <v>34.92</v>
      </c>
      <c r="N749" t="str">
        <f t="shared" si="35"/>
        <v>Liberica</v>
      </c>
      <c r="O749" t="str">
        <f t="shared" si="33"/>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f>INDEX(products!$A$1:$G$49,MATCH(orders!$D750,products!$A$1:$A$49,0),MATCH(orders!L$1,products!$A$1:$G$1,0))</f>
        <v>7.29</v>
      </c>
      <c r="M750">
        <f t="shared" si="34"/>
        <v>14.58</v>
      </c>
      <c r="N750" t="str">
        <f t="shared" si="35"/>
        <v>Excelsa</v>
      </c>
      <c r="O750" t="str">
        <f t="shared" si="33"/>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f>INDEX(products!$A$1:$G$49,MATCH(orders!$D751,products!$A$1:$A$49,0),MATCH(orders!L$1,products!$A$1:$G$1,0))</f>
        <v>2.6849999999999996</v>
      </c>
      <c r="M751">
        <f t="shared" si="34"/>
        <v>5.3699999999999992</v>
      </c>
      <c r="N751" t="str">
        <f t="shared" si="35"/>
        <v>Robusta</v>
      </c>
      <c r="O751" t="str">
        <f t="shared" si="33"/>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f>INDEX(products!$A$1:$G$49,MATCH(orders!$D752,products!$A$1:$A$49,0),MATCH(orders!L$1,products!$A$1:$G$1,0))</f>
        <v>5.97</v>
      </c>
      <c r="M752">
        <f t="shared" si="34"/>
        <v>5.97</v>
      </c>
      <c r="N752" t="str">
        <f t="shared" si="35"/>
        <v>Robusta</v>
      </c>
      <c r="O752" t="str">
        <f t="shared" si="33"/>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f>INDEX(products!$A$1:$G$49,MATCH(orders!$D753,products!$A$1:$A$49,0),MATCH(orders!L$1,products!$A$1:$G$1,0))</f>
        <v>9.51</v>
      </c>
      <c r="M753">
        <f t="shared" si="34"/>
        <v>19.02</v>
      </c>
      <c r="N753" t="str">
        <f t="shared" si="35"/>
        <v>Liberica</v>
      </c>
      <c r="O753" t="str">
        <f t="shared" si="33"/>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f>INDEX(products!$A$1:$G$49,MATCH(orders!$D754,products!$A$1:$A$49,0),MATCH(orders!L$1,products!$A$1:$G$1,0))</f>
        <v>13.75</v>
      </c>
      <c r="M754">
        <f t="shared" si="34"/>
        <v>27.5</v>
      </c>
      <c r="N754" t="str">
        <f t="shared" si="35"/>
        <v>Excelsa</v>
      </c>
      <c r="O754" t="str">
        <f t="shared" si="33"/>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f>INDEX(products!$A$1:$G$49,MATCH(orders!$D755,products!$A$1:$A$49,0),MATCH(orders!L$1,products!$A$1:$G$1,0))</f>
        <v>5.97</v>
      </c>
      <c r="M755">
        <f t="shared" si="34"/>
        <v>29.849999999999998</v>
      </c>
      <c r="N755" t="str">
        <f t="shared" si="35"/>
        <v>Arabica</v>
      </c>
      <c r="O755" t="str">
        <f t="shared" si="33"/>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f>INDEX(products!$A$1:$G$49,MATCH(orders!$D756,products!$A$1:$A$49,0),MATCH(orders!L$1,products!$A$1:$G$1,0))</f>
        <v>2.9849999999999999</v>
      </c>
      <c r="M756">
        <f t="shared" si="34"/>
        <v>17.91</v>
      </c>
      <c r="N756" t="str">
        <f t="shared" si="35"/>
        <v>Arabica</v>
      </c>
      <c r="O756" t="str">
        <f t="shared" si="33"/>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f>INDEX(products!$A$1:$G$49,MATCH(orders!$D757,products!$A$1:$A$49,0),MATCH(orders!L$1,products!$A$1:$G$1,0))</f>
        <v>4.7549999999999999</v>
      </c>
      <c r="M757">
        <f t="shared" si="34"/>
        <v>28.53</v>
      </c>
      <c r="N757" t="str">
        <f t="shared" si="35"/>
        <v>Liberica</v>
      </c>
      <c r="O757" t="str">
        <f t="shared" si="33"/>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f>INDEX(products!$A$1:$G$49,MATCH(orders!$D758,products!$A$1:$A$49,0),MATCH(orders!L$1,products!$A$1:$G$1,0))</f>
        <v>8.9499999999999993</v>
      </c>
      <c r="M758">
        <f t="shared" si="34"/>
        <v>35.799999999999997</v>
      </c>
      <c r="N758" t="str">
        <f t="shared" si="35"/>
        <v>Robusta</v>
      </c>
      <c r="O758" t="str">
        <f t="shared" si="33"/>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f>INDEX(products!$A$1:$G$49,MATCH(orders!$D759,products!$A$1:$A$49,0),MATCH(orders!L$1,products!$A$1:$G$1,0))</f>
        <v>5.97</v>
      </c>
      <c r="M759">
        <f t="shared" si="34"/>
        <v>17.91</v>
      </c>
      <c r="N759" t="str">
        <f t="shared" si="35"/>
        <v>Arabica</v>
      </c>
      <c r="O759" t="str">
        <f t="shared" si="33"/>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f>INDEX(products!$A$1:$G$49,MATCH(orders!$D760,products!$A$1:$A$49,0),MATCH(orders!L$1,products!$A$1:$G$1,0))</f>
        <v>8.9499999999999993</v>
      </c>
      <c r="M760">
        <f t="shared" si="34"/>
        <v>8.9499999999999993</v>
      </c>
      <c r="N760" t="str">
        <f t="shared" si="35"/>
        <v>Robusta</v>
      </c>
      <c r="O760" t="str">
        <f t="shared" si="33"/>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f>INDEX(products!$A$1:$G$49,MATCH(orders!$D761,products!$A$1:$A$49,0),MATCH(orders!L$1,products!$A$1:$G$1,0))</f>
        <v>29.784999999999997</v>
      </c>
      <c r="M761">
        <f t="shared" si="34"/>
        <v>29.784999999999997</v>
      </c>
      <c r="N761" t="str">
        <f t="shared" si="35"/>
        <v>Liberica</v>
      </c>
      <c r="O761" t="str">
        <f t="shared" si="33"/>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f>INDEX(products!$A$1:$G$49,MATCH(orders!$D762,products!$A$1:$A$49,0),MATCH(orders!L$1,products!$A$1:$G$1,0))</f>
        <v>8.91</v>
      </c>
      <c r="M762">
        <f t="shared" si="34"/>
        <v>44.55</v>
      </c>
      <c r="N762" t="str">
        <f t="shared" si="35"/>
        <v>Excelsa</v>
      </c>
      <c r="O762" t="str">
        <f t="shared" si="33"/>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f>INDEX(products!$A$1:$G$49,MATCH(orders!$D763,products!$A$1:$A$49,0),MATCH(orders!L$1,products!$A$1:$G$1,0))</f>
        <v>14.85</v>
      </c>
      <c r="M763">
        <f t="shared" si="34"/>
        <v>89.1</v>
      </c>
      <c r="N763" t="str">
        <f t="shared" si="35"/>
        <v>Excelsa</v>
      </c>
      <c r="O763" t="str">
        <f t="shared" si="33"/>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f>INDEX(products!$A$1:$G$49,MATCH(orders!$D764,products!$A$1:$A$49,0),MATCH(orders!L$1,products!$A$1:$G$1,0))</f>
        <v>8.73</v>
      </c>
      <c r="M764">
        <f t="shared" si="34"/>
        <v>43.650000000000006</v>
      </c>
      <c r="N764" t="str">
        <f t="shared" si="35"/>
        <v>Liberica</v>
      </c>
      <c r="O764" t="str">
        <f t="shared" si="33"/>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f>INDEX(products!$A$1:$G$49,MATCH(orders!$D765,products!$A$1:$A$49,0),MATCH(orders!L$1,products!$A$1:$G$1,0))</f>
        <v>7.77</v>
      </c>
      <c r="M765">
        <f t="shared" si="34"/>
        <v>23.31</v>
      </c>
      <c r="N765" t="str">
        <f t="shared" si="35"/>
        <v>Arabica</v>
      </c>
      <c r="O765" t="str">
        <f t="shared" si="33"/>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f>INDEX(products!$A$1:$G$49,MATCH(orders!$D766,products!$A$1:$A$49,0),MATCH(orders!L$1,products!$A$1:$G$1,0))</f>
        <v>29.784999999999997</v>
      </c>
      <c r="M766">
        <f t="shared" si="34"/>
        <v>178.70999999999998</v>
      </c>
      <c r="N766" t="str">
        <f t="shared" si="35"/>
        <v>Arabica</v>
      </c>
      <c r="O766" t="str">
        <f t="shared" si="33"/>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f>INDEX(products!$A$1:$G$49,MATCH(orders!$D767,products!$A$1:$A$49,0),MATCH(orders!L$1,products!$A$1:$G$1,0))</f>
        <v>9.9499999999999993</v>
      </c>
      <c r="M767">
        <f t="shared" si="34"/>
        <v>59.699999999999996</v>
      </c>
      <c r="N767" t="str">
        <f t="shared" si="35"/>
        <v>Robusta</v>
      </c>
      <c r="O767" t="str">
        <f t="shared" si="33"/>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f>INDEX(products!$A$1:$G$49,MATCH(orders!$D768,products!$A$1:$A$49,0),MATCH(orders!L$1,products!$A$1:$G$1,0))</f>
        <v>7.77</v>
      </c>
      <c r="M768">
        <f t="shared" si="34"/>
        <v>15.54</v>
      </c>
      <c r="N768" t="str">
        <f t="shared" si="35"/>
        <v>Arabica</v>
      </c>
      <c r="O768" t="str">
        <f t="shared" si="33"/>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f>INDEX(products!$A$1:$G$49,MATCH(orders!$D769,products!$A$1:$A$49,0),MATCH(orders!L$1,products!$A$1:$G$1,0))</f>
        <v>29.784999999999997</v>
      </c>
      <c r="M769">
        <f t="shared" si="34"/>
        <v>89.35499999999999</v>
      </c>
      <c r="N769" t="str">
        <f t="shared" si="35"/>
        <v>Arabica</v>
      </c>
      <c r="O769" t="str">
        <f t="shared" si="33"/>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f>INDEX(products!$A$1:$G$49,MATCH(orders!$D770,products!$A$1:$A$49,0),MATCH(orders!L$1,products!$A$1:$G$1,0))</f>
        <v>11.95</v>
      </c>
      <c r="M770">
        <f t="shared" si="34"/>
        <v>23.9</v>
      </c>
      <c r="N770" t="str">
        <f t="shared" si="35"/>
        <v>Robusta</v>
      </c>
      <c r="O770" t="str">
        <f t="shared" ref="O770:O833" si="36">IF(J770="M","Medium",IF(J770="L","Light",IF(J770="D","Dark")))</f>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f>INDEX(products!$A$1:$G$49,MATCH(orders!$D771,products!$A$1:$A$49,0),MATCH(orders!L$1,products!$A$1:$G$1,0))</f>
        <v>22.884999999999998</v>
      </c>
      <c r="M771">
        <f t="shared" ref="M771:M834" si="37">L771*E771</f>
        <v>137.31</v>
      </c>
      <c r="N771" t="str">
        <f t="shared" ref="N771:N834" si="38">IF(I771="Rob","Robusta",IF(I771="Exc","Excelsa",IF(I771="Ara","Arabica", IF(I771="Lib","Liberica",""))))</f>
        <v>Robusta</v>
      </c>
      <c r="O771" t="str">
        <f t="shared" si="36"/>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f>INDEX(products!$A$1:$G$49,MATCH(orders!$D772,products!$A$1:$A$49,0),MATCH(orders!L$1,products!$A$1:$G$1,0))</f>
        <v>9.9499999999999993</v>
      </c>
      <c r="M772">
        <f t="shared" si="37"/>
        <v>9.9499999999999993</v>
      </c>
      <c r="N772" t="str">
        <f t="shared" si="38"/>
        <v>Arabica</v>
      </c>
      <c r="O772" t="str">
        <f t="shared" si="36"/>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f>INDEX(products!$A$1:$G$49,MATCH(orders!$D773,products!$A$1:$A$49,0),MATCH(orders!L$1,products!$A$1:$G$1,0))</f>
        <v>7.169999999999999</v>
      </c>
      <c r="M773">
        <f t="shared" si="37"/>
        <v>21.509999999999998</v>
      </c>
      <c r="N773" t="str">
        <f t="shared" si="38"/>
        <v>Robusta</v>
      </c>
      <c r="O773" t="str">
        <f t="shared" si="36"/>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f>INDEX(products!$A$1:$G$49,MATCH(orders!$D774,products!$A$1:$A$49,0),MATCH(orders!L$1,products!$A$1:$G$1,0))</f>
        <v>13.75</v>
      </c>
      <c r="M774">
        <f t="shared" si="37"/>
        <v>82.5</v>
      </c>
      <c r="N774" t="str">
        <f t="shared" si="38"/>
        <v>Excelsa</v>
      </c>
      <c r="O774" t="str">
        <f t="shared" si="36"/>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f>INDEX(products!$A$1:$G$49,MATCH(orders!$D775,products!$A$1:$A$49,0),MATCH(orders!L$1,products!$A$1:$G$1,0))</f>
        <v>4.3650000000000002</v>
      </c>
      <c r="M775">
        <f t="shared" si="37"/>
        <v>8.73</v>
      </c>
      <c r="N775" t="str">
        <f t="shared" si="38"/>
        <v>Liberica</v>
      </c>
      <c r="O775" t="str">
        <f t="shared" si="36"/>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f>INDEX(products!$A$1:$G$49,MATCH(orders!$D776,products!$A$1:$A$49,0),MATCH(orders!L$1,products!$A$1:$G$1,0))</f>
        <v>9.9499999999999993</v>
      </c>
      <c r="M776">
        <f t="shared" si="37"/>
        <v>19.899999999999999</v>
      </c>
      <c r="N776" t="str">
        <f t="shared" si="38"/>
        <v>Robusta</v>
      </c>
      <c r="O776" t="str">
        <f t="shared" si="36"/>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f>INDEX(products!$A$1:$G$49,MATCH(orders!$D777,products!$A$1:$A$49,0),MATCH(orders!L$1,products!$A$1:$G$1,0))</f>
        <v>8.91</v>
      </c>
      <c r="M777">
        <f t="shared" si="37"/>
        <v>17.82</v>
      </c>
      <c r="N777" t="str">
        <f t="shared" si="38"/>
        <v>Excelsa</v>
      </c>
      <c r="O777" t="str">
        <f t="shared" si="36"/>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f>INDEX(products!$A$1:$G$49,MATCH(orders!$D778,products!$A$1:$A$49,0),MATCH(orders!L$1,products!$A$1:$G$1,0))</f>
        <v>6.75</v>
      </c>
      <c r="M778">
        <f t="shared" si="37"/>
        <v>20.25</v>
      </c>
      <c r="N778" t="str">
        <f t="shared" si="38"/>
        <v>Arabica</v>
      </c>
      <c r="O778" t="str">
        <f t="shared" si="36"/>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f>INDEX(products!$A$1:$G$49,MATCH(orders!$D779,products!$A$1:$A$49,0),MATCH(orders!L$1,products!$A$1:$G$1,0))</f>
        <v>29.784999999999997</v>
      </c>
      <c r="M779">
        <f t="shared" si="37"/>
        <v>59.569999999999993</v>
      </c>
      <c r="N779" t="str">
        <f t="shared" si="38"/>
        <v>Arabica</v>
      </c>
      <c r="O779" t="str">
        <f t="shared" si="36"/>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f>INDEX(products!$A$1:$G$49,MATCH(orders!$D780,products!$A$1:$A$49,0),MATCH(orders!L$1,products!$A$1:$G$1,0))</f>
        <v>9.51</v>
      </c>
      <c r="M780">
        <f t="shared" si="37"/>
        <v>19.02</v>
      </c>
      <c r="N780" t="str">
        <f t="shared" si="38"/>
        <v>Liberica</v>
      </c>
      <c r="O780" t="str">
        <f t="shared" si="36"/>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f>INDEX(products!$A$1:$G$49,MATCH(orders!$D781,products!$A$1:$A$49,0),MATCH(orders!L$1,products!$A$1:$G$1,0))</f>
        <v>12.95</v>
      </c>
      <c r="M781">
        <f t="shared" si="37"/>
        <v>77.699999999999989</v>
      </c>
      <c r="N781" t="str">
        <f t="shared" si="38"/>
        <v>Liberica</v>
      </c>
      <c r="O781" t="str">
        <f t="shared" si="36"/>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f>INDEX(products!$A$1:$G$49,MATCH(orders!$D782,products!$A$1:$A$49,0),MATCH(orders!L$1,products!$A$1:$G$1,0))</f>
        <v>13.75</v>
      </c>
      <c r="M782">
        <f t="shared" si="37"/>
        <v>41.25</v>
      </c>
      <c r="N782" t="str">
        <f t="shared" si="38"/>
        <v>Excelsa</v>
      </c>
      <c r="O782" t="str">
        <f t="shared" si="36"/>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f>INDEX(products!$A$1:$G$49,MATCH(orders!$D783,products!$A$1:$A$49,0),MATCH(orders!L$1,products!$A$1:$G$1,0))</f>
        <v>36.454999999999998</v>
      </c>
      <c r="M783">
        <f t="shared" si="37"/>
        <v>145.82</v>
      </c>
      <c r="N783" t="str">
        <f t="shared" si="38"/>
        <v>Liberica</v>
      </c>
      <c r="O783" t="str">
        <f t="shared" si="36"/>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f>INDEX(products!$A$1:$G$49,MATCH(orders!$D784,products!$A$1:$A$49,0),MATCH(orders!L$1,products!$A$1:$G$1,0))</f>
        <v>4.4550000000000001</v>
      </c>
      <c r="M784">
        <f t="shared" si="37"/>
        <v>26.73</v>
      </c>
      <c r="N784" t="str">
        <f t="shared" si="38"/>
        <v>Excelsa</v>
      </c>
      <c r="O784" t="str">
        <f t="shared" si="36"/>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f>INDEX(products!$A$1:$G$49,MATCH(orders!$D785,products!$A$1:$A$49,0),MATCH(orders!L$1,products!$A$1:$G$1,0))</f>
        <v>8.73</v>
      </c>
      <c r="M785">
        <f t="shared" si="37"/>
        <v>43.650000000000006</v>
      </c>
      <c r="N785" t="str">
        <f t="shared" si="38"/>
        <v>Liberica</v>
      </c>
      <c r="O785" t="str">
        <f t="shared" si="36"/>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f>INDEX(products!$A$1:$G$49,MATCH(orders!$D786,products!$A$1:$A$49,0),MATCH(orders!L$1,products!$A$1:$G$1,0))</f>
        <v>15.85</v>
      </c>
      <c r="M786">
        <f t="shared" si="37"/>
        <v>31.7</v>
      </c>
      <c r="N786" t="str">
        <f t="shared" si="38"/>
        <v>Liberica</v>
      </c>
      <c r="O786" t="str">
        <f t="shared" si="36"/>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f>INDEX(products!$A$1:$G$49,MATCH(orders!$D787,products!$A$1:$A$49,0),MATCH(orders!L$1,products!$A$1:$G$1,0))</f>
        <v>22.884999999999998</v>
      </c>
      <c r="M787">
        <f t="shared" si="37"/>
        <v>22.884999999999998</v>
      </c>
      <c r="N787" t="str">
        <f t="shared" si="38"/>
        <v>Arabica</v>
      </c>
      <c r="O787" t="str">
        <f t="shared" si="36"/>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f>INDEX(products!$A$1:$G$49,MATCH(orders!$D788,products!$A$1:$A$49,0),MATCH(orders!L$1,products!$A$1:$G$1,0))</f>
        <v>27.945</v>
      </c>
      <c r="M788">
        <f t="shared" si="37"/>
        <v>27.945</v>
      </c>
      <c r="N788" t="str">
        <f t="shared" si="38"/>
        <v>Excelsa</v>
      </c>
      <c r="O788" t="str">
        <f t="shared" si="36"/>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f>INDEX(products!$A$1:$G$49,MATCH(orders!$D789,products!$A$1:$A$49,0),MATCH(orders!L$1,products!$A$1:$G$1,0))</f>
        <v>13.75</v>
      </c>
      <c r="M789">
        <f t="shared" si="37"/>
        <v>82.5</v>
      </c>
      <c r="N789" t="str">
        <f t="shared" si="38"/>
        <v>Excelsa</v>
      </c>
      <c r="O789" t="str">
        <f t="shared" si="36"/>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f>INDEX(products!$A$1:$G$49,MATCH(orders!$D790,products!$A$1:$A$49,0),MATCH(orders!L$1,products!$A$1:$G$1,0))</f>
        <v>22.884999999999998</v>
      </c>
      <c r="M790">
        <f t="shared" si="37"/>
        <v>45.769999999999996</v>
      </c>
      <c r="N790" t="str">
        <f t="shared" si="38"/>
        <v>Robusta</v>
      </c>
      <c r="O790" t="str">
        <f t="shared" si="36"/>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f>INDEX(products!$A$1:$G$49,MATCH(orders!$D791,products!$A$1:$A$49,0),MATCH(orders!L$1,products!$A$1:$G$1,0))</f>
        <v>12.95</v>
      </c>
      <c r="M791">
        <f t="shared" si="37"/>
        <v>77.699999999999989</v>
      </c>
      <c r="N791" t="str">
        <f t="shared" si="38"/>
        <v>Arabica</v>
      </c>
      <c r="O791" t="str">
        <f t="shared" si="36"/>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f>INDEX(products!$A$1:$G$49,MATCH(orders!$D792,products!$A$1:$A$49,0),MATCH(orders!L$1,products!$A$1:$G$1,0))</f>
        <v>7.77</v>
      </c>
      <c r="M792">
        <f t="shared" si="37"/>
        <v>23.31</v>
      </c>
      <c r="N792" t="str">
        <f t="shared" si="38"/>
        <v>Arabica</v>
      </c>
      <c r="O792" t="str">
        <f t="shared" si="36"/>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f>INDEX(products!$A$1:$G$49,MATCH(orders!$D793,products!$A$1:$A$49,0),MATCH(orders!L$1,products!$A$1:$G$1,0))</f>
        <v>4.7549999999999999</v>
      </c>
      <c r="M793">
        <f t="shared" si="37"/>
        <v>23.774999999999999</v>
      </c>
      <c r="N793" t="str">
        <f t="shared" si="38"/>
        <v>Liberica</v>
      </c>
      <c r="O793" t="str">
        <f t="shared" si="36"/>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f>INDEX(products!$A$1:$G$49,MATCH(orders!$D794,products!$A$1:$A$49,0),MATCH(orders!L$1,products!$A$1:$G$1,0))</f>
        <v>8.73</v>
      </c>
      <c r="M794">
        <f t="shared" si="37"/>
        <v>52.38</v>
      </c>
      <c r="N794" t="str">
        <f t="shared" si="38"/>
        <v>Liberica</v>
      </c>
      <c r="O794" t="str">
        <f t="shared" si="36"/>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f>INDEX(products!$A$1:$G$49,MATCH(orders!$D795,products!$A$1:$A$49,0),MATCH(orders!L$1,products!$A$1:$G$1,0))</f>
        <v>3.5849999999999995</v>
      </c>
      <c r="M795">
        <f t="shared" si="37"/>
        <v>17.924999999999997</v>
      </c>
      <c r="N795" t="str">
        <f t="shared" si="38"/>
        <v>Robusta</v>
      </c>
      <c r="O795" t="str">
        <f t="shared" si="36"/>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f>INDEX(products!$A$1:$G$49,MATCH(orders!$D796,products!$A$1:$A$49,0),MATCH(orders!L$1,products!$A$1:$G$1,0))</f>
        <v>29.784999999999997</v>
      </c>
      <c r="M796">
        <f t="shared" si="37"/>
        <v>148.92499999999998</v>
      </c>
      <c r="N796" t="str">
        <f t="shared" si="38"/>
        <v>Arabica</v>
      </c>
      <c r="O796" t="str">
        <f t="shared" si="36"/>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f>INDEX(products!$A$1:$G$49,MATCH(orders!$D797,products!$A$1:$A$49,0),MATCH(orders!L$1,products!$A$1:$G$1,0))</f>
        <v>7.169999999999999</v>
      </c>
      <c r="M797">
        <f t="shared" si="37"/>
        <v>28.679999999999996</v>
      </c>
      <c r="N797" t="str">
        <f t="shared" si="38"/>
        <v>Robusta</v>
      </c>
      <c r="O797" t="str">
        <f t="shared" si="36"/>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f>INDEX(products!$A$1:$G$49,MATCH(orders!$D798,products!$A$1:$A$49,0),MATCH(orders!L$1,products!$A$1:$G$1,0))</f>
        <v>9.51</v>
      </c>
      <c r="M798">
        <f t="shared" si="37"/>
        <v>9.51</v>
      </c>
      <c r="N798" t="str">
        <f t="shared" si="38"/>
        <v>Liberica</v>
      </c>
      <c r="O798" t="str">
        <f t="shared" si="36"/>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f>INDEX(products!$A$1:$G$49,MATCH(orders!$D799,products!$A$1:$A$49,0),MATCH(orders!L$1,products!$A$1:$G$1,0))</f>
        <v>7.77</v>
      </c>
      <c r="M799">
        <f t="shared" si="37"/>
        <v>31.08</v>
      </c>
      <c r="N799" t="str">
        <f t="shared" si="38"/>
        <v>Arabica</v>
      </c>
      <c r="O799" t="str">
        <f t="shared" si="36"/>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f>INDEX(products!$A$1:$G$49,MATCH(orders!$D800,products!$A$1:$A$49,0),MATCH(orders!L$1,products!$A$1:$G$1,0))</f>
        <v>2.6849999999999996</v>
      </c>
      <c r="M800">
        <f t="shared" si="37"/>
        <v>8.0549999999999997</v>
      </c>
      <c r="N800" t="str">
        <f t="shared" si="38"/>
        <v>Robusta</v>
      </c>
      <c r="O800" t="str">
        <f t="shared" si="36"/>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f>INDEX(products!$A$1:$G$49,MATCH(orders!$D801,products!$A$1:$A$49,0),MATCH(orders!L$1,products!$A$1:$G$1,0))</f>
        <v>12.15</v>
      </c>
      <c r="M801">
        <f t="shared" si="37"/>
        <v>36.450000000000003</v>
      </c>
      <c r="N801" t="str">
        <f t="shared" si="38"/>
        <v>Excelsa</v>
      </c>
      <c r="O801" t="str">
        <f t="shared" si="36"/>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f>INDEX(products!$A$1:$G$49,MATCH(orders!$D802,products!$A$1:$A$49,0),MATCH(orders!L$1,products!$A$1:$G$1,0))</f>
        <v>2.6849999999999996</v>
      </c>
      <c r="M802">
        <f t="shared" si="37"/>
        <v>16.11</v>
      </c>
      <c r="N802" t="str">
        <f t="shared" si="38"/>
        <v>Robusta</v>
      </c>
      <c r="O802" t="str">
        <f t="shared" si="36"/>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f>INDEX(products!$A$1:$G$49,MATCH(orders!$D803,products!$A$1:$A$49,0),MATCH(orders!L$1,products!$A$1:$G$1,0))</f>
        <v>20.584999999999997</v>
      </c>
      <c r="M803">
        <f t="shared" si="37"/>
        <v>41.169999999999995</v>
      </c>
      <c r="N803" t="str">
        <f t="shared" si="38"/>
        <v>Robusta</v>
      </c>
      <c r="O803" t="str">
        <f t="shared" si="36"/>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f>INDEX(products!$A$1:$G$49,MATCH(orders!$D804,products!$A$1:$A$49,0),MATCH(orders!L$1,products!$A$1:$G$1,0))</f>
        <v>2.6849999999999996</v>
      </c>
      <c r="M804">
        <f t="shared" si="37"/>
        <v>10.739999999999998</v>
      </c>
      <c r="N804" t="str">
        <f t="shared" si="38"/>
        <v>Robusta</v>
      </c>
      <c r="O804" t="str">
        <f t="shared" si="36"/>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f>INDEX(products!$A$1:$G$49,MATCH(orders!$D805,products!$A$1:$A$49,0),MATCH(orders!L$1,products!$A$1:$G$1,0))</f>
        <v>31.624999999999996</v>
      </c>
      <c r="M805">
        <f t="shared" si="37"/>
        <v>126.49999999999999</v>
      </c>
      <c r="N805" t="str">
        <f t="shared" si="38"/>
        <v>Excelsa</v>
      </c>
      <c r="O805" t="str">
        <f t="shared" si="36"/>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f>INDEX(products!$A$1:$G$49,MATCH(orders!$D806,products!$A$1:$A$49,0),MATCH(orders!L$1,products!$A$1:$G$1,0))</f>
        <v>11.95</v>
      </c>
      <c r="M806">
        <f t="shared" si="37"/>
        <v>23.9</v>
      </c>
      <c r="N806" t="str">
        <f t="shared" si="38"/>
        <v>Robusta</v>
      </c>
      <c r="O806" t="str">
        <f t="shared" si="36"/>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f>INDEX(products!$A$1:$G$49,MATCH(orders!$D807,products!$A$1:$A$49,0),MATCH(orders!L$1,products!$A$1:$G$1,0))</f>
        <v>5.97</v>
      </c>
      <c r="M807">
        <f t="shared" si="37"/>
        <v>5.97</v>
      </c>
      <c r="N807" t="str">
        <f t="shared" si="38"/>
        <v>Robusta</v>
      </c>
      <c r="O807" t="str">
        <f t="shared" si="36"/>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f>INDEX(products!$A$1:$G$49,MATCH(orders!$D808,products!$A$1:$A$49,0),MATCH(orders!L$1,products!$A$1:$G$1,0))</f>
        <v>3.8849999999999998</v>
      </c>
      <c r="M808">
        <f t="shared" si="37"/>
        <v>7.77</v>
      </c>
      <c r="N808" t="str">
        <f t="shared" si="38"/>
        <v>Liberica</v>
      </c>
      <c r="O808" t="str">
        <f t="shared" si="36"/>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f>INDEX(products!$A$1:$G$49,MATCH(orders!$D809,products!$A$1:$A$49,0),MATCH(orders!L$1,products!$A$1:$G$1,0))</f>
        <v>7.77</v>
      </c>
      <c r="M809">
        <f t="shared" si="37"/>
        <v>23.31</v>
      </c>
      <c r="N809" t="str">
        <f t="shared" si="38"/>
        <v>Liberica</v>
      </c>
      <c r="O809" t="str">
        <f t="shared" si="36"/>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f>INDEX(products!$A$1:$G$49,MATCH(orders!$D810,products!$A$1:$A$49,0),MATCH(orders!L$1,products!$A$1:$G$1,0))</f>
        <v>27.484999999999996</v>
      </c>
      <c r="M810">
        <f t="shared" si="37"/>
        <v>137.42499999999998</v>
      </c>
      <c r="N810" t="str">
        <f t="shared" si="38"/>
        <v>Robusta</v>
      </c>
      <c r="O810" t="str">
        <f t="shared" si="36"/>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f>INDEX(products!$A$1:$G$49,MATCH(orders!$D811,products!$A$1:$A$49,0),MATCH(orders!L$1,products!$A$1:$G$1,0))</f>
        <v>2.6849999999999996</v>
      </c>
      <c r="M811">
        <f t="shared" si="37"/>
        <v>8.0549999999999997</v>
      </c>
      <c r="N811" t="str">
        <f t="shared" si="38"/>
        <v>Robusta</v>
      </c>
      <c r="O811" t="str">
        <f t="shared" si="36"/>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f>INDEX(products!$A$1:$G$49,MATCH(orders!$D812,products!$A$1:$A$49,0),MATCH(orders!L$1,products!$A$1:$G$1,0))</f>
        <v>9.51</v>
      </c>
      <c r="M812">
        <f t="shared" si="37"/>
        <v>28.53</v>
      </c>
      <c r="N812" t="str">
        <f t="shared" si="38"/>
        <v>Liberica</v>
      </c>
      <c r="O812" t="str">
        <f t="shared" si="36"/>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f>INDEX(products!$A$1:$G$49,MATCH(orders!$D813,products!$A$1:$A$49,0),MATCH(orders!L$1,products!$A$1:$G$1,0))</f>
        <v>11.25</v>
      </c>
      <c r="M813">
        <f t="shared" si="37"/>
        <v>67.5</v>
      </c>
      <c r="N813" t="str">
        <f t="shared" si="38"/>
        <v>Arabica</v>
      </c>
      <c r="O813" t="str">
        <f t="shared" si="36"/>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f>INDEX(products!$A$1:$G$49,MATCH(orders!$D814,products!$A$1:$A$49,0),MATCH(orders!L$1,products!$A$1:$G$1,0))</f>
        <v>29.784999999999997</v>
      </c>
      <c r="M814">
        <f t="shared" si="37"/>
        <v>178.70999999999998</v>
      </c>
      <c r="N814" t="str">
        <f t="shared" si="38"/>
        <v>Liberica</v>
      </c>
      <c r="O814" t="str">
        <f t="shared" si="36"/>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f>INDEX(products!$A$1:$G$49,MATCH(orders!$D815,products!$A$1:$A$49,0),MATCH(orders!L$1,products!$A$1:$G$1,0))</f>
        <v>31.624999999999996</v>
      </c>
      <c r="M815">
        <f t="shared" si="37"/>
        <v>31.624999999999996</v>
      </c>
      <c r="N815" t="str">
        <f t="shared" si="38"/>
        <v>Excelsa</v>
      </c>
      <c r="O815" t="str">
        <f t="shared" si="36"/>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f>INDEX(products!$A$1:$G$49,MATCH(orders!$D816,products!$A$1:$A$49,0),MATCH(orders!L$1,products!$A$1:$G$1,0))</f>
        <v>4.4550000000000001</v>
      </c>
      <c r="M816">
        <f t="shared" si="37"/>
        <v>8.91</v>
      </c>
      <c r="N816" t="str">
        <f t="shared" si="38"/>
        <v>Excelsa</v>
      </c>
      <c r="O816" t="str">
        <f t="shared" si="36"/>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f>INDEX(products!$A$1:$G$49,MATCH(orders!$D817,products!$A$1:$A$49,0),MATCH(orders!L$1,products!$A$1:$G$1,0))</f>
        <v>5.97</v>
      </c>
      <c r="M817">
        <f t="shared" si="37"/>
        <v>35.82</v>
      </c>
      <c r="N817" t="str">
        <f t="shared" si="38"/>
        <v>Robusta</v>
      </c>
      <c r="O817" t="str">
        <f t="shared" si="36"/>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f>INDEX(products!$A$1:$G$49,MATCH(orders!$D818,products!$A$1:$A$49,0),MATCH(orders!L$1,products!$A$1:$G$1,0))</f>
        <v>9.51</v>
      </c>
      <c r="M818">
        <f t="shared" si="37"/>
        <v>38.04</v>
      </c>
      <c r="N818" t="str">
        <f t="shared" si="38"/>
        <v>Liberica</v>
      </c>
      <c r="O818" t="str">
        <f t="shared" si="36"/>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f>INDEX(products!$A$1:$G$49,MATCH(orders!$D819,products!$A$1:$A$49,0),MATCH(orders!L$1,products!$A$1:$G$1,0))</f>
        <v>7.77</v>
      </c>
      <c r="M819">
        <f t="shared" si="37"/>
        <v>15.54</v>
      </c>
      <c r="N819" t="str">
        <f t="shared" si="38"/>
        <v>Liberica</v>
      </c>
      <c r="O819" t="str">
        <f t="shared" si="36"/>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f>INDEX(products!$A$1:$G$49,MATCH(orders!$D820,products!$A$1:$A$49,0),MATCH(orders!L$1,products!$A$1:$G$1,0))</f>
        <v>15.85</v>
      </c>
      <c r="M820">
        <f t="shared" si="37"/>
        <v>79.25</v>
      </c>
      <c r="N820" t="str">
        <f t="shared" si="38"/>
        <v>Liberica</v>
      </c>
      <c r="O820" t="str">
        <f t="shared" si="36"/>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f>INDEX(products!$A$1:$G$49,MATCH(orders!$D821,products!$A$1:$A$49,0),MATCH(orders!L$1,products!$A$1:$G$1,0))</f>
        <v>4.7549999999999999</v>
      </c>
      <c r="M821">
        <f t="shared" si="37"/>
        <v>4.7549999999999999</v>
      </c>
      <c r="N821" t="str">
        <f t="shared" si="38"/>
        <v>Liberica</v>
      </c>
      <c r="O821" t="str">
        <f t="shared" si="36"/>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f>INDEX(products!$A$1:$G$49,MATCH(orders!$D822,products!$A$1:$A$49,0),MATCH(orders!L$1,products!$A$1:$G$1,0))</f>
        <v>13.75</v>
      </c>
      <c r="M822">
        <f t="shared" si="37"/>
        <v>55</v>
      </c>
      <c r="N822" t="str">
        <f t="shared" si="38"/>
        <v>Excelsa</v>
      </c>
      <c r="O822" t="str">
        <f t="shared" si="36"/>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f>INDEX(products!$A$1:$G$49,MATCH(orders!$D823,products!$A$1:$A$49,0),MATCH(orders!L$1,products!$A$1:$G$1,0))</f>
        <v>5.3699999999999992</v>
      </c>
      <c r="M823">
        <f t="shared" si="37"/>
        <v>26.849999999999994</v>
      </c>
      <c r="N823" t="str">
        <f t="shared" si="38"/>
        <v>Robusta</v>
      </c>
      <c r="O823" t="str">
        <f t="shared" si="36"/>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f>INDEX(products!$A$1:$G$49,MATCH(orders!$D824,products!$A$1:$A$49,0),MATCH(orders!L$1,products!$A$1:$G$1,0))</f>
        <v>34.154999999999994</v>
      </c>
      <c r="M824">
        <f t="shared" si="37"/>
        <v>136.61999999999998</v>
      </c>
      <c r="N824" t="str">
        <f t="shared" si="38"/>
        <v>Excelsa</v>
      </c>
      <c r="O824" t="str">
        <f t="shared" si="36"/>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f>INDEX(products!$A$1:$G$49,MATCH(orders!$D825,products!$A$1:$A$49,0),MATCH(orders!L$1,products!$A$1:$G$1,0))</f>
        <v>15.85</v>
      </c>
      <c r="M825">
        <f t="shared" si="37"/>
        <v>47.55</v>
      </c>
      <c r="N825" t="str">
        <f t="shared" si="38"/>
        <v>Liberica</v>
      </c>
      <c r="O825" t="str">
        <f t="shared" si="36"/>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f>INDEX(products!$A$1:$G$49,MATCH(orders!$D826,products!$A$1:$A$49,0),MATCH(orders!L$1,products!$A$1:$G$1,0))</f>
        <v>3.375</v>
      </c>
      <c r="M826">
        <f t="shared" si="37"/>
        <v>16.875</v>
      </c>
      <c r="N826" t="str">
        <f t="shared" si="38"/>
        <v>Arabica</v>
      </c>
      <c r="O826" t="str">
        <f t="shared" si="36"/>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f>INDEX(products!$A$1:$G$49,MATCH(orders!$D827,products!$A$1:$A$49,0),MATCH(orders!L$1,products!$A$1:$G$1,0))</f>
        <v>9.9499999999999993</v>
      </c>
      <c r="M827">
        <f t="shared" si="37"/>
        <v>29.849999999999998</v>
      </c>
      <c r="N827" t="str">
        <f t="shared" si="38"/>
        <v>Arabica</v>
      </c>
      <c r="O827" t="str">
        <f t="shared" si="36"/>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f>INDEX(products!$A$1:$G$49,MATCH(orders!$D828,products!$A$1:$A$49,0),MATCH(orders!L$1,products!$A$1:$G$1,0))</f>
        <v>8.25</v>
      </c>
      <c r="M828">
        <f t="shared" si="37"/>
        <v>41.25</v>
      </c>
      <c r="N828" t="str">
        <f t="shared" si="38"/>
        <v>Excelsa</v>
      </c>
      <c r="O828" t="str">
        <f t="shared" si="36"/>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f>INDEX(products!$A$1:$G$49,MATCH(orders!$D829,products!$A$1:$A$49,0),MATCH(orders!L$1,products!$A$1:$G$1,0))</f>
        <v>4.125</v>
      </c>
      <c r="M829">
        <f t="shared" si="37"/>
        <v>20.625</v>
      </c>
      <c r="N829" t="str">
        <f t="shared" si="38"/>
        <v>Excelsa</v>
      </c>
      <c r="O829" t="str">
        <f t="shared" si="36"/>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f>INDEX(products!$A$1:$G$49,MATCH(orders!$D830,products!$A$1:$A$49,0),MATCH(orders!L$1,products!$A$1:$G$1,0))</f>
        <v>22.884999999999998</v>
      </c>
      <c r="M830">
        <f t="shared" si="37"/>
        <v>137.31</v>
      </c>
      <c r="N830" t="str">
        <f t="shared" si="38"/>
        <v>Arabica</v>
      </c>
      <c r="O830" t="str">
        <f t="shared" si="36"/>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f>INDEX(products!$A$1:$G$49,MATCH(orders!$D831,products!$A$1:$A$49,0),MATCH(orders!L$1,products!$A$1:$G$1,0))</f>
        <v>2.9849999999999999</v>
      </c>
      <c r="M831">
        <f t="shared" si="37"/>
        <v>2.9849999999999999</v>
      </c>
      <c r="N831" t="str">
        <f t="shared" si="38"/>
        <v>Arabica</v>
      </c>
      <c r="O831" t="str">
        <f t="shared" si="36"/>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f>INDEX(products!$A$1:$G$49,MATCH(orders!$D832,products!$A$1:$A$49,0),MATCH(orders!L$1,products!$A$1:$G$1,0))</f>
        <v>13.75</v>
      </c>
      <c r="M832">
        <f t="shared" si="37"/>
        <v>27.5</v>
      </c>
      <c r="N832" t="str">
        <f t="shared" si="38"/>
        <v>Excelsa</v>
      </c>
      <c r="O832" t="str">
        <f t="shared" si="36"/>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f>INDEX(products!$A$1:$G$49,MATCH(orders!$D833,products!$A$1:$A$49,0),MATCH(orders!L$1,products!$A$1:$G$1,0))</f>
        <v>2.9849999999999999</v>
      </c>
      <c r="M833">
        <f t="shared" si="37"/>
        <v>5.97</v>
      </c>
      <c r="N833" t="str">
        <f t="shared" si="38"/>
        <v>Arabica</v>
      </c>
      <c r="O833" t="str">
        <f t="shared" si="36"/>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f>INDEX(products!$A$1:$G$49,MATCH(orders!$D834,products!$A$1:$A$49,0),MATCH(orders!L$1,products!$A$1:$G$1,0))</f>
        <v>9.9499999999999993</v>
      </c>
      <c r="M834">
        <f t="shared" si="37"/>
        <v>59.699999999999996</v>
      </c>
      <c r="N834" t="str">
        <f t="shared" si="38"/>
        <v>Robusta</v>
      </c>
      <c r="O834" t="str">
        <f t="shared" ref="O834:O897" si="39">IF(J834="M","Medium",IF(J834="L","Light",IF(J834="D","Dark")))</f>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f>INDEX(products!$A$1:$G$49,MATCH(orders!$D835,products!$A$1:$A$49,0),MATCH(orders!L$1,products!$A$1:$G$1,0))</f>
        <v>20.584999999999997</v>
      </c>
      <c r="M835">
        <f t="shared" ref="M835:M898" si="40">L835*E835</f>
        <v>82.339999999999989</v>
      </c>
      <c r="N835" t="str">
        <f t="shared" ref="N835:N898" si="41">IF(I835="Rob","Robusta",IF(I835="Exc","Excelsa",IF(I835="Ara","Arabica", IF(I835="Lib","Liberica",""))))</f>
        <v>Robusta</v>
      </c>
      <c r="O835" t="str">
        <f t="shared" si="39"/>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f>INDEX(products!$A$1:$G$49,MATCH(orders!$D836,products!$A$1:$A$49,0),MATCH(orders!L$1,products!$A$1:$G$1,0))</f>
        <v>22.884999999999998</v>
      </c>
      <c r="M836">
        <f t="shared" si="40"/>
        <v>22.884999999999998</v>
      </c>
      <c r="N836" t="str">
        <f t="shared" si="41"/>
        <v>Arabica</v>
      </c>
      <c r="O836" t="str">
        <f t="shared" si="39"/>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f>INDEX(products!$A$1:$G$49,MATCH(orders!$D837,products!$A$1:$A$49,0),MATCH(orders!L$1,products!$A$1:$G$1,0))</f>
        <v>8.91</v>
      </c>
      <c r="M837">
        <f t="shared" si="40"/>
        <v>8.91</v>
      </c>
      <c r="N837" t="str">
        <f t="shared" si="41"/>
        <v>Excelsa</v>
      </c>
      <c r="O837" t="str">
        <f t="shared" si="39"/>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f>INDEX(products!$A$1:$G$49,MATCH(orders!$D838,products!$A$1:$A$49,0),MATCH(orders!L$1,products!$A$1:$G$1,0))</f>
        <v>2.9849999999999999</v>
      </c>
      <c r="M838">
        <f t="shared" si="40"/>
        <v>11.94</v>
      </c>
      <c r="N838" t="str">
        <f t="shared" si="41"/>
        <v>Arabica</v>
      </c>
      <c r="O838" t="str">
        <f t="shared" si="39"/>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f>INDEX(products!$A$1:$G$49,MATCH(orders!$D839,products!$A$1:$A$49,0),MATCH(orders!L$1,products!$A$1:$G$1,0))</f>
        <v>33.464999999999996</v>
      </c>
      <c r="M839">
        <f t="shared" si="40"/>
        <v>100.39499999999998</v>
      </c>
      <c r="N839" t="str">
        <f t="shared" si="41"/>
        <v>Liberica</v>
      </c>
      <c r="O839" t="str">
        <f t="shared" si="39"/>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f>INDEX(products!$A$1:$G$49,MATCH(orders!$D840,products!$A$1:$A$49,0),MATCH(orders!L$1,products!$A$1:$G$1,0))</f>
        <v>22.884999999999998</v>
      </c>
      <c r="M840">
        <f t="shared" si="40"/>
        <v>114.42499999999998</v>
      </c>
      <c r="N840" t="str">
        <f t="shared" si="41"/>
        <v>Arabica</v>
      </c>
      <c r="O840" t="str">
        <f t="shared" si="39"/>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f>INDEX(products!$A$1:$G$49,MATCH(orders!$D841,products!$A$1:$A$49,0),MATCH(orders!L$1,products!$A$1:$G$1,0))</f>
        <v>8.25</v>
      </c>
      <c r="M841">
        <f t="shared" si="40"/>
        <v>41.25</v>
      </c>
      <c r="N841" t="str">
        <f t="shared" si="41"/>
        <v>Excelsa</v>
      </c>
      <c r="O841" t="str">
        <f t="shared" si="39"/>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f>INDEX(products!$A$1:$G$49,MATCH(orders!$D842,products!$A$1:$A$49,0),MATCH(orders!L$1,products!$A$1:$G$1,0))</f>
        <v>7.169999999999999</v>
      </c>
      <c r="M842">
        <f t="shared" si="40"/>
        <v>28.679999999999996</v>
      </c>
      <c r="N842" t="str">
        <f t="shared" si="41"/>
        <v>Robusta</v>
      </c>
      <c r="O842" t="str">
        <f t="shared" si="39"/>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f>INDEX(products!$A$1:$G$49,MATCH(orders!$D843,products!$A$1:$A$49,0),MATCH(orders!L$1,products!$A$1:$G$1,0))</f>
        <v>4.3650000000000002</v>
      </c>
      <c r="M843">
        <f t="shared" si="40"/>
        <v>4.3650000000000002</v>
      </c>
      <c r="N843" t="str">
        <f t="shared" si="41"/>
        <v>Liberica</v>
      </c>
      <c r="O843" t="str">
        <f t="shared" si="39"/>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f>INDEX(products!$A$1:$G$49,MATCH(orders!$D844,products!$A$1:$A$49,0),MATCH(orders!L$1,products!$A$1:$G$1,0))</f>
        <v>4.125</v>
      </c>
      <c r="M844">
        <f t="shared" si="40"/>
        <v>8.25</v>
      </c>
      <c r="N844" t="str">
        <f t="shared" si="41"/>
        <v>Excelsa</v>
      </c>
      <c r="O844" t="str">
        <f t="shared" si="39"/>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f>INDEX(products!$A$1:$G$49,MATCH(orders!$D845,products!$A$1:$A$49,0),MATCH(orders!L$1,products!$A$1:$G$1,0))</f>
        <v>4.125</v>
      </c>
      <c r="M845">
        <f t="shared" si="40"/>
        <v>8.25</v>
      </c>
      <c r="N845" t="str">
        <f t="shared" si="41"/>
        <v>Excelsa</v>
      </c>
      <c r="O845" t="str">
        <f t="shared" si="39"/>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f>INDEX(products!$A$1:$G$49,MATCH(orders!$D846,products!$A$1:$A$49,0),MATCH(orders!L$1,products!$A$1:$G$1,0))</f>
        <v>5.97</v>
      </c>
      <c r="M846">
        <f t="shared" si="40"/>
        <v>35.82</v>
      </c>
      <c r="N846" t="str">
        <f t="shared" si="41"/>
        <v>Arabica</v>
      </c>
      <c r="O846" t="str">
        <f t="shared" si="39"/>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f>INDEX(products!$A$1:$G$49,MATCH(orders!$D847,products!$A$1:$A$49,0),MATCH(orders!L$1,products!$A$1:$G$1,0))</f>
        <v>27.945</v>
      </c>
      <c r="M847">
        <f t="shared" si="40"/>
        <v>167.67000000000002</v>
      </c>
      <c r="N847" t="str">
        <f t="shared" si="41"/>
        <v>Excelsa</v>
      </c>
      <c r="O847" t="str">
        <f t="shared" si="39"/>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f>INDEX(products!$A$1:$G$49,MATCH(orders!$D848,products!$A$1:$A$49,0),MATCH(orders!L$1,products!$A$1:$G$1,0))</f>
        <v>25.874999999999996</v>
      </c>
      <c r="M848">
        <f t="shared" si="40"/>
        <v>51.749999999999993</v>
      </c>
      <c r="N848" t="str">
        <f t="shared" si="41"/>
        <v>Arabica</v>
      </c>
      <c r="O848" t="str">
        <f t="shared" si="39"/>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f>INDEX(products!$A$1:$G$49,MATCH(orders!$D849,products!$A$1:$A$49,0),MATCH(orders!L$1,products!$A$1:$G$1,0))</f>
        <v>2.9849999999999999</v>
      </c>
      <c r="M849">
        <f t="shared" si="40"/>
        <v>8.9550000000000001</v>
      </c>
      <c r="N849" t="str">
        <f t="shared" si="41"/>
        <v>Arabica</v>
      </c>
      <c r="O849" t="str">
        <f t="shared" si="39"/>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f>INDEX(products!$A$1:$G$49,MATCH(orders!$D850,products!$A$1:$A$49,0),MATCH(orders!L$1,products!$A$1:$G$1,0))</f>
        <v>8.91</v>
      </c>
      <c r="M850">
        <f t="shared" si="40"/>
        <v>53.46</v>
      </c>
      <c r="N850" t="str">
        <f t="shared" si="41"/>
        <v>Excelsa</v>
      </c>
      <c r="O850" t="str">
        <f t="shared" si="39"/>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f>INDEX(products!$A$1:$G$49,MATCH(orders!$D851,products!$A$1:$A$49,0),MATCH(orders!L$1,products!$A$1:$G$1,0))</f>
        <v>3.8849999999999998</v>
      </c>
      <c r="M851">
        <f t="shared" si="40"/>
        <v>23.31</v>
      </c>
      <c r="N851" t="str">
        <f t="shared" si="41"/>
        <v>Arabica</v>
      </c>
      <c r="O851" t="str">
        <f t="shared" si="39"/>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f>INDEX(products!$A$1:$G$49,MATCH(orders!$D852,products!$A$1:$A$49,0),MATCH(orders!L$1,products!$A$1:$G$1,0))</f>
        <v>3.375</v>
      </c>
      <c r="M852">
        <f t="shared" si="40"/>
        <v>6.75</v>
      </c>
      <c r="N852" t="str">
        <f t="shared" si="41"/>
        <v>Arabica</v>
      </c>
      <c r="O852" t="str">
        <f t="shared" si="39"/>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f>INDEX(products!$A$1:$G$49,MATCH(orders!$D853,products!$A$1:$A$49,0),MATCH(orders!L$1,products!$A$1:$G$1,0))</f>
        <v>7.77</v>
      </c>
      <c r="M853">
        <f t="shared" si="40"/>
        <v>7.77</v>
      </c>
      <c r="N853" t="str">
        <f t="shared" si="41"/>
        <v>Liberica</v>
      </c>
      <c r="O853" t="str">
        <f t="shared" si="39"/>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f>INDEX(products!$A$1:$G$49,MATCH(orders!$D854,products!$A$1:$A$49,0),MATCH(orders!L$1,products!$A$1:$G$1,0))</f>
        <v>29.784999999999997</v>
      </c>
      <c r="M854">
        <f t="shared" si="40"/>
        <v>119.13999999999999</v>
      </c>
      <c r="N854" t="str">
        <f t="shared" si="41"/>
        <v>Liberica</v>
      </c>
      <c r="O854" t="str">
        <f t="shared" si="39"/>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f>INDEX(products!$A$1:$G$49,MATCH(orders!$D855,products!$A$1:$A$49,0),MATCH(orders!L$1,products!$A$1:$G$1,0))</f>
        <v>9.9499999999999993</v>
      </c>
      <c r="M855">
        <f t="shared" si="40"/>
        <v>19.899999999999999</v>
      </c>
      <c r="N855" t="str">
        <f t="shared" si="41"/>
        <v>Arabica</v>
      </c>
      <c r="O855" t="str">
        <f t="shared" si="39"/>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f>INDEX(products!$A$1:$G$49,MATCH(orders!$D856,products!$A$1:$A$49,0),MATCH(orders!L$1,products!$A$1:$G$1,0))</f>
        <v>7.169999999999999</v>
      </c>
      <c r="M856">
        <f t="shared" si="40"/>
        <v>35.849999999999994</v>
      </c>
      <c r="N856" t="str">
        <f t="shared" si="41"/>
        <v>Robusta</v>
      </c>
      <c r="O856" t="str">
        <f t="shared" si="39"/>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f>INDEX(products!$A$1:$G$49,MATCH(orders!$D857,products!$A$1:$A$49,0),MATCH(orders!L$1,products!$A$1:$G$1,0))</f>
        <v>29.784999999999997</v>
      </c>
      <c r="M857">
        <f t="shared" si="40"/>
        <v>89.35499999999999</v>
      </c>
      <c r="N857" t="str">
        <f t="shared" si="41"/>
        <v>Liberica</v>
      </c>
      <c r="O857" t="str">
        <f t="shared" si="39"/>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f>INDEX(products!$A$1:$G$49,MATCH(orders!$D858,products!$A$1:$A$49,0),MATCH(orders!L$1,products!$A$1:$G$1,0))</f>
        <v>4.3650000000000002</v>
      </c>
      <c r="M858">
        <f t="shared" si="40"/>
        <v>8.73</v>
      </c>
      <c r="N858" t="str">
        <f t="shared" si="41"/>
        <v>Liberica</v>
      </c>
      <c r="O858" t="str">
        <f t="shared" si="39"/>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f>INDEX(products!$A$1:$G$49,MATCH(orders!$D859,products!$A$1:$A$49,0),MATCH(orders!L$1,products!$A$1:$G$1,0))</f>
        <v>27.484999999999996</v>
      </c>
      <c r="M859">
        <f t="shared" si="40"/>
        <v>137.42499999999998</v>
      </c>
      <c r="N859" t="str">
        <f t="shared" si="41"/>
        <v>Robusta</v>
      </c>
      <c r="O859" t="str">
        <f t="shared" si="39"/>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f>INDEX(products!$A$1:$G$49,MATCH(orders!$D860,products!$A$1:$A$49,0),MATCH(orders!L$1,products!$A$1:$G$1,0))</f>
        <v>8.73</v>
      </c>
      <c r="M860">
        <f t="shared" si="40"/>
        <v>34.92</v>
      </c>
      <c r="N860" t="str">
        <f t="shared" si="41"/>
        <v>Liberica</v>
      </c>
      <c r="O860" t="str">
        <f t="shared" si="39"/>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f>INDEX(products!$A$1:$G$49,MATCH(orders!$D861,products!$A$1:$A$49,0),MATCH(orders!L$1,products!$A$1:$G$1,0))</f>
        <v>29.784999999999997</v>
      </c>
      <c r="M861">
        <f t="shared" si="40"/>
        <v>178.70999999999998</v>
      </c>
      <c r="N861" t="str">
        <f t="shared" si="41"/>
        <v>Arabica</v>
      </c>
      <c r="O861" t="str">
        <f t="shared" si="39"/>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f>INDEX(products!$A$1:$G$49,MATCH(orders!$D862,products!$A$1:$A$49,0),MATCH(orders!L$1,products!$A$1:$G$1,0))</f>
        <v>25.874999999999996</v>
      </c>
      <c r="M862">
        <f t="shared" si="40"/>
        <v>25.874999999999996</v>
      </c>
      <c r="N862" t="str">
        <f t="shared" si="41"/>
        <v>Arabica</v>
      </c>
      <c r="O862" t="str">
        <f t="shared" si="39"/>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f>INDEX(products!$A$1:$G$49,MATCH(orders!$D863,products!$A$1:$A$49,0),MATCH(orders!L$1,products!$A$1:$G$1,0))</f>
        <v>12.95</v>
      </c>
      <c r="M863">
        <f t="shared" si="40"/>
        <v>77.699999999999989</v>
      </c>
      <c r="N863" t="str">
        <f t="shared" si="41"/>
        <v>Liberica</v>
      </c>
      <c r="O863" t="str">
        <f t="shared" si="39"/>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f>INDEX(products!$A$1:$G$49,MATCH(orders!$D864,products!$A$1:$A$49,0),MATCH(orders!L$1,products!$A$1:$G$1,0))</f>
        <v>9.9499999999999993</v>
      </c>
      <c r="M864">
        <f t="shared" si="40"/>
        <v>9.9499999999999993</v>
      </c>
      <c r="N864" t="str">
        <f t="shared" si="41"/>
        <v>Robusta</v>
      </c>
      <c r="O864" t="str">
        <f t="shared" si="39"/>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f>INDEX(products!$A$1:$G$49,MATCH(orders!$D865,products!$A$1:$A$49,0),MATCH(orders!L$1,products!$A$1:$G$1,0))</f>
        <v>14.55</v>
      </c>
      <c r="M865">
        <f t="shared" si="40"/>
        <v>29.1</v>
      </c>
      <c r="N865" t="str">
        <f t="shared" si="41"/>
        <v>Liberica</v>
      </c>
      <c r="O865" t="str">
        <f t="shared" si="39"/>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f>INDEX(products!$A$1:$G$49,MATCH(orders!$D866,products!$A$1:$A$49,0),MATCH(orders!L$1,products!$A$1:$G$1,0))</f>
        <v>3.5849999999999995</v>
      </c>
      <c r="M866">
        <f t="shared" si="40"/>
        <v>21.509999999999998</v>
      </c>
      <c r="N866" t="str">
        <f t="shared" si="41"/>
        <v>Robusta</v>
      </c>
      <c r="O866" t="str">
        <f t="shared" si="39"/>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f>INDEX(products!$A$1:$G$49,MATCH(orders!$D867,products!$A$1:$A$49,0),MATCH(orders!L$1,products!$A$1:$G$1,0))</f>
        <v>6.75</v>
      </c>
      <c r="M867">
        <f t="shared" si="40"/>
        <v>6.75</v>
      </c>
      <c r="N867" t="str">
        <f t="shared" si="41"/>
        <v>Arabica</v>
      </c>
      <c r="O867" t="str">
        <f t="shared" si="39"/>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f>INDEX(products!$A$1:$G$49,MATCH(orders!$D868,products!$A$1:$A$49,0),MATCH(orders!L$1,products!$A$1:$G$1,0))</f>
        <v>5.97</v>
      </c>
      <c r="M868">
        <f t="shared" si="40"/>
        <v>17.91</v>
      </c>
      <c r="N868" t="str">
        <f t="shared" si="41"/>
        <v>Arabica</v>
      </c>
      <c r="O868" t="str">
        <f t="shared" si="39"/>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f>INDEX(products!$A$1:$G$49,MATCH(orders!$D869,products!$A$1:$A$49,0),MATCH(orders!L$1,products!$A$1:$G$1,0))</f>
        <v>29.784999999999997</v>
      </c>
      <c r="M869">
        <f t="shared" si="40"/>
        <v>29.784999999999997</v>
      </c>
      <c r="N869" t="str">
        <f t="shared" si="41"/>
        <v>Arabica</v>
      </c>
      <c r="O869" t="str">
        <f t="shared" si="39"/>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f>INDEX(products!$A$1:$G$49,MATCH(orders!$D870,products!$A$1:$A$49,0),MATCH(orders!L$1,products!$A$1:$G$1,0))</f>
        <v>8.25</v>
      </c>
      <c r="M870">
        <f t="shared" si="40"/>
        <v>41.25</v>
      </c>
      <c r="N870" t="str">
        <f t="shared" si="41"/>
        <v>Excelsa</v>
      </c>
      <c r="O870" t="str">
        <f t="shared" si="39"/>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f>INDEX(products!$A$1:$G$49,MATCH(orders!$D871,products!$A$1:$A$49,0),MATCH(orders!L$1,products!$A$1:$G$1,0))</f>
        <v>5.97</v>
      </c>
      <c r="M871">
        <f t="shared" si="40"/>
        <v>17.91</v>
      </c>
      <c r="N871" t="str">
        <f t="shared" si="41"/>
        <v>Robusta</v>
      </c>
      <c r="O871" t="str">
        <f t="shared" si="39"/>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f>INDEX(products!$A$1:$G$49,MATCH(orders!$D872,products!$A$1:$A$49,0),MATCH(orders!L$1,products!$A$1:$G$1,0))</f>
        <v>7.29</v>
      </c>
      <c r="M872">
        <f t="shared" si="40"/>
        <v>7.29</v>
      </c>
      <c r="N872" t="str">
        <f t="shared" si="41"/>
        <v>Excelsa</v>
      </c>
      <c r="O872" t="str">
        <f t="shared" si="39"/>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f>INDEX(products!$A$1:$G$49,MATCH(orders!$D873,products!$A$1:$A$49,0),MATCH(orders!L$1,products!$A$1:$G$1,0))</f>
        <v>14.85</v>
      </c>
      <c r="M873">
        <f t="shared" si="40"/>
        <v>29.7</v>
      </c>
      <c r="N873" t="str">
        <f t="shared" si="41"/>
        <v>Excelsa</v>
      </c>
      <c r="O873" t="str">
        <f t="shared" si="39"/>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f>INDEX(products!$A$1:$G$49,MATCH(orders!$D874,products!$A$1:$A$49,0),MATCH(orders!L$1,products!$A$1:$G$1,0))</f>
        <v>11.25</v>
      </c>
      <c r="M874">
        <f t="shared" si="40"/>
        <v>22.5</v>
      </c>
      <c r="N874" t="str">
        <f t="shared" si="41"/>
        <v>Arabica</v>
      </c>
      <c r="O874" t="str">
        <f t="shared" si="39"/>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f>INDEX(products!$A$1:$G$49,MATCH(orders!$D875,products!$A$1:$A$49,0),MATCH(orders!L$1,products!$A$1:$G$1,0))</f>
        <v>2.9849999999999999</v>
      </c>
      <c r="M875">
        <f t="shared" si="40"/>
        <v>11.94</v>
      </c>
      <c r="N875" t="str">
        <f t="shared" si="41"/>
        <v>Robusta</v>
      </c>
      <c r="O875" t="str">
        <f t="shared" si="39"/>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f>INDEX(products!$A$1:$G$49,MATCH(orders!$D876,products!$A$1:$A$49,0),MATCH(orders!L$1,products!$A$1:$G$1,0))</f>
        <v>12.95</v>
      </c>
      <c r="M876">
        <f t="shared" si="40"/>
        <v>25.9</v>
      </c>
      <c r="N876" t="str">
        <f t="shared" si="41"/>
        <v>Arabica</v>
      </c>
      <c r="O876" t="str">
        <f t="shared" si="39"/>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f>INDEX(products!$A$1:$G$49,MATCH(orders!$D877,products!$A$1:$A$49,0),MATCH(orders!L$1,products!$A$1:$G$1,0))</f>
        <v>8.73</v>
      </c>
      <c r="M877">
        <f t="shared" si="40"/>
        <v>43.650000000000006</v>
      </c>
      <c r="N877" t="str">
        <f t="shared" si="41"/>
        <v>Liberica</v>
      </c>
      <c r="O877" t="str">
        <f t="shared" si="39"/>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f>INDEX(products!$A$1:$G$49,MATCH(orders!$D878,products!$A$1:$A$49,0),MATCH(orders!L$1,products!$A$1:$G$1,0))</f>
        <v>7.77</v>
      </c>
      <c r="M878">
        <f t="shared" si="40"/>
        <v>46.62</v>
      </c>
      <c r="N878" t="str">
        <f t="shared" si="41"/>
        <v>Arabica</v>
      </c>
      <c r="O878" t="str">
        <f t="shared" si="39"/>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f>INDEX(products!$A$1:$G$49,MATCH(orders!$D879,products!$A$1:$A$49,0),MATCH(orders!L$1,products!$A$1:$G$1,0))</f>
        <v>9.51</v>
      </c>
      <c r="M879">
        <f t="shared" si="40"/>
        <v>28.53</v>
      </c>
      <c r="N879" t="str">
        <f t="shared" si="41"/>
        <v>Liberica</v>
      </c>
      <c r="O879" t="str">
        <f t="shared" si="39"/>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f>INDEX(products!$A$1:$G$49,MATCH(orders!$D880,products!$A$1:$A$49,0),MATCH(orders!L$1,products!$A$1:$G$1,0))</f>
        <v>27.484999999999996</v>
      </c>
      <c r="M880">
        <f t="shared" si="40"/>
        <v>27.484999999999996</v>
      </c>
      <c r="N880" t="str">
        <f t="shared" si="41"/>
        <v>Robusta</v>
      </c>
      <c r="O880" t="str">
        <f t="shared" si="39"/>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f>INDEX(products!$A$1:$G$49,MATCH(orders!$D881,products!$A$1:$A$49,0),MATCH(orders!L$1,products!$A$1:$G$1,0))</f>
        <v>3.645</v>
      </c>
      <c r="M881">
        <f t="shared" si="40"/>
        <v>10.935</v>
      </c>
      <c r="N881" t="str">
        <f t="shared" si="41"/>
        <v>Excelsa</v>
      </c>
      <c r="O881" t="str">
        <f t="shared" si="39"/>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f>INDEX(products!$A$1:$G$49,MATCH(orders!$D882,products!$A$1:$A$49,0),MATCH(orders!L$1,products!$A$1:$G$1,0))</f>
        <v>3.5849999999999995</v>
      </c>
      <c r="M882">
        <f t="shared" si="40"/>
        <v>7.169999999999999</v>
      </c>
      <c r="N882" t="str">
        <f t="shared" si="41"/>
        <v>Robusta</v>
      </c>
      <c r="O882" t="str">
        <f t="shared" si="39"/>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f>INDEX(products!$A$1:$G$49,MATCH(orders!$D883,products!$A$1:$A$49,0),MATCH(orders!L$1,products!$A$1:$G$1,0))</f>
        <v>3.8849999999999998</v>
      </c>
      <c r="M883">
        <f t="shared" si="40"/>
        <v>23.31</v>
      </c>
      <c r="N883" t="str">
        <f t="shared" si="41"/>
        <v>Arabica</v>
      </c>
      <c r="O883" t="str">
        <f t="shared" si="39"/>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f>INDEX(products!$A$1:$G$49,MATCH(orders!$D884,products!$A$1:$A$49,0),MATCH(orders!L$1,products!$A$1:$G$1,0))</f>
        <v>22.884999999999998</v>
      </c>
      <c r="M884">
        <f t="shared" si="40"/>
        <v>114.42499999999998</v>
      </c>
      <c r="N884" t="str">
        <f t="shared" si="41"/>
        <v>Arabica</v>
      </c>
      <c r="O884" t="str">
        <f t="shared" si="39"/>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f>INDEX(products!$A$1:$G$49,MATCH(orders!$D885,products!$A$1:$A$49,0),MATCH(orders!L$1,products!$A$1:$G$1,0))</f>
        <v>25.874999999999996</v>
      </c>
      <c r="M885">
        <f t="shared" si="40"/>
        <v>77.624999999999986</v>
      </c>
      <c r="N885" t="str">
        <f t="shared" si="41"/>
        <v>Arabica</v>
      </c>
      <c r="O885" t="str">
        <f t="shared" si="39"/>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f>INDEX(products!$A$1:$G$49,MATCH(orders!$D886,products!$A$1:$A$49,0),MATCH(orders!L$1,products!$A$1:$G$1,0))</f>
        <v>5.3699999999999992</v>
      </c>
      <c r="M886">
        <f t="shared" si="40"/>
        <v>5.3699999999999992</v>
      </c>
      <c r="N886" t="str">
        <f t="shared" si="41"/>
        <v>Robusta</v>
      </c>
      <c r="O886" t="str">
        <f t="shared" si="39"/>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f>INDEX(products!$A$1:$G$49,MATCH(orders!$D887,products!$A$1:$A$49,0),MATCH(orders!L$1,products!$A$1:$G$1,0))</f>
        <v>20.584999999999997</v>
      </c>
      <c r="M887">
        <f t="shared" si="40"/>
        <v>123.50999999999999</v>
      </c>
      <c r="N887" t="str">
        <f t="shared" si="41"/>
        <v>Robusta</v>
      </c>
      <c r="O887" t="str">
        <f t="shared" si="39"/>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f>INDEX(products!$A$1:$G$49,MATCH(orders!$D888,products!$A$1:$A$49,0),MATCH(orders!L$1,products!$A$1:$G$1,0))</f>
        <v>8.73</v>
      </c>
      <c r="M888">
        <f t="shared" si="40"/>
        <v>17.46</v>
      </c>
      <c r="N888" t="str">
        <f t="shared" si="41"/>
        <v>Liberica</v>
      </c>
      <c r="O888" t="str">
        <f t="shared" si="39"/>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f>INDEX(products!$A$1:$G$49,MATCH(orders!$D889,products!$A$1:$A$49,0),MATCH(orders!L$1,products!$A$1:$G$1,0))</f>
        <v>4.4550000000000001</v>
      </c>
      <c r="M889">
        <f t="shared" si="40"/>
        <v>13.365</v>
      </c>
      <c r="N889" t="str">
        <f t="shared" si="41"/>
        <v>Excelsa</v>
      </c>
      <c r="O889" t="str">
        <f t="shared" si="39"/>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f>INDEX(products!$A$1:$G$49,MATCH(orders!$D890,products!$A$1:$A$49,0),MATCH(orders!L$1,products!$A$1:$G$1,0))</f>
        <v>3.8849999999999998</v>
      </c>
      <c r="M890">
        <f t="shared" si="40"/>
        <v>7.77</v>
      </c>
      <c r="N890" t="str">
        <f t="shared" si="41"/>
        <v>Arabica</v>
      </c>
      <c r="O890" t="str">
        <f t="shared" si="39"/>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f>INDEX(products!$A$1:$G$49,MATCH(orders!$D891,products!$A$1:$A$49,0),MATCH(orders!L$1,products!$A$1:$G$1,0))</f>
        <v>2.6849999999999996</v>
      </c>
      <c r="M891">
        <f t="shared" si="40"/>
        <v>2.6849999999999996</v>
      </c>
      <c r="N891" t="str">
        <f t="shared" si="41"/>
        <v>Robusta</v>
      </c>
      <c r="O891" t="str">
        <f t="shared" si="39"/>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f>INDEX(products!$A$1:$G$49,MATCH(orders!$D892,products!$A$1:$A$49,0),MATCH(orders!L$1,products!$A$1:$G$1,0))</f>
        <v>20.584999999999997</v>
      </c>
      <c r="M892">
        <f t="shared" si="40"/>
        <v>20.584999999999997</v>
      </c>
      <c r="N892" t="str">
        <f t="shared" si="41"/>
        <v>Robusta</v>
      </c>
      <c r="O892" t="str">
        <f t="shared" si="39"/>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f>INDEX(products!$A$1:$G$49,MATCH(orders!$D893,products!$A$1:$A$49,0),MATCH(orders!L$1,products!$A$1:$G$1,0))</f>
        <v>22.884999999999998</v>
      </c>
      <c r="M893">
        <f t="shared" si="40"/>
        <v>114.42499999999998</v>
      </c>
      <c r="N893" t="str">
        <f t="shared" si="41"/>
        <v>Arabica</v>
      </c>
      <c r="O893" t="str">
        <f t="shared" si="39"/>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f>INDEX(products!$A$1:$G$49,MATCH(orders!$D894,products!$A$1:$A$49,0),MATCH(orders!L$1,products!$A$1:$G$1,0))</f>
        <v>4.125</v>
      </c>
      <c r="M894">
        <f t="shared" si="40"/>
        <v>20.625</v>
      </c>
      <c r="N894" t="str">
        <f t="shared" si="41"/>
        <v>Excelsa</v>
      </c>
      <c r="O894" t="str">
        <f t="shared" si="39"/>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f>INDEX(products!$A$1:$G$49,MATCH(orders!$D895,products!$A$1:$A$49,0),MATCH(orders!L$1,products!$A$1:$G$1,0))</f>
        <v>9.51</v>
      </c>
      <c r="M895">
        <f t="shared" si="40"/>
        <v>57.06</v>
      </c>
      <c r="N895" t="str">
        <f t="shared" si="41"/>
        <v>Liberica</v>
      </c>
      <c r="O895" t="str">
        <f t="shared" si="39"/>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f>INDEX(products!$A$1:$G$49,MATCH(orders!$D896,products!$A$1:$A$49,0),MATCH(orders!L$1,products!$A$1:$G$1,0))</f>
        <v>20.584999999999997</v>
      </c>
      <c r="M896">
        <f t="shared" si="40"/>
        <v>82.339999999999989</v>
      </c>
      <c r="N896" t="str">
        <f t="shared" si="41"/>
        <v>Robusta</v>
      </c>
      <c r="O896" t="str">
        <f t="shared" si="39"/>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f>INDEX(products!$A$1:$G$49,MATCH(orders!$D897,products!$A$1:$A$49,0),MATCH(orders!L$1,products!$A$1:$G$1,0))</f>
        <v>31.624999999999996</v>
      </c>
      <c r="M897">
        <f t="shared" si="40"/>
        <v>158.12499999999997</v>
      </c>
      <c r="N897" t="str">
        <f t="shared" si="41"/>
        <v>Excelsa</v>
      </c>
      <c r="O897" t="str">
        <f t="shared" si="39"/>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f>INDEX(products!$A$1:$G$49,MATCH(orders!$D898,products!$A$1:$A$49,0),MATCH(orders!L$1,products!$A$1:$G$1,0))</f>
        <v>5.3699999999999992</v>
      </c>
      <c r="M898">
        <f t="shared" si="40"/>
        <v>32.22</v>
      </c>
      <c r="N898" t="str">
        <f t="shared" si="41"/>
        <v>Robusta</v>
      </c>
      <c r="O898" t="str">
        <f t="shared" ref="O898:O961" si="42">IF(J898="M","Medium",IF(J898="L","Light",IF(J898="D","Dark")))</f>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f>INDEX(products!$A$1:$G$49,MATCH(orders!$D899,products!$A$1:$A$49,0),MATCH(orders!L$1,products!$A$1:$G$1,0))</f>
        <v>12.15</v>
      </c>
      <c r="M899">
        <f t="shared" ref="M899:M962" si="43">L899*E899</f>
        <v>24.3</v>
      </c>
      <c r="N899" t="str">
        <f t="shared" ref="N899:N962" si="44">IF(I899="Rob","Robusta",IF(I899="Exc","Excelsa",IF(I899="Ara","Arabica", IF(I899="Lib","Liberica",""))))</f>
        <v>Excelsa</v>
      </c>
      <c r="O899" t="str">
        <f t="shared" si="42"/>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f>INDEX(products!$A$1:$G$49,MATCH(orders!$D900,products!$A$1:$A$49,0),MATCH(orders!L$1,products!$A$1:$G$1,0))</f>
        <v>7.169999999999999</v>
      </c>
      <c r="M900">
        <f t="shared" si="43"/>
        <v>35.849999999999994</v>
      </c>
      <c r="N900" t="str">
        <f t="shared" si="44"/>
        <v>Robusta</v>
      </c>
      <c r="O900" t="str">
        <f t="shared" si="42"/>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f>INDEX(products!$A$1:$G$49,MATCH(orders!$D901,products!$A$1:$A$49,0),MATCH(orders!L$1,products!$A$1:$G$1,0))</f>
        <v>14.55</v>
      </c>
      <c r="M901">
        <f t="shared" si="43"/>
        <v>72.75</v>
      </c>
      <c r="N901" t="str">
        <f t="shared" si="44"/>
        <v>Liberica</v>
      </c>
      <c r="O901" t="str">
        <f t="shared" si="42"/>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f>INDEX(products!$A$1:$G$49,MATCH(orders!$D902,products!$A$1:$A$49,0),MATCH(orders!L$1,products!$A$1:$G$1,0))</f>
        <v>15.85</v>
      </c>
      <c r="M902">
        <f t="shared" si="43"/>
        <v>47.55</v>
      </c>
      <c r="N902" t="str">
        <f t="shared" si="44"/>
        <v>Liberica</v>
      </c>
      <c r="O902" t="str">
        <f t="shared" si="42"/>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f>INDEX(products!$A$1:$G$49,MATCH(orders!$D903,products!$A$1:$A$49,0),MATCH(orders!L$1,products!$A$1:$G$1,0))</f>
        <v>3.5849999999999995</v>
      </c>
      <c r="M903">
        <f t="shared" si="43"/>
        <v>3.5849999999999995</v>
      </c>
      <c r="N903" t="str">
        <f t="shared" si="44"/>
        <v>Robusta</v>
      </c>
      <c r="O903" t="str">
        <f t="shared" si="42"/>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f>INDEX(products!$A$1:$G$49,MATCH(orders!$D904,products!$A$1:$A$49,0),MATCH(orders!L$1,products!$A$1:$G$1,0))</f>
        <v>31.624999999999996</v>
      </c>
      <c r="M904">
        <f t="shared" si="43"/>
        <v>158.12499999999997</v>
      </c>
      <c r="N904" t="str">
        <f t="shared" si="44"/>
        <v>Excelsa</v>
      </c>
      <c r="O904" t="str">
        <f t="shared" si="42"/>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f>INDEX(products!$A$1:$G$49,MATCH(orders!$D905,products!$A$1:$A$49,0),MATCH(orders!L$1,products!$A$1:$G$1,0))</f>
        <v>8.73</v>
      </c>
      <c r="M905">
        <f t="shared" si="43"/>
        <v>17.46</v>
      </c>
      <c r="N905" t="str">
        <f t="shared" si="44"/>
        <v>Liberica</v>
      </c>
      <c r="O905" t="str">
        <f t="shared" si="42"/>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f>INDEX(products!$A$1:$G$49,MATCH(orders!$D906,products!$A$1:$A$49,0),MATCH(orders!L$1,products!$A$1:$G$1,0))</f>
        <v>29.784999999999997</v>
      </c>
      <c r="M906">
        <f t="shared" si="43"/>
        <v>148.92499999999998</v>
      </c>
      <c r="N906" t="str">
        <f t="shared" si="44"/>
        <v>Arabica</v>
      </c>
      <c r="O906" t="str">
        <f t="shared" si="42"/>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f>INDEX(products!$A$1:$G$49,MATCH(orders!$D907,products!$A$1:$A$49,0),MATCH(orders!L$1,products!$A$1:$G$1,0))</f>
        <v>6.75</v>
      </c>
      <c r="M907">
        <f t="shared" si="43"/>
        <v>40.5</v>
      </c>
      <c r="N907" t="str">
        <f t="shared" si="44"/>
        <v>Arabica</v>
      </c>
      <c r="O907" t="str">
        <f t="shared" si="42"/>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f>INDEX(products!$A$1:$G$49,MATCH(orders!$D908,products!$A$1:$A$49,0),MATCH(orders!L$1,products!$A$1:$G$1,0))</f>
        <v>6.75</v>
      </c>
      <c r="M908">
        <f t="shared" si="43"/>
        <v>27</v>
      </c>
      <c r="N908" t="str">
        <f t="shared" si="44"/>
        <v>Arabica</v>
      </c>
      <c r="O908" t="str">
        <f t="shared" si="42"/>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f>INDEX(products!$A$1:$G$49,MATCH(orders!$D909,products!$A$1:$A$49,0),MATCH(orders!L$1,products!$A$1:$G$1,0))</f>
        <v>12.95</v>
      </c>
      <c r="M909">
        <f t="shared" si="43"/>
        <v>38.849999999999994</v>
      </c>
      <c r="N909" t="str">
        <f t="shared" si="44"/>
        <v>Liberica</v>
      </c>
      <c r="O909" t="str">
        <f t="shared" si="42"/>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f>INDEX(products!$A$1:$G$49,MATCH(orders!$D910,products!$A$1:$A$49,0),MATCH(orders!L$1,products!$A$1:$G$1,0))</f>
        <v>11.95</v>
      </c>
      <c r="M910">
        <f t="shared" si="43"/>
        <v>59.75</v>
      </c>
      <c r="N910" t="str">
        <f t="shared" si="44"/>
        <v>Robusta</v>
      </c>
      <c r="O910" t="str">
        <f t="shared" si="42"/>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f>INDEX(products!$A$1:$G$49,MATCH(orders!$D911,products!$A$1:$A$49,0),MATCH(orders!L$1,products!$A$1:$G$1,0))</f>
        <v>3.5849999999999995</v>
      </c>
      <c r="M911">
        <f t="shared" si="43"/>
        <v>10.754999999999999</v>
      </c>
      <c r="N911" t="str">
        <f t="shared" si="44"/>
        <v>Robusta</v>
      </c>
      <c r="O911" t="str">
        <f t="shared" si="42"/>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f>INDEX(products!$A$1:$G$49,MATCH(orders!$D912,products!$A$1:$A$49,0),MATCH(orders!L$1,products!$A$1:$G$1,0))</f>
        <v>22.884999999999998</v>
      </c>
      <c r="M912">
        <f t="shared" si="43"/>
        <v>91.539999999999992</v>
      </c>
      <c r="N912" t="str">
        <f t="shared" si="44"/>
        <v>Arabica</v>
      </c>
      <c r="O912" t="str">
        <f t="shared" si="42"/>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f>INDEX(products!$A$1:$G$49,MATCH(orders!$D913,products!$A$1:$A$49,0),MATCH(orders!L$1,products!$A$1:$G$1,0))</f>
        <v>11.25</v>
      </c>
      <c r="M913">
        <f t="shared" si="43"/>
        <v>45</v>
      </c>
      <c r="N913" t="str">
        <f t="shared" si="44"/>
        <v>Arabica</v>
      </c>
      <c r="O913" t="str">
        <f t="shared" si="42"/>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f>INDEX(products!$A$1:$G$49,MATCH(orders!$D914,products!$A$1:$A$49,0),MATCH(orders!L$1,products!$A$1:$G$1,0))</f>
        <v>22.884999999999998</v>
      </c>
      <c r="M914">
        <f t="shared" si="43"/>
        <v>137.31</v>
      </c>
      <c r="N914" t="str">
        <f t="shared" si="44"/>
        <v>Robusta</v>
      </c>
      <c r="O914" t="str">
        <f t="shared" si="42"/>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f>INDEX(products!$A$1:$G$49,MATCH(orders!$D915,products!$A$1:$A$49,0),MATCH(orders!L$1,products!$A$1:$G$1,0))</f>
        <v>6.75</v>
      </c>
      <c r="M915">
        <f t="shared" si="43"/>
        <v>6.75</v>
      </c>
      <c r="N915" t="str">
        <f t="shared" si="44"/>
        <v>Arabica</v>
      </c>
      <c r="O915" t="str">
        <f t="shared" si="42"/>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f>INDEX(products!$A$1:$G$49,MATCH(orders!$D916,products!$A$1:$A$49,0),MATCH(orders!L$1,products!$A$1:$G$1,0))</f>
        <v>11.25</v>
      </c>
      <c r="M916">
        <f t="shared" si="43"/>
        <v>45</v>
      </c>
      <c r="N916" t="str">
        <f t="shared" si="44"/>
        <v>Arabica</v>
      </c>
      <c r="O916" t="str">
        <f t="shared" si="42"/>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f>INDEX(products!$A$1:$G$49,MATCH(orders!$D917,products!$A$1:$A$49,0),MATCH(orders!L$1,products!$A$1:$G$1,0))</f>
        <v>27.945</v>
      </c>
      <c r="M917">
        <f t="shared" si="43"/>
        <v>83.835000000000008</v>
      </c>
      <c r="N917" t="str">
        <f t="shared" si="44"/>
        <v>Excelsa</v>
      </c>
      <c r="O917" t="str">
        <f t="shared" si="42"/>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f>INDEX(products!$A$1:$G$49,MATCH(orders!$D918,products!$A$1:$A$49,0),MATCH(orders!L$1,products!$A$1:$G$1,0))</f>
        <v>3.645</v>
      </c>
      <c r="M918">
        <f t="shared" si="43"/>
        <v>3.645</v>
      </c>
      <c r="N918" t="str">
        <f t="shared" si="44"/>
        <v>Excelsa</v>
      </c>
      <c r="O918" t="str">
        <f t="shared" si="42"/>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f>INDEX(products!$A$1:$G$49,MATCH(orders!$D919,products!$A$1:$A$49,0),MATCH(orders!L$1,products!$A$1:$G$1,0))</f>
        <v>6.75</v>
      </c>
      <c r="M919">
        <f t="shared" si="43"/>
        <v>6.75</v>
      </c>
      <c r="N919" t="str">
        <f t="shared" si="44"/>
        <v>Arabica</v>
      </c>
      <c r="O919" t="str">
        <f t="shared" si="42"/>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f>INDEX(products!$A$1:$G$49,MATCH(orders!$D920,products!$A$1:$A$49,0),MATCH(orders!L$1,products!$A$1:$G$1,0))</f>
        <v>7.29</v>
      </c>
      <c r="M920">
        <f t="shared" si="43"/>
        <v>21.87</v>
      </c>
      <c r="N920" t="str">
        <f t="shared" si="44"/>
        <v>Excelsa</v>
      </c>
      <c r="O920" t="str">
        <f t="shared" si="42"/>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f>INDEX(products!$A$1:$G$49,MATCH(orders!$D921,products!$A$1:$A$49,0),MATCH(orders!L$1,products!$A$1:$G$1,0))</f>
        <v>2.6849999999999996</v>
      </c>
      <c r="M921">
        <f t="shared" si="43"/>
        <v>13.424999999999997</v>
      </c>
      <c r="N921" t="str">
        <f t="shared" si="44"/>
        <v>Robusta</v>
      </c>
      <c r="O921" t="str">
        <f t="shared" si="42"/>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f>INDEX(products!$A$1:$G$49,MATCH(orders!$D922,products!$A$1:$A$49,0),MATCH(orders!L$1,products!$A$1:$G$1,0))</f>
        <v>20.584999999999997</v>
      </c>
      <c r="M922">
        <f t="shared" si="43"/>
        <v>123.50999999999999</v>
      </c>
      <c r="N922" t="str">
        <f t="shared" si="44"/>
        <v>Robusta</v>
      </c>
      <c r="O922" t="str">
        <f t="shared" si="42"/>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f>INDEX(products!$A$1:$G$49,MATCH(orders!$D923,products!$A$1:$A$49,0),MATCH(orders!L$1,products!$A$1:$G$1,0))</f>
        <v>3.8849999999999998</v>
      </c>
      <c r="M923">
        <f t="shared" si="43"/>
        <v>7.77</v>
      </c>
      <c r="N923" t="str">
        <f t="shared" si="44"/>
        <v>Liberica</v>
      </c>
      <c r="O923" t="str">
        <f t="shared" si="42"/>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f>INDEX(products!$A$1:$G$49,MATCH(orders!$D924,products!$A$1:$A$49,0),MATCH(orders!L$1,products!$A$1:$G$1,0))</f>
        <v>11.25</v>
      </c>
      <c r="M924">
        <f t="shared" si="43"/>
        <v>67.5</v>
      </c>
      <c r="N924" t="str">
        <f t="shared" si="44"/>
        <v>Arabica</v>
      </c>
      <c r="O924" t="str">
        <f t="shared" si="42"/>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f>INDEX(products!$A$1:$G$49,MATCH(orders!$D925,products!$A$1:$A$49,0),MATCH(orders!L$1,products!$A$1:$G$1,0))</f>
        <v>27.945</v>
      </c>
      <c r="M925">
        <f t="shared" si="43"/>
        <v>27.945</v>
      </c>
      <c r="N925" t="str">
        <f t="shared" si="44"/>
        <v>Excelsa</v>
      </c>
      <c r="O925" t="str">
        <f t="shared" si="42"/>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f>INDEX(products!$A$1:$G$49,MATCH(orders!$D926,products!$A$1:$A$49,0),MATCH(orders!L$1,products!$A$1:$G$1,0))</f>
        <v>29.784999999999997</v>
      </c>
      <c r="M926">
        <f t="shared" si="43"/>
        <v>89.35499999999999</v>
      </c>
      <c r="N926" t="str">
        <f t="shared" si="44"/>
        <v>Arabica</v>
      </c>
      <c r="O926" t="str">
        <f t="shared" si="42"/>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f>INDEX(products!$A$1:$G$49,MATCH(orders!$D927,products!$A$1:$A$49,0),MATCH(orders!L$1,products!$A$1:$G$1,0))</f>
        <v>6.75</v>
      </c>
      <c r="M927">
        <f t="shared" si="43"/>
        <v>20.25</v>
      </c>
      <c r="N927" t="str">
        <f t="shared" si="44"/>
        <v>Arabica</v>
      </c>
      <c r="O927" t="str">
        <f t="shared" si="42"/>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f>INDEX(products!$A$1:$G$49,MATCH(orders!$D928,products!$A$1:$A$49,0),MATCH(orders!L$1,products!$A$1:$G$1,0))</f>
        <v>6.75</v>
      </c>
      <c r="M928">
        <f t="shared" si="43"/>
        <v>33.75</v>
      </c>
      <c r="N928" t="str">
        <f t="shared" si="44"/>
        <v>Arabica</v>
      </c>
      <c r="O928" t="str">
        <f t="shared" si="42"/>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f>INDEX(products!$A$1:$G$49,MATCH(orders!$D929,products!$A$1:$A$49,0),MATCH(orders!L$1,products!$A$1:$G$1,0))</f>
        <v>27.945</v>
      </c>
      <c r="M929">
        <f t="shared" si="43"/>
        <v>111.78</v>
      </c>
      <c r="N929" t="str">
        <f t="shared" si="44"/>
        <v>Excelsa</v>
      </c>
      <c r="O929" t="str">
        <f t="shared" si="42"/>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f>INDEX(products!$A$1:$G$49,MATCH(orders!$D930,products!$A$1:$A$49,0),MATCH(orders!L$1,products!$A$1:$G$1,0))</f>
        <v>31.624999999999996</v>
      </c>
      <c r="M930">
        <f t="shared" si="43"/>
        <v>63.249999999999993</v>
      </c>
      <c r="N930" t="str">
        <f t="shared" si="44"/>
        <v>Excelsa</v>
      </c>
      <c r="O930" t="str">
        <f t="shared" si="42"/>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f>INDEX(products!$A$1:$G$49,MATCH(orders!$D931,products!$A$1:$A$49,0),MATCH(orders!L$1,products!$A$1:$G$1,0))</f>
        <v>4.4550000000000001</v>
      </c>
      <c r="M931">
        <f t="shared" si="43"/>
        <v>8.91</v>
      </c>
      <c r="N931" t="str">
        <f t="shared" si="44"/>
        <v>Excelsa</v>
      </c>
      <c r="O931" t="str">
        <f t="shared" si="42"/>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f>INDEX(products!$A$1:$G$49,MATCH(orders!$D932,products!$A$1:$A$49,0),MATCH(orders!L$1,products!$A$1:$G$1,0))</f>
        <v>12.15</v>
      </c>
      <c r="M932">
        <f t="shared" si="43"/>
        <v>12.15</v>
      </c>
      <c r="N932" t="str">
        <f t="shared" si="44"/>
        <v>Excelsa</v>
      </c>
      <c r="O932" t="str">
        <f t="shared" si="42"/>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f>INDEX(products!$A$1:$G$49,MATCH(orders!$D933,products!$A$1:$A$49,0),MATCH(orders!L$1,products!$A$1:$G$1,0))</f>
        <v>5.97</v>
      </c>
      <c r="M933">
        <f t="shared" si="43"/>
        <v>23.88</v>
      </c>
      <c r="N933" t="str">
        <f t="shared" si="44"/>
        <v>Arabica</v>
      </c>
      <c r="O933" t="str">
        <f t="shared" si="42"/>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f>INDEX(products!$A$1:$G$49,MATCH(orders!$D934,products!$A$1:$A$49,0),MATCH(orders!L$1,products!$A$1:$G$1,0))</f>
        <v>13.75</v>
      </c>
      <c r="M934">
        <f t="shared" si="43"/>
        <v>55</v>
      </c>
      <c r="N934" t="str">
        <f t="shared" si="44"/>
        <v>Excelsa</v>
      </c>
      <c r="O934" t="str">
        <f t="shared" si="42"/>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f>INDEX(products!$A$1:$G$49,MATCH(orders!$D935,products!$A$1:$A$49,0),MATCH(orders!L$1,products!$A$1:$G$1,0))</f>
        <v>8.9499999999999993</v>
      </c>
      <c r="M935">
        <f t="shared" si="43"/>
        <v>26.849999999999998</v>
      </c>
      <c r="N935" t="str">
        <f t="shared" si="44"/>
        <v>Robusta</v>
      </c>
      <c r="O935" t="str">
        <f t="shared" si="42"/>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f>INDEX(products!$A$1:$G$49,MATCH(orders!$D936,products!$A$1:$A$49,0),MATCH(orders!L$1,products!$A$1:$G$1,0))</f>
        <v>22.884999999999998</v>
      </c>
      <c r="M936">
        <f t="shared" si="43"/>
        <v>114.42499999999998</v>
      </c>
      <c r="N936" t="str">
        <f t="shared" si="44"/>
        <v>Robusta</v>
      </c>
      <c r="O936" t="str">
        <f t="shared" si="42"/>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f>INDEX(products!$A$1:$G$49,MATCH(orders!$D937,products!$A$1:$A$49,0),MATCH(orders!L$1,products!$A$1:$G$1,0))</f>
        <v>25.874999999999996</v>
      </c>
      <c r="M937">
        <f t="shared" si="43"/>
        <v>155.24999999999997</v>
      </c>
      <c r="N937" t="str">
        <f t="shared" si="44"/>
        <v>Arabica</v>
      </c>
      <c r="O937" t="str">
        <f t="shared" si="42"/>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f>INDEX(products!$A$1:$G$49,MATCH(orders!$D938,products!$A$1:$A$49,0),MATCH(orders!L$1,products!$A$1:$G$1,0))</f>
        <v>7.77</v>
      </c>
      <c r="M938">
        <f t="shared" si="43"/>
        <v>23.31</v>
      </c>
      <c r="N938" t="str">
        <f t="shared" si="44"/>
        <v>Liberica</v>
      </c>
      <c r="O938" t="str">
        <f t="shared" si="42"/>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f>INDEX(products!$A$1:$G$49,MATCH(orders!$D939,products!$A$1:$A$49,0),MATCH(orders!L$1,products!$A$1:$G$1,0))</f>
        <v>22.884999999999998</v>
      </c>
      <c r="M939">
        <f t="shared" si="43"/>
        <v>91.539999999999992</v>
      </c>
      <c r="N939" t="str">
        <f t="shared" si="44"/>
        <v>Robusta</v>
      </c>
      <c r="O939" t="str">
        <f t="shared" si="42"/>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f>INDEX(products!$A$1:$G$49,MATCH(orders!$D940,products!$A$1:$A$49,0),MATCH(orders!L$1,products!$A$1:$G$1,0))</f>
        <v>14.85</v>
      </c>
      <c r="M940">
        <f t="shared" si="43"/>
        <v>74.25</v>
      </c>
      <c r="N940" t="str">
        <f t="shared" si="44"/>
        <v>Excelsa</v>
      </c>
      <c r="O940" t="str">
        <f t="shared" si="42"/>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f>INDEX(products!$A$1:$G$49,MATCH(orders!$D941,products!$A$1:$A$49,0),MATCH(orders!L$1,products!$A$1:$G$1,0))</f>
        <v>4.7549999999999999</v>
      </c>
      <c r="M941">
        <f t="shared" si="43"/>
        <v>28.53</v>
      </c>
      <c r="N941" t="str">
        <f t="shared" si="44"/>
        <v>Liberica</v>
      </c>
      <c r="O941" t="str">
        <f t="shared" si="42"/>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f>INDEX(products!$A$1:$G$49,MATCH(orders!$D942,products!$A$1:$A$49,0),MATCH(orders!L$1,products!$A$1:$G$1,0))</f>
        <v>7.169999999999999</v>
      </c>
      <c r="M942">
        <f t="shared" si="43"/>
        <v>14.339999999999998</v>
      </c>
      <c r="N942" t="str">
        <f t="shared" si="44"/>
        <v>Robusta</v>
      </c>
      <c r="O942" t="str">
        <f t="shared" si="42"/>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f>INDEX(products!$A$1:$G$49,MATCH(orders!$D943,products!$A$1:$A$49,0),MATCH(orders!L$1,products!$A$1:$G$1,0))</f>
        <v>7.77</v>
      </c>
      <c r="M943">
        <f t="shared" si="43"/>
        <v>15.54</v>
      </c>
      <c r="N943" t="str">
        <f t="shared" si="44"/>
        <v>Arabica</v>
      </c>
      <c r="O943" t="str">
        <f t="shared" si="42"/>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f>INDEX(products!$A$1:$G$49,MATCH(orders!$D944,products!$A$1:$A$49,0),MATCH(orders!L$1,products!$A$1:$G$1,0))</f>
        <v>11.95</v>
      </c>
      <c r="M944">
        <f t="shared" si="43"/>
        <v>35.849999999999994</v>
      </c>
      <c r="N944" t="str">
        <f t="shared" si="44"/>
        <v>Robusta</v>
      </c>
      <c r="O944" t="str">
        <f t="shared" si="42"/>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f>INDEX(products!$A$1:$G$49,MATCH(orders!$D945,products!$A$1:$A$49,0),MATCH(orders!L$1,products!$A$1:$G$1,0))</f>
        <v>7.77</v>
      </c>
      <c r="M945">
        <f t="shared" si="43"/>
        <v>46.62</v>
      </c>
      <c r="N945" t="str">
        <f t="shared" si="44"/>
        <v>Arabica</v>
      </c>
      <c r="O945" t="str">
        <f t="shared" si="42"/>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f>INDEX(products!$A$1:$G$49,MATCH(orders!$D946,products!$A$1:$A$49,0),MATCH(orders!L$1,products!$A$1:$G$1,0))</f>
        <v>7.169999999999999</v>
      </c>
      <c r="M946">
        <f t="shared" si="43"/>
        <v>35.849999999999994</v>
      </c>
      <c r="N946" t="str">
        <f t="shared" si="44"/>
        <v>Robusta</v>
      </c>
      <c r="O946" t="str">
        <f t="shared" si="42"/>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f>INDEX(products!$A$1:$G$49,MATCH(orders!$D947,products!$A$1:$A$49,0),MATCH(orders!L$1,products!$A$1:$G$1,0))</f>
        <v>29.784999999999997</v>
      </c>
      <c r="M947">
        <f t="shared" si="43"/>
        <v>119.13999999999999</v>
      </c>
      <c r="N947" t="str">
        <f t="shared" si="44"/>
        <v>Liberica</v>
      </c>
      <c r="O947" t="str">
        <f t="shared" si="42"/>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f>INDEX(products!$A$1:$G$49,MATCH(orders!$D948,products!$A$1:$A$49,0),MATCH(orders!L$1,products!$A$1:$G$1,0))</f>
        <v>7.77</v>
      </c>
      <c r="M948">
        <f t="shared" si="43"/>
        <v>23.31</v>
      </c>
      <c r="N948" t="str">
        <f t="shared" si="44"/>
        <v>Liberica</v>
      </c>
      <c r="O948" t="str">
        <f t="shared" si="42"/>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f>INDEX(products!$A$1:$G$49,MATCH(orders!$D949,products!$A$1:$A$49,0),MATCH(orders!L$1,products!$A$1:$G$1,0))</f>
        <v>11.25</v>
      </c>
      <c r="M949">
        <f t="shared" si="43"/>
        <v>11.25</v>
      </c>
      <c r="N949" t="str">
        <f t="shared" si="44"/>
        <v>Arabica</v>
      </c>
      <c r="O949" t="str">
        <f t="shared" si="42"/>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f>INDEX(products!$A$1:$G$49,MATCH(orders!$D950,products!$A$1:$A$49,0),MATCH(orders!L$1,products!$A$1:$G$1,0))</f>
        <v>27.945</v>
      </c>
      <c r="M950">
        <f t="shared" si="43"/>
        <v>83.835000000000008</v>
      </c>
      <c r="N950" t="str">
        <f t="shared" si="44"/>
        <v>Excelsa</v>
      </c>
      <c r="O950" t="str">
        <f t="shared" si="42"/>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f>INDEX(products!$A$1:$G$49,MATCH(orders!$D951,products!$A$1:$A$49,0),MATCH(orders!L$1,products!$A$1:$G$1,0))</f>
        <v>27.484999999999996</v>
      </c>
      <c r="M951">
        <f t="shared" si="43"/>
        <v>109.93999999999998</v>
      </c>
      <c r="N951" t="str">
        <f t="shared" si="44"/>
        <v>Robusta</v>
      </c>
      <c r="O951" t="str">
        <f t="shared" si="42"/>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f>INDEX(products!$A$1:$G$49,MATCH(orders!$D952,products!$A$1:$A$49,0),MATCH(orders!L$1,products!$A$1:$G$1,0))</f>
        <v>3.5849999999999995</v>
      </c>
      <c r="M952">
        <f t="shared" si="43"/>
        <v>14.339999999999998</v>
      </c>
      <c r="N952" t="str">
        <f t="shared" si="44"/>
        <v>Robusta</v>
      </c>
      <c r="O952" t="str">
        <f t="shared" si="42"/>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f>INDEX(products!$A$1:$G$49,MATCH(orders!$D953,products!$A$1:$A$49,0),MATCH(orders!L$1,products!$A$1:$G$1,0))</f>
        <v>3.5849999999999995</v>
      </c>
      <c r="M953">
        <f t="shared" si="43"/>
        <v>21.509999999999998</v>
      </c>
      <c r="N953" t="str">
        <f t="shared" si="44"/>
        <v>Robusta</v>
      </c>
      <c r="O953" t="str">
        <f t="shared" si="42"/>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f>INDEX(products!$A$1:$G$49,MATCH(orders!$D954,products!$A$1:$A$49,0),MATCH(orders!L$1,products!$A$1:$G$1,0))</f>
        <v>11.25</v>
      </c>
      <c r="M954">
        <f t="shared" si="43"/>
        <v>22.5</v>
      </c>
      <c r="N954" t="str">
        <f t="shared" si="44"/>
        <v>Arabica</v>
      </c>
      <c r="O954" t="str">
        <f t="shared" si="42"/>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f>INDEX(products!$A$1:$G$49,MATCH(orders!$D955,products!$A$1:$A$49,0),MATCH(orders!L$1,products!$A$1:$G$1,0))</f>
        <v>3.8849999999999998</v>
      </c>
      <c r="M955">
        <f t="shared" si="43"/>
        <v>3.8849999999999998</v>
      </c>
      <c r="N955" t="str">
        <f t="shared" si="44"/>
        <v>Arabica</v>
      </c>
      <c r="O955" t="str">
        <f t="shared" si="42"/>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f>INDEX(products!$A$1:$G$49,MATCH(orders!$D956,products!$A$1:$A$49,0),MATCH(orders!L$1,products!$A$1:$G$1,0))</f>
        <v>27.945</v>
      </c>
      <c r="M956">
        <f t="shared" si="43"/>
        <v>27.945</v>
      </c>
      <c r="N956" t="str">
        <f t="shared" si="44"/>
        <v>Excelsa</v>
      </c>
      <c r="O956" t="str">
        <f t="shared" si="42"/>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f>INDEX(products!$A$1:$G$49,MATCH(orders!$D957,products!$A$1:$A$49,0),MATCH(orders!L$1,products!$A$1:$G$1,0))</f>
        <v>34.154999999999994</v>
      </c>
      <c r="M957">
        <f t="shared" si="43"/>
        <v>170.77499999999998</v>
      </c>
      <c r="N957" t="str">
        <f t="shared" si="44"/>
        <v>Excelsa</v>
      </c>
      <c r="O957" t="str">
        <f t="shared" si="42"/>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f>INDEX(products!$A$1:$G$49,MATCH(orders!$D958,products!$A$1:$A$49,0),MATCH(orders!L$1,products!$A$1:$G$1,0))</f>
        <v>27.484999999999996</v>
      </c>
      <c r="M958">
        <f t="shared" si="43"/>
        <v>54.969999999999992</v>
      </c>
      <c r="N958" t="str">
        <f t="shared" si="44"/>
        <v>Robusta</v>
      </c>
      <c r="O958" t="str">
        <f t="shared" si="42"/>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f>INDEX(products!$A$1:$G$49,MATCH(orders!$D959,products!$A$1:$A$49,0),MATCH(orders!L$1,products!$A$1:$G$1,0))</f>
        <v>14.85</v>
      </c>
      <c r="M959">
        <f t="shared" si="43"/>
        <v>14.85</v>
      </c>
      <c r="N959" t="str">
        <f t="shared" si="44"/>
        <v>Excelsa</v>
      </c>
      <c r="O959" t="str">
        <f t="shared" si="42"/>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f>INDEX(products!$A$1:$G$49,MATCH(orders!$D960,products!$A$1:$A$49,0),MATCH(orders!L$1,products!$A$1:$G$1,0))</f>
        <v>3.8849999999999998</v>
      </c>
      <c r="M960">
        <f t="shared" si="43"/>
        <v>7.77</v>
      </c>
      <c r="N960" t="str">
        <f t="shared" si="44"/>
        <v>Arabica</v>
      </c>
      <c r="O960" t="str">
        <f t="shared" si="42"/>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f>INDEX(products!$A$1:$G$49,MATCH(orders!$D961,products!$A$1:$A$49,0),MATCH(orders!L$1,products!$A$1:$G$1,0))</f>
        <v>4.7549999999999999</v>
      </c>
      <c r="M961">
        <f t="shared" si="43"/>
        <v>23.774999999999999</v>
      </c>
      <c r="N961" t="str">
        <f t="shared" si="44"/>
        <v>Liberica</v>
      </c>
      <c r="O961" t="str">
        <f t="shared" si="42"/>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f>INDEX(products!$A$1:$G$49,MATCH(orders!$D962,products!$A$1:$A$49,0),MATCH(orders!L$1,products!$A$1:$G$1,0))</f>
        <v>15.85</v>
      </c>
      <c r="M962">
        <f t="shared" si="43"/>
        <v>79.25</v>
      </c>
      <c r="N962" t="str">
        <f t="shared" si="44"/>
        <v>Liberica</v>
      </c>
      <c r="O962" t="str">
        <f t="shared" ref="O962:O1001" si="45">IF(J962="M","Medium",IF(J962="L","Light",IF(J962="D","Dark")))</f>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f>INDEX(products!$A$1:$G$49,MATCH(orders!$D963,products!$A$1:$A$49,0),MATCH(orders!L$1,products!$A$1:$G$1,0))</f>
        <v>22.884999999999998</v>
      </c>
      <c r="M963">
        <f t="shared" ref="M963:M1001" si="46">L963*E963</f>
        <v>45.769999999999996</v>
      </c>
      <c r="N963" t="str">
        <f t="shared" ref="N963:N1001" si="47">IF(I963="Rob","Robusta",IF(I963="Exc","Excelsa",IF(I963="Ara","Arabica", IF(I963="Lib","Liberica",""))))</f>
        <v>Arabica</v>
      </c>
      <c r="O963" t="str">
        <f t="shared" si="45"/>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f>INDEX(products!$A$1:$G$49,MATCH(orders!$D964,products!$A$1:$A$49,0),MATCH(orders!L$1,products!$A$1:$G$1,0))</f>
        <v>8.9499999999999993</v>
      </c>
      <c r="M964">
        <f t="shared" si="46"/>
        <v>8.9499999999999993</v>
      </c>
      <c r="N964" t="str">
        <f t="shared" si="47"/>
        <v>Robusta</v>
      </c>
      <c r="O964" t="str">
        <f t="shared" si="45"/>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f>INDEX(products!$A$1:$G$49,MATCH(orders!$D965,products!$A$1:$A$49,0),MATCH(orders!L$1,products!$A$1:$G$1,0))</f>
        <v>5.97</v>
      </c>
      <c r="M965">
        <f t="shared" si="46"/>
        <v>23.88</v>
      </c>
      <c r="N965" t="str">
        <f t="shared" si="47"/>
        <v>Robusta</v>
      </c>
      <c r="O965" t="str">
        <f t="shared" si="45"/>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f>INDEX(products!$A$1:$G$49,MATCH(orders!$D966,products!$A$1:$A$49,0),MATCH(orders!L$1,products!$A$1:$G$1,0))</f>
        <v>4.4550000000000001</v>
      </c>
      <c r="M966">
        <f t="shared" si="46"/>
        <v>22.274999999999999</v>
      </c>
      <c r="N966" t="str">
        <f t="shared" si="47"/>
        <v>Excelsa</v>
      </c>
      <c r="O966" t="str">
        <f t="shared" si="45"/>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f>INDEX(products!$A$1:$G$49,MATCH(orders!$D967,products!$A$1:$A$49,0),MATCH(orders!L$1,products!$A$1:$G$1,0))</f>
        <v>9.9499999999999993</v>
      </c>
      <c r="M967">
        <f t="shared" si="46"/>
        <v>29.849999999999998</v>
      </c>
      <c r="N967" t="str">
        <f t="shared" si="47"/>
        <v>Robusta</v>
      </c>
      <c r="O967" t="str">
        <f t="shared" si="45"/>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f>INDEX(products!$A$1:$G$49,MATCH(orders!$D968,products!$A$1:$A$49,0),MATCH(orders!L$1,products!$A$1:$G$1,0))</f>
        <v>8.91</v>
      </c>
      <c r="M968">
        <f t="shared" si="46"/>
        <v>53.46</v>
      </c>
      <c r="N968" t="str">
        <f t="shared" si="47"/>
        <v>Excelsa</v>
      </c>
      <c r="O968" t="str">
        <f t="shared" si="45"/>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f>INDEX(products!$A$1:$G$49,MATCH(orders!$D969,products!$A$1:$A$49,0),MATCH(orders!L$1,products!$A$1:$G$1,0))</f>
        <v>2.6849999999999996</v>
      </c>
      <c r="M969">
        <f t="shared" si="46"/>
        <v>2.6849999999999996</v>
      </c>
      <c r="N969" t="str">
        <f t="shared" si="47"/>
        <v>Robusta</v>
      </c>
      <c r="O969" t="str">
        <f t="shared" si="45"/>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f>INDEX(products!$A$1:$G$49,MATCH(orders!$D970,products!$A$1:$A$49,0),MATCH(orders!L$1,products!$A$1:$G$1,0))</f>
        <v>2.9849999999999999</v>
      </c>
      <c r="M970">
        <f t="shared" si="46"/>
        <v>5.97</v>
      </c>
      <c r="N970" t="str">
        <f t="shared" si="47"/>
        <v>Robusta</v>
      </c>
      <c r="O970" t="str">
        <f t="shared" si="45"/>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f>INDEX(products!$A$1:$G$49,MATCH(orders!$D971,products!$A$1:$A$49,0),MATCH(orders!L$1,products!$A$1:$G$1,0))</f>
        <v>12.95</v>
      </c>
      <c r="M971">
        <f t="shared" si="46"/>
        <v>12.95</v>
      </c>
      <c r="N971" t="str">
        <f t="shared" si="47"/>
        <v>Liberica</v>
      </c>
      <c r="O971" t="str">
        <f t="shared" si="45"/>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f>INDEX(products!$A$1:$G$49,MATCH(orders!$D972,products!$A$1:$A$49,0),MATCH(orders!L$1,products!$A$1:$G$1,0))</f>
        <v>8.25</v>
      </c>
      <c r="M972">
        <f t="shared" si="46"/>
        <v>8.25</v>
      </c>
      <c r="N972" t="str">
        <f t="shared" si="47"/>
        <v>Excelsa</v>
      </c>
      <c r="O972" t="str">
        <f t="shared" si="45"/>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f>INDEX(products!$A$1:$G$49,MATCH(orders!$D973,products!$A$1:$A$49,0),MATCH(orders!L$1,products!$A$1:$G$1,0))</f>
        <v>29.784999999999997</v>
      </c>
      <c r="M973">
        <f t="shared" si="46"/>
        <v>148.92499999999998</v>
      </c>
      <c r="N973" t="str">
        <f t="shared" si="47"/>
        <v>Arabica</v>
      </c>
      <c r="O973" t="str">
        <f t="shared" si="45"/>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f>INDEX(products!$A$1:$G$49,MATCH(orders!$D974,products!$A$1:$A$49,0),MATCH(orders!L$1,products!$A$1:$G$1,0))</f>
        <v>29.784999999999997</v>
      </c>
      <c r="M974">
        <f t="shared" si="46"/>
        <v>89.35499999999999</v>
      </c>
      <c r="N974" t="str">
        <f t="shared" si="47"/>
        <v>Arabica</v>
      </c>
      <c r="O974" t="str">
        <f t="shared" si="45"/>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f>INDEX(products!$A$1:$G$49,MATCH(orders!$D975,products!$A$1:$A$49,0),MATCH(orders!L$1,products!$A$1:$G$1,0))</f>
        <v>14.55</v>
      </c>
      <c r="M975">
        <f t="shared" si="46"/>
        <v>87.300000000000011</v>
      </c>
      <c r="N975" t="str">
        <f t="shared" si="47"/>
        <v>Liberica</v>
      </c>
      <c r="O975" t="str">
        <f t="shared" si="45"/>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f>INDEX(products!$A$1:$G$49,MATCH(orders!$D976,products!$A$1:$A$49,0),MATCH(orders!L$1,products!$A$1:$G$1,0))</f>
        <v>5.3699999999999992</v>
      </c>
      <c r="M976">
        <f t="shared" si="46"/>
        <v>5.3699999999999992</v>
      </c>
      <c r="N976" t="str">
        <f t="shared" si="47"/>
        <v>Robusta</v>
      </c>
      <c r="O976" t="str">
        <f t="shared" si="45"/>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f>INDEX(products!$A$1:$G$49,MATCH(orders!$D977,products!$A$1:$A$49,0),MATCH(orders!L$1,products!$A$1:$G$1,0))</f>
        <v>2.9849999999999999</v>
      </c>
      <c r="M977">
        <f t="shared" si="46"/>
        <v>8.9550000000000001</v>
      </c>
      <c r="N977" t="str">
        <f t="shared" si="47"/>
        <v>Arabica</v>
      </c>
      <c r="O977" t="str">
        <f t="shared" si="45"/>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f>INDEX(products!$A$1:$G$49,MATCH(orders!$D978,products!$A$1:$A$49,0),MATCH(orders!L$1,products!$A$1:$G$1,0))</f>
        <v>27.484999999999996</v>
      </c>
      <c r="M978">
        <f t="shared" si="46"/>
        <v>137.42499999999998</v>
      </c>
      <c r="N978" t="str">
        <f t="shared" si="47"/>
        <v>Robusta</v>
      </c>
      <c r="O978" t="str">
        <f t="shared" si="45"/>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f>INDEX(products!$A$1:$G$49,MATCH(orders!$D979,products!$A$1:$A$49,0),MATCH(orders!L$1,products!$A$1:$G$1,0))</f>
        <v>11.95</v>
      </c>
      <c r="M979">
        <f t="shared" si="46"/>
        <v>59.75</v>
      </c>
      <c r="N979" t="str">
        <f t="shared" si="47"/>
        <v>Robusta</v>
      </c>
      <c r="O979" t="str">
        <f t="shared" si="45"/>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f>INDEX(products!$A$1:$G$49,MATCH(orders!$D980,products!$A$1:$A$49,0),MATCH(orders!L$1,products!$A$1:$G$1,0))</f>
        <v>7.77</v>
      </c>
      <c r="M980">
        <f t="shared" si="46"/>
        <v>23.31</v>
      </c>
      <c r="N980" t="str">
        <f t="shared" si="47"/>
        <v>Arabica</v>
      </c>
      <c r="O980" t="str">
        <f t="shared" si="45"/>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f>INDEX(products!$A$1:$G$49,MATCH(orders!$D981,products!$A$1:$A$49,0),MATCH(orders!L$1,products!$A$1:$G$1,0))</f>
        <v>5.3699999999999992</v>
      </c>
      <c r="M981">
        <f t="shared" si="46"/>
        <v>10.739999999999998</v>
      </c>
      <c r="N981" t="str">
        <f t="shared" si="47"/>
        <v>Robusta</v>
      </c>
      <c r="O981" t="str">
        <f t="shared" si="45"/>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f>INDEX(products!$A$1:$G$49,MATCH(orders!$D982,products!$A$1:$A$49,0),MATCH(orders!L$1,products!$A$1:$G$1,0))</f>
        <v>27.945</v>
      </c>
      <c r="M982">
        <f t="shared" si="46"/>
        <v>167.67000000000002</v>
      </c>
      <c r="N982" t="str">
        <f t="shared" si="47"/>
        <v>Excelsa</v>
      </c>
      <c r="O982" t="str">
        <f t="shared" si="45"/>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f>INDEX(products!$A$1:$G$49,MATCH(orders!$D983,products!$A$1:$A$49,0),MATCH(orders!L$1,products!$A$1:$G$1,0))</f>
        <v>3.645</v>
      </c>
      <c r="M983">
        <f t="shared" si="46"/>
        <v>21.87</v>
      </c>
      <c r="N983" t="str">
        <f t="shared" si="47"/>
        <v>Excelsa</v>
      </c>
      <c r="O983" t="str">
        <f t="shared" si="45"/>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f>INDEX(products!$A$1:$G$49,MATCH(orders!$D984,products!$A$1:$A$49,0),MATCH(orders!L$1,products!$A$1:$G$1,0))</f>
        <v>11.95</v>
      </c>
      <c r="M984">
        <f t="shared" si="46"/>
        <v>23.9</v>
      </c>
      <c r="N984" t="str">
        <f t="shared" si="47"/>
        <v>Robusta</v>
      </c>
      <c r="O984" t="str">
        <f t="shared" si="45"/>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f>INDEX(products!$A$1:$G$49,MATCH(orders!$D985,products!$A$1:$A$49,0),MATCH(orders!L$1,products!$A$1:$G$1,0))</f>
        <v>3.375</v>
      </c>
      <c r="M985">
        <f t="shared" si="46"/>
        <v>6.75</v>
      </c>
      <c r="N985" t="str">
        <f t="shared" si="47"/>
        <v>Arabica</v>
      </c>
      <c r="O985" t="str">
        <f t="shared" si="45"/>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f>INDEX(products!$A$1:$G$49,MATCH(orders!$D986,products!$A$1:$A$49,0),MATCH(orders!L$1,products!$A$1:$G$1,0))</f>
        <v>31.624999999999996</v>
      </c>
      <c r="M986">
        <f t="shared" si="46"/>
        <v>31.624999999999996</v>
      </c>
      <c r="N986" t="str">
        <f t="shared" si="47"/>
        <v>Excelsa</v>
      </c>
      <c r="O986" t="str">
        <f t="shared" si="45"/>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f>INDEX(products!$A$1:$G$49,MATCH(orders!$D987,products!$A$1:$A$49,0),MATCH(orders!L$1,products!$A$1:$G$1,0))</f>
        <v>11.95</v>
      </c>
      <c r="M987">
        <f t="shared" si="46"/>
        <v>47.8</v>
      </c>
      <c r="N987" t="str">
        <f t="shared" si="47"/>
        <v>Robusta</v>
      </c>
      <c r="O987" t="str">
        <f t="shared" si="45"/>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f>INDEX(products!$A$1:$G$49,MATCH(orders!$D988,products!$A$1:$A$49,0),MATCH(orders!L$1,products!$A$1:$G$1,0))</f>
        <v>33.464999999999996</v>
      </c>
      <c r="M988">
        <f t="shared" si="46"/>
        <v>33.464999999999996</v>
      </c>
      <c r="N988" t="str">
        <f t="shared" si="47"/>
        <v>Liberica</v>
      </c>
      <c r="O988" t="str">
        <f t="shared" si="45"/>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f>INDEX(products!$A$1:$G$49,MATCH(orders!$D989,products!$A$1:$A$49,0),MATCH(orders!L$1,products!$A$1:$G$1,0))</f>
        <v>5.97</v>
      </c>
      <c r="M989">
        <f t="shared" si="46"/>
        <v>29.849999999999998</v>
      </c>
      <c r="N989" t="str">
        <f t="shared" si="47"/>
        <v>Arabica</v>
      </c>
      <c r="O989" t="str">
        <f t="shared" si="45"/>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f>INDEX(products!$A$1:$G$49,MATCH(orders!$D990,products!$A$1:$A$49,0),MATCH(orders!L$1,products!$A$1:$G$1,0))</f>
        <v>9.9499999999999993</v>
      </c>
      <c r="M990">
        <f t="shared" si="46"/>
        <v>29.849999999999998</v>
      </c>
      <c r="N990" t="str">
        <f t="shared" si="47"/>
        <v>Robusta</v>
      </c>
      <c r="O990" t="str">
        <f t="shared" si="45"/>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f>INDEX(products!$A$1:$G$49,MATCH(orders!$D991,products!$A$1:$A$49,0),MATCH(orders!L$1,products!$A$1:$G$1,0))</f>
        <v>25.874999999999996</v>
      </c>
      <c r="M991">
        <f t="shared" si="46"/>
        <v>155.24999999999997</v>
      </c>
      <c r="N991" t="str">
        <f t="shared" si="47"/>
        <v>Arabica</v>
      </c>
      <c r="O991" t="str">
        <f t="shared" si="45"/>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f>INDEX(products!$A$1:$G$49,MATCH(orders!$D992,products!$A$1:$A$49,0),MATCH(orders!L$1,products!$A$1:$G$1,0))</f>
        <v>3.645</v>
      </c>
      <c r="M992">
        <f t="shared" si="46"/>
        <v>18.225000000000001</v>
      </c>
      <c r="N992" t="str">
        <f t="shared" si="47"/>
        <v>Excelsa</v>
      </c>
      <c r="O992" t="str">
        <f t="shared" si="45"/>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f>INDEX(products!$A$1:$G$49,MATCH(orders!$D993,products!$A$1:$A$49,0),MATCH(orders!L$1,products!$A$1:$G$1,0))</f>
        <v>7.77</v>
      </c>
      <c r="M993">
        <f t="shared" si="46"/>
        <v>15.54</v>
      </c>
      <c r="N993" t="str">
        <f t="shared" si="47"/>
        <v>Liberica</v>
      </c>
      <c r="O993" t="str">
        <f t="shared" si="45"/>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f>INDEX(products!$A$1:$G$49,MATCH(orders!$D994,products!$A$1:$A$49,0),MATCH(orders!L$1,products!$A$1:$G$1,0))</f>
        <v>36.454999999999998</v>
      </c>
      <c r="M994">
        <f t="shared" si="46"/>
        <v>109.36499999999999</v>
      </c>
      <c r="N994" t="str">
        <f t="shared" si="47"/>
        <v>Liberica</v>
      </c>
      <c r="O994" t="str">
        <f t="shared" si="45"/>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f>INDEX(products!$A$1:$G$49,MATCH(orders!$D995,products!$A$1:$A$49,0),MATCH(orders!L$1,products!$A$1:$G$1,0))</f>
        <v>12.95</v>
      </c>
      <c r="M995">
        <f t="shared" si="46"/>
        <v>77.699999999999989</v>
      </c>
      <c r="N995" t="str">
        <f t="shared" si="47"/>
        <v>Arabica</v>
      </c>
      <c r="O995" t="str">
        <f t="shared" si="45"/>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f>INDEX(products!$A$1:$G$49,MATCH(orders!$D996,products!$A$1:$A$49,0),MATCH(orders!L$1,products!$A$1:$G$1,0))</f>
        <v>2.9849999999999999</v>
      </c>
      <c r="M996">
        <f t="shared" si="46"/>
        <v>8.9550000000000001</v>
      </c>
      <c r="N996" t="str">
        <f t="shared" si="47"/>
        <v>Arabica</v>
      </c>
      <c r="O996" t="str">
        <f t="shared" si="45"/>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f>INDEX(products!$A$1:$G$49,MATCH(orders!$D997,products!$A$1:$A$49,0),MATCH(orders!L$1,products!$A$1:$G$1,0))</f>
        <v>27.484999999999996</v>
      </c>
      <c r="M997">
        <f t="shared" si="46"/>
        <v>27.484999999999996</v>
      </c>
      <c r="N997" t="str">
        <f t="shared" si="47"/>
        <v>Robusta</v>
      </c>
      <c r="O997" t="str">
        <f t="shared" si="45"/>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f>INDEX(products!$A$1:$G$49,MATCH(orders!$D998,products!$A$1:$A$49,0),MATCH(orders!L$1,products!$A$1:$G$1,0))</f>
        <v>5.97</v>
      </c>
      <c r="M998">
        <f t="shared" si="46"/>
        <v>29.849999999999998</v>
      </c>
      <c r="N998" t="str">
        <f t="shared" si="47"/>
        <v>Robusta</v>
      </c>
      <c r="O998" t="str">
        <f t="shared" si="45"/>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f>INDEX(products!$A$1:$G$49,MATCH(orders!$D999,products!$A$1:$A$49,0),MATCH(orders!L$1,products!$A$1:$G$1,0))</f>
        <v>6.75</v>
      </c>
      <c r="M999">
        <f t="shared" si="46"/>
        <v>27</v>
      </c>
      <c r="N999" t="str">
        <f t="shared" si="47"/>
        <v>Arabica</v>
      </c>
      <c r="O999" t="str">
        <f t="shared" si="45"/>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f>INDEX(products!$A$1:$G$49,MATCH(orders!$D1000,products!$A$1:$A$49,0),MATCH(orders!L$1,products!$A$1:$G$1,0))</f>
        <v>9.9499999999999993</v>
      </c>
      <c r="M1000">
        <f t="shared" si="46"/>
        <v>9.9499999999999993</v>
      </c>
      <c r="N1000" t="str">
        <f t="shared" si="47"/>
        <v>Arabica</v>
      </c>
      <c r="O1000" t="str">
        <f t="shared" si="45"/>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f>INDEX(products!$A$1:$G$49,MATCH(orders!$D1001,products!$A$1:$A$49,0),MATCH(orders!L$1,products!$A$1:$G$1,0))</f>
        <v>4.125</v>
      </c>
      <c r="M1001">
        <f t="shared" si="46"/>
        <v>12.375</v>
      </c>
      <c r="N1001" t="str">
        <f t="shared" si="47"/>
        <v>Excelsa</v>
      </c>
      <c r="O1001" t="str">
        <f t="shared" si="45"/>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klyde carpizo</dc:creator>
  <cp:keywords/>
  <dc:description/>
  <cp:lastModifiedBy>Klyde carpizo</cp:lastModifiedBy>
  <cp:revision/>
  <cp:lastPrinted>2025-05-21T08:44:15Z</cp:lastPrinted>
  <dcterms:created xsi:type="dcterms:W3CDTF">2022-11-26T09:51:45Z</dcterms:created>
  <dcterms:modified xsi:type="dcterms:W3CDTF">2025-05-21T08:54:02Z</dcterms:modified>
  <cp:category/>
  <cp:contentStatus/>
</cp:coreProperties>
</file>