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chief\OneDrive\Documents\Data_Analytics_Learning\Practice DataSets\"/>
    </mc:Choice>
  </mc:AlternateContent>
  <xr:revisionPtr revIDLastSave="0" documentId="13_ncr:1_{583FAEAD-384C-4D29-8098-9D50E95222B5}" xr6:coauthVersionLast="47" xr6:coauthVersionMax="47" xr10:uidLastSave="{00000000-0000-0000-0000-000000000000}"/>
  <bookViews>
    <workbookView xWindow="-120" yWindow="-120" windowWidth="38640" windowHeight="21240" xr2:uid="{203F8D6E-6C78-4FAA-B75B-D19FAE9E7B2A}"/>
  </bookViews>
  <sheets>
    <sheet name="Dashboard" sheetId="4" r:id="rId1"/>
    <sheet name="Mileage" sheetId="1" r:id="rId2"/>
    <sheet name="Pivot Table" sheetId="3" r:id="rId3"/>
  </sheets>
  <definedNames>
    <definedName name="_xlnm._FilterDatabase" localSheetId="1" hidden="1">Mileage!$B$4:$G$50</definedName>
    <definedName name="Slicer_Years">#N/A</definedName>
  </definedNames>
  <calcPr calcId="191029"/>
  <pivotCaches>
    <pivotCache cacheId="2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2" i="1" l="1"/>
  <c r="S33" i="1"/>
  <c r="U33" i="1" l="1"/>
  <c r="T33" i="1"/>
  <c r="B13" i="3" l="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s="1"/>
  <c r="C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l="1"/>
  <c r="G50" i="1" s="1"/>
  <c r="S34" i="1"/>
  <c r="P37" i="1"/>
  <c r="U34" i="1" l="1"/>
  <c r="T34" i="1"/>
</calcChain>
</file>

<file path=xl/sharedStrings.xml><?xml version="1.0" encoding="utf-8"?>
<sst xmlns="http://schemas.openxmlformats.org/spreadsheetml/2006/main" count="143" uniqueCount="69">
  <si>
    <t>Date</t>
  </si>
  <si>
    <t>Location</t>
  </si>
  <si>
    <t>mileage</t>
  </si>
  <si>
    <t>NJ</t>
  </si>
  <si>
    <t>state</t>
  </si>
  <si>
    <t>NY</t>
  </si>
  <si>
    <t>2017</t>
  </si>
  <si>
    <t>2018</t>
  </si>
  <si>
    <t>2019</t>
  </si>
  <si>
    <t>2020</t>
  </si>
  <si>
    <t>2021</t>
  </si>
  <si>
    <t>2022</t>
  </si>
  <si>
    <t>2023</t>
  </si>
  <si>
    <t>Difference</t>
  </si>
  <si>
    <t>Old Bridge</t>
  </si>
  <si>
    <t>Brooklyn</t>
  </si>
  <si>
    <t>Springfield</t>
  </si>
  <si>
    <t>Piscataway</t>
  </si>
  <si>
    <t/>
  </si>
  <si>
    <t>Perth Amboy</t>
  </si>
  <si>
    <t>Bordentown</t>
  </si>
  <si>
    <t>Trenton</t>
  </si>
  <si>
    <t>Neptune</t>
  </si>
  <si>
    <t>New Brunswick</t>
  </si>
  <si>
    <t>South Brunswick</t>
  </si>
  <si>
    <t>Wrightstown</t>
  </si>
  <si>
    <t>Dunellen</t>
  </si>
  <si>
    <t>Flushing</t>
  </si>
  <si>
    <t>Groveville</t>
  </si>
  <si>
    <t>Edison</t>
  </si>
  <si>
    <t>Cranbury</t>
  </si>
  <si>
    <t>Somerset</t>
  </si>
  <si>
    <t>Kissena Park</t>
  </si>
  <si>
    <t>Port Reading</t>
  </si>
  <si>
    <t>Middlesex</t>
  </si>
  <si>
    <t>Elizabeth</t>
  </si>
  <si>
    <t>South Plainfield</t>
  </si>
  <si>
    <t>Florence</t>
  </si>
  <si>
    <t>MAZDA MILEAGE REPORT</t>
  </si>
  <si>
    <t>Total Mileage Driven</t>
  </si>
  <si>
    <t>years</t>
  </si>
  <si>
    <t>Days</t>
  </si>
  <si>
    <t>1) What is the total mileage difference across all data points</t>
  </si>
  <si>
    <t>2) What is the total mileage per year since purchase</t>
  </si>
  <si>
    <t>Source</t>
  </si>
  <si>
    <t>Avg</t>
  </si>
  <si>
    <t>Mazda</t>
  </si>
  <si>
    <t>Mazda 3</t>
  </si>
  <si>
    <t>Car</t>
  </si>
  <si>
    <t>Model</t>
  </si>
  <si>
    <t>Year</t>
  </si>
  <si>
    <t>Max Year Driven</t>
  </si>
  <si>
    <t>4) Total mileage driven?</t>
  </si>
  <si>
    <t>3) How many years driven?</t>
  </si>
  <si>
    <t>Questions:</t>
  </si>
  <si>
    <t>KPIs:</t>
  </si>
  <si>
    <t>Average</t>
  </si>
  <si>
    <t xml:space="preserve">Avg Driving </t>
  </si>
  <si>
    <t>State</t>
  </si>
  <si>
    <t>National</t>
  </si>
  <si>
    <t>State Avg</t>
  </si>
  <si>
    <t>US Avg</t>
  </si>
  <si>
    <t>5) According to the thezebra.com, in New Jersey, the average miles to drive each year is 12,263 &amp; The average American drives 14,263 (2022). Were you under the state average? National average?</t>
  </si>
  <si>
    <t>Additonal KPIs:</t>
  </si>
  <si>
    <t>Total</t>
  </si>
  <si>
    <t>Mileage Over Time</t>
  </si>
  <si>
    <t>Drive-O-meter</t>
  </si>
  <si>
    <t>%</t>
  </si>
  <si>
    <t>5a)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</si>
</sst>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scheme val="minor"/>
    </font>
    <font>
      <sz val="48"/>
      <color theme="0"/>
      <name val="Calibri"/>
      <family val="2"/>
      <scheme val="minor"/>
    </font>
    <font>
      <u/>
      <sz val="11"/>
      <color theme="1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79998168889431442"/>
        <bgColor indexed="64"/>
      </patternFill>
    </fill>
  </fills>
  <borders count="4">
    <border>
      <left/>
      <right/>
      <top/>
      <bottom/>
      <diagonal/>
    </border>
    <border>
      <left/>
      <right/>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33">
    <xf numFmtId="0" fontId="0" fillId="0" borderId="0" xfId="0"/>
    <xf numFmtId="0" fontId="0" fillId="0" borderId="0" xfId="0" pivotButton="1"/>
    <xf numFmtId="0" fontId="0" fillId="0" borderId="0" xfId="0" applyAlignment="1">
      <alignment horizontal="left"/>
    </xf>
    <xf numFmtId="0" fontId="0" fillId="0" borderId="0" xfId="0" applyNumberFormat="1"/>
    <xf numFmtId="0" fontId="3" fillId="2" borderId="0" xfId="0" applyFont="1" applyFill="1" applyAlignment="1">
      <alignment horizontal="center" vertical="center"/>
    </xf>
    <xf numFmtId="2" fontId="0" fillId="0" borderId="0" xfId="0" applyNumberFormat="1"/>
    <xf numFmtId="0" fontId="4" fillId="0" borderId="0" xfId="2"/>
    <xf numFmtId="0" fontId="2" fillId="3" borderId="0" xfId="0" applyFont="1" applyFill="1" applyAlignment="1">
      <alignment horizontal="center" vertical="center"/>
    </xf>
    <xf numFmtId="0" fontId="2" fillId="4" borderId="0" xfId="0" applyFont="1" applyFill="1" applyAlignment="1">
      <alignment horizontal="center" vertical="center"/>
    </xf>
    <xf numFmtId="0" fontId="2" fillId="4" borderId="0" xfId="0" applyFont="1" applyFill="1"/>
    <xf numFmtId="0" fontId="0" fillId="5" borderId="0" xfId="0" applyFill="1"/>
    <xf numFmtId="14" fontId="0" fillId="5" borderId="0" xfId="0" applyNumberFormat="1" applyFill="1"/>
    <xf numFmtId="1" fontId="0" fillId="5" borderId="0" xfId="0" applyNumberFormat="1" applyFill="1"/>
    <xf numFmtId="14" fontId="0" fillId="5" borderId="1" xfId="0" applyNumberFormat="1" applyFill="1" applyBorder="1"/>
    <xf numFmtId="0" fontId="0" fillId="5" borderId="1" xfId="0" applyFill="1" applyBorder="1"/>
    <xf numFmtId="0" fontId="0" fillId="0" borderId="0" xfId="0" applyAlignment="1">
      <alignment horizontal="right"/>
    </xf>
    <xf numFmtId="0" fontId="2" fillId="0" borderId="0" xfId="0" applyFont="1"/>
    <xf numFmtId="9" fontId="0" fillId="0" borderId="0" xfId="1" applyFont="1"/>
    <xf numFmtId="0" fontId="0" fillId="0" borderId="3" xfId="0" applyBorder="1"/>
    <xf numFmtId="9" fontId="0" fillId="0" borderId="3" xfId="1" applyFont="1" applyBorder="1"/>
    <xf numFmtId="9" fontId="0" fillId="0" borderId="3" xfId="0" applyNumberFormat="1" applyBorder="1"/>
    <xf numFmtId="9" fontId="2" fillId="0" borderId="3" xfId="1" applyNumberFormat="1" applyFont="1" applyBorder="1"/>
    <xf numFmtId="9" fontId="2" fillId="0" borderId="3" xfId="0" applyNumberFormat="1" applyFont="1" applyBorder="1"/>
    <xf numFmtId="0" fontId="2" fillId="4" borderId="3" xfId="0" applyFont="1" applyFill="1" applyBorder="1"/>
    <xf numFmtId="0" fontId="2" fillId="4" borderId="3" xfId="0" applyFont="1" applyFill="1" applyBorder="1" applyAlignment="1">
      <alignment horizontal="center"/>
    </xf>
    <xf numFmtId="0" fontId="0" fillId="3" borderId="2" xfId="0" applyFill="1" applyBorder="1"/>
    <xf numFmtId="2" fontId="0" fillId="3" borderId="0" xfId="0" applyNumberFormat="1" applyFill="1"/>
    <xf numFmtId="1" fontId="2" fillId="3" borderId="2" xfId="0" applyNumberFormat="1" applyFont="1" applyFill="1" applyBorder="1"/>
    <xf numFmtId="0" fontId="2" fillId="3" borderId="2" xfId="0" applyFont="1" applyFill="1" applyBorder="1"/>
    <xf numFmtId="0" fontId="2" fillId="3" borderId="2" xfId="0" applyFont="1" applyFill="1" applyBorder="1" applyAlignment="1">
      <alignment horizontal="right"/>
    </xf>
    <xf numFmtId="1" fontId="2" fillId="3" borderId="0" xfId="0" applyNumberFormat="1" applyFont="1" applyFill="1"/>
    <xf numFmtId="0" fontId="2" fillId="3" borderId="0" xfId="0" applyFont="1" applyFill="1"/>
    <xf numFmtId="1" fontId="2" fillId="3" borderId="0" xfId="0" applyNumberFormat="1" applyFont="1" applyFill="1" applyBorder="1"/>
  </cellXfs>
  <cellStyles count="3">
    <cellStyle name="Hyperlink" xfId="2" builtinId="8"/>
    <cellStyle name="Normal" xfId="0" builtinId="0"/>
    <cellStyle name="Percent" xfId="1" builtinId="5"/>
  </cellStyles>
  <dxfs count="6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 - Mazada Mileage.xlsx]Pivot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Mileage Per</a:t>
            </a:r>
            <a:r>
              <a:rPr lang="en-US" baseline="0"/>
              <a:t> Year</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Table'!$A$4:$A$10</c:f>
              <c:strCache>
                <c:ptCount val="7"/>
                <c:pt idx="0">
                  <c:v>2017</c:v>
                </c:pt>
                <c:pt idx="1">
                  <c:v>2018</c:v>
                </c:pt>
                <c:pt idx="2">
                  <c:v>2019</c:v>
                </c:pt>
                <c:pt idx="3">
                  <c:v>2020</c:v>
                </c:pt>
                <c:pt idx="4">
                  <c:v>2021</c:v>
                </c:pt>
                <c:pt idx="5">
                  <c:v>2022</c:v>
                </c:pt>
                <c:pt idx="6">
                  <c:v>2023</c:v>
                </c:pt>
              </c:strCache>
            </c:strRef>
          </c:cat>
          <c:val>
            <c:numRef>
              <c:f>'Pivot Table'!$B$4:$B$10</c:f>
              <c:numCache>
                <c:formatCode>General</c:formatCode>
                <c:ptCount val="7"/>
                <c:pt idx="0">
                  <c:v>2015</c:v>
                </c:pt>
                <c:pt idx="1">
                  <c:v>13000</c:v>
                </c:pt>
                <c:pt idx="2">
                  <c:v>13000</c:v>
                </c:pt>
                <c:pt idx="3">
                  <c:v>16002</c:v>
                </c:pt>
                <c:pt idx="4">
                  <c:v>13081</c:v>
                </c:pt>
                <c:pt idx="5">
                  <c:v>8917</c:v>
                </c:pt>
                <c:pt idx="6">
                  <c:v>2001</c:v>
                </c:pt>
              </c:numCache>
            </c:numRef>
          </c:val>
          <c:extLst>
            <c:ext xmlns:c16="http://schemas.microsoft.com/office/drawing/2014/chart" uri="{C3380CC4-5D6E-409C-BE32-E72D297353CC}">
              <c16:uniqueId val="{00000000-55C7-4CA6-B775-2C72EA4D6E9E}"/>
            </c:ext>
          </c:extLst>
        </c:ser>
        <c:dLbls>
          <c:showLegendKey val="0"/>
          <c:showVal val="0"/>
          <c:showCatName val="0"/>
          <c:showSerName val="0"/>
          <c:showPercent val="0"/>
          <c:showBubbleSize val="0"/>
        </c:dLbls>
        <c:gapWidth val="219"/>
        <c:overlap val="-27"/>
        <c:axId val="1420807903"/>
        <c:axId val="1420815807"/>
      </c:barChart>
      <c:lineChart>
        <c:grouping val="standard"/>
        <c:varyColors val="0"/>
        <c:ser>
          <c:idx val="1"/>
          <c:order val="1"/>
          <c:tx>
            <c:strRef>
              <c:f>'Pivot Table'!$C$3</c:f>
              <c:strCache>
                <c:ptCount val="1"/>
                <c:pt idx="0">
                  <c:v>Average</c:v>
                </c:pt>
              </c:strCache>
            </c:strRef>
          </c:tx>
          <c:spPr>
            <a:ln w="28575" cap="rnd">
              <a:solidFill>
                <a:schemeClr val="accent2"/>
              </a:solidFill>
              <a:round/>
            </a:ln>
            <a:effectLst/>
          </c:spPr>
          <c:marker>
            <c:symbol val="none"/>
          </c:marker>
          <c:cat>
            <c:strRef>
              <c:f>'Pivot Table'!$A$4:$A$10</c:f>
              <c:strCache>
                <c:ptCount val="7"/>
                <c:pt idx="0">
                  <c:v>2017</c:v>
                </c:pt>
                <c:pt idx="1">
                  <c:v>2018</c:v>
                </c:pt>
                <c:pt idx="2">
                  <c:v>2019</c:v>
                </c:pt>
                <c:pt idx="3">
                  <c:v>2020</c:v>
                </c:pt>
                <c:pt idx="4">
                  <c:v>2021</c:v>
                </c:pt>
                <c:pt idx="5">
                  <c:v>2022</c:v>
                </c:pt>
                <c:pt idx="6">
                  <c:v>2023</c:v>
                </c:pt>
              </c:strCache>
            </c:strRef>
          </c:cat>
          <c:val>
            <c:numRef>
              <c:f>'Pivot Table'!$C$4:$C$10</c:f>
              <c:numCache>
                <c:formatCode>0.00</c:formatCode>
                <c:ptCount val="7"/>
                <c:pt idx="0">
                  <c:v>671.66666666666663</c:v>
                </c:pt>
                <c:pt idx="1">
                  <c:v>2166.6666666666665</c:v>
                </c:pt>
                <c:pt idx="2">
                  <c:v>1181.8181818181818</c:v>
                </c:pt>
                <c:pt idx="3">
                  <c:v>2667</c:v>
                </c:pt>
                <c:pt idx="4">
                  <c:v>1453.4444444444443</c:v>
                </c:pt>
                <c:pt idx="5">
                  <c:v>1114.625</c:v>
                </c:pt>
                <c:pt idx="6">
                  <c:v>2001</c:v>
                </c:pt>
              </c:numCache>
            </c:numRef>
          </c:val>
          <c:smooth val="0"/>
          <c:extLst>
            <c:ext xmlns:c16="http://schemas.microsoft.com/office/drawing/2014/chart" uri="{C3380CC4-5D6E-409C-BE32-E72D297353CC}">
              <c16:uniqueId val="{00000001-55C7-4CA6-B775-2C72EA4D6E9E}"/>
            </c:ext>
          </c:extLst>
        </c:ser>
        <c:dLbls>
          <c:showLegendKey val="0"/>
          <c:showVal val="0"/>
          <c:showCatName val="0"/>
          <c:showSerName val="0"/>
          <c:showPercent val="0"/>
          <c:showBubbleSize val="0"/>
        </c:dLbls>
        <c:marker val="1"/>
        <c:smooth val="0"/>
        <c:axId val="1420807903"/>
        <c:axId val="1420815807"/>
      </c:lineChart>
      <c:catAx>
        <c:axId val="142080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815807"/>
        <c:crosses val="autoZero"/>
        <c:auto val="1"/>
        <c:lblAlgn val="ctr"/>
        <c:lblOffset val="100"/>
        <c:noMultiLvlLbl val="0"/>
      </c:catAx>
      <c:valAx>
        <c:axId val="142081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807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 - Mazada Mileage.xlsx]Pivot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Mileage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472C4"/>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472C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ysClr val="windowText" lastClr="000000"/>
                  </a:solidFill>
                  <a:latin typeface="+mn-lt"/>
                  <a:ea typeface="+mn-ea"/>
                  <a:cs typeface="+mn-cs"/>
                </a:defRPr>
              </a:pPr>
              <a:endParaRPr lang="en-US"/>
            </a:p>
          </c:txPr>
        </c:dLbl>
      </c:pivotFmt>
    </c:pivotFmts>
    <c:plotArea>
      <c:layout/>
      <c:barChart>
        <c:barDir val="col"/>
        <c:grouping val="clustered"/>
        <c:varyColors val="0"/>
        <c:ser>
          <c:idx val="0"/>
          <c:order val="0"/>
          <c:tx>
            <c:strRef>
              <c:f>'Pivot Table'!$B$18</c:f>
              <c:strCache>
                <c:ptCount val="1"/>
                <c:pt idx="0">
                  <c:v>Total</c:v>
                </c:pt>
              </c:strCache>
            </c:strRef>
          </c:tx>
          <c:spPr>
            <a:solidFill>
              <a:srgbClr val="4472C4"/>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Table'!$A$19:$A$25</c:f>
              <c:strCache>
                <c:ptCount val="7"/>
                <c:pt idx="0">
                  <c:v>2017</c:v>
                </c:pt>
                <c:pt idx="1">
                  <c:v>2018</c:v>
                </c:pt>
                <c:pt idx="2">
                  <c:v>2019</c:v>
                </c:pt>
                <c:pt idx="3">
                  <c:v>2020</c:v>
                </c:pt>
                <c:pt idx="4">
                  <c:v>2021</c:v>
                </c:pt>
                <c:pt idx="5">
                  <c:v>2022</c:v>
                </c:pt>
                <c:pt idx="6">
                  <c:v>2023</c:v>
                </c:pt>
              </c:strCache>
            </c:strRef>
          </c:cat>
          <c:val>
            <c:numRef>
              <c:f>'Pivot Table'!$B$19:$B$25</c:f>
              <c:numCache>
                <c:formatCode>General</c:formatCode>
                <c:ptCount val="7"/>
                <c:pt idx="1">
                  <c:v>10985</c:v>
                </c:pt>
                <c:pt idx="2">
                  <c:v>0</c:v>
                </c:pt>
                <c:pt idx="3">
                  <c:v>3002</c:v>
                </c:pt>
                <c:pt idx="4">
                  <c:v>-2921</c:v>
                </c:pt>
                <c:pt idx="5">
                  <c:v>-4164</c:v>
                </c:pt>
                <c:pt idx="6">
                  <c:v>-6916</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63ED-41AA-B52D-416F414498FB}"/>
            </c:ext>
          </c:extLst>
        </c:ser>
        <c:dLbls>
          <c:dLblPos val="outEnd"/>
          <c:showLegendKey val="0"/>
          <c:showVal val="1"/>
          <c:showCatName val="0"/>
          <c:showSerName val="0"/>
          <c:showPercent val="0"/>
          <c:showBubbleSize val="0"/>
        </c:dLbls>
        <c:gapWidth val="68"/>
        <c:axId val="52371807"/>
        <c:axId val="52373055"/>
      </c:barChart>
      <c:catAx>
        <c:axId val="5237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manualLayout>
              <c:xMode val="edge"/>
              <c:yMode val="edge"/>
              <c:x val="0.46780657963041128"/>
              <c:y val="0.917865693617566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73055"/>
        <c:crosses val="autoZero"/>
        <c:auto val="1"/>
        <c:lblAlgn val="ctr"/>
        <c:lblOffset val="100"/>
        <c:noMultiLvlLbl val="0"/>
      </c:catAx>
      <c:valAx>
        <c:axId val="52373055"/>
        <c:scaling>
          <c:orientation val="minMax"/>
        </c:scaling>
        <c:delete val="1"/>
        <c:axPos val="l"/>
        <c:numFmt formatCode="General" sourceLinked="1"/>
        <c:majorTickMark val="out"/>
        <c:minorTickMark val="none"/>
        <c:tickLblPos val="nextTo"/>
        <c:crossAx val="5237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Mileage!$R$34</c:f>
              <c:strCache>
                <c:ptCount val="1"/>
                <c:pt idx="0">
                  <c:v>US Avg</c:v>
                </c:pt>
              </c:strCache>
            </c:strRef>
          </c:tx>
          <c:dPt>
            <c:idx val="0"/>
            <c:bubble3D val="0"/>
            <c:spPr>
              <a:solidFill>
                <a:schemeClr val="accent1"/>
              </a:solidFill>
              <a:ln w="19050">
                <a:noFill/>
              </a:ln>
              <a:effectLst/>
            </c:spPr>
            <c:extLst>
              <c:ext xmlns:c16="http://schemas.microsoft.com/office/drawing/2014/chart" uri="{C3380CC4-5D6E-409C-BE32-E72D297353CC}">
                <c16:uniqueId val="{00000001-6DDE-4759-AE0C-D4228D231D26}"/>
              </c:ext>
            </c:extLst>
          </c:dPt>
          <c:dPt>
            <c:idx val="1"/>
            <c:bubble3D val="0"/>
            <c:spPr>
              <a:solidFill>
                <a:schemeClr val="accent1">
                  <a:alpha val="15000"/>
                </a:schemeClr>
              </a:solidFill>
              <a:ln w="19050">
                <a:noFill/>
              </a:ln>
              <a:effectLst/>
            </c:spPr>
            <c:extLst>
              <c:ext xmlns:c16="http://schemas.microsoft.com/office/drawing/2014/chart" uri="{C3380CC4-5D6E-409C-BE32-E72D297353CC}">
                <c16:uniqueId val="{00000003-6DDE-4759-AE0C-D4228D231D26}"/>
              </c:ext>
            </c:extLst>
          </c:dPt>
          <c:dPt>
            <c:idx val="2"/>
            <c:bubble3D val="0"/>
            <c:spPr>
              <a:noFill/>
              <a:ln w="19050">
                <a:noFill/>
              </a:ln>
              <a:effectLst/>
            </c:spPr>
            <c:extLst>
              <c:ext xmlns:c16="http://schemas.microsoft.com/office/drawing/2014/chart" uri="{C3380CC4-5D6E-409C-BE32-E72D297353CC}">
                <c16:uniqueId val="{00000005-6DDE-4759-AE0C-D4228D231D26}"/>
              </c:ext>
            </c:extLst>
          </c:dPt>
          <c:val>
            <c:numRef>
              <c:f>Mileage!$S$34:$U$34</c:f>
              <c:numCache>
                <c:formatCode>0%</c:formatCode>
                <c:ptCount val="3"/>
                <c:pt idx="0">
                  <c:v>0.89813019419142692</c:v>
                </c:pt>
                <c:pt idx="1">
                  <c:v>0.10186980580857308</c:v>
                </c:pt>
                <c:pt idx="2">
                  <c:v>1</c:v>
                </c:pt>
              </c:numCache>
            </c:numRef>
          </c:val>
          <c:extLst>
            <c:ext xmlns:c16="http://schemas.microsoft.com/office/drawing/2014/chart" uri="{C3380CC4-5D6E-409C-BE32-E72D297353CC}">
              <c16:uniqueId val="{00000006-6DDE-4759-AE0C-D4228D231D26}"/>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Mileage!$R$33</c:f>
              <c:strCache>
                <c:ptCount val="1"/>
                <c:pt idx="0">
                  <c:v>State Avg</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3587-45E5-BBFE-ABFF07947D45}"/>
              </c:ext>
            </c:extLst>
          </c:dPt>
          <c:dPt>
            <c:idx val="1"/>
            <c:bubble3D val="0"/>
            <c:spPr>
              <a:solidFill>
                <a:srgbClr val="FF0000">
                  <a:alpha val="15000"/>
                </a:srgbClr>
              </a:solidFill>
              <a:ln w="19050">
                <a:noFill/>
              </a:ln>
              <a:effectLst/>
            </c:spPr>
            <c:extLst>
              <c:ext xmlns:c16="http://schemas.microsoft.com/office/drawing/2014/chart" uri="{C3380CC4-5D6E-409C-BE32-E72D297353CC}">
                <c16:uniqueId val="{00000003-3587-45E5-BBFE-ABFF07947D45}"/>
              </c:ext>
            </c:extLst>
          </c:dPt>
          <c:dPt>
            <c:idx val="2"/>
            <c:bubble3D val="0"/>
            <c:spPr>
              <a:noFill/>
              <a:ln w="19050">
                <a:noFill/>
              </a:ln>
              <a:effectLst/>
            </c:spPr>
            <c:extLst>
              <c:ext xmlns:c16="http://schemas.microsoft.com/office/drawing/2014/chart" uri="{C3380CC4-5D6E-409C-BE32-E72D297353CC}">
                <c16:uniqueId val="{00000005-3587-45E5-BBFE-ABFF07947D45}"/>
              </c:ext>
            </c:extLst>
          </c:dPt>
          <c:val>
            <c:numRef>
              <c:f>Mileage!$S$33:$U$33</c:f>
              <c:numCache>
                <c:formatCode>0%</c:formatCode>
                <c:ptCount val="3"/>
                <c:pt idx="0">
                  <c:v>1.0446082491847282</c:v>
                </c:pt>
                <c:pt idx="1">
                  <c:v>-4.4608249184728166E-2</c:v>
                </c:pt>
                <c:pt idx="2">
                  <c:v>1</c:v>
                </c:pt>
              </c:numCache>
            </c:numRef>
          </c:val>
          <c:extLst>
            <c:ext xmlns:c16="http://schemas.microsoft.com/office/drawing/2014/chart" uri="{C3380CC4-5D6E-409C-BE32-E72D297353CC}">
              <c16:uniqueId val="{00000006-3587-45E5-BBFE-ABFF07947D4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Mileage!$R$34</c:f>
              <c:strCache>
                <c:ptCount val="1"/>
                <c:pt idx="0">
                  <c:v>US Avg</c:v>
                </c:pt>
              </c:strCache>
            </c:strRef>
          </c:tx>
          <c:dPt>
            <c:idx val="0"/>
            <c:bubble3D val="0"/>
            <c:spPr>
              <a:solidFill>
                <a:schemeClr val="accent1"/>
              </a:solidFill>
              <a:ln w="19050">
                <a:noFill/>
              </a:ln>
              <a:effectLst/>
            </c:spPr>
            <c:extLst>
              <c:ext xmlns:c16="http://schemas.microsoft.com/office/drawing/2014/chart" uri="{C3380CC4-5D6E-409C-BE32-E72D297353CC}">
                <c16:uniqueId val="{00000001-3B3A-4C0B-B5F4-99EA1B570CA9}"/>
              </c:ext>
            </c:extLst>
          </c:dPt>
          <c:dPt>
            <c:idx val="1"/>
            <c:bubble3D val="0"/>
            <c:spPr>
              <a:solidFill>
                <a:schemeClr val="accent1">
                  <a:alpha val="15000"/>
                </a:schemeClr>
              </a:solidFill>
              <a:ln w="19050">
                <a:noFill/>
              </a:ln>
              <a:effectLst/>
            </c:spPr>
            <c:extLst>
              <c:ext xmlns:c16="http://schemas.microsoft.com/office/drawing/2014/chart" uri="{C3380CC4-5D6E-409C-BE32-E72D297353CC}">
                <c16:uniqueId val="{00000003-3B3A-4C0B-B5F4-99EA1B570CA9}"/>
              </c:ext>
            </c:extLst>
          </c:dPt>
          <c:dPt>
            <c:idx val="2"/>
            <c:bubble3D val="0"/>
            <c:spPr>
              <a:noFill/>
              <a:ln w="19050">
                <a:noFill/>
              </a:ln>
              <a:effectLst/>
            </c:spPr>
            <c:extLst>
              <c:ext xmlns:c16="http://schemas.microsoft.com/office/drawing/2014/chart" uri="{C3380CC4-5D6E-409C-BE32-E72D297353CC}">
                <c16:uniqueId val="{00000005-3B3A-4C0B-B5F4-99EA1B570CA9}"/>
              </c:ext>
            </c:extLst>
          </c:dPt>
          <c:val>
            <c:numRef>
              <c:f>Mileage!$S$34:$U$34</c:f>
              <c:numCache>
                <c:formatCode>0%</c:formatCode>
                <c:ptCount val="3"/>
                <c:pt idx="0">
                  <c:v>0.89813019419142692</c:v>
                </c:pt>
                <c:pt idx="1">
                  <c:v>0.10186980580857308</c:v>
                </c:pt>
                <c:pt idx="2">
                  <c:v>1</c:v>
                </c:pt>
              </c:numCache>
            </c:numRef>
          </c:val>
          <c:extLst>
            <c:ext xmlns:c16="http://schemas.microsoft.com/office/drawing/2014/chart" uri="{C3380CC4-5D6E-409C-BE32-E72D297353CC}">
              <c16:uniqueId val="{00000006-3B3A-4C0B-B5F4-99EA1B570CA9}"/>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Mileage!$R$33</c:f>
              <c:strCache>
                <c:ptCount val="1"/>
                <c:pt idx="0">
                  <c:v>State Avg</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5683-49B3-BF33-D7F1CA5F6F8C}"/>
              </c:ext>
            </c:extLst>
          </c:dPt>
          <c:dPt>
            <c:idx val="1"/>
            <c:bubble3D val="0"/>
            <c:spPr>
              <a:solidFill>
                <a:srgbClr val="FF0000">
                  <a:alpha val="15000"/>
                </a:srgbClr>
              </a:solidFill>
              <a:ln w="19050">
                <a:noFill/>
              </a:ln>
              <a:effectLst/>
            </c:spPr>
            <c:extLst>
              <c:ext xmlns:c16="http://schemas.microsoft.com/office/drawing/2014/chart" uri="{C3380CC4-5D6E-409C-BE32-E72D297353CC}">
                <c16:uniqueId val="{00000003-5683-49B3-BF33-D7F1CA5F6F8C}"/>
              </c:ext>
            </c:extLst>
          </c:dPt>
          <c:dPt>
            <c:idx val="2"/>
            <c:bubble3D val="0"/>
            <c:spPr>
              <a:noFill/>
              <a:ln w="19050">
                <a:noFill/>
              </a:ln>
              <a:effectLst/>
            </c:spPr>
            <c:extLst>
              <c:ext xmlns:c16="http://schemas.microsoft.com/office/drawing/2014/chart" uri="{C3380CC4-5D6E-409C-BE32-E72D297353CC}">
                <c16:uniqueId val="{00000005-5683-49B3-BF33-D7F1CA5F6F8C}"/>
              </c:ext>
            </c:extLst>
          </c:dPt>
          <c:val>
            <c:numRef>
              <c:f>Mileage!$S$33:$U$33</c:f>
              <c:numCache>
                <c:formatCode>0%</c:formatCode>
                <c:ptCount val="3"/>
                <c:pt idx="0">
                  <c:v>1.0446082491847282</c:v>
                </c:pt>
                <c:pt idx="1">
                  <c:v>-4.4608249184728166E-2</c:v>
                </c:pt>
                <c:pt idx="2">
                  <c:v>1</c:v>
                </c:pt>
              </c:numCache>
            </c:numRef>
          </c:val>
          <c:extLst>
            <c:ext xmlns:c16="http://schemas.microsoft.com/office/drawing/2014/chart" uri="{C3380CC4-5D6E-409C-BE32-E72D297353CC}">
              <c16:uniqueId val="{00000006-5683-49B3-BF33-D7F1CA5F6F8C}"/>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 Mazada Mileage.xlsx]Pivot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Mileage Per</a:t>
            </a:r>
            <a:r>
              <a:rPr lang="en-US" baseline="0"/>
              <a:t> Year</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Table'!$A$4:$A$10</c:f>
              <c:strCache>
                <c:ptCount val="7"/>
                <c:pt idx="0">
                  <c:v>2017</c:v>
                </c:pt>
                <c:pt idx="1">
                  <c:v>2018</c:v>
                </c:pt>
                <c:pt idx="2">
                  <c:v>2019</c:v>
                </c:pt>
                <c:pt idx="3">
                  <c:v>2020</c:v>
                </c:pt>
                <c:pt idx="4">
                  <c:v>2021</c:v>
                </c:pt>
                <c:pt idx="5">
                  <c:v>2022</c:v>
                </c:pt>
                <c:pt idx="6">
                  <c:v>2023</c:v>
                </c:pt>
              </c:strCache>
            </c:strRef>
          </c:cat>
          <c:val>
            <c:numRef>
              <c:f>'Pivot Table'!$B$4:$B$10</c:f>
              <c:numCache>
                <c:formatCode>General</c:formatCode>
                <c:ptCount val="7"/>
                <c:pt idx="0">
                  <c:v>2015</c:v>
                </c:pt>
                <c:pt idx="1">
                  <c:v>13000</c:v>
                </c:pt>
                <c:pt idx="2">
                  <c:v>13000</c:v>
                </c:pt>
                <c:pt idx="3">
                  <c:v>16002</c:v>
                </c:pt>
                <c:pt idx="4">
                  <c:v>13081</c:v>
                </c:pt>
                <c:pt idx="5">
                  <c:v>8917</c:v>
                </c:pt>
                <c:pt idx="6">
                  <c:v>2001</c:v>
                </c:pt>
              </c:numCache>
            </c:numRef>
          </c:val>
          <c:extLst>
            <c:ext xmlns:c16="http://schemas.microsoft.com/office/drawing/2014/chart" uri="{C3380CC4-5D6E-409C-BE32-E72D297353CC}">
              <c16:uniqueId val="{00000000-3CB0-4F5A-804A-7B286DBB3089}"/>
            </c:ext>
          </c:extLst>
        </c:ser>
        <c:dLbls>
          <c:showLegendKey val="0"/>
          <c:showVal val="0"/>
          <c:showCatName val="0"/>
          <c:showSerName val="0"/>
          <c:showPercent val="0"/>
          <c:showBubbleSize val="0"/>
        </c:dLbls>
        <c:gapWidth val="219"/>
        <c:overlap val="-27"/>
        <c:axId val="1420807903"/>
        <c:axId val="1420815807"/>
      </c:barChart>
      <c:lineChart>
        <c:grouping val="standard"/>
        <c:varyColors val="0"/>
        <c:ser>
          <c:idx val="1"/>
          <c:order val="1"/>
          <c:tx>
            <c:strRef>
              <c:f>'Pivot Table'!$C$3</c:f>
              <c:strCache>
                <c:ptCount val="1"/>
                <c:pt idx="0">
                  <c:v>Average</c:v>
                </c:pt>
              </c:strCache>
            </c:strRef>
          </c:tx>
          <c:spPr>
            <a:ln w="28575" cap="rnd">
              <a:solidFill>
                <a:schemeClr val="accent2"/>
              </a:solidFill>
              <a:round/>
            </a:ln>
            <a:effectLst/>
          </c:spPr>
          <c:marker>
            <c:symbol val="none"/>
          </c:marker>
          <c:cat>
            <c:strRef>
              <c:f>'Pivot Table'!$A$4:$A$10</c:f>
              <c:strCache>
                <c:ptCount val="7"/>
                <c:pt idx="0">
                  <c:v>2017</c:v>
                </c:pt>
                <c:pt idx="1">
                  <c:v>2018</c:v>
                </c:pt>
                <c:pt idx="2">
                  <c:v>2019</c:v>
                </c:pt>
                <c:pt idx="3">
                  <c:v>2020</c:v>
                </c:pt>
                <c:pt idx="4">
                  <c:v>2021</c:v>
                </c:pt>
                <c:pt idx="5">
                  <c:v>2022</c:v>
                </c:pt>
                <c:pt idx="6">
                  <c:v>2023</c:v>
                </c:pt>
              </c:strCache>
            </c:strRef>
          </c:cat>
          <c:val>
            <c:numRef>
              <c:f>'Pivot Table'!$C$4:$C$10</c:f>
              <c:numCache>
                <c:formatCode>0.00</c:formatCode>
                <c:ptCount val="7"/>
                <c:pt idx="0">
                  <c:v>671.66666666666663</c:v>
                </c:pt>
                <c:pt idx="1">
                  <c:v>2166.6666666666665</c:v>
                </c:pt>
                <c:pt idx="2">
                  <c:v>1181.8181818181818</c:v>
                </c:pt>
                <c:pt idx="3">
                  <c:v>2667</c:v>
                </c:pt>
                <c:pt idx="4">
                  <c:v>1453.4444444444443</c:v>
                </c:pt>
                <c:pt idx="5">
                  <c:v>1114.625</c:v>
                </c:pt>
                <c:pt idx="6">
                  <c:v>2001</c:v>
                </c:pt>
              </c:numCache>
            </c:numRef>
          </c:val>
          <c:smooth val="0"/>
          <c:extLst>
            <c:ext xmlns:c16="http://schemas.microsoft.com/office/drawing/2014/chart" uri="{C3380CC4-5D6E-409C-BE32-E72D297353CC}">
              <c16:uniqueId val="{00000001-3CB0-4F5A-804A-7B286DBB3089}"/>
            </c:ext>
          </c:extLst>
        </c:ser>
        <c:dLbls>
          <c:showLegendKey val="0"/>
          <c:showVal val="0"/>
          <c:showCatName val="0"/>
          <c:showSerName val="0"/>
          <c:showPercent val="0"/>
          <c:showBubbleSize val="0"/>
        </c:dLbls>
        <c:marker val="1"/>
        <c:smooth val="0"/>
        <c:axId val="1420807903"/>
        <c:axId val="1420815807"/>
      </c:lineChart>
      <c:catAx>
        <c:axId val="142080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815807"/>
        <c:crosses val="autoZero"/>
        <c:auto val="1"/>
        <c:lblAlgn val="ctr"/>
        <c:lblOffset val="100"/>
        <c:noMultiLvlLbl val="0"/>
      </c:catAx>
      <c:valAx>
        <c:axId val="142081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807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 Mazada Mileage.xlsx]Pivot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Mileage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472C4"/>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472C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ysClr val="windowText" lastClr="000000"/>
                  </a:solidFill>
                  <a:latin typeface="+mn-lt"/>
                  <a:ea typeface="+mn-ea"/>
                  <a:cs typeface="+mn-cs"/>
                </a:defRPr>
              </a:pPr>
              <a:endParaRPr lang="en-US"/>
            </a:p>
          </c:txPr>
        </c:dLbl>
      </c:pivotFmt>
    </c:pivotFmts>
    <c:plotArea>
      <c:layout/>
      <c:barChart>
        <c:barDir val="col"/>
        <c:grouping val="clustered"/>
        <c:varyColors val="0"/>
        <c:ser>
          <c:idx val="0"/>
          <c:order val="0"/>
          <c:tx>
            <c:strRef>
              <c:f>'Pivot Table'!$B$18</c:f>
              <c:strCache>
                <c:ptCount val="1"/>
                <c:pt idx="0">
                  <c:v>Total</c:v>
                </c:pt>
              </c:strCache>
            </c:strRef>
          </c:tx>
          <c:spPr>
            <a:solidFill>
              <a:srgbClr val="4472C4"/>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Table'!$A$19:$A$25</c:f>
              <c:strCache>
                <c:ptCount val="7"/>
                <c:pt idx="0">
                  <c:v>2017</c:v>
                </c:pt>
                <c:pt idx="1">
                  <c:v>2018</c:v>
                </c:pt>
                <c:pt idx="2">
                  <c:v>2019</c:v>
                </c:pt>
                <c:pt idx="3">
                  <c:v>2020</c:v>
                </c:pt>
                <c:pt idx="4">
                  <c:v>2021</c:v>
                </c:pt>
                <c:pt idx="5">
                  <c:v>2022</c:v>
                </c:pt>
                <c:pt idx="6">
                  <c:v>2023</c:v>
                </c:pt>
              </c:strCache>
            </c:strRef>
          </c:cat>
          <c:val>
            <c:numRef>
              <c:f>'Pivot Table'!$B$19:$B$25</c:f>
              <c:numCache>
                <c:formatCode>General</c:formatCode>
                <c:ptCount val="7"/>
                <c:pt idx="1">
                  <c:v>10985</c:v>
                </c:pt>
                <c:pt idx="2">
                  <c:v>0</c:v>
                </c:pt>
                <c:pt idx="3">
                  <c:v>3002</c:v>
                </c:pt>
                <c:pt idx="4">
                  <c:v>-2921</c:v>
                </c:pt>
                <c:pt idx="5">
                  <c:v>-4164</c:v>
                </c:pt>
                <c:pt idx="6">
                  <c:v>-6916</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D70F-496E-8ADE-DE64C12F060B}"/>
            </c:ext>
          </c:extLst>
        </c:ser>
        <c:dLbls>
          <c:dLblPos val="outEnd"/>
          <c:showLegendKey val="0"/>
          <c:showVal val="1"/>
          <c:showCatName val="0"/>
          <c:showSerName val="0"/>
          <c:showPercent val="0"/>
          <c:showBubbleSize val="0"/>
        </c:dLbls>
        <c:gapWidth val="75"/>
        <c:axId val="52371807"/>
        <c:axId val="52373055"/>
      </c:barChart>
      <c:catAx>
        <c:axId val="5237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manualLayout>
              <c:xMode val="edge"/>
              <c:yMode val="edge"/>
              <c:x val="0.46780657963041128"/>
              <c:y val="0.917865693617566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73055"/>
        <c:crosses val="autoZero"/>
        <c:auto val="1"/>
        <c:lblAlgn val="ctr"/>
        <c:lblOffset val="100"/>
        <c:noMultiLvlLbl val="0"/>
      </c:catAx>
      <c:valAx>
        <c:axId val="52373055"/>
        <c:scaling>
          <c:orientation val="minMax"/>
        </c:scaling>
        <c:delete val="1"/>
        <c:axPos val="l"/>
        <c:numFmt formatCode="General" sourceLinked="1"/>
        <c:majorTickMark val="out"/>
        <c:minorTickMark val="none"/>
        <c:tickLblPos val="nextTo"/>
        <c:crossAx val="5237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0</xdr:colOff>
      <xdr:row>8</xdr:row>
      <xdr:rowOff>0</xdr:rowOff>
    </xdr:from>
    <xdr:to>
      <xdr:col>23</xdr:col>
      <xdr:colOff>0</xdr:colOff>
      <xdr:row>47</xdr:row>
      <xdr:rowOff>0</xdr:rowOff>
    </xdr:to>
    <xdr:grpSp>
      <xdr:nvGrpSpPr>
        <xdr:cNvPr id="43" name="Group 42">
          <a:extLst>
            <a:ext uri="{FF2B5EF4-FFF2-40B4-BE49-F238E27FC236}">
              <a16:creationId xmlns:a16="http://schemas.microsoft.com/office/drawing/2014/main" id="{0195409B-80F8-CC32-6EDB-CA444D7E0425}"/>
            </a:ext>
          </a:extLst>
        </xdr:cNvPr>
        <xdr:cNvGrpSpPr/>
      </xdr:nvGrpSpPr>
      <xdr:grpSpPr>
        <a:xfrm>
          <a:off x="1212273" y="1524000"/>
          <a:ext cx="12728863" cy="7429500"/>
          <a:chOff x="1212273" y="1524000"/>
          <a:chExt cx="12728863" cy="7429500"/>
        </a:xfrm>
      </xdr:grpSpPr>
      <xdr:sp macro="" textlink="">
        <xdr:nvSpPr>
          <xdr:cNvPr id="2" name="Rectangle: Rounded Corners 1">
            <a:extLst>
              <a:ext uri="{FF2B5EF4-FFF2-40B4-BE49-F238E27FC236}">
                <a16:creationId xmlns:a16="http://schemas.microsoft.com/office/drawing/2014/main" id="{F09F39EB-F802-17F0-D6D0-122A1320794B}"/>
              </a:ext>
            </a:extLst>
          </xdr:cNvPr>
          <xdr:cNvSpPr/>
        </xdr:nvSpPr>
        <xdr:spPr>
          <a:xfrm>
            <a:off x="1212273" y="1524000"/>
            <a:ext cx="12728863" cy="7429500"/>
          </a:xfrm>
          <a:prstGeom prst="roundRect">
            <a:avLst/>
          </a:prstGeom>
          <a:solidFill>
            <a:schemeClr val="accent1">
              <a:alpha val="13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5" name="Group 14">
            <a:extLst>
              <a:ext uri="{FF2B5EF4-FFF2-40B4-BE49-F238E27FC236}">
                <a16:creationId xmlns:a16="http://schemas.microsoft.com/office/drawing/2014/main" id="{35AF4B28-8661-49DA-87B6-9A4FC7B3545E}"/>
              </a:ext>
            </a:extLst>
          </xdr:cNvPr>
          <xdr:cNvGrpSpPr/>
        </xdr:nvGrpSpPr>
        <xdr:grpSpPr>
          <a:xfrm>
            <a:off x="1904134" y="1807368"/>
            <a:ext cx="2363586" cy="1188720"/>
            <a:chOff x="7667625" y="1905000"/>
            <a:chExt cx="2438400" cy="1333500"/>
          </a:xfrm>
        </xdr:grpSpPr>
        <xdr:sp macro="" textlink="">
          <xdr:nvSpPr>
            <xdr:cNvPr id="16" name="Rectangle: Rounded Corners 15">
              <a:extLst>
                <a:ext uri="{FF2B5EF4-FFF2-40B4-BE49-F238E27FC236}">
                  <a16:creationId xmlns:a16="http://schemas.microsoft.com/office/drawing/2014/main" id="{95A4E865-A56A-DD36-EA16-368833624AFA}"/>
                </a:ext>
              </a:extLst>
            </xdr:cNvPr>
            <xdr:cNvSpPr/>
          </xdr:nvSpPr>
          <xdr:spPr>
            <a:xfrm>
              <a:off x="7667625" y="1905000"/>
              <a:ext cx="2438400" cy="1333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a:p>
          </xdr:txBody>
        </xdr:sp>
        <xdr:sp macro="" textlink="">
          <xdr:nvSpPr>
            <xdr:cNvPr id="17" name="TextBox 16">
              <a:extLst>
                <a:ext uri="{FF2B5EF4-FFF2-40B4-BE49-F238E27FC236}">
                  <a16:creationId xmlns:a16="http://schemas.microsoft.com/office/drawing/2014/main" id="{DDE05FAE-3FB9-2248-9502-F9F80D7969E3}"/>
                </a:ext>
              </a:extLst>
            </xdr:cNvPr>
            <xdr:cNvSpPr txBox="1"/>
          </xdr:nvSpPr>
          <xdr:spPr>
            <a:xfrm>
              <a:off x="7667625" y="2023650"/>
              <a:ext cx="2438400"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Years Driven</a:t>
              </a:r>
            </a:p>
          </xdr:txBody>
        </xdr:sp>
        <xdr:sp macro="" textlink="Mileage!C49">
          <xdr:nvSpPr>
            <xdr:cNvPr id="18" name="TextBox 17">
              <a:extLst>
                <a:ext uri="{FF2B5EF4-FFF2-40B4-BE49-F238E27FC236}">
                  <a16:creationId xmlns:a16="http://schemas.microsoft.com/office/drawing/2014/main" id="{13D2C25E-0C32-A9E9-5484-5D55A42382EF}"/>
                </a:ext>
              </a:extLst>
            </xdr:cNvPr>
            <xdr:cNvSpPr txBox="1"/>
          </xdr:nvSpPr>
          <xdr:spPr>
            <a:xfrm>
              <a:off x="7667625" y="2414175"/>
              <a:ext cx="24384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12A6C8C-8F3A-4965-9F8D-B1D12EBA4E88}" type="TxLink">
                <a:rPr lang="en-US" sz="3600" b="0" i="0" u="none" strike="noStrike">
                  <a:solidFill>
                    <a:schemeClr val="bg1"/>
                  </a:solidFill>
                  <a:latin typeface="Calibri"/>
                  <a:ea typeface="+mn-ea"/>
                  <a:cs typeface="Calibri"/>
                </a:rPr>
                <a:pPr marL="0" indent="0" algn="ctr"/>
                <a:t>5</a:t>
              </a:fld>
              <a:endParaRPr lang="en-US" sz="3600" b="0" i="0" u="none" strike="noStrike">
                <a:solidFill>
                  <a:schemeClr val="bg1"/>
                </a:solidFill>
                <a:latin typeface="Calibri"/>
                <a:ea typeface="+mn-ea"/>
                <a:cs typeface="Calibri"/>
              </a:endParaRPr>
            </a:p>
          </xdr:txBody>
        </xdr:sp>
      </xdr:grpSp>
      <xdr:grpSp>
        <xdr:nvGrpSpPr>
          <xdr:cNvPr id="20" name="Group 19">
            <a:extLst>
              <a:ext uri="{FF2B5EF4-FFF2-40B4-BE49-F238E27FC236}">
                <a16:creationId xmlns:a16="http://schemas.microsoft.com/office/drawing/2014/main" id="{B652BD5F-6209-4168-A755-F79B0642771B}"/>
              </a:ext>
            </a:extLst>
          </xdr:cNvPr>
          <xdr:cNvGrpSpPr/>
        </xdr:nvGrpSpPr>
        <xdr:grpSpPr>
          <a:xfrm>
            <a:off x="4934816" y="1807368"/>
            <a:ext cx="2363585" cy="1188720"/>
            <a:chOff x="7667625" y="1905000"/>
            <a:chExt cx="2438400" cy="1333500"/>
          </a:xfrm>
        </xdr:grpSpPr>
        <xdr:sp macro="" textlink="">
          <xdr:nvSpPr>
            <xdr:cNvPr id="21" name="Rectangle: Rounded Corners 20">
              <a:extLst>
                <a:ext uri="{FF2B5EF4-FFF2-40B4-BE49-F238E27FC236}">
                  <a16:creationId xmlns:a16="http://schemas.microsoft.com/office/drawing/2014/main" id="{DBDF439B-AA32-12B7-9B6B-EC3FDD0D59B8}"/>
                </a:ext>
              </a:extLst>
            </xdr:cNvPr>
            <xdr:cNvSpPr/>
          </xdr:nvSpPr>
          <xdr:spPr>
            <a:xfrm>
              <a:off x="7667625" y="1905000"/>
              <a:ext cx="2438400" cy="1333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a:p>
          </xdr:txBody>
        </xdr:sp>
        <xdr:sp macro="" textlink="">
          <xdr:nvSpPr>
            <xdr:cNvPr id="22" name="TextBox 21">
              <a:extLst>
                <a:ext uri="{FF2B5EF4-FFF2-40B4-BE49-F238E27FC236}">
                  <a16:creationId xmlns:a16="http://schemas.microsoft.com/office/drawing/2014/main" id="{48AAB1D2-70A3-3301-DC4C-07ABCD1CC2B9}"/>
                </a:ext>
              </a:extLst>
            </xdr:cNvPr>
            <xdr:cNvSpPr txBox="1"/>
          </xdr:nvSpPr>
          <xdr:spPr>
            <a:xfrm>
              <a:off x="7667625" y="1987667"/>
              <a:ext cx="2438400"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Total Mileage</a:t>
              </a:r>
              <a:r>
                <a:rPr lang="en-US" sz="1600" b="1" baseline="0">
                  <a:solidFill>
                    <a:schemeClr val="bg1"/>
                  </a:solidFill>
                </a:rPr>
                <a:t> Driven</a:t>
              </a:r>
            </a:p>
          </xdr:txBody>
        </xdr:sp>
        <xdr:sp macro="" textlink="Mileage!G49">
          <xdr:nvSpPr>
            <xdr:cNvPr id="23" name="TextBox 22">
              <a:extLst>
                <a:ext uri="{FF2B5EF4-FFF2-40B4-BE49-F238E27FC236}">
                  <a16:creationId xmlns:a16="http://schemas.microsoft.com/office/drawing/2014/main" id="{10D773CC-BBC2-1C02-E499-F37E9CB16E37}"/>
                </a:ext>
              </a:extLst>
            </xdr:cNvPr>
            <xdr:cNvSpPr txBox="1"/>
          </xdr:nvSpPr>
          <xdr:spPr>
            <a:xfrm>
              <a:off x="7667625" y="2378191"/>
              <a:ext cx="24384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68F24F9-4299-4565-A7E5-C6552A92510D}" type="TxLink">
                <a:rPr lang="en-US" sz="3600" b="0" i="0" u="none" strike="noStrike">
                  <a:solidFill>
                    <a:schemeClr val="bg1"/>
                  </a:solidFill>
                  <a:latin typeface="Calibri"/>
                  <a:ea typeface="+mn-ea"/>
                  <a:cs typeface="Calibri"/>
                </a:rPr>
                <a:pPr marL="0" indent="0" algn="ctr"/>
                <a:t>68016</a:t>
              </a:fld>
              <a:endParaRPr lang="en-US" sz="3600" b="0" i="0" u="none" strike="noStrike">
                <a:solidFill>
                  <a:schemeClr val="bg1"/>
                </a:solidFill>
                <a:latin typeface="Calibri"/>
                <a:ea typeface="+mn-ea"/>
                <a:cs typeface="Calibri"/>
              </a:endParaRPr>
            </a:p>
          </xdr:txBody>
        </xdr:sp>
      </xdr:grpSp>
      <xdr:grpSp>
        <xdr:nvGrpSpPr>
          <xdr:cNvPr id="24" name="Group 23">
            <a:extLst>
              <a:ext uri="{FF2B5EF4-FFF2-40B4-BE49-F238E27FC236}">
                <a16:creationId xmlns:a16="http://schemas.microsoft.com/office/drawing/2014/main" id="{D45DD6F3-3C73-4585-AD6E-6C4F8B5142A0}"/>
              </a:ext>
            </a:extLst>
          </xdr:cNvPr>
          <xdr:cNvGrpSpPr/>
        </xdr:nvGrpSpPr>
        <xdr:grpSpPr>
          <a:xfrm>
            <a:off x="7965498" y="1807368"/>
            <a:ext cx="2363585" cy="1188720"/>
            <a:chOff x="7667625" y="1905000"/>
            <a:chExt cx="2438400" cy="1333500"/>
          </a:xfrm>
        </xdr:grpSpPr>
        <xdr:sp macro="" textlink="">
          <xdr:nvSpPr>
            <xdr:cNvPr id="25" name="Rectangle: Rounded Corners 24">
              <a:extLst>
                <a:ext uri="{FF2B5EF4-FFF2-40B4-BE49-F238E27FC236}">
                  <a16:creationId xmlns:a16="http://schemas.microsoft.com/office/drawing/2014/main" id="{B74F459E-A052-2402-9555-DABC02923F7D}"/>
                </a:ext>
              </a:extLst>
            </xdr:cNvPr>
            <xdr:cNvSpPr/>
          </xdr:nvSpPr>
          <xdr:spPr>
            <a:xfrm>
              <a:off x="7667625" y="1905000"/>
              <a:ext cx="2438400" cy="1333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a:p>
          </xdr:txBody>
        </xdr:sp>
        <xdr:sp macro="" textlink="">
          <xdr:nvSpPr>
            <xdr:cNvPr id="26" name="TextBox 25">
              <a:extLst>
                <a:ext uri="{FF2B5EF4-FFF2-40B4-BE49-F238E27FC236}">
                  <a16:creationId xmlns:a16="http://schemas.microsoft.com/office/drawing/2014/main" id="{677D3AFA-47D8-64A0-71FB-DD95814E37E2}"/>
                </a:ext>
              </a:extLst>
            </xdr:cNvPr>
            <xdr:cNvSpPr txBox="1"/>
          </xdr:nvSpPr>
          <xdr:spPr>
            <a:xfrm>
              <a:off x="7667625" y="1987667"/>
              <a:ext cx="2438400"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Avg Mileage</a:t>
              </a:r>
              <a:r>
                <a:rPr lang="en-US" sz="1600" b="1" baseline="0">
                  <a:solidFill>
                    <a:schemeClr val="bg1"/>
                  </a:solidFill>
                </a:rPr>
                <a:t>/Year</a:t>
              </a:r>
            </a:p>
          </xdr:txBody>
        </xdr:sp>
        <xdr:sp macro="" textlink="Mileage!G50">
          <xdr:nvSpPr>
            <xdr:cNvPr id="27" name="TextBox 26">
              <a:extLst>
                <a:ext uri="{FF2B5EF4-FFF2-40B4-BE49-F238E27FC236}">
                  <a16:creationId xmlns:a16="http://schemas.microsoft.com/office/drawing/2014/main" id="{526887BD-7F1D-6D1F-F1F7-52E53CC53E40}"/>
                </a:ext>
              </a:extLst>
            </xdr:cNvPr>
            <xdr:cNvSpPr txBox="1"/>
          </xdr:nvSpPr>
          <xdr:spPr>
            <a:xfrm>
              <a:off x="7667625" y="2378191"/>
              <a:ext cx="24384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3DFC828-2777-4546-9EA4-9FCADA736085}" type="TxLink">
                <a:rPr lang="en-US" sz="3600" b="0" i="0" u="none" strike="noStrike">
                  <a:solidFill>
                    <a:schemeClr val="bg1"/>
                  </a:solidFill>
                  <a:latin typeface="Calibri"/>
                  <a:ea typeface="+mn-ea"/>
                  <a:cs typeface="Calibri"/>
                </a:rPr>
                <a:pPr marL="0" indent="0" algn="ctr"/>
                <a:t>12810</a:t>
              </a:fld>
              <a:endParaRPr lang="en-US" sz="3600" b="0" i="0" u="none" strike="noStrike">
                <a:solidFill>
                  <a:schemeClr val="bg1"/>
                </a:solidFill>
                <a:latin typeface="Calibri"/>
                <a:ea typeface="+mn-ea"/>
                <a:cs typeface="Calibri"/>
              </a:endParaRPr>
            </a:p>
          </xdr:txBody>
        </xdr:sp>
      </xdr:grpSp>
      <xdr:grpSp>
        <xdr:nvGrpSpPr>
          <xdr:cNvPr id="32" name="Group 31">
            <a:extLst>
              <a:ext uri="{FF2B5EF4-FFF2-40B4-BE49-F238E27FC236}">
                <a16:creationId xmlns:a16="http://schemas.microsoft.com/office/drawing/2014/main" id="{4471F48D-18DC-46C5-B3B7-48BD3B88AE4F}"/>
              </a:ext>
            </a:extLst>
          </xdr:cNvPr>
          <xdr:cNvGrpSpPr/>
        </xdr:nvGrpSpPr>
        <xdr:grpSpPr>
          <a:xfrm>
            <a:off x="10910455" y="1807368"/>
            <a:ext cx="2367049" cy="1188720"/>
            <a:chOff x="7667625" y="1905000"/>
            <a:chExt cx="2438400" cy="1333500"/>
          </a:xfrm>
        </xdr:grpSpPr>
        <xdr:sp macro="" textlink="">
          <xdr:nvSpPr>
            <xdr:cNvPr id="33" name="Rectangle: Rounded Corners 32">
              <a:extLst>
                <a:ext uri="{FF2B5EF4-FFF2-40B4-BE49-F238E27FC236}">
                  <a16:creationId xmlns:a16="http://schemas.microsoft.com/office/drawing/2014/main" id="{CC7168AC-1BD3-DE55-6C06-1424276037F2}"/>
                </a:ext>
              </a:extLst>
            </xdr:cNvPr>
            <xdr:cNvSpPr/>
          </xdr:nvSpPr>
          <xdr:spPr>
            <a:xfrm>
              <a:off x="7667625" y="1905000"/>
              <a:ext cx="2438400" cy="1333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a:p>
          </xdr:txBody>
        </xdr:sp>
        <xdr:sp macro="" textlink="">
          <xdr:nvSpPr>
            <xdr:cNvPr id="34" name="TextBox 33">
              <a:extLst>
                <a:ext uri="{FF2B5EF4-FFF2-40B4-BE49-F238E27FC236}">
                  <a16:creationId xmlns:a16="http://schemas.microsoft.com/office/drawing/2014/main" id="{E5500596-8F0F-AD57-CB99-4B22CBB803F3}"/>
                </a:ext>
              </a:extLst>
            </xdr:cNvPr>
            <xdr:cNvSpPr txBox="1"/>
          </xdr:nvSpPr>
          <xdr:spPr>
            <a:xfrm>
              <a:off x="7667625" y="2023650"/>
              <a:ext cx="2438400"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Most Driven Year</a:t>
              </a:r>
            </a:p>
          </xdr:txBody>
        </xdr:sp>
        <xdr:sp macro="" textlink="'Pivot Table'!B13">
          <xdr:nvSpPr>
            <xdr:cNvPr id="35" name="TextBox 34">
              <a:extLst>
                <a:ext uri="{FF2B5EF4-FFF2-40B4-BE49-F238E27FC236}">
                  <a16:creationId xmlns:a16="http://schemas.microsoft.com/office/drawing/2014/main" id="{7FF5B51C-E6F2-7F28-75D3-3E7EE82E7F1B}"/>
                </a:ext>
              </a:extLst>
            </xdr:cNvPr>
            <xdr:cNvSpPr txBox="1"/>
          </xdr:nvSpPr>
          <xdr:spPr>
            <a:xfrm>
              <a:off x="7667625" y="2414175"/>
              <a:ext cx="24384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9CE77FA-854C-4FAD-AEC2-57FCEC4D6A05}" type="TxLink">
                <a:rPr lang="en-US" sz="3600" b="0" i="0" u="none" strike="noStrike">
                  <a:solidFill>
                    <a:schemeClr val="bg1"/>
                  </a:solidFill>
                  <a:latin typeface="Calibri"/>
                  <a:ea typeface="+mn-ea"/>
                  <a:cs typeface="Calibri"/>
                </a:rPr>
                <a:pPr marL="0" indent="0" algn="ctr"/>
                <a:t>2020</a:t>
              </a:fld>
              <a:endParaRPr lang="en-US" sz="3600" b="0" i="0" u="none" strike="noStrike">
                <a:solidFill>
                  <a:schemeClr val="bg1"/>
                </a:solidFill>
                <a:latin typeface="Calibri"/>
                <a:ea typeface="+mn-ea"/>
                <a:cs typeface="Calibri"/>
              </a:endParaRPr>
            </a:p>
          </xdr:txBody>
        </xdr:sp>
      </xdr:grpSp>
      <mc:AlternateContent xmlns:mc="http://schemas.openxmlformats.org/markup-compatibility/2006">
        <mc:Choice xmlns:a14="http://schemas.microsoft.com/office/drawing/2010/main" Requires="a14">
          <xdr:graphicFrame macro="">
            <xdr:nvGraphicFramePr>
              <xdr:cNvPr id="36" name="Years 1">
                <a:extLst>
                  <a:ext uri="{FF2B5EF4-FFF2-40B4-BE49-F238E27FC236}">
                    <a16:creationId xmlns:a16="http://schemas.microsoft.com/office/drawing/2014/main" id="{6FC0E36D-A25F-4955-849D-911327572BCB}"/>
                  </a:ext>
                </a:extLst>
              </xdr:cNvPr>
              <xdr:cNvGraphicFramePr/>
            </xdr:nvGraphicFramePr>
            <xdr:xfrm>
              <a:off x="1560888" y="3429000"/>
              <a:ext cx="1742209" cy="438912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1560888" y="3429000"/>
                <a:ext cx="1742209" cy="4389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37" name="Chart 36">
            <a:extLst>
              <a:ext uri="{FF2B5EF4-FFF2-40B4-BE49-F238E27FC236}">
                <a16:creationId xmlns:a16="http://schemas.microsoft.com/office/drawing/2014/main" id="{AB635FD1-8FDA-4DC6-A70E-5B9DDE61CDF5}"/>
              </a:ext>
            </a:extLst>
          </xdr:cNvPr>
          <xdr:cNvGraphicFramePr>
            <a:graphicFrameLocks/>
          </xdr:cNvGraphicFramePr>
        </xdr:nvGraphicFramePr>
        <xdr:xfrm>
          <a:off x="3636818" y="5273040"/>
          <a:ext cx="4456315" cy="310896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9" name="Chart 38">
            <a:extLst>
              <a:ext uri="{FF2B5EF4-FFF2-40B4-BE49-F238E27FC236}">
                <a16:creationId xmlns:a16="http://schemas.microsoft.com/office/drawing/2014/main" id="{9BE66C6B-284A-421A-B40B-71E47C1477B3}"/>
              </a:ext>
            </a:extLst>
          </xdr:cNvPr>
          <xdr:cNvGraphicFramePr>
            <a:graphicFrameLocks/>
          </xdr:cNvGraphicFramePr>
        </xdr:nvGraphicFramePr>
        <xdr:xfrm>
          <a:off x="8470324" y="5244465"/>
          <a:ext cx="4452851" cy="310896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1" name="Chart 40">
            <a:extLst>
              <a:ext uri="{FF2B5EF4-FFF2-40B4-BE49-F238E27FC236}">
                <a16:creationId xmlns:a16="http://schemas.microsoft.com/office/drawing/2014/main" id="{4C542979-B465-4F76-8216-116F80A55371}"/>
              </a:ext>
            </a:extLst>
          </xdr:cNvPr>
          <xdr:cNvGraphicFramePr>
            <a:graphicFrameLocks/>
          </xdr:cNvGraphicFramePr>
        </xdr:nvGraphicFramePr>
        <xdr:xfrm>
          <a:off x="4242955" y="3138487"/>
          <a:ext cx="3167841" cy="301752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42" name="Chart 41">
            <a:extLst>
              <a:ext uri="{FF2B5EF4-FFF2-40B4-BE49-F238E27FC236}">
                <a16:creationId xmlns:a16="http://schemas.microsoft.com/office/drawing/2014/main" id="{0B609FA1-07C9-4F1E-BD81-55E7122A48E6}"/>
              </a:ext>
            </a:extLst>
          </xdr:cNvPr>
          <xdr:cNvGraphicFramePr>
            <a:graphicFrameLocks/>
          </xdr:cNvGraphicFramePr>
        </xdr:nvGraphicFramePr>
        <xdr:xfrm>
          <a:off x="8562109" y="3138487"/>
          <a:ext cx="3167842" cy="301752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drawings/drawing2.xml><?xml version="1.0" encoding="utf-8"?>
<c:userShapes xmlns:c="http://schemas.openxmlformats.org/drawingml/2006/chart">
  <cdr:relSizeAnchor xmlns:cdr="http://schemas.openxmlformats.org/drawingml/2006/chartDrawing">
    <cdr:from>
      <cdr:x>0.34511</cdr:x>
      <cdr:y>0.57639</cdr:y>
    </cdr:from>
    <cdr:to>
      <cdr:x>0.69293</cdr:x>
      <cdr:y>0.71528</cdr:y>
    </cdr:to>
    <cdr:sp macro="" textlink="">
      <cdr:nvSpPr>
        <cdr:cNvPr id="3" name="TextBox 2">
          <a:extLst xmlns:a="http://schemas.openxmlformats.org/drawingml/2006/main">
            <a:ext uri="{FF2B5EF4-FFF2-40B4-BE49-F238E27FC236}">
              <a16:creationId xmlns:a16="http://schemas.microsoft.com/office/drawing/2014/main" id="{6C7EDF9A-2670-9963-0DEE-C5404EA5A9D0}"/>
            </a:ext>
          </a:extLst>
        </cdr:cNvPr>
        <cdr:cNvSpPr txBox="1"/>
      </cdr:nvSpPr>
      <cdr:spPr>
        <a:xfrm xmlns:a="http://schemas.openxmlformats.org/drawingml/2006/main">
          <a:off x="1446356" y="1427430"/>
          <a:ext cx="1457714" cy="3439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0.29091</cdr:x>
      <cdr:y>0.26815</cdr:y>
    </cdr:from>
    <cdr:to>
      <cdr:x>0.72727</cdr:x>
      <cdr:y>0.61538</cdr:y>
    </cdr:to>
    <cdr:grpSp>
      <cdr:nvGrpSpPr>
        <cdr:cNvPr id="5" name="Group 4">
          <a:extLst xmlns:a="http://schemas.openxmlformats.org/drawingml/2006/main">
            <a:ext uri="{FF2B5EF4-FFF2-40B4-BE49-F238E27FC236}">
              <a16:creationId xmlns:a16="http://schemas.microsoft.com/office/drawing/2014/main" id="{16BB2973-F229-405F-276B-5090E277A60E}"/>
            </a:ext>
          </a:extLst>
        </cdr:cNvPr>
        <cdr:cNvGrpSpPr/>
      </cdr:nvGrpSpPr>
      <cdr:grpSpPr>
        <a:xfrm xmlns:a="http://schemas.openxmlformats.org/drawingml/2006/main">
          <a:off x="921554" y="809162"/>
          <a:ext cx="1382330" cy="1047773"/>
          <a:chOff x="1209680" y="1000116"/>
          <a:chExt cx="1219178" cy="952521"/>
        </a:xfrm>
      </cdr:grpSpPr>
      <cdr:sp macro="" textlink="Mileage!$S$34">
        <cdr:nvSpPr>
          <cdr:cNvPr id="2" name="TextBox 1">
            <a:extLst xmlns:a="http://schemas.openxmlformats.org/drawingml/2006/main">
              <a:ext uri="{FF2B5EF4-FFF2-40B4-BE49-F238E27FC236}">
                <a16:creationId xmlns:a16="http://schemas.microsoft.com/office/drawing/2014/main" id="{1192DBF6-9805-DC98-D798-90E364526F31}"/>
              </a:ext>
            </a:extLst>
          </cdr:cNvPr>
          <cdr:cNvSpPr txBox="1"/>
        </cdr:nvSpPr>
        <cdr:spPr>
          <a:xfrm xmlns:a="http://schemas.openxmlformats.org/drawingml/2006/main">
            <a:off x="1209680" y="1000116"/>
            <a:ext cx="1219178" cy="571518"/>
          </a:xfrm>
          <a:prstGeom xmlns:a="http://schemas.openxmlformats.org/drawingml/2006/main" prst="rect">
            <a:avLst/>
          </a:prstGeom>
          <a:ln xmlns:a="http://schemas.openxmlformats.org/drawingml/2006/main">
            <a:noFill/>
          </a:ln>
        </cdr:spPr>
        <cdr:txBody>
          <a:bodyPr xmlns:a="http://schemas.openxmlformats.org/drawingml/2006/main" vertOverflow="clip" wrap="square" rtlCol="0" anchor="ctr"/>
          <a:lstStyle xmlns:a="http://schemas.openxmlformats.org/drawingml/2006/main"/>
          <a:p xmlns:a="http://schemas.openxmlformats.org/drawingml/2006/main">
            <a:pPr algn="ctr"/>
            <a:fld id="{3BE0061E-F202-4C19-B7AB-40722BA83720}" type="TxLink">
              <a:rPr lang="en-US" sz="3600" b="0" i="0" u="none" strike="noStrike">
                <a:solidFill>
                  <a:schemeClr val="accent1"/>
                </a:solidFill>
                <a:effectLst>
                  <a:outerShdw blurRad="50800" dist="38100" dir="2700000" algn="tl" rotWithShape="0">
                    <a:prstClr val="black">
                      <a:alpha val="40000"/>
                    </a:prstClr>
                  </a:outerShdw>
                </a:effectLst>
                <a:latin typeface="Calibri"/>
                <a:cs typeface="Calibri"/>
              </a:rPr>
              <a:pPr algn="ctr"/>
              <a:t>90%</a:t>
            </a:fld>
            <a:endParaRPr lang="en-US" sz="3600">
              <a:solidFill>
                <a:schemeClr val="accent1"/>
              </a:solidFill>
              <a:effectLst>
                <a:outerShdw blurRad="50800" dist="38100" dir="2700000" algn="tl" rotWithShape="0">
                  <a:prstClr val="black">
                    <a:alpha val="40000"/>
                  </a:prstClr>
                </a:outerShdw>
              </a:effectLst>
            </a:endParaRPr>
          </a:p>
        </cdr:txBody>
      </cdr:sp>
      <cdr:sp macro="" textlink="">
        <cdr:nvSpPr>
          <cdr:cNvPr id="4" name="TextBox 3">
            <a:extLst xmlns:a="http://schemas.openxmlformats.org/drawingml/2006/main">
              <a:ext uri="{FF2B5EF4-FFF2-40B4-BE49-F238E27FC236}">
                <a16:creationId xmlns:a16="http://schemas.microsoft.com/office/drawing/2014/main" id="{EEF2EABB-5AD3-7B19-1A88-68AEB0762BBF}"/>
              </a:ext>
            </a:extLst>
          </cdr:cNvPr>
          <cdr:cNvSpPr txBox="1"/>
        </cdr:nvSpPr>
        <cdr:spPr>
          <a:xfrm xmlns:a="http://schemas.openxmlformats.org/drawingml/2006/main">
            <a:off x="1209680" y="1571634"/>
            <a:ext cx="1219178" cy="381003"/>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400">
                <a:solidFill>
                  <a:schemeClr val="accent1"/>
                </a:solidFill>
                <a:effectLst>
                  <a:outerShdw blurRad="50800" dist="38100" dir="2700000" algn="tl" rotWithShape="0">
                    <a:prstClr val="black">
                      <a:alpha val="40000"/>
                    </a:prstClr>
                  </a:outerShdw>
                </a:effectLst>
              </a:rPr>
              <a:t>National Avg</a:t>
            </a:r>
          </a:p>
        </cdr:txBody>
      </cdr:sp>
    </cdr:grpSp>
  </cdr:relSizeAnchor>
</c:userShapes>
</file>

<file path=xl/drawings/drawing3.xml><?xml version="1.0" encoding="utf-8"?>
<c:userShapes xmlns:c="http://schemas.openxmlformats.org/drawingml/2006/chart">
  <cdr:relSizeAnchor xmlns:cdr="http://schemas.openxmlformats.org/drawingml/2006/chartDrawing">
    <cdr:from>
      <cdr:x>0.34511</cdr:x>
      <cdr:y>0.57639</cdr:y>
    </cdr:from>
    <cdr:to>
      <cdr:x>0.69293</cdr:x>
      <cdr:y>0.71528</cdr:y>
    </cdr:to>
    <cdr:sp macro="" textlink="">
      <cdr:nvSpPr>
        <cdr:cNvPr id="3" name="TextBox 2">
          <a:extLst xmlns:a="http://schemas.openxmlformats.org/drawingml/2006/main">
            <a:ext uri="{FF2B5EF4-FFF2-40B4-BE49-F238E27FC236}">
              <a16:creationId xmlns:a16="http://schemas.microsoft.com/office/drawing/2014/main" id="{6C7EDF9A-2670-9963-0DEE-C5404EA5A9D0}"/>
            </a:ext>
          </a:extLst>
        </cdr:cNvPr>
        <cdr:cNvSpPr txBox="1"/>
      </cdr:nvSpPr>
      <cdr:spPr>
        <a:xfrm xmlns:a="http://schemas.openxmlformats.org/drawingml/2006/main">
          <a:off x="1209675" y="1581150"/>
          <a:ext cx="1219200"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0.29536</cdr:x>
      <cdr:y>0.26538</cdr:y>
    </cdr:from>
    <cdr:to>
      <cdr:x>0.70909</cdr:x>
      <cdr:y>0.61261</cdr:y>
    </cdr:to>
    <cdr:grpSp>
      <cdr:nvGrpSpPr>
        <cdr:cNvPr id="6" name="Group 5">
          <a:extLst xmlns:a="http://schemas.openxmlformats.org/drawingml/2006/main">
            <a:ext uri="{FF2B5EF4-FFF2-40B4-BE49-F238E27FC236}">
              <a16:creationId xmlns:a16="http://schemas.microsoft.com/office/drawing/2014/main" id="{A027DE10-4DB1-451E-31D8-FFE70DFB1090}"/>
            </a:ext>
          </a:extLst>
        </cdr:cNvPr>
        <cdr:cNvGrpSpPr/>
      </cdr:nvGrpSpPr>
      <cdr:grpSpPr>
        <a:xfrm xmlns:a="http://schemas.openxmlformats.org/drawingml/2006/main">
          <a:off x="935659" y="800803"/>
          <a:ext cx="1310628" cy="1047774"/>
          <a:chOff x="1514086" y="952500"/>
          <a:chExt cx="1457714" cy="859915"/>
        </a:xfrm>
      </cdr:grpSpPr>
      <cdr:sp macro="" textlink="Mileage!$S$33">
        <cdr:nvSpPr>
          <cdr:cNvPr id="2" name="TextBox 1">
            <a:extLst xmlns:a="http://schemas.openxmlformats.org/drawingml/2006/main">
              <a:ext uri="{FF2B5EF4-FFF2-40B4-BE49-F238E27FC236}">
                <a16:creationId xmlns:a16="http://schemas.microsoft.com/office/drawing/2014/main" id="{1192DBF6-9805-DC98-D798-90E364526F31}"/>
              </a:ext>
            </a:extLst>
          </cdr:cNvPr>
          <cdr:cNvSpPr txBox="1"/>
        </cdr:nvSpPr>
        <cdr:spPr>
          <a:xfrm xmlns:a="http://schemas.openxmlformats.org/drawingml/2006/main">
            <a:off x="1514086" y="952500"/>
            <a:ext cx="1457714" cy="515949"/>
          </a:xfrm>
          <a:prstGeom xmlns:a="http://schemas.openxmlformats.org/drawingml/2006/main" prst="rect">
            <a:avLst/>
          </a:prstGeom>
          <a:ln xmlns:a="http://schemas.openxmlformats.org/drawingml/2006/main">
            <a:noFill/>
          </a:ln>
        </cdr:spPr>
        <cdr:txBody>
          <a:bodyPr xmlns:a="http://schemas.openxmlformats.org/drawingml/2006/main" vertOverflow="clip" wrap="square" rtlCol="0" anchor="ctr"/>
          <a:lstStyle xmlns:a="http://schemas.openxmlformats.org/drawingml/2006/main"/>
          <a:p xmlns:a="http://schemas.openxmlformats.org/drawingml/2006/main">
            <a:pPr algn="ctr"/>
            <a:fld id="{CA0F0FEF-F4D9-4DF0-81CD-8B618E612A26}" type="TxLink">
              <a:rPr lang="en-US" sz="3600" b="0" i="0" u="none" strike="noStrike">
                <a:solidFill>
                  <a:schemeClr val="accent1"/>
                </a:solidFill>
                <a:effectLst>
                  <a:outerShdw blurRad="50800" dist="38100" dir="2700000" algn="tl" rotWithShape="0">
                    <a:prstClr val="black">
                      <a:alpha val="40000"/>
                    </a:prstClr>
                  </a:outerShdw>
                </a:effectLst>
                <a:latin typeface="Calibri"/>
                <a:cs typeface="Calibri"/>
              </a:rPr>
              <a:pPr algn="ctr"/>
              <a:t>104%</a:t>
            </a:fld>
            <a:endParaRPr lang="en-US" sz="3600">
              <a:solidFill>
                <a:schemeClr val="accent1"/>
              </a:solidFill>
              <a:effectLst>
                <a:outerShdw blurRad="50800" dist="38100" dir="2700000" algn="tl" rotWithShape="0">
                  <a:prstClr val="black">
                    <a:alpha val="40000"/>
                  </a:prstClr>
                </a:outerShdw>
              </a:effectLst>
            </a:endParaRPr>
          </a:p>
        </cdr:txBody>
      </cdr:sp>
      <cdr:sp macro="" textlink="">
        <cdr:nvSpPr>
          <cdr:cNvPr id="4" name="TextBox 3">
            <a:extLst xmlns:a="http://schemas.openxmlformats.org/drawingml/2006/main">
              <a:ext uri="{FF2B5EF4-FFF2-40B4-BE49-F238E27FC236}">
                <a16:creationId xmlns:a16="http://schemas.microsoft.com/office/drawing/2014/main" id="{EEF2EABB-5AD3-7B19-1A88-68AEB0762BBF}"/>
              </a:ext>
            </a:extLst>
          </cdr:cNvPr>
          <cdr:cNvSpPr txBox="1"/>
        </cdr:nvSpPr>
        <cdr:spPr>
          <a:xfrm xmlns:a="http://schemas.openxmlformats.org/drawingml/2006/main">
            <a:off x="1514086" y="1468449"/>
            <a:ext cx="1457714" cy="34396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400">
                <a:solidFill>
                  <a:schemeClr val="accent1"/>
                </a:solidFill>
                <a:effectLst>
                  <a:outerShdw blurRad="50800" dist="38100" dir="2700000" algn="tl" rotWithShape="0">
                    <a:prstClr val="black">
                      <a:alpha val="40000"/>
                    </a:prstClr>
                  </a:outerShdw>
                </a:effectLst>
              </a:rPr>
              <a:t>State Avg</a:t>
            </a:r>
          </a:p>
        </cdr:txBody>
      </cdr:sp>
    </cdr:grpSp>
  </cdr:relSizeAnchor>
</c:userShapes>
</file>

<file path=xl/drawings/drawing4.xml><?xml version="1.0" encoding="utf-8"?>
<xdr:wsDr xmlns:xdr="http://schemas.openxmlformats.org/drawingml/2006/spreadsheetDrawing" xmlns:a="http://schemas.openxmlformats.org/drawingml/2006/main">
  <xdr:twoCellAnchor>
    <xdr:from>
      <xdr:col>7</xdr:col>
      <xdr:colOff>828675</xdr:colOff>
      <xdr:row>25</xdr:row>
      <xdr:rowOff>0</xdr:rowOff>
    </xdr:from>
    <xdr:to>
      <xdr:col>11</xdr:col>
      <xdr:colOff>590550</xdr:colOff>
      <xdr:row>32</xdr:row>
      <xdr:rowOff>0</xdr:rowOff>
    </xdr:to>
    <xdr:grpSp>
      <xdr:nvGrpSpPr>
        <xdr:cNvPr id="10" name="Group 9">
          <a:extLst>
            <a:ext uri="{FF2B5EF4-FFF2-40B4-BE49-F238E27FC236}">
              <a16:creationId xmlns:a16="http://schemas.microsoft.com/office/drawing/2014/main" id="{7B5C7A6F-683F-3752-4E41-4C730B7D34E3}"/>
            </a:ext>
          </a:extLst>
        </xdr:cNvPr>
        <xdr:cNvGrpSpPr/>
      </xdr:nvGrpSpPr>
      <xdr:grpSpPr>
        <a:xfrm>
          <a:off x="6619875" y="4762500"/>
          <a:ext cx="2438400" cy="1333500"/>
          <a:chOff x="7667625" y="1905000"/>
          <a:chExt cx="2438400" cy="1333500"/>
        </a:xfrm>
      </xdr:grpSpPr>
      <xdr:sp macro="" textlink="">
        <xdr:nvSpPr>
          <xdr:cNvPr id="4" name="Rectangle: Rounded Corners 3">
            <a:extLst>
              <a:ext uri="{FF2B5EF4-FFF2-40B4-BE49-F238E27FC236}">
                <a16:creationId xmlns:a16="http://schemas.microsoft.com/office/drawing/2014/main" id="{99A0C02F-6BD3-3425-0310-FC8873348962}"/>
              </a:ext>
            </a:extLst>
          </xdr:cNvPr>
          <xdr:cNvSpPr/>
        </xdr:nvSpPr>
        <xdr:spPr>
          <a:xfrm>
            <a:off x="7667625" y="1905000"/>
            <a:ext cx="2438400" cy="1333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a:p>
        </xdr:txBody>
      </xdr:sp>
      <xdr:sp macro="" textlink="">
        <xdr:nvSpPr>
          <xdr:cNvPr id="5" name="TextBox 4">
            <a:extLst>
              <a:ext uri="{FF2B5EF4-FFF2-40B4-BE49-F238E27FC236}">
                <a16:creationId xmlns:a16="http://schemas.microsoft.com/office/drawing/2014/main" id="{7E8A2F85-8E76-5965-9B9E-B16BD0FEFCAF}"/>
              </a:ext>
            </a:extLst>
          </xdr:cNvPr>
          <xdr:cNvSpPr txBox="1"/>
        </xdr:nvSpPr>
        <xdr:spPr>
          <a:xfrm>
            <a:off x="7667625" y="1914525"/>
            <a:ext cx="24384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Years Driven</a:t>
            </a:r>
          </a:p>
        </xdr:txBody>
      </xdr:sp>
      <xdr:sp macro="" textlink="C49">
        <xdr:nvSpPr>
          <xdr:cNvPr id="6" name="TextBox 5">
            <a:extLst>
              <a:ext uri="{FF2B5EF4-FFF2-40B4-BE49-F238E27FC236}">
                <a16:creationId xmlns:a16="http://schemas.microsoft.com/office/drawing/2014/main" id="{1818BDA1-E049-795F-DC16-B2DBEEFB5117}"/>
              </a:ext>
            </a:extLst>
          </xdr:cNvPr>
          <xdr:cNvSpPr txBox="1"/>
        </xdr:nvSpPr>
        <xdr:spPr>
          <a:xfrm>
            <a:off x="7667625" y="2305050"/>
            <a:ext cx="24384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38E90A-A9D5-49DE-A852-059ACB8BD20A}" type="TxLink">
              <a:rPr lang="en-US" sz="3600" b="0" i="0" u="none" strike="noStrike">
                <a:solidFill>
                  <a:schemeClr val="bg1"/>
                </a:solidFill>
                <a:latin typeface="Calibri"/>
                <a:cs typeface="Calibri"/>
              </a:rPr>
              <a:t>5</a:t>
            </a:fld>
            <a:endParaRPr lang="en-US" sz="3600">
              <a:solidFill>
                <a:schemeClr val="bg1"/>
              </a:solidFill>
            </a:endParaRPr>
          </a:p>
        </xdr:txBody>
      </xdr:sp>
    </xdr:grpSp>
    <xdr:clientData/>
  </xdr:twoCellAnchor>
  <xdr:twoCellAnchor>
    <xdr:from>
      <xdr:col>7</xdr:col>
      <xdr:colOff>828675</xdr:colOff>
      <xdr:row>33</xdr:row>
      <xdr:rowOff>19050</xdr:rowOff>
    </xdr:from>
    <xdr:to>
      <xdr:col>11</xdr:col>
      <xdr:colOff>590550</xdr:colOff>
      <xdr:row>40</xdr:row>
      <xdr:rowOff>19050</xdr:rowOff>
    </xdr:to>
    <xdr:grpSp>
      <xdr:nvGrpSpPr>
        <xdr:cNvPr id="11" name="Group 10">
          <a:extLst>
            <a:ext uri="{FF2B5EF4-FFF2-40B4-BE49-F238E27FC236}">
              <a16:creationId xmlns:a16="http://schemas.microsoft.com/office/drawing/2014/main" id="{C542FF70-3FF2-441E-A6C6-99B6F251D895}"/>
            </a:ext>
          </a:extLst>
        </xdr:cNvPr>
        <xdr:cNvGrpSpPr/>
      </xdr:nvGrpSpPr>
      <xdr:grpSpPr>
        <a:xfrm>
          <a:off x="6619875" y="6305550"/>
          <a:ext cx="2438400" cy="1333500"/>
          <a:chOff x="7667625" y="1905000"/>
          <a:chExt cx="2438400" cy="1333500"/>
        </a:xfrm>
      </xdr:grpSpPr>
      <xdr:sp macro="" textlink="">
        <xdr:nvSpPr>
          <xdr:cNvPr id="12" name="Rectangle: Rounded Corners 11">
            <a:extLst>
              <a:ext uri="{FF2B5EF4-FFF2-40B4-BE49-F238E27FC236}">
                <a16:creationId xmlns:a16="http://schemas.microsoft.com/office/drawing/2014/main" id="{801783BD-C3B5-9F45-5B20-BEC506A0E765}"/>
              </a:ext>
            </a:extLst>
          </xdr:cNvPr>
          <xdr:cNvSpPr/>
        </xdr:nvSpPr>
        <xdr:spPr>
          <a:xfrm>
            <a:off x="7667625" y="1905000"/>
            <a:ext cx="2438400" cy="1333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a:p>
        </xdr:txBody>
      </xdr:sp>
      <xdr:sp macro="" textlink="">
        <xdr:nvSpPr>
          <xdr:cNvPr id="13" name="TextBox 12">
            <a:extLst>
              <a:ext uri="{FF2B5EF4-FFF2-40B4-BE49-F238E27FC236}">
                <a16:creationId xmlns:a16="http://schemas.microsoft.com/office/drawing/2014/main" id="{363D7C11-98CC-FCFF-40E8-9A0C3BD22522}"/>
              </a:ext>
            </a:extLst>
          </xdr:cNvPr>
          <xdr:cNvSpPr txBox="1"/>
        </xdr:nvSpPr>
        <xdr:spPr>
          <a:xfrm>
            <a:off x="7667625" y="1914525"/>
            <a:ext cx="24384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Total Mileage</a:t>
            </a:r>
            <a:r>
              <a:rPr lang="en-US" sz="1600" b="1" baseline="0">
                <a:solidFill>
                  <a:schemeClr val="bg1"/>
                </a:solidFill>
              </a:rPr>
              <a:t> Driven</a:t>
            </a:r>
          </a:p>
        </xdr:txBody>
      </xdr:sp>
      <xdr:sp macro="" textlink="G49">
        <xdr:nvSpPr>
          <xdr:cNvPr id="14" name="TextBox 13">
            <a:extLst>
              <a:ext uri="{FF2B5EF4-FFF2-40B4-BE49-F238E27FC236}">
                <a16:creationId xmlns:a16="http://schemas.microsoft.com/office/drawing/2014/main" id="{C49FCB32-677C-D09F-93C5-E39538952F4A}"/>
              </a:ext>
            </a:extLst>
          </xdr:cNvPr>
          <xdr:cNvSpPr txBox="1"/>
        </xdr:nvSpPr>
        <xdr:spPr>
          <a:xfrm>
            <a:off x="7667625" y="2305050"/>
            <a:ext cx="24384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435424-23F2-42CB-8AE5-95F1E7A40676}" type="TxLink">
              <a:rPr lang="en-US" sz="3600" b="0" i="0" u="none" strike="noStrike">
                <a:solidFill>
                  <a:schemeClr val="bg1"/>
                </a:solidFill>
                <a:latin typeface="Calibri"/>
                <a:cs typeface="Calibri"/>
              </a:rPr>
              <a:t>68016</a:t>
            </a:fld>
            <a:endParaRPr lang="en-US" sz="3600">
              <a:solidFill>
                <a:schemeClr val="bg1"/>
              </a:solidFill>
            </a:endParaRPr>
          </a:p>
        </xdr:txBody>
      </xdr:sp>
    </xdr:grpSp>
    <xdr:clientData/>
  </xdr:twoCellAnchor>
  <xdr:twoCellAnchor>
    <xdr:from>
      <xdr:col>7</xdr:col>
      <xdr:colOff>828675</xdr:colOff>
      <xdr:row>41</xdr:row>
      <xdr:rowOff>19050</xdr:rowOff>
    </xdr:from>
    <xdr:to>
      <xdr:col>11</xdr:col>
      <xdr:colOff>590550</xdr:colOff>
      <xdr:row>48</xdr:row>
      <xdr:rowOff>19050</xdr:rowOff>
    </xdr:to>
    <xdr:grpSp>
      <xdr:nvGrpSpPr>
        <xdr:cNvPr id="19" name="Group 18">
          <a:extLst>
            <a:ext uri="{FF2B5EF4-FFF2-40B4-BE49-F238E27FC236}">
              <a16:creationId xmlns:a16="http://schemas.microsoft.com/office/drawing/2014/main" id="{295D7029-8ABA-4B8D-8461-40F74DB67B1D}"/>
            </a:ext>
          </a:extLst>
        </xdr:cNvPr>
        <xdr:cNvGrpSpPr/>
      </xdr:nvGrpSpPr>
      <xdr:grpSpPr>
        <a:xfrm>
          <a:off x="6619875" y="7829550"/>
          <a:ext cx="2438400" cy="1333500"/>
          <a:chOff x="7667625" y="1905000"/>
          <a:chExt cx="2438400" cy="1333500"/>
        </a:xfrm>
      </xdr:grpSpPr>
      <xdr:sp macro="" textlink="">
        <xdr:nvSpPr>
          <xdr:cNvPr id="20" name="Rectangle: Rounded Corners 19">
            <a:extLst>
              <a:ext uri="{FF2B5EF4-FFF2-40B4-BE49-F238E27FC236}">
                <a16:creationId xmlns:a16="http://schemas.microsoft.com/office/drawing/2014/main" id="{CDDD3575-6D30-83B7-7710-D4B1E70F5D17}"/>
              </a:ext>
            </a:extLst>
          </xdr:cNvPr>
          <xdr:cNvSpPr/>
        </xdr:nvSpPr>
        <xdr:spPr>
          <a:xfrm>
            <a:off x="7667625" y="1905000"/>
            <a:ext cx="2438400" cy="1333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a:p>
        </xdr:txBody>
      </xdr:sp>
      <xdr:sp macro="" textlink="">
        <xdr:nvSpPr>
          <xdr:cNvPr id="21" name="TextBox 20">
            <a:extLst>
              <a:ext uri="{FF2B5EF4-FFF2-40B4-BE49-F238E27FC236}">
                <a16:creationId xmlns:a16="http://schemas.microsoft.com/office/drawing/2014/main" id="{DEABA473-29CF-A109-C2E9-988B02DD1F22}"/>
              </a:ext>
            </a:extLst>
          </xdr:cNvPr>
          <xdr:cNvSpPr txBox="1"/>
        </xdr:nvSpPr>
        <xdr:spPr>
          <a:xfrm>
            <a:off x="7667625" y="1914525"/>
            <a:ext cx="24384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Avg Mileage</a:t>
            </a:r>
            <a:r>
              <a:rPr lang="en-US" sz="1600" b="1" baseline="0">
                <a:solidFill>
                  <a:schemeClr val="bg1"/>
                </a:solidFill>
              </a:rPr>
              <a:t>/Year</a:t>
            </a:r>
          </a:p>
        </xdr:txBody>
      </xdr:sp>
      <xdr:sp macro="" textlink="G50">
        <xdr:nvSpPr>
          <xdr:cNvPr id="22" name="TextBox 21">
            <a:extLst>
              <a:ext uri="{FF2B5EF4-FFF2-40B4-BE49-F238E27FC236}">
                <a16:creationId xmlns:a16="http://schemas.microsoft.com/office/drawing/2014/main" id="{7174ACCD-C555-3BF3-B3B3-069CAB72A723}"/>
              </a:ext>
            </a:extLst>
          </xdr:cNvPr>
          <xdr:cNvSpPr txBox="1"/>
        </xdr:nvSpPr>
        <xdr:spPr>
          <a:xfrm>
            <a:off x="7667625" y="2305050"/>
            <a:ext cx="24384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6EC210-A3DE-463A-B975-1C6A11FF4F30}" type="TxLink">
              <a:rPr lang="en-US" sz="3600" b="0" i="0" u="none" strike="noStrike">
                <a:solidFill>
                  <a:schemeClr val="bg1"/>
                </a:solidFill>
                <a:latin typeface="Calibri"/>
                <a:cs typeface="Calibri"/>
              </a:rPr>
              <a:t>12810</a:t>
            </a:fld>
            <a:endParaRPr lang="en-US" sz="3600">
              <a:solidFill>
                <a:schemeClr val="bg1"/>
              </a:solidFill>
            </a:endParaRPr>
          </a:p>
        </xdr:txBody>
      </xdr:sp>
    </xdr:grpSp>
    <xdr:clientData/>
  </xdr:twoCellAnchor>
  <xdr:twoCellAnchor>
    <xdr:from>
      <xdr:col>12</xdr:col>
      <xdr:colOff>327834</xdr:colOff>
      <xdr:row>40</xdr:row>
      <xdr:rowOff>0</xdr:rowOff>
    </xdr:from>
    <xdr:to>
      <xdr:col>17</xdr:col>
      <xdr:colOff>0</xdr:colOff>
      <xdr:row>55</xdr:row>
      <xdr:rowOff>140970</xdr:rowOff>
    </xdr:to>
    <xdr:graphicFrame macro="">
      <xdr:nvGraphicFramePr>
        <xdr:cNvPr id="52" name="Chart 51">
          <a:extLst>
            <a:ext uri="{FF2B5EF4-FFF2-40B4-BE49-F238E27FC236}">
              <a16:creationId xmlns:a16="http://schemas.microsoft.com/office/drawing/2014/main" id="{134349E6-C0F6-4AC5-B053-378C001C4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39</xdr:row>
      <xdr:rowOff>59055</xdr:rowOff>
    </xdr:from>
    <xdr:to>
      <xdr:col>21</xdr:col>
      <xdr:colOff>500842</xdr:colOff>
      <xdr:row>55</xdr:row>
      <xdr:rowOff>9525</xdr:rowOff>
    </xdr:to>
    <xdr:graphicFrame macro="">
      <xdr:nvGraphicFramePr>
        <xdr:cNvPr id="54" name="Chart 53">
          <a:extLst>
            <a:ext uri="{FF2B5EF4-FFF2-40B4-BE49-F238E27FC236}">
              <a16:creationId xmlns:a16="http://schemas.microsoft.com/office/drawing/2014/main" id="{4F156714-C087-47E0-AA85-9E95EBA2E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0.34511</cdr:x>
      <cdr:y>0.57639</cdr:y>
    </cdr:from>
    <cdr:to>
      <cdr:x>0.69293</cdr:x>
      <cdr:y>0.71528</cdr:y>
    </cdr:to>
    <cdr:sp macro="" textlink="">
      <cdr:nvSpPr>
        <cdr:cNvPr id="3" name="TextBox 2">
          <a:extLst xmlns:a="http://schemas.openxmlformats.org/drawingml/2006/main">
            <a:ext uri="{FF2B5EF4-FFF2-40B4-BE49-F238E27FC236}">
              <a16:creationId xmlns:a16="http://schemas.microsoft.com/office/drawing/2014/main" id="{6C7EDF9A-2670-9963-0DEE-C5404EA5A9D0}"/>
            </a:ext>
          </a:extLst>
        </cdr:cNvPr>
        <cdr:cNvSpPr txBox="1"/>
      </cdr:nvSpPr>
      <cdr:spPr>
        <a:xfrm xmlns:a="http://schemas.openxmlformats.org/drawingml/2006/main">
          <a:off x="1446356" y="1427430"/>
          <a:ext cx="1457714" cy="3439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0.29091</cdr:x>
      <cdr:y>0.26815</cdr:y>
    </cdr:from>
    <cdr:to>
      <cdr:x>0.72727</cdr:x>
      <cdr:y>0.61538</cdr:y>
    </cdr:to>
    <cdr:grpSp>
      <cdr:nvGrpSpPr>
        <cdr:cNvPr id="5" name="Group 4">
          <a:extLst xmlns:a="http://schemas.openxmlformats.org/drawingml/2006/main">
            <a:ext uri="{FF2B5EF4-FFF2-40B4-BE49-F238E27FC236}">
              <a16:creationId xmlns:a16="http://schemas.microsoft.com/office/drawing/2014/main" id="{16BB2973-F229-405F-276B-5090E277A60E}"/>
            </a:ext>
          </a:extLst>
        </cdr:cNvPr>
        <cdr:cNvGrpSpPr/>
      </cdr:nvGrpSpPr>
      <cdr:grpSpPr>
        <a:xfrm xmlns:a="http://schemas.openxmlformats.org/drawingml/2006/main">
          <a:off x="921557" y="809148"/>
          <a:ext cx="1382319" cy="1047773"/>
          <a:chOff x="1209680" y="1000116"/>
          <a:chExt cx="1219178" cy="952521"/>
        </a:xfrm>
      </cdr:grpSpPr>
      <cdr:sp macro="" textlink="Mileage!$S$34">
        <cdr:nvSpPr>
          <cdr:cNvPr id="2" name="TextBox 1">
            <a:extLst xmlns:a="http://schemas.openxmlformats.org/drawingml/2006/main">
              <a:ext uri="{FF2B5EF4-FFF2-40B4-BE49-F238E27FC236}">
                <a16:creationId xmlns:a16="http://schemas.microsoft.com/office/drawing/2014/main" id="{1192DBF6-9805-DC98-D798-90E364526F31}"/>
              </a:ext>
            </a:extLst>
          </cdr:cNvPr>
          <cdr:cNvSpPr txBox="1"/>
        </cdr:nvSpPr>
        <cdr:spPr>
          <a:xfrm xmlns:a="http://schemas.openxmlformats.org/drawingml/2006/main">
            <a:off x="1209680" y="1000116"/>
            <a:ext cx="1219178" cy="571518"/>
          </a:xfrm>
          <a:prstGeom xmlns:a="http://schemas.openxmlformats.org/drawingml/2006/main" prst="rect">
            <a:avLst/>
          </a:prstGeom>
          <a:ln xmlns:a="http://schemas.openxmlformats.org/drawingml/2006/main">
            <a:noFill/>
          </a:ln>
        </cdr:spPr>
        <cdr:txBody>
          <a:bodyPr xmlns:a="http://schemas.openxmlformats.org/drawingml/2006/main" vertOverflow="clip" wrap="square" rtlCol="0" anchor="ctr"/>
          <a:lstStyle xmlns:a="http://schemas.openxmlformats.org/drawingml/2006/main"/>
          <a:p xmlns:a="http://schemas.openxmlformats.org/drawingml/2006/main">
            <a:pPr algn="ctr"/>
            <a:fld id="{3BE0061E-F202-4C19-B7AB-40722BA83720}" type="TxLink">
              <a:rPr lang="en-US" sz="4000" b="0" i="0" u="none" strike="noStrike">
                <a:solidFill>
                  <a:schemeClr val="accent1"/>
                </a:solidFill>
                <a:effectLst>
                  <a:outerShdw blurRad="50800" dist="38100" dir="2700000" algn="tl" rotWithShape="0">
                    <a:prstClr val="black">
                      <a:alpha val="40000"/>
                    </a:prstClr>
                  </a:outerShdw>
                </a:effectLst>
                <a:latin typeface="Calibri"/>
                <a:cs typeface="Calibri"/>
              </a:rPr>
              <a:pPr algn="ctr"/>
              <a:t>90%</a:t>
            </a:fld>
            <a:endParaRPr lang="en-US" sz="4000">
              <a:solidFill>
                <a:schemeClr val="accent1"/>
              </a:solidFill>
              <a:effectLst>
                <a:outerShdw blurRad="50800" dist="38100" dir="2700000" algn="tl" rotWithShape="0">
                  <a:prstClr val="black">
                    <a:alpha val="40000"/>
                  </a:prstClr>
                </a:outerShdw>
              </a:effectLst>
            </a:endParaRPr>
          </a:p>
        </cdr:txBody>
      </cdr:sp>
      <cdr:sp macro="" textlink="">
        <cdr:nvSpPr>
          <cdr:cNvPr id="4" name="TextBox 3">
            <a:extLst xmlns:a="http://schemas.openxmlformats.org/drawingml/2006/main">
              <a:ext uri="{FF2B5EF4-FFF2-40B4-BE49-F238E27FC236}">
                <a16:creationId xmlns:a16="http://schemas.microsoft.com/office/drawing/2014/main" id="{EEF2EABB-5AD3-7B19-1A88-68AEB0762BBF}"/>
              </a:ext>
            </a:extLst>
          </cdr:cNvPr>
          <cdr:cNvSpPr txBox="1"/>
        </cdr:nvSpPr>
        <cdr:spPr>
          <a:xfrm xmlns:a="http://schemas.openxmlformats.org/drawingml/2006/main">
            <a:off x="1209680" y="1571634"/>
            <a:ext cx="1219178" cy="381003"/>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400">
                <a:solidFill>
                  <a:schemeClr val="accent1"/>
                </a:solidFill>
                <a:effectLst>
                  <a:outerShdw blurRad="50800" dist="38100" dir="2700000" algn="tl" rotWithShape="0">
                    <a:prstClr val="black">
                      <a:alpha val="40000"/>
                    </a:prstClr>
                  </a:outerShdw>
                </a:effectLst>
              </a:rPr>
              <a:t>National Avg</a:t>
            </a:r>
          </a:p>
        </cdr:txBody>
      </cdr:sp>
    </cdr:grpSp>
  </cdr:relSizeAnchor>
</c:userShapes>
</file>

<file path=xl/drawings/drawing6.xml><?xml version="1.0" encoding="utf-8"?>
<c:userShapes xmlns:c="http://schemas.openxmlformats.org/drawingml/2006/chart">
  <cdr:relSizeAnchor xmlns:cdr="http://schemas.openxmlformats.org/drawingml/2006/chartDrawing">
    <cdr:from>
      <cdr:x>0.34511</cdr:x>
      <cdr:y>0.57639</cdr:y>
    </cdr:from>
    <cdr:to>
      <cdr:x>0.69293</cdr:x>
      <cdr:y>0.71528</cdr:y>
    </cdr:to>
    <cdr:sp macro="" textlink="">
      <cdr:nvSpPr>
        <cdr:cNvPr id="3" name="TextBox 2">
          <a:extLst xmlns:a="http://schemas.openxmlformats.org/drawingml/2006/main">
            <a:ext uri="{FF2B5EF4-FFF2-40B4-BE49-F238E27FC236}">
              <a16:creationId xmlns:a16="http://schemas.microsoft.com/office/drawing/2014/main" id="{6C7EDF9A-2670-9963-0DEE-C5404EA5A9D0}"/>
            </a:ext>
          </a:extLst>
        </cdr:cNvPr>
        <cdr:cNvSpPr txBox="1"/>
      </cdr:nvSpPr>
      <cdr:spPr>
        <a:xfrm xmlns:a="http://schemas.openxmlformats.org/drawingml/2006/main">
          <a:off x="1209675" y="1581150"/>
          <a:ext cx="1219200"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0.29536</cdr:x>
      <cdr:y>0.26538</cdr:y>
    </cdr:from>
    <cdr:to>
      <cdr:x>0.70909</cdr:x>
      <cdr:y>0.61261</cdr:y>
    </cdr:to>
    <cdr:grpSp>
      <cdr:nvGrpSpPr>
        <cdr:cNvPr id="6" name="Group 5">
          <a:extLst xmlns:a="http://schemas.openxmlformats.org/drawingml/2006/main">
            <a:ext uri="{FF2B5EF4-FFF2-40B4-BE49-F238E27FC236}">
              <a16:creationId xmlns:a16="http://schemas.microsoft.com/office/drawing/2014/main" id="{A027DE10-4DB1-451E-31D8-FFE70DFB1090}"/>
            </a:ext>
          </a:extLst>
        </cdr:cNvPr>
        <cdr:cNvGrpSpPr/>
      </cdr:nvGrpSpPr>
      <cdr:grpSpPr>
        <a:xfrm xmlns:a="http://schemas.openxmlformats.org/drawingml/2006/main">
          <a:off x="935654" y="800789"/>
          <a:ext cx="1310631" cy="1047774"/>
          <a:chOff x="1514086" y="952500"/>
          <a:chExt cx="1457714" cy="859915"/>
        </a:xfrm>
      </cdr:grpSpPr>
      <cdr:sp macro="" textlink="Mileage!$S$33">
        <cdr:nvSpPr>
          <cdr:cNvPr id="2" name="TextBox 1">
            <a:extLst xmlns:a="http://schemas.openxmlformats.org/drawingml/2006/main">
              <a:ext uri="{FF2B5EF4-FFF2-40B4-BE49-F238E27FC236}">
                <a16:creationId xmlns:a16="http://schemas.microsoft.com/office/drawing/2014/main" id="{1192DBF6-9805-DC98-D798-90E364526F31}"/>
              </a:ext>
            </a:extLst>
          </cdr:cNvPr>
          <cdr:cNvSpPr txBox="1"/>
        </cdr:nvSpPr>
        <cdr:spPr>
          <a:xfrm xmlns:a="http://schemas.openxmlformats.org/drawingml/2006/main">
            <a:off x="1514086" y="952500"/>
            <a:ext cx="1457714" cy="515949"/>
          </a:xfrm>
          <a:prstGeom xmlns:a="http://schemas.openxmlformats.org/drawingml/2006/main" prst="rect">
            <a:avLst/>
          </a:prstGeom>
          <a:ln xmlns:a="http://schemas.openxmlformats.org/drawingml/2006/main">
            <a:noFill/>
          </a:ln>
        </cdr:spPr>
        <cdr:txBody>
          <a:bodyPr xmlns:a="http://schemas.openxmlformats.org/drawingml/2006/main" vertOverflow="clip" wrap="square" rtlCol="0" anchor="ctr"/>
          <a:lstStyle xmlns:a="http://schemas.openxmlformats.org/drawingml/2006/main"/>
          <a:p xmlns:a="http://schemas.openxmlformats.org/drawingml/2006/main">
            <a:pPr algn="ctr"/>
            <a:fld id="{CA0F0FEF-F4D9-4DF0-81CD-8B618E612A26}" type="TxLink">
              <a:rPr lang="en-US" sz="3600" b="0" i="0" u="none" strike="noStrike">
                <a:solidFill>
                  <a:schemeClr val="accent1"/>
                </a:solidFill>
                <a:effectLst>
                  <a:outerShdw blurRad="50800" dist="38100" dir="2700000" algn="tl" rotWithShape="0">
                    <a:prstClr val="black">
                      <a:alpha val="40000"/>
                    </a:prstClr>
                  </a:outerShdw>
                </a:effectLst>
                <a:latin typeface="Calibri"/>
                <a:cs typeface="Calibri"/>
              </a:rPr>
              <a:pPr algn="ctr"/>
              <a:t>104%</a:t>
            </a:fld>
            <a:endParaRPr lang="en-US" sz="3600">
              <a:solidFill>
                <a:schemeClr val="accent1"/>
              </a:solidFill>
              <a:effectLst>
                <a:outerShdw blurRad="50800" dist="38100" dir="2700000" algn="tl" rotWithShape="0">
                  <a:prstClr val="black">
                    <a:alpha val="40000"/>
                  </a:prstClr>
                </a:outerShdw>
              </a:effectLst>
            </a:endParaRPr>
          </a:p>
        </cdr:txBody>
      </cdr:sp>
      <cdr:sp macro="" textlink="">
        <cdr:nvSpPr>
          <cdr:cNvPr id="4" name="TextBox 3">
            <a:extLst xmlns:a="http://schemas.openxmlformats.org/drawingml/2006/main">
              <a:ext uri="{FF2B5EF4-FFF2-40B4-BE49-F238E27FC236}">
                <a16:creationId xmlns:a16="http://schemas.microsoft.com/office/drawing/2014/main" id="{EEF2EABB-5AD3-7B19-1A88-68AEB0762BBF}"/>
              </a:ext>
            </a:extLst>
          </cdr:cNvPr>
          <cdr:cNvSpPr txBox="1"/>
        </cdr:nvSpPr>
        <cdr:spPr>
          <a:xfrm xmlns:a="http://schemas.openxmlformats.org/drawingml/2006/main">
            <a:off x="1514086" y="1468449"/>
            <a:ext cx="1457714" cy="34396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400">
                <a:solidFill>
                  <a:schemeClr val="accent1"/>
                </a:solidFill>
                <a:effectLst>
                  <a:outerShdw blurRad="50800" dist="38100" dir="2700000" algn="tl" rotWithShape="0">
                    <a:prstClr val="black">
                      <a:alpha val="40000"/>
                    </a:prstClr>
                  </a:outerShdw>
                </a:effectLst>
              </a:rPr>
              <a:t>State Avg</a:t>
            </a:r>
          </a:p>
        </cdr:txBody>
      </cdr:sp>
    </cdr:grpSp>
  </cdr:relSizeAnchor>
</c:userShapes>
</file>

<file path=xl/drawings/drawing7.xml><?xml version="1.0" encoding="utf-8"?>
<xdr:wsDr xmlns:xdr="http://schemas.openxmlformats.org/drawingml/2006/spreadsheetDrawing" xmlns:a="http://schemas.openxmlformats.org/drawingml/2006/main">
  <xdr:twoCellAnchor>
    <xdr:from>
      <xdr:col>3</xdr:col>
      <xdr:colOff>314325</xdr:colOff>
      <xdr:row>2</xdr:row>
      <xdr:rowOff>0</xdr:rowOff>
    </xdr:from>
    <xdr:to>
      <xdr:col>10</xdr:col>
      <xdr:colOff>104775</xdr:colOff>
      <xdr:row>16</xdr:row>
      <xdr:rowOff>76200</xdr:rowOff>
    </xdr:to>
    <xdr:graphicFrame macro="">
      <xdr:nvGraphicFramePr>
        <xdr:cNvPr id="7" name="Chart 6">
          <a:extLst>
            <a:ext uri="{FF2B5EF4-FFF2-40B4-BE49-F238E27FC236}">
              <a16:creationId xmlns:a16="http://schemas.microsoft.com/office/drawing/2014/main" id="{FA832312-985A-6C85-A080-0EB842C29A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5</xdr:row>
      <xdr:rowOff>161925</xdr:rowOff>
    </xdr:from>
    <xdr:to>
      <xdr:col>16</xdr:col>
      <xdr:colOff>0</xdr:colOff>
      <xdr:row>12</xdr:row>
      <xdr:rowOff>161925</xdr:rowOff>
    </xdr:to>
    <xdr:grpSp>
      <xdr:nvGrpSpPr>
        <xdr:cNvPr id="12" name="Group 11">
          <a:extLst>
            <a:ext uri="{FF2B5EF4-FFF2-40B4-BE49-F238E27FC236}">
              <a16:creationId xmlns:a16="http://schemas.microsoft.com/office/drawing/2014/main" id="{55D75518-FD04-4EC9-8126-2C4F5EF93A02}"/>
            </a:ext>
          </a:extLst>
        </xdr:cNvPr>
        <xdr:cNvGrpSpPr/>
      </xdr:nvGrpSpPr>
      <xdr:grpSpPr>
        <a:xfrm>
          <a:off x="8791575" y="1114425"/>
          <a:ext cx="2438400" cy="1333500"/>
          <a:chOff x="7667625" y="1905000"/>
          <a:chExt cx="2438400" cy="1333500"/>
        </a:xfrm>
      </xdr:grpSpPr>
      <xdr:sp macro="" textlink="">
        <xdr:nvSpPr>
          <xdr:cNvPr id="13" name="Rectangle: Rounded Corners 12">
            <a:extLst>
              <a:ext uri="{FF2B5EF4-FFF2-40B4-BE49-F238E27FC236}">
                <a16:creationId xmlns:a16="http://schemas.microsoft.com/office/drawing/2014/main" id="{9352CD3E-4BC0-4160-7F11-0BC118E7D001}"/>
              </a:ext>
            </a:extLst>
          </xdr:cNvPr>
          <xdr:cNvSpPr/>
        </xdr:nvSpPr>
        <xdr:spPr>
          <a:xfrm>
            <a:off x="7667625" y="1905000"/>
            <a:ext cx="2438400" cy="1333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a:p>
        </xdr:txBody>
      </xdr:sp>
      <xdr:sp macro="" textlink="">
        <xdr:nvSpPr>
          <xdr:cNvPr id="14" name="TextBox 13">
            <a:extLst>
              <a:ext uri="{FF2B5EF4-FFF2-40B4-BE49-F238E27FC236}">
                <a16:creationId xmlns:a16="http://schemas.microsoft.com/office/drawing/2014/main" id="{AE11B62E-DC06-E829-80E2-38DEBE6901AC}"/>
              </a:ext>
            </a:extLst>
          </xdr:cNvPr>
          <xdr:cNvSpPr txBox="1"/>
        </xdr:nvSpPr>
        <xdr:spPr>
          <a:xfrm>
            <a:off x="7667625" y="1914525"/>
            <a:ext cx="24384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Most Driven Year</a:t>
            </a:r>
          </a:p>
        </xdr:txBody>
      </xdr:sp>
      <xdr:sp macro="" textlink="$B$13">
        <xdr:nvSpPr>
          <xdr:cNvPr id="15" name="TextBox 14">
            <a:extLst>
              <a:ext uri="{FF2B5EF4-FFF2-40B4-BE49-F238E27FC236}">
                <a16:creationId xmlns:a16="http://schemas.microsoft.com/office/drawing/2014/main" id="{32674AF9-9CA0-B3D7-4AB4-E42373B13522}"/>
              </a:ext>
            </a:extLst>
          </xdr:cNvPr>
          <xdr:cNvSpPr txBox="1"/>
        </xdr:nvSpPr>
        <xdr:spPr>
          <a:xfrm>
            <a:off x="7667625" y="2305050"/>
            <a:ext cx="24384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B756D2-5C6D-4074-8566-F2A754FB6C05}" type="TxLink">
              <a:rPr lang="en-US" sz="3600" b="0" i="0" u="none" strike="noStrike">
                <a:solidFill>
                  <a:schemeClr val="bg1"/>
                </a:solidFill>
                <a:latin typeface="Calibri"/>
                <a:cs typeface="Calibri"/>
              </a:rPr>
              <a:t>2020</a:t>
            </a:fld>
            <a:endParaRPr lang="en-US" sz="3600" b="0" i="0" u="none" strike="noStrike">
              <a:solidFill>
                <a:schemeClr val="bg1"/>
              </a:solidFill>
              <a:latin typeface="Calibri"/>
              <a:cs typeface="Calibri"/>
            </a:endParaRPr>
          </a:p>
        </xdr:txBody>
      </xdr:sp>
    </xdr:grpSp>
    <xdr:clientData/>
  </xdr:twoCellAnchor>
  <xdr:twoCellAnchor editAs="oneCell">
    <xdr:from>
      <xdr:col>12</xdr:col>
      <xdr:colOff>0</xdr:colOff>
      <xdr:row>17</xdr:row>
      <xdr:rowOff>0</xdr:rowOff>
    </xdr:from>
    <xdr:to>
      <xdr:col>15</xdr:col>
      <xdr:colOff>0</xdr:colOff>
      <xdr:row>28</xdr:row>
      <xdr:rowOff>95250</xdr:rowOff>
    </xdr:to>
    <mc:AlternateContent xmlns:mc="http://schemas.openxmlformats.org/markup-compatibility/2006">
      <mc:Choice xmlns:a14="http://schemas.microsoft.com/office/drawing/2010/main" Requires="a14">
        <xdr:graphicFrame macro="">
          <xdr:nvGraphicFramePr>
            <xdr:cNvPr id="16" name="Years">
              <a:extLst>
                <a:ext uri="{FF2B5EF4-FFF2-40B4-BE49-F238E27FC236}">
                  <a16:creationId xmlns:a16="http://schemas.microsoft.com/office/drawing/2014/main" id="{4EBEF5CC-89A1-7066-1A8C-56DDB043177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8791575" y="3238500"/>
              <a:ext cx="1828800" cy="219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238125</xdr:colOff>
      <xdr:row>17</xdr:row>
      <xdr:rowOff>0</xdr:rowOff>
    </xdr:from>
    <xdr:to>
      <xdr:col>11</xdr:col>
      <xdr:colOff>0</xdr:colOff>
      <xdr:row>33</xdr:row>
      <xdr:rowOff>76200</xdr:rowOff>
    </xdr:to>
    <xdr:graphicFrame macro="">
      <xdr:nvGraphicFramePr>
        <xdr:cNvPr id="17" name="Chart 16">
          <a:extLst>
            <a:ext uri="{FF2B5EF4-FFF2-40B4-BE49-F238E27FC236}">
              <a16:creationId xmlns:a16="http://schemas.microsoft.com/office/drawing/2014/main" id="{28FFFA09-C342-4B52-5BD7-A3367BB8A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Mack McAllister" refreshedDate="44965.620003009259" createdVersion="8" refreshedVersion="8" minRefreshableVersion="3" recordCount="44" xr:uid="{29FA0713-163C-433A-8131-8B628175AC3F}">
  <cacheSource type="worksheet">
    <worksheetSource ref="B4:G48" sheet="Mileage"/>
  </cacheSource>
  <cacheFields count="8">
    <cacheField name="Date" numFmtId="14">
      <sharedItems containsSemiMixedTypes="0" containsNonDate="0" containsDate="1" containsString="0" minDate="2017-10-16T00:00:00" maxDate="2023-02-06T00:00:00" count="44">
        <d v="2017-10-16T00:00:00"/>
        <d v="2017-12-01T00:00:00"/>
        <d v="2017-12-17T00:00:00"/>
        <d v="2018-02-09T00:00:00"/>
        <d v="2018-02-10T00:00:00"/>
        <d v="2018-04-10T00:00:00"/>
        <d v="2018-05-06T00:00:00"/>
        <d v="2018-05-11T00:00:00"/>
        <d v="2018-12-04T00:00:00"/>
        <d v="2019-02-14T00:00:00"/>
        <d v="2019-03-02T00:00:00"/>
        <d v="2019-04-14T00:00:00"/>
        <d v="2019-07-11T00:00:00"/>
        <d v="2019-07-26T00:00:00"/>
        <d v="2019-08-02T00:00:00"/>
        <d v="2019-08-16T00:00:00"/>
        <d v="2019-09-04T00:00:00"/>
        <d v="2019-09-20T00:00:00"/>
        <d v="2019-10-11T00:00:00"/>
        <d v="2019-10-25T00:00:00"/>
        <d v="2020-05-08T00:00:00"/>
        <d v="2020-07-19T00:00:00"/>
        <d v="2020-08-08T00:00:00"/>
        <d v="2020-11-12T00:00:00"/>
        <d v="2020-11-27T00:00:00"/>
        <d v="2020-12-20T00:00:00"/>
        <d v="2021-02-26T00:00:00"/>
        <d v="2021-03-14T00:00:00"/>
        <d v="2021-04-08T00:00:00"/>
        <d v="2021-04-28T00:00:00"/>
        <d v="2021-07-15T00:00:00"/>
        <d v="2021-08-02T00:00:00"/>
        <d v="2021-09-02T00:00:00"/>
        <d v="2021-10-01T00:00:00"/>
        <d v="2021-11-27T00:00:00"/>
        <d v="2022-01-21T00:00:00"/>
        <d v="2022-03-07T00:00:00"/>
        <d v="2022-04-23T00:00:00"/>
        <d v="2022-06-17T00:00:00"/>
        <d v="2022-07-12T00:00:00"/>
        <d v="2022-07-14T00:00:00"/>
        <d v="2022-09-15T00:00:00"/>
        <d v="2022-12-10T00:00:00"/>
        <d v="2023-02-05T00:00:00"/>
      </sharedItems>
      <fieldGroup par="7" base="0">
        <rangePr groupBy="months" startDate="2017-10-16T00:00:00" endDate="2023-02-06T00:00:00"/>
        <groupItems count="14">
          <s v="&lt;10/16/2017"/>
          <s v="Jan"/>
          <s v="Feb"/>
          <s v="Mar"/>
          <s v="Apr"/>
          <s v="May"/>
          <s v="Jun"/>
          <s v="Jul"/>
          <s v="Aug"/>
          <s v="Sep"/>
          <s v="Oct"/>
          <s v="Nov"/>
          <s v="Dec"/>
          <s v="&gt;2/6/2023"/>
        </groupItems>
      </fieldGroup>
    </cacheField>
    <cacheField name="Days" numFmtId="1">
      <sharedItems containsSemiMixedTypes="0" containsString="0" containsNumber="1" containsInteger="1" minValue="0" maxValue="1938"/>
    </cacheField>
    <cacheField name="Location" numFmtId="0">
      <sharedItems/>
    </cacheField>
    <cacheField name="state" numFmtId="0">
      <sharedItems containsBlank="1"/>
    </cacheField>
    <cacheField name="mileage" numFmtId="0">
      <sharedItems containsSemiMixedTypes="0" containsString="0" containsNumber="1" containsInteger="1" minValue="52985" maxValue="121001"/>
    </cacheField>
    <cacheField name="Difference" numFmtId="0">
      <sharedItems containsSemiMixedTypes="0" containsString="0" containsNumber="1" containsInteger="1" minValue="0" maxValue="8000"/>
    </cacheField>
    <cacheField name="Quarters" numFmtId="0" databaseField="0">
      <fieldGroup base="0">
        <rangePr groupBy="quarters" startDate="2017-10-16T00:00:00" endDate="2023-02-06T00:00:00"/>
        <groupItems count="6">
          <s v="&lt;10/16/2017"/>
          <s v="Qtr1"/>
          <s v="Qtr2"/>
          <s v="Qtr3"/>
          <s v="Qtr4"/>
          <s v="&gt;2/6/2023"/>
        </groupItems>
      </fieldGroup>
    </cacheField>
    <cacheField name="Years" numFmtId="0" databaseField="0">
      <fieldGroup base="0">
        <rangePr groupBy="years" startDate="2017-10-16T00:00:00" endDate="2023-02-06T00:00:00"/>
        <groupItems count="9">
          <s v="&lt;10/16/2017"/>
          <s v="2017"/>
          <s v="2018"/>
          <s v="2019"/>
          <s v="2020"/>
          <s v="2021"/>
          <s v="2022"/>
          <s v="2023"/>
          <s v="&gt;2/6/2023"/>
        </groupItems>
      </fieldGroup>
    </cacheField>
  </cacheFields>
  <extLst>
    <ext xmlns:x14="http://schemas.microsoft.com/office/spreadsheetml/2009/9/main" uri="{725AE2AE-9491-48be-B2B4-4EB974FC3084}">
      <x14:pivotCacheDefinition pivotCacheId="108413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n v="0"/>
    <s v="Old Bridge"/>
    <s v="NJ"/>
    <n v="52985"/>
    <n v="0"/>
  </r>
  <r>
    <x v="1"/>
    <n v="46"/>
    <s v="Brooklyn"/>
    <s v="NY"/>
    <n v="54480"/>
    <n v="1495"/>
  </r>
  <r>
    <x v="2"/>
    <n v="62"/>
    <s v="Springfield"/>
    <s v="NJ"/>
    <n v="55000"/>
    <n v="520"/>
  </r>
  <r>
    <x v="3"/>
    <n v="116"/>
    <s v="Piscataway"/>
    <s v="NJ"/>
    <n v="57001"/>
    <n v="2001"/>
  </r>
  <r>
    <x v="4"/>
    <n v="117"/>
    <s v="Piscataway"/>
    <s v="NJ"/>
    <n v="57104"/>
    <n v="103"/>
  </r>
  <r>
    <x v="5"/>
    <n v="176"/>
    <s v="Piscataway"/>
    <s v="NJ"/>
    <n v="59000"/>
    <n v="1896"/>
  </r>
  <r>
    <x v="6"/>
    <n v="202"/>
    <s v=""/>
    <m/>
    <n v="59634"/>
    <n v="634"/>
  </r>
  <r>
    <x v="7"/>
    <n v="207"/>
    <s v="Perth Amboy"/>
    <s v="NJ"/>
    <n v="60000"/>
    <n v="366"/>
  </r>
  <r>
    <x v="8"/>
    <n v="414"/>
    <s v="Piscataway"/>
    <s v="NJ"/>
    <n v="68000"/>
    <n v="8000"/>
  </r>
  <r>
    <x v="9"/>
    <n v="486"/>
    <s v="Bordentown"/>
    <s v="NJ"/>
    <n v="71000"/>
    <n v="3000"/>
  </r>
  <r>
    <x v="10"/>
    <n v="502"/>
    <s v="Brooklyn"/>
    <s v="NY"/>
    <n v="72001"/>
    <n v="1001"/>
  </r>
  <r>
    <x v="11"/>
    <n v="545"/>
    <s v="Piscataway"/>
    <s v="NJ"/>
    <n v="73001"/>
    <n v="1000"/>
  </r>
  <r>
    <x v="12"/>
    <n v="633"/>
    <s v="Trenton"/>
    <s v="NJ"/>
    <n v="75000"/>
    <n v="1999"/>
  </r>
  <r>
    <x v="13"/>
    <n v="648"/>
    <s v="Neptune"/>
    <s v="NJ"/>
    <n v="76000"/>
    <n v="1000"/>
  </r>
  <r>
    <x v="14"/>
    <n v="655"/>
    <s v=""/>
    <m/>
    <n v="76340"/>
    <n v="340"/>
  </r>
  <r>
    <x v="15"/>
    <n v="669"/>
    <s v="Bordentown"/>
    <s v="NJ"/>
    <n v="77000"/>
    <n v="660"/>
  </r>
  <r>
    <x v="16"/>
    <n v="688"/>
    <s v="New Brunswick"/>
    <s v="NJ"/>
    <n v="78001"/>
    <n v="1001"/>
  </r>
  <r>
    <x v="17"/>
    <n v="704"/>
    <s v="South Brunswick"/>
    <s v="NJ"/>
    <n v="79003"/>
    <n v="1002"/>
  </r>
  <r>
    <x v="18"/>
    <n v="725"/>
    <s v="Wrightstown"/>
    <s v="NJ"/>
    <n v="80007"/>
    <n v="1004"/>
  </r>
  <r>
    <x v="19"/>
    <n v="739"/>
    <s v="Wrightstown"/>
    <s v="NJ"/>
    <n v="81000"/>
    <n v="993"/>
  </r>
  <r>
    <x v="20"/>
    <n v="935"/>
    <s v="Dunellen"/>
    <s v="NJ"/>
    <n v="86000"/>
    <n v="5000"/>
  </r>
  <r>
    <x v="21"/>
    <n v="1007"/>
    <s v="Flushing"/>
    <s v="NY"/>
    <n v="89031"/>
    <n v="3031"/>
  </r>
  <r>
    <x v="22"/>
    <n v="1027"/>
    <s v="Groveville"/>
    <s v="NJ"/>
    <n v="90001"/>
    <n v="970"/>
  </r>
  <r>
    <x v="23"/>
    <n v="1123"/>
    <s v="Edison"/>
    <s v="NJ"/>
    <n v="95000"/>
    <n v="4999"/>
  </r>
  <r>
    <x v="24"/>
    <n v="1138"/>
    <s v="Cranbury"/>
    <s v="NJ"/>
    <n v="96006"/>
    <n v="1006"/>
  </r>
  <r>
    <x v="25"/>
    <n v="1161"/>
    <s v="Somerset"/>
    <s v="NJ"/>
    <n v="97002"/>
    <n v="996"/>
  </r>
  <r>
    <x v="26"/>
    <n v="1229"/>
    <s v="Wrightstown"/>
    <s v="NJ"/>
    <n v="99000"/>
    <n v="1998"/>
  </r>
  <r>
    <x v="27"/>
    <n v="1245"/>
    <s v="Kissena Park"/>
    <s v="NY"/>
    <n v="100000"/>
    <n v="1000"/>
  </r>
  <r>
    <x v="28"/>
    <n v="1270"/>
    <s v="Piscataway"/>
    <s v="NJ"/>
    <n v="101000"/>
    <n v="1000"/>
  </r>
  <r>
    <x v="29"/>
    <n v="1290"/>
    <s v="Piscataway"/>
    <s v="NJ"/>
    <n v="102000"/>
    <n v="1000"/>
  </r>
  <r>
    <x v="30"/>
    <n v="1368"/>
    <s v="Piscataway"/>
    <s v="NJ"/>
    <n v="105008"/>
    <n v="3008"/>
  </r>
  <r>
    <x v="31"/>
    <n v="1386"/>
    <s v="Piscataway"/>
    <s v="NJ"/>
    <n v="106000"/>
    <n v="992"/>
  </r>
  <r>
    <x v="32"/>
    <n v="1417"/>
    <s v="Piscataway"/>
    <s v="NJ"/>
    <n v="107001"/>
    <n v="1001"/>
  </r>
  <r>
    <x v="33"/>
    <n v="1446"/>
    <s v="Port Reading"/>
    <s v="NJ"/>
    <n v="108007"/>
    <n v="1006"/>
  </r>
  <r>
    <x v="34"/>
    <n v="1503"/>
    <s v="Piscataway"/>
    <s v="NJ"/>
    <n v="110083"/>
    <n v="2076"/>
  </r>
  <r>
    <x v="35"/>
    <n v="1558"/>
    <s v="Middlesex"/>
    <s v="NJ"/>
    <n v="111000"/>
    <n v="917"/>
  </r>
  <r>
    <x v="36"/>
    <n v="1603"/>
    <s v="Piscataway"/>
    <s v="NJ"/>
    <n v="112007"/>
    <n v="1007"/>
  </r>
  <r>
    <x v="37"/>
    <n v="1650"/>
    <s v="Elizabeth"/>
    <s v="NJ"/>
    <n v="113007"/>
    <n v="1000"/>
  </r>
  <r>
    <x v="38"/>
    <n v="1705"/>
    <s v="Brooklyn"/>
    <s v="NY"/>
    <n v="114000"/>
    <n v="993"/>
  </r>
  <r>
    <x v="39"/>
    <n v="1730"/>
    <s v="Piscataway"/>
    <s v="NJ"/>
    <n v="115001"/>
    <n v="1001"/>
  </r>
  <r>
    <x v="40"/>
    <n v="1732"/>
    <s v="South Plainfield"/>
    <s v="NJ"/>
    <n v="115013"/>
    <n v="12"/>
  </r>
  <r>
    <x v="41"/>
    <n v="1795"/>
    <s v="Piscataway"/>
    <s v="NJ"/>
    <n v="117066"/>
    <n v="2053"/>
  </r>
  <r>
    <x v="42"/>
    <n v="1881"/>
    <s v="Florence"/>
    <s v="NJ"/>
    <n v="119000"/>
    <n v="1934"/>
  </r>
  <r>
    <x v="43"/>
    <n v="1938"/>
    <s v="Edison"/>
    <s v="NJ"/>
    <n v="121001"/>
    <n v="2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5A52FB-DB8F-441E-BC50-42F83A40EE63}" name="PivotTable6" cacheId="2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Year">
  <location ref="A18:B25" firstHeaderRow="1" firstDataRow="1" firstDataCol="1"/>
  <pivotFields count="8">
    <pivotField numFmtId="14" showAll="0">
      <items count="15">
        <item x="0"/>
        <item x="1"/>
        <item x="2"/>
        <item x="3"/>
        <item x="4"/>
        <item x="5"/>
        <item x="6"/>
        <item x="7"/>
        <item x="8"/>
        <item x="9"/>
        <item x="10"/>
        <item x="11"/>
        <item x="12"/>
        <item x="13"/>
        <item t="default"/>
      </items>
    </pivotField>
    <pivotField numFmtId="1" showAll="0"/>
    <pivotField showAll="0"/>
    <pivotField showAll="0"/>
    <pivotField showAll="0"/>
    <pivotField dataField="1" showAll="0"/>
    <pivotField showAll="0" defaultSubtotal="0">
      <items count="6">
        <item sd="0" x="0"/>
        <item sd="0" x="1"/>
        <item sd="0" x="2"/>
        <item sd="0" x="3"/>
        <item sd="0" x="4"/>
        <item sd="0" x="5"/>
      </items>
    </pivotField>
    <pivotField axis="axisRow" showAll="0" defaultSubtotal="0">
      <items count="9">
        <item sd="0" x="0"/>
        <item sd="0" x="1"/>
        <item sd="0" x="2"/>
        <item sd="0" x="3"/>
        <item sd="0" x="4"/>
        <item sd="0" x="5"/>
        <item sd="0" x="6"/>
        <item sd="0" x="7"/>
        <item sd="0" x="8"/>
      </items>
    </pivotField>
  </pivotFields>
  <rowFields count="1">
    <field x="7"/>
  </rowFields>
  <rowItems count="7">
    <i>
      <x v="1"/>
    </i>
    <i>
      <x v="2"/>
    </i>
    <i>
      <x v="3"/>
    </i>
    <i>
      <x v="4"/>
    </i>
    <i>
      <x v="5"/>
    </i>
    <i>
      <x v="6"/>
    </i>
    <i>
      <x v="7"/>
    </i>
  </rowItems>
  <colItems count="1">
    <i/>
  </colItems>
  <dataFields count="1">
    <dataField name="Mileage Over Time" fld="5" showDataAs="difference" baseField="7" baseItem="1048828"/>
  </dataFields>
  <chartFormats count="4">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7" count="1" selected="0">
            <x v="3"/>
          </reference>
        </references>
      </pivotArea>
    </chartFormat>
    <chartFormat chart="4" format="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9CD6E7-DC73-4D27-B909-160694709F5D}" name="PivotTable2" cacheId="2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Year">
  <location ref="A3:C10" firstHeaderRow="0" firstDataRow="1" firstDataCol="1"/>
  <pivotFields count="8">
    <pivotField numFmtId="14" showAll="0">
      <items count="15">
        <item x="0"/>
        <item x="1"/>
        <item x="2"/>
        <item x="3"/>
        <item x="4"/>
        <item x="5"/>
        <item x="6"/>
        <item x="7"/>
        <item x="8"/>
        <item x="9"/>
        <item x="10"/>
        <item x="11"/>
        <item x="12"/>
        <item x="13"/>
        <item t="default"/>
      </items>
    </pivotField>
    <pivotField numFmtId="1" showAll="0"/>
    <pivotField showAll="0"/>
    <pivotField showAll="0"/>
    <pivotField showAll="0"/>
    <pivotField dataField="1" showAll="0"/>
    <pivotField showAll="0">
      <items count="7">
        <item sd="0" x="0"/>
        <item sd="0" x="1"/>
        <item sd="0" x="2"/>
        <item sd="0" x="3"/>
        <item sd="0" x="4"/>
        <item sd="0" x="5"/>
        <item t="default"/>
      </items>
    </pivotField>
    <pivotField axis="axisRow" showAll="0">
      <items count="10">
        <item sd="0" x="0"/>
        <item sd="0" x="1"/>
        <item sd="0" x="2"/>
        <item sd="0" x="3"/>
        <item sd="0" x="4"/>
        <item sd="0" x="5"/>
        <item sd="0" x="6"/>
        <item sd="0" x="7"/>
        <item sd="0" x="8"/>
        <item t="default"/>
      </items>
    </pivotField>
  </pivotFields>
  <rowFields count="1">
    <field x="7"/>
  </rowFields>
  <rowItems count="7">
    <i>
      <x v="1"/>
    </i>
    <i>
      <x v="2"/>
    </i>
    <i>
      <x v="3"/>
    </i>
    <i>
      <x v="4"/>
    </i>
    <i>
      <x v="5"/>
    </i>
    <i>
      <x v="6"/>
    </i>
    <i>
      <x v="7"/>
    </i>
  </rowItems>
  <colFields count="1">
    <field x="-2"/>
  </colFields>
  <colItems count="2">
    <i>
      <x/>
    </i>
    <i i="1">
      <x v="1"/>
    </i>
  </colItems>
  <dataFields count="2">
    <dataField name="Total" fld="5" baseField="7" baseItem="1"/>
    <dataField name="Average" fld="5" subtotal="average" baseField="7" baseItem="1"/>
  </dataFields>
  <formats count="2">
    <format dxfId="60">
      <pivotArea collapsedLevelsAreSubtotals="1" fieldPosition="0">
        <references count="2">
          <reference field="4294967294" count="1" selected="0">
            <x v="1"/>
          </reference>
          <reference field="7" count="7">
            <x v="1"/>
            <x v="2"/>
            <x v="3"/>
            <x v="4"/>
            <x v="5"/>
            <x v="6"/>
            <x v="7"/>
          </reference>
        </references>
      </pivotArea>
    </format>
    <format dxfId="61">
      <pivotArea field="7" grandRow="1" outline="0" collapsedLevelsAreSubtotals="1" axis="axisRow" fieldPosition="0">
        <references count="1">
          <reference field="4294967294" count="1" selected="0">
            <x v="1"/>
          </reference>
        </references>
      </pivotArea>
    </format>
  </format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F7EFE7CB-53E4-4BA2-BE78-72F4FDB53655}" sourceName="Years">
  <pivotTables>
    <pivotTable tabId="3" name="PivotTable2"/>
    <pivotTable tabId="3" name="PivotTable6"/>
  </pivotTables>
  <data>
    <tabular pivotCacheId="10841377" sortOrder="descending">
      <items count="9">
        <i x="7" s="1"/>
        <i x="6" s="1"/>
        <i x="5" s="1"/>
        <i x="4" s="1"/>
        <i x="3" s="1"/>
        <i x="2" s="1"/>
        <i x="1" s="1"/>
        <i x="8"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5C250565-B793-45A7-9402-BEDB37001A1F}" cache="Slicer_Years" caption="Years" rowHeight="5486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BC0E6063-3FD8-4FF8-AD94-702026231711}" cache="Slicer_Years" caption="Ye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thezebra.com/resources/driving/average-miles-driven-per-year/"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EBBC-751A-4F1C-BC87-683DDCA4EE21}">
  <dimension ref="B1:X7"/>
  <sheetViews>
    <sheetView showGridLines="0" tabSelected="1" zoomScale="110" zoomScaleNormal="110" workbookViewId="0">
      <selection activeCell="Z22" sqref="Z22"/>
    </sheetView>
  </sheetViews>
  <sheetFormatPr defaultRowHeight="15" x14ac:dyDescent="0.25"/>
  <sheetData>
    <row r="1" spans="2:24" ht="15" customHeight="1" x14ac:dyDescent="0.25">
      <c r="B1" s="4" t="s">
        <v>38</v>
      </c>
      <c r="C1" s="4"/>
      <c r="D1" s="4"/>
      <c r="E1" s="4"/>
      <c r="F1" s="4"/>
      <c r="G1" s="4"/>
      <c r="H1" s="4"/>
      <c r="I1" s="4"/>
      <c r="J1" s="4"/>
      <c r="K1" s="4"/>
      <c r="L1" s="4"/>
      <c r="M1" s="4"/>
      <c r="N1" s="4"/>
      <c r="O1" s="4"/>
      <c r="P1" s="4"/>
      <c r="Q1" s="4"/>
      <c r="R1" s="4"/>
      <c r="S1" s="4"/>
      <c r="T1" s="4"/>
      <c r="U1" s="4"/>
      <c r="V1" s="4"/>
      <c r="W1" s="4"/>
      <c r="X1" s="4"/>
    </row>
    <row r="2" spans="2:24" x14ac:dyDescent="0.25">
      <c r="B2" s="4"/>
      <c r="C2" s="4"/>
      <c r="D2" s="4"/>
      <c r="E2" s="4"/>
      <c r="F2" s="4"/>
      <c r="G2" s="4"/>
      <c r="H2" s="4"/>
      <c r="I2" s="4"/>
      <c r="J2" s="4"/>
      <c r="K2" s="4"/>
      <c r="L2" s="4"/>
      <c r="M2" s="4"/>
      <c r="N2" s="4"/>
      <c r="O2" s="4"/>
      <c r="P2" s="4"/>
      <c r="Q2" s="4"/>
      <c r="R2" s="4"/>
      <c r="S2" s="4"/>
      <c r="T2" s="4"/>
      <c r="U2" s="4"/>
      <c r="V2" s="4"/>
      <c r="W2" s="4"/>
      <c r="X2" s="4"/>
    </row>
    <row r="3" spans="2:24" x14ac:dyDescent="0.25">
      <c r="B3" s="4"/>
      <c r="C3" s="4"/>
      <c r="D3" s="4"/>
      <c r="E3" s="4"/>
      <c r="F3" s="4"/>
      <c r="G3" s="4"/>
      <c r="H3" s="4"/>
      <c r="I3" s="4"/>
      <c r="J3" s="4"/>
      <c r="K3" s="4"/>
      <c r="L3" s="4"/>
      <c r="M3" s="4"/>
      <c r="N3" s="4"/>
      <c r="O3" s="4"/>
      <c r="P3" s="4"/>
      <c r="Q3" s="4"/>
      <c r="R3" s="4"/>
      <c r="S3" s="4"/>
      <c r="T3" s="4"/>
      <c r="U3" s="4"/>
      <c r="V3" s="4"/>
      <c r="W3" s="4"/>
      <c r="X3" s="4"/>
    </row>
    <row r="4" spans="2:24" x14ac:dyDescent="0.25">
      <c r="B4" s="4"/>
      <c r="C4" s="4"/>
      <c r="D4" s="4"/>
      <c r="E4" s="4"/>
      <c r="F4" s="4"/>
      <c r="G4" s="4"/>
      <c r="H4" s="4"/>
      <c r="I4" s="4"/>
      <c r="J4" s="4"/>
      <c r="K4" s="4"/>
      <c r="L4" s="4"/>
      <c r="M4" s="4"/>
      <c r="N4" s="4"/>
      <c r="O4" s="4"/>
      <c r="P4" s="4"/>
      <c r="Q4" s="4"/>
      <c r="R4" s="4"/>
      <c r="S4" s="4"/>
      <c r="T4" s="4"/>
      <c r="U4" s="4"/>
      <c r="V4" s="4"/>
      <c r="W4" s="4"/>
      <c r="X4" s="4"/>
    </row>
    <row r="5" spans="2:24" x14ac:dyDescent="0.25">
      <c r="B5" s="4"/>
      <c r="C5" s="4"/>
      <c r="D5" s="4"/>
      <c r="E5" s="4"/>
      <c r="F5" s="4"/>
      <c r="G5" s="4"/>
      <c r="H5" s="4"/>
      <c r="I5" s="4"/>
      <c r="J5" s="4"/>
      <c r="K5" s="4"/>
      <c r="L5" s="4"/>
      <c r="M5" s="4"/>
      <c r="N5" s="4"/>
      <c r="O5" s="4"/>
      <c r="P5" s="4"/>
      <c r="Q5" s="4"/>
      <c r="R5" s="4"/>
      <c r="S5" s="4"/>
      <c r="T5" s="4"/>
      <c r="U5" s="4"/>
      <c r="V5" s="4"/>
      <c r="W5" s="4"/>
      <c r="X5" s="4"/>
    </row>
    <row r="6" spans="2:24" x14ac:dyDescent="0.25">
      <c r="B6" s="4"/>
      <c r="C6" s="4"/>
      <c r="D6" s="4"/>
      <c r="E6" s="4"/>
      <c r="F6" s="4"/>
      <c r="G6" s="4"/>
      <c r="H6" s="4"/>
      <c r="I6" s="4"/>
      <c r="J6" s="4"/>
      <c r="K6" s="4"/>
      <c r="L6" s="4"/>
      <c r="M6" s="4"/>
      <c r="N6" s="4"/>
      <c r="O6" s="4"/>
      <c r="P6" s="4"/>
      <c r="Q6" s="4"/>
      <c r="R6" s="4"/>
      <c r="S6" s="4"/>
      <c r="T6" s="4"/>
      <c r="U6" s="4"/>
      <c r="V6" s="4"/>
      <c r="W6" s="4"/>
      <c r="X6" s="4"/>
    </row>
    <row r="7" spans="2:24" x14ac:dyDescent="0.25">
      <c r="B7" s="4"/>
      <c r="C7" s="4"/>
      <c r="D7" s="4"/>
      <c r="E7" s="4"/>
      <c r="F7" s="4"/>
      <c r="G7" s="4"/>
      <c r="H7" s="4"/>
      <c r="I7" s="4"/>
      <c r="J7" s="4"/>
      <c r="K7" s="4"/>
      <c r="L7" s="4"/>
      <c r="M7" s="4"/>
      <c r="N7" s="4"/>
      <c r="O7" s="4"/>
      <c r="P7" s="4"/>
      <c r="Q7" s="4"/>
      <c r="R7" s="4"/>
      <c r="S7" s="4"/>
      <c r="T7" s="4"/>
      <c r="U7" s="4"/>
      <c r="V7" s="4"/>
      <c r="W7" s="4"/>
      <c r="X7" s="4"/>
    </row>
  </sheetData>
  <mergeCells count="1">
    <mergeCell ref="B1:X7"/>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51D9A-4C51-4466-A683-72491E86B320}">
  <dimension ref="A1:V50"/>
  <sheetViews>
    <sheetView zoomScaleNormal="100" workbookViewId="0">
      <selection activeCell="I4" sqref="I4"/>
    </sheetView>
  </sheetViews>
  <sheetFormatPr defaultRowHeight="15" x14ac:dyDescent="0.25"/>
  <cols>
    <col min="2" max="2" width="11.28515625" bestFit="1" customWidth="1"/>
    <col min="3" max="3" width="10.7109375" bestFit="1" customWidth="1"/>
    <col min="4" max="4" width="15.7109375" bestFit="1" customWidth="1"/>
    <col min="5" max="5" width="7.7109375" bestFit="1" customWidth="1"/>
    <col min="6" max="6" width="19.5703125" bestFit="1" customWidth="1"/>
    <col min="7" max="7" width="12.7109375" bestFit="1" customWidth="1"/>
    <col min="8" max="8" width="12.7109375" customWidth="1"/>
    <col min="14" max="14" width="15.85546875" bestFit="1" customWidth="1"/>
    <col min="18" max="18" width="12.5703125" bestFit="1" customWidth="1"/>
  </cols>
  <sheetData>
    <row r="1" spans="1:22" x14ac:dyDescent="0.25">
      <c r="A1" s="8" t="s">
        <v>48</v>
      </c>
      <c r="B1" s="8" t="s">
        <v>49</v>
      </c>
      <c r="C1" s="8" t="s">
        <v>50</v>
      </c>
    </row>
    <row r="2" spans="1:22" x14ac:dyDescent="0.25">
      <c r="A2" s="7" t="s">
        <v>46</v>
      </c>
      <c r="B2" s="7" t="s">
        <v>47</v>
      </c>
      <c r="C2" s="7">
        <v>2012</v>
      </c>
    </row>
    <row r="3" spans="1:22" x14ac:dyDescent="0.25">
      <c r="I3" s="16" t="s">
        <v>54</v>
      </c>
    </row>
    <row r="4" spans="1:22" x14ac:dyDescent="0.25">
      <c r="B4" s="9" t="s">
        <v>0</v>
      </c>
      <c r="C4" s="9" t="s">
        <v>41</v>
      </c>
      <c r="D4" s="9" t="s">
        <v>1</v>
      </c>
      <c r="E4" s="9" t="s">
        <v>4</v>
      </c>
      <c r="F4" s="9" t="s">
        <v>2</v>
      </c>
      <c r="G4" s="9" t="s">
        <v>13</v>
      </c>
      <c r="I4" t="s">
        <v>42</v>
      </c>
    </row>
    <row r="5" spans="1:22" x14ac:dyDescent="0.25">
      <c r="B5" s="11">
        <v>43024</v>
      </c>
      <c r="C5" s="12">
        <f>B5-$B$5</f>
        <v>0</v>
      </c>
      <c r="D5" s="10" t="s">
        <v>14</v>
      </c>
      <c r="E5" s="10" t="s">
        <v>3</v>
      </c>
      <c r="F5" s="10">
        <v>52985</v>
      </c>
      <c r="G5" s="10">
        <v>0</v>
      </c>
      <c r="I5" t="s">
        <v>43</v>
      </c>
    </row>
    <row r="6" spans="1:22" x14ac:dyDescent="0.25">
      <c r="B6" s="11">
        <v>43070</v>
      </c>
      <c r="C6" s="12">
        <f>B6-$B$5</f>
        <v>46</v>
      </c>
      <c r="D6" s="10" t="s">
        <v>15</v>
      </c>
      <c r="E6" s="10" t="s">
        <v>5</v>
      </c>
      <c r="F6" s="10">
        <v>54480</v>
      </c>
      <c r="G6" s="10">
        <f t="shared" ref="G6" si="0">F6-F5</f>
        <v>1495</v>
      </c>
      <c r="I6" t="s">
        <v>53</v>
      </c>
    </row>
    <row r="7" spans="1:22" x14ac:dyDescent="0.25">
      <c r="B7" s="11">
        <v>43086</v>
      </c>
      <c r="C7" s="12">
        <f>B7-$B$5</f>
        <v>62</v>
      </c>
      <c r="D7" s="10" t="s">
        <v>16</v>
      </c>
      <c r="E7" s="10" t="s">
        <v>3</v>
      </c>
      <c r="F7" s="10">
        <v>55000</v>
      </c>
      <c r="G7" s="10">
        <f>F7-F6</f>
        <v>520</v>
      </c>
      <c r="I7" t="s">
        <v>52</v>
      </c>
    </row>
    <row r="8" spans="1:22" x14ac:dyDescent="0.25">
      <c r="B8" s="11">
        <v>43140</v>
      </c>
      <c r="C8" s="12">
        <f>B8-$B$5</f>
        <v>116</v>
      </c>
      <c r="D8" s="10" t="s">
        <v>17</v>
      </c>
      <c r="E8" s="10" t="s">
        <v>3</v>
      </c>
      <c r="F8" s="10">
        <v>57001</v>
      </c>
      <c r="G8" s="10">
        <f t="shared" ref="G8:G48" si="1">F8-F7</f>
        <v>2001</v>
      </c>
      <c r="I8" t="s">
        <v>62</v>
      </c>
    </row>
    <row r="9" spans="1:22" x14ac:dyDescent="0.25">
      <c r="B9" s="11">
        <v>43141</v>
      </c>
      <c r="C9" s="12">
        <f>B9-$B$5</f>
        <v>117</v>
      </c>
      <c r="D9" s="10" t="s">
        <v>17</v>
      </c>
      <c r="E9" s="10" t="s">
        <v>3</v>
      </c>
      <c r="F9" s="10">
        <v>57104</v>
      </c>
      <c r="G9" s="10">
        <f t="shared" si="1"/>
        <v>103</v>
      </c>
      <c r="I9" s="15" t="s">
        <v>68</v>
      </c>
      <c r="J9" s="6" t="s">
        <v>44</v>
      </c>
      <c r="K9" s="3"/>
    </row>
    <row r="10" spans="1:22" x14ac:dyDescent="0.25">
      <c r="B10" s="11">
        <v>43200</v>
      </c>
      <c r="C10" s="12">
        <f>B10-$B$5</f>
        <v>176</v>
      </c>
      <c r="D10" s="10" t="s">
        <v>17</v>
      </c>
      <c r="E10" s="10" t="s">
        <v>3</v>
      </c>
      <c r="F10" s="10">
        <v>59000</v>
      </c>
      <c r="G10" s="10">
        <f t="shared" si="1"/>
        <v>1896</v>
      </c>
    </row>
    <row r="11" spans="1:22" x14ac:dyDescent="0.25">
      <c r="B11" s="11">
        <v>43226</v>
      </c>
      <c r="C11" s="12">
        <f>B11-$B$5</f>
        <v>202</v>
      </c>
      <c r="D11" s="10" t="s">
        <v>18</v>
      </c>
      <c r="E11" s="10"/>
      <c r="F11" s="10">
        <v>59634</v>
      </c>
      <c r="G11" s="10">
        <f t="shared" si="1"/>
        <v>634</v>
      </c>
    </row>
    <row r="12" spans="1:22" x14ac:dyDescent="0.25">
      <c r="B12" s="11">
        <v>43231</v>
      </c>
      <c r="C12" s="12">
        <f>B12-$B$5</f>
        <v>207</v>
      </c>
      <c r="D12" s="10" t="s">
        <v>19</v>
      </c>
      <c r="E12" s="10" t="s">
        <v>3</v>
      </c>
      <c r="F12" s="10">
        <v>60000</v>
      </c>
      <c r="G12" s="10">
        <f t="shared" si="1"/>
        <v>366</v>
      </c>
    </row>
    <row r="13" spans="1:22" x14ac:dyDescent="0.25">
      <c r="B13" s="11">
        <v>43438</v>
      </c>
      <c r="C13" s="12">
        <f>B13-$B$5</f>
        <v>414</v>
      </c>
      <c r="D13" s="10" t="s">
        <v>17</v>
      </c>
      <c r="E13" s="10" t="s">
        <v>3</v>
      </c>
      <c r="F13" s="10">
        <v>68000</v>
      </c>
      <c r="G13" s="10">
        <f t="shared" si="1"/>
        <v>8000</v>
      </c>
    </row>
    <row r="14" spans="1:22" x14ac:dyDescent="0.25">
      <c r="B14" s="11">
        <v>43510</v>
      </c>
      <c r="C14" s="12">
        <f>B14-$B$5</f>
        <v>486</v>
      </c>
      <c r="D14" s="10" t="s">
        <v>20</v>
      </c>
      <c r="E14" s="10" t="s">
        <v>3</v>
      </c>
      <c r="F14" s="10">
        <v>71000</v>
      </c>
      <c r="G14" s="10">
        <f t="shared" si="1"/>
        <v>3000</v>
      </c>
    </row>
    <row r="15" spans="1:22" x14ac:dyDescent="0.25">
      <c r="B15" s="11">
        <v>43526</v>
      </c>
      <c r="C15" s="12">
        <f>B15-$B$5</f>
        <v>502</v>
      </c>
      <c r="D15" s="10" t="s">
        <v>15</v>
      </c>
      <c r="E15" s="10" t="s">
        <v>5</v>
      </c>
      <c r="F15" s="10">
        <v>72001</v>
      </c>
      <c r="G15" s="10">
        <f t="shared" si="1"/>
        <v>1001</v>
      </c>
    </row>
    <row r="16" spans="1:22" x14ac:dyDescent="0.25">
      <c r="B16" s="11">
        <v>43569</v>
      </c>
      <c r="C16" s="12">
        <f>B16-$B$5</f>
        <v>545</v>
      </c>
      <c r="D16" s="10" t="s">
        <v>17</v>
      </c>
      <c r="E16" s="10" t="s">
        <v>3</v>
      </c>
      <c r="F16" s="10">
        <v>73001</v>
      </c>
      <c r="G16" s="10">
        <f t="shared" si="1"/>
        <v>1000</v>
      </c>
      <c r="V16" s="17"/>
    </row>
    <row r="17" spans="2:22" x14ac:dyDescent="0.25">
      <c r="B17" s="11">
        <v>43657</v>
      </c>
      <c r="C17" s="12">
        <f>B17-$B$5</f>
        <v>633</v>
      </c>
      <c r="D17" s="10" t="s">
        <v>21</v>
      </c>
      <c r="E17" s="10" t="s">
        <v>3</v>
      </c>
      <c r="F17" s="10">
        <v>75000</v>
      </c>
      <c r="G17" s="10">
        <f t="shared" si="1"/>
        <v>1999</v>
      </c>
      <c r="V17" s="17"/>
    </row>
    <row r="18" spans="2:22" x14ac:dyDescent="0.25">
      <c r="B18" s="11">
        <v>43672</v>
      </c>
      <c r="C18" s="12">
        <f>B18-$B$5</f>
        <v>648</v>
      </c>
      <c r="D18" s="10" t="s">
        <v>22</v>
      </c>
      <c r="E18" s="10" t="s">
        <v>3</v>
      </c>
      <c r="F18" s="10">
        <v>76000</v>
      </c>
      <c r="G18" s="10">
        <f t="shared" si="1"/>
        <v>1000</v>
      </c>
      <c r="V18" s="17"/>
    </row>
    <row r="19" spans="2:22" x14ac:dyDescent="0.25">
      <c r="B19" s="11">
        <v>43679</v>
      </c>
      <c r="C19" s="12">
        <f>B19-$B$5</f>
        <v>655</v>
      </c>
      <c r="D19" s="10" t="s">
        <v>18</v>
      </c>
      <c r="E19" s="10"/>
      <c r="F19" s="10">
        <v>76340</v>
      </c>
      <c r="G19" s="10">
        <f t="shared" si="1"/>
        <v>340</v>
      </c>
      <c r="V19" s="17"/>
    </row>
    <row r="20" spans="2:22" x14ac:dyDescent="0.25">
      <c r="B20" s="11">
        <v>43693</v>
      </c>
      <c r="C20" s="12">
        <f>B20-$B$5</f>
        <v>669</v>
      </c>
      <c r="D20" s="10" t="s">
        <v>20</v>
      </c>
      <c r="E20" s="10" t="s">
        <v>3</v>
      </c>
      <c r="F20" s="10">
        <v>77000</v>
      </c>
      <c r="G20" s="10">
        <f t="shared" si="1"/>
        <v>660</v>
      </c>
      <c r="V20" s="17"/>
    </row>
    <row r="21" spans="2:22" x14ac:dyDescent="0.25">
      <c r="B21" s="11">
        <v>43712</v>
      </c>
      <c r="C21" s="12">
        <f>B21-$B$5</f>
        <v>688</v>
      </c>
      <c r="D21" s="10" t="s">
        <v>23</v>
      </c>
      <c r="E21" s="10" t="s">
        <v>3</v>
      </c>
      <c r="F21" s="10">
        <v>78001</v>
      </c>
      <c r="G21" s="10">
        <f t="shared" si="1"/>
        <v>1001</v>
      </c>
    </row>
    <row r="22" spans="2:22" x14ac:dyDescent="0.25">
      <c r="B22" s="11">
        <v>43728</v>
      </c>
      <c r="C22" s="12">
        <f>B22-$B$5</f>
        <v>704</v>
      </c>
      <c r="D22" s="10" t="s">
        <v>24</v>
      </c>
      <c r="E22" s="10" t="s">
        <v>3</v>
      </c>
      <c r="F22" s="10">
        <v>79003</v>
      </c>
      <c r="G22" s="10">
        <f t="shared" si="1"/>
        <v>1002</v>
      </c>
    </row>
    <row r="23" spans="2:22" x14ac:dyDescent="0.25">
      <c r="B23" s="11">
        <v>43749</v>
      </c>
      <c r="C23" s="12">
        <f>B23-$B$5</f>
        <v>725</v>
      </c>
      <c r="D23" s="10" t="s">
        <v>25</v>
      </c>
      <c r="E23" s="10" t="s">
        <v>3</v>
      </c>
      <c r="F23" s="10">
        <v>80007</v>
      </c>
      <c r="G23" s="10">
        <f t="shared" si="1"/>
        <v>1004</v>
      </c>
    </row>
    <row r="24" spans="2:22" x14ac:dyDescent="0.25">
      <c r="B24" s="11">
        <v>43763</v>
      </c>
      <c r="C24" s="12">
        <f>B24-$B$5</f>
        <v>739</v>
      </c>
      <c r="D24" s="10" t="s">
        <v>25</v>
      </c>
      <c r="E24" s="10" t="s">
        <v>3</v>
      </c>
      <c r="F24" s="10">
        <v>81000</v>
      </c>
      <c r="G24" s="10">
        <f t="shared" si="1"/>
        <v>993</v>
      </c>
      <c r="I24" s="16" t="s">
        <v>55</v>
      </c>
    </row>
    <row r="25" spans="2:22" x14ac:dyDescent="0.25">
      <c r="B25" s="11">
        <v>43959</v>
      </c>
      <c r="C25" s="12">
        <f>B25-$B$5</f>
        <v>935</v>
      </c>
      <c r="D25" s="10" t="s">
        <v>26</v>
      </c>
      <c r="E25" s="10" t="s">
        <v>3</v>
      </c>
      <c r="F25" s="10">
        <v>86000</v>
      </c>
      <c r="G25" s="10">
        <f t="shared" si="1"/>
        <v>5000</v>
      </c>
    </row>
    <row r="26" spans="2:22" x14ac:dyDescent="0.25">
      <c r="B26" s="11">
        <v>44031</v>
      </c>
      <c r="C26" s="12">
        <f>B26-$B$5</f>
        <v>1007</v>
      </c>
      <c r="D26" s="10" t="s">
        <v>27</v>
      </c>
      <c r="E26" s="10" t="s">
        <v>5</v>
      </c>
      <c r="F26" s="10">
        <v>89031</v>
      </c>
      <c r="G26" s="10">
        <f t="shared" si="1"/>
        <v>3031</v>
      </c>
    </row>
    <row r="27" spans="2:22" x14ac:dyDescent="0.25">
      <c r="B27" s="11">
        <v>44051</v>
      </c>
      <c r="C27" s="12">
        <f>B27-$B$5</f>
        <v>1027</v>
      </c>
      <c r="D27" s="10" t="s">
        <v>28</v>
      </c>
      <c r="E27" s="10" t="s">
        <v>3</v>
      </c>
      <c r="F27" s="10">
        <v>90001</v>
      </c>
      <c r="G27" s="10">
        <f t="shared" si="1"/>
        <v>970</v>
      </c>
      <c r="P27" s="17"/>
    </row>
    <row r="28" spans="2:22" x14ac:dyDescent="0.25">
      <c r="B28" s="11">
        <v>44147</v>
      </c>
      <c r="C28" s="12">
        <f>B28-$B$5</f>
        <v>1123</v>
      </c>
      <c r="D28" s="10" t="s">
        <v>29</v>
      </c>
      <c r="E28" s="10" t="s">
        <v>3</v>
      </c>
      <c r="F28" s="10">
        <v>95000</v>
      </c>
      <c r="G28" s="10">
        <f t="shared" si="1"/>
        <v>4999</v>
      </c>
      <c r="P28" s="17"/>
    </row>
    <row r="29" spans="2:22" x14ac:dyDescent="0.25">
      <c r="B29" s="11">
        <v>44162</v>
      </c>
      <c r="C29" s="12">
        <f>B29-$B$5</f>
        <v>1138</v>
      </c>
      <c r="D29" s="10" t="s">
        <v>30</v>
      </c>
      <c r="E29" s="10" t="s">
        <v>3</v>
      </c>
      <c r="F29" s="10">
        <v>96006</v>
      </c>
      <c r="G29" s="10">
        <f>F29-F28</f>
        <v>1006</v>
      </c>
      <c r="P29" s="17"/>
    </row>
    <row r="30" spans="2:22" x14ac:dyDescent="0.25">
      <c r="B30" s="11">
        <v>44185</v>
      </c>
      <c r="C30" s="12">
        <f>B30-$B$5</f>
        <v>1161</v>
      </c>
      <c r="D30" s="10" t="s">
        <v>31</v>
      </c>
      <c r="E30" s="10" t="s">
        <v>3</v>
      </c>
      <c r="F30" s="10">
        <v>97002</v>
      </c>
      <c r="G30" s="10">
        <f t="shared" si="1"/>
        <v>996</v>
      </c>
      <c r="N30" s="24" t="s">
        <v>58</v>
      </c>
      <c r="O30" s="24"/>
      <c r="P30" s="24"/>
    </row>
    <row r="31" spans="2:22" x14ac:dyDescent="0.25">
      <c r="B31" s="11">
        <v>44253</v>
      </c>
      <c r="C31" s="12">
        <f>B31-$B$5</f>
        <v>1229</v>
      </c>
      <c r="D31" s="10" t="s">
        <v>25</v>
      </c>
      <c r="E31" s="10" t="s">
        <v>3</v>
      </c>
      <c r="F31" s="10">
        <v>99000</v>
      </c>
      <c r="G31" s="10">
        <f t="shared" si="1"/>
        <v>1998</v>
      </c>
      <c r="N31" s="18" t="s">
        <v>66</v>
      </c>
      <c r="O31" s="18" t="s">
        <v>2</v>
      </c>
      <c r="P31" s="19" t="s">
        <v>67</v>
      </c>
    </row>
    <row r="32" spans="2:22" x14ac:dyDescent="0.25">
      <c r="B32" s="11">
        <v>44269</v>
      </c>
      <c r="C32" s="12">
        <f>B32-$B$5</f>
        <v>1245</v>
      </c>
      <c r="D32" s="10" t="s">
        <v>32</v>
      </c>
      <c r="E32" s="10" t="s">
        <v>5</v>
      </c>
      <c r="F32" s="10">
        <v>100000</v>
      </c>
      <c r="G32" s="10">
        <f t="shared" si="1"/>
        <v>1000</v>
      </c>
      <c r="N32" s="18" t="s">
        <v>57</v>
      </c>
      <c r="O32" s="18">
        <v>12263</v>
      </c>
      <c r="P32" s="19">
        <f>O32/O32</f>
        <v>1</v>
      </c>
    </row>
    <row r="33" spans="2:21" x14ac:dyDescent="0.25">
      <c r="B33" s="11">
        <v>44294</v>
      </c>
      <c r="C33" s="12">
        <f>B33-$B$5</f>
        <v>1270</v>
      </c>
      <c r="D33" s="10" t="s">
        <v>17</v>
      </c>
      <c r="E33" s="10" t="s">
        <v>3</v>
      </c>
      <c r="F33" s="10">
        <v>101000</v>
      </c>
      <c r="G33" s="10">
        <f t="shared" si="1"/>
        <v>1000</v>
      </c>
      <c r="R33" s="23" t="s">
        <v>60</v>
      </c>
      <c r="S33" s="21">
        <f>$G$50/$O$32</f>
        <v>1.0446082491847282</v>
      </c>
      <c r="T33" s="22">
        <f>1-S33</f>
        <v>-4.4608249184728166E-2</v>
      </c>
      <c r="U33" s="22">
        <f>SUM(S33:T33)</f>
        <v>1</v>
      </c>
    </row>
    <row r="34" spans="2:21" x14ac:dyDescent="0.25">
      <c r="B34" s="11">
        <v>44314</v>
      </c>
      <c r="C34" s="12">
        <f>B34-$B$5</f>
        <v>1290</v>
      </c>
      <c r="D34" s="10" t="s">
        <v>17</v>
      </c>
      <c r="E34" s="10" t="s">
        <v>3</v>
      </c>
      <c r="F34" s="10">
        <v>102000</v>
      </c>
      <c r="G34" s="10">
        <f t="shared" si="1"/>
        <v>1000</v>
      </c>
      <c r="R34" s="23" t="s">
        <v>61</v>
      </c>
      <c r="S34" s="21">
        <f>$G$50/$O$37</f>
        <v>0.89813019419142692</v>
      </c>
      <c r="T34" s="22">
        <f>1-S34</f>
        <v>0.10186980580857308</v>
      </c>
      <c r="U34" s="22">
        <f>SUM(S34:T34)</f>
        <v>1</v>
      </c>
    </row>
    <row r="35" spans="2:21" x14ac:dyDescent="0.25">
      <c r="B35" s="11">
        <v>44392</v>
      </c>
      <c r="C35" s="12">
        <f>B35-$B$5</f>
        <v>1368</v>
      </c>
      <c r="D35" s="10" t="s">
        <v>17</v>
      </c>
      <c r="E35" s="10" t="s">
        <v>3</v>
      </c>
      <c r="F35" s="10">
        <v>105008</v>
      </c>
      <c r="G35" s="10">
        <f t="shared" si="1"/>
        <v>3008</v>
      </c>
      <c r="N35" s="24" t="s">
        <v>59</v>
      </c>
      <c r="O35" s="24"/>
      <c r="P35" s="24"/>
    </row>
    <row r="36" spans="2:21" x14ac:dyDescent="0.25">
      <c r="B36" s="11">
        <v>44410</v>
      </c>
      <c r="C36" s="12">
        <f>B36-$B$5</f>
        <v>1386</v>
      </c>
      <c r="D36" s="10" t="s">
        <v>17</v>
      </c>
      <c r="E36" s="10" t="s">
        <v>3</v>
      </c>
      <c r="F36" s="10">
        <v>106000</v>
      </c>
      <c r="G36" s="10">
        <f t="shared" si="1"/>
        <v>992</v>
      </c>
      <c r="N36" s="18" t="s">
        <v>66</v>
      </c>
      <c r="O36" s="18" t="s">
        <v>2</v>
      </c>
      <c r="P36" s="18" t="s">
        <v>67</v>
      </c>
    </row>
    <row r="37" spans="2:21" x14ac:dyDescent="0.25">
      <c r="B37" s="11">
        <v>44441</v>
      </c>
      <c r="C37" s="12">
        <f>B37-$B$5</f>
        <v>1417</v>
      </c>
      <c r="D37" s="10" t="s">
        <v>17</v>
      </c>
      <c r="E37" s="10" t="s">
        <v>3</v>
      </c>
      <c r="F37" s="10">
        <v>107001</v>
      </c>
      <c r="G37" s="10">
        <f t="shared" si="1"/>
        <v>1001</v>
      </c>
      <c r="N37" s="18" t="s">
        <v>57</v>
      </c>
      <c r="O37" s="18">
        <v>14263</v>
      </c>
      <c r="P37" s="20">
        <f>O37/O37</f>
        <v>1</v>
      </c>
    </row>
    <row r="38" spans="2:21" x14ac:dyDescent="0.25">
      <c r="B38" s="11">
        <v>44470</v>
      </c>
      <c r="C38" s="12">
        <f>B38-$B$5</f>
        <v>1446</v>
      </c>
      <c r="D38" s="10" t="s">
        <v>33</v>
      </c>
      <c r="E38" s="10" t="s">
        <v>3</v>
      </c>
      <c r="F38" s="10">
        <v>108007</v>
      </c>
      <c r="G38" s="10">
        <f t="shared" si="1"/>
        <v>1006</v>
      </c>
      <c r="P38" s="17"/>
    </row>
    <row r="39" spans="2:21" x14ac:dyDescent="0.25">
      <c r="B39" s="11">
        <v>44527</v>
      </c>
      <c r="C39" s="12">
        <f>B39-$B$5</f>
        <v>1503</v>
      </c>
      <c r="D39" s="10" t="s">
        <v>17</v>
      </c>
      <c r="E39" s="10" t="s">
        <v>3</v>
      </c>
      <c r="F39" s="10">
        <v>110083</v>
      </c>
      <c r="G39" s="10">
        <f t="shared" si="1"/>
        <v>2076</v>
      </c>
      <c r="P39" s="17"/>
    </row>
    <row r="40" spans="2:21" x14ac:dyDescent="0.25">
      <c r="B40" s="11">
        <v>44582</v>
      </c>
      <c r="C40" s="12">
        <f>B40-$B$5</f>
        <v>1558</v>
      </c>
      <c r="D40" s="10" t="s">
        <v>34</v>
      </c>
      <c r="E40" s="10" t="s">
        <v>3</v>
      </c>
      <c r="F40" s="10">
        <v>111000</v>
      </c>
      <c r="G40" s="10">
        <f t="shared" si="1"/>
        <v>917</v>
      </c>
      <c r="P40" s="17"/>
    </row>
    <row r="41" spans="2:21" x14ac:dyDescent="0.25">
      <c r="B41" s="11">
        <v>44627</v>
      </c>
      <c r="C41" s="12">
        <f>B41-$B$5</f>
        <v>1603</v>
      </c>
      <c r="D41" s="10" t="s">
        <v>17</v>
      </c>
      <c r="E41" s="10" t="s">
        <v>3</v>
      </c>
      <c r="F41" s="10">
        <v>112007</v>
      </c>
      <c r="G41" s="10">
        <f t="shared" si="1"/>
        <v>1007</v>
      </c>
      <c r="P41" s="17"/>
    </row>
    <row r="42" spans="2:21" x14ac:dyDescent="0.25">
      <c r="B42" s="11">
        <v>44674</v>
      </c>
      <c r="C42" s="12">
        <f>B42-$B$5</f>
        <v>1650</v>
      </c>
      <c r="D42" s="10" t="s">
        <v>35</v>
      </c>
      <c r="E42" s="10" t="s">
        <v>3</v>
      </c>
      <c r="F42" s="10">
        <v>113007</v>
      </c>
      <c r="G42" s="10">
        <f t="shared" si="1"/>
        <v>1000</v>
      </c>
    </row>
    <row r="43" spans="2:21" x14ac:dyDescent="0.25">
      <c r="B43" s="11">
        <v>44729</v>
      </c>
      <c r="C43" s="12">
        <f>B43-$B$5</f>
        <v>1705</v>
      </c>
      <c r="D43" s="10" t="s">
        <v>15</v>
      </c>
      <c r="E43" s="10" t="s">
        <v>5</v>
      </c>
      <c r="F43" s="10">
        <v>114000</v>
      </c>
      <c r="G43" s="10">
        <f t="shared" si="1"/>
        <v>993</v>
      </c>
    </row>
    <row r="44" spans="2:21" x14ac:dyDescent="0.25">
      <c r="B44" s="11">
        <v>44754</v>
      </c>
      <c r="C44" s="12">
        <f>B44-$B$5</f>
        <v>1730</v>
      </c>
      <c r="D44" s="10" t="s">
        <v>17</v>
      </c>
      <c r="E44" s="10" t="s">
        <v>3</v>
      </c>
      <c r="F44" s="10">
        <v>115001</v>
      </c>
      <c r="G44" s="10">
        <f t="shared" si="1"/>
        <v>1001</v>
      </c>
    </row>
    <row r="45" spans="2:21" x14ac:dyDescent="0.25">
      <c r="B45" s="11">
        <v>44756</v>
      </c>
      <c r="C45" s="12">
        <f>B45-$B$5</f>
        <v>1732</v>
      </c>
      <c r="D45" s="10" t="s">
        <v>36</v>
      </c>
      <c r="E45" s="10" t="s">
        <v>3</v>
      </c>
      <c r="F45" s="10">
        <v>115013</v>
      </c>
      <c r="G45" s="10">
        <f t="shared" si="1"/>
        <v>12</v>
      </c>
    </row>
    <row r="46" spans="2:21" x14ac:dyDescent="0.25">
      <c r="B46" s="11">
        <v>44819</v>
      </c>
      <c r="C46" s="12">
        <f>B46-$B$5</f>
        <v>1795</v>
      </c>
      <c r="D46" s="10" t="s">
        <v>17</v>
      </c>
      <c r="E46" s="10" t="s">
        <v>3</v>
      </c>
      <c r="F46" s="10">
        <v>117066</v>
      </c>
      <c r="G46" s="10">
        <f t="shared" si="1"/>
        <v>2053</v>
      </c>
    </row>
    <row r="47" spans="2:21" x14ac:dyDescent="0.25">
      <c r="B47" s="11">
        <v>44905</v>
      </c>
      <c r="C47" s="12">
        <f>B47-$B$5</f>
        <v>1881</v>
      </c>
      <c r="D47" s="10" t="s">
        <v>37</v>
      </c>
      <c r="E47" s="10" t="s">
        <v>3</v>
      </c>
      <c r="F47" s="10">
        <v>119000</v>
      </c>
      <c r="G47" s="10">
        <f t="shared" si="1"/>
        <v>1934</v>
      </c>
    </row>
    <row r="48" spans="2:21" x14ac:dyDescent="0.25">
      <c r="B48" s="13">
        <v>44962</v>
      </c>
      <c r="C48" s="12">
        <f>B48-$B$5</f>
        <v>1938</v>
      </c>
      <c r="D48" s="14" t="s">
        <v>29</v>
      </c>
      <c r="E48" s="14" t="s">
        <v>3</v>
      </c>
      <c r="F48" s="14">
        <v>121001</v>
      </c>
      <c r="G48" s="14">
        <f t="shared" si="1"/>
        <v>2001</v>
      </c>
    </row>
    <row r="49" spans="2:7" ht="15.75" thickBot="1" x14ac:dyDescent="0.3">
      <c r="B49" s="25"/>
      <c r="C49" s="27">
        <f>C48/365</f>
        <v>5.3095890410958901</v>
      </c>
      <c r="D49" s="28" t="s">
        <v>40</v>
      </c>
      <c r="E49" s="28"/>
      <c r="F49" s="29" t="s">
        <v>39</v>
      </c>
      <c r="G49" s="28">
        <f>SUM(G5:G48)</f>
        <v>68016</v>
      </c>
    </row>
    <row r="50" spans="2:7" ht="15.75" thickTop="1" x14ac:dyDescent="0.25">
      <c r="B50" s="26"/>
      <c r="C50" s="30"/>
      <c r="D50" s="31"/>
      <c r="E50" s="31"/>
      <c r="F50" s="31" t="s">
        <v>45</v>
      </c>
      <c r="G50" s="32">
        <f>G49/C49</f>
        <v>12810.030959752323</v>
      </c>
    </row>
  </sheetData>
  <autoFilter ref="B4:G50" xr:uid="{37851D9A-4C51-4466-A683-72491E86B320}"/>
  <mergeCells count="2">
    <mergeCell ref="N35:P35"/>
    <mergeCell ref="N30:P30"/>
  </mergeCells>
  <hyperlinks>
    <hyperlink ref="J9" r:id="rId1" location="average-miles-driven-per-year-by-state" xr:uid="{81A88BE4-A830-439A-9658-877A55001DF3}"/>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B75E7-065D-4473-93AE-264888CA82C0}">
  <dimension ref="A3:M25"/>
  <sheetViews>
    <sheetView workbookViewId="0">
      <selection activeCell="A3" sqref="A3"/>
    </sheetView>
  </sheetViews>
  <sheetFormatPr defaultRowHeight="15" x14ac:dyDescent="0.25"/>
  <cols>
    <col min="1" max="1" width="15.42578125" bestFit="1" customWidth="1"/>
    <col min="2" max="2" width="18.140625" bestFit="1" customWidth="1"/>
    <col min="3" max="3" width="8.28515625" bestFit="1" customWidth="1"/>
    <col min="4" max="4" width="16.85546875" bestFit="1" customWidth="1"/>
  </cols>
  <sheetData>
    <row r="3" spans="1:13" x14ac:dyDescent="0.25">
      <c r="A3" s="1" t="s">
        <v>50</v>
      </c>
      <c r="B3" t="s">
        <v>64</v>
      </c>
      <c r="C3" t="s">
        <v>56</v>
      </c>
    </row>
    <row r="4" spans="1:13" x14ac:dyDescent="0.25">
      <c r="A4" s="2" t="s">
        <v>6</v>
      </c>
      <c r="B4" s="3">
        <v>2015</v>
      </c>
      <c r="C4" s="5">
        <v>671.66666666666663</v>
      </c>
    </row>
    <row r="5" spans="1:13" x14ac:dyDescent="0.25">
      <c r="A5" s="2" t="s">
        <v>7</v>
      </c>
      <c r="B5" s="3">
        <v>13000</v>
      </c>
      <c r="C5" s="5">
        <v>2166.6666666666665</v>
      </c>
      <c r="M5" s="16" t="s">
        <v>63</v>
      </c>
    </row>
    <row r="6" spans="1:13" x14ac:dyDescent="0.25">
      <c r="A6" s="2" t="s">
        <v>8</v>
      </c>
      <c r="B6" s="3">
        <v>13000</v>
      </c>
      <c r="C6" s="5">
        <v>1181.8181818181818</v>
      </c>
    </row>
    <row r="7" spans="1:13" x14ac:dyDescent="0.25">
      <c r="A7" s="2" t="s">
        <v>9</v>
      </c>
      <c r="B7" s="3">
        <v>16002</v>
      </c>
      <c r="C7" s="5">
        <v>2667</v>
      </c>
    </row>
    <row r="8" spans="1:13" x14ac:dyDescent="0.25">
      <c r="A8" s="2" t="s">
        <v>10</v>
      </c>
      <c r="B8" s="3">
        <v>13081</v>
      </c>
      <c r="C8" s="5">
        <v>1453.4444444444443</v>
      </c>
    </row>
    <row r="9" spans="1:13" x14ac:dyDescent="0.25">
      <c r="A9" s="2" t="s">
        <v>11</v>
      </c>
      <c r="B9" s="3">
        <v>8917</v>
      </c>
      <c r="C9" s="5">
        <v>1114.625</v>
      </c>
    </row>
    <row r="10" spans="1:13" x14ac:dyDescent="0.25">
      <c r="A10" s="2" t="s">
        <v>12</v>
      </c>
      <c r="B10" s="3">
        <v>2001</v>
      </c>
      <c r="C10" s="5">
        <v>2001</v>
      </c>
    </row>
    <row r="13" spans="1:13" x14ac:dyDescent="0.25">
      <c r="A13" s="2" t="s">
        <v>51</v>
      </c>
      <c r="B13" t="str">
        <f>_xlfn.XLOOKUP(MAX(B4:B10),B4:B10,A4:A10)</f>
        <v>2020</v>
      </c>
    </row>
    <row r="18" spans="1:2" x14ac:dyDescent="0.25">
      <c r="A18" s="1" t="s">
        <v>50</v>
      </c>
      <c r="B18" t="s">
        <v>65</v>
      </c>
    </row>
    <row r="19" spans="1:2" x14ac:dyDescent="0.25">
      <c r="A19" s="2" t="s">
        <v>6</v>
      </c>
      <c r="B19" s="3"/>
    </row>
    <row r="20" spans="1:2" x14ac:dyDescent="0.25">
      <c r="A20" s="2" t="s">
        <v>7</v>
      </c>
      <c r="B20" s="3">
        <v>10985</v>
      </c>
    </row>
    <row r="21" spans="1:2" x14ac:dyDescent="0.25">
      <c r="A21" s="2" t="s">
        <v>8</v>
      </c>
      <c r="B21" s="3">
        <v>0</v>
      </c>
    </row>
    <row r="22" spans="1:2" x14ac:dyDescent="0.25">
      <c r="A22" s="2" t="s">
        <v>9</v>
      </c>
      <c r="B22" s="3">
        <v>3002</v>
      </c>
    </row>
    <row r="23" spans="1:2" x14ac:dyDescent="0.25">
      <c r="A23" s="2" t="s">
        <v>10</v>
      </c>
      <c r="B23" s="3">
        <v>-2921</v>
      </c>
    </row>
    <row r="24" spans="1:2" x14ac:dyDescent="0.25">
      <c r="A24" s="2" t="s">
        <v>11</v>
      </c>
      <c r="B24" s="3">
        <v>-4164</v>
      </c>
    </row>
    <row r="25" spans="1:2" x14ac:dyDescent="0.25">
      <c r="A25" s="2" t="s">
        <v>12</v>
      </c>
      <c r="B25" s="3">
        <v>-6916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Mileage</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T-Mack McAllister</dc:creator>
  <cp:lastModifiedBy>T-Mack McAllister</cp:lastModifiedBy>
  <dcterms:created xsi:type="dcterms:W3CDTF">2023-02-07T05:32:25Z</dcterms:created>
  <dcterms:modified xsi:type="dcterms:W3CDTF">2023-02-08T22:40:11Z</dcterms:modified>
</cp:coreProperties>
</file>