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leyk\Desktop\Notes\Senior Spring\ENGR5000\Designs\ExternalFaces\"/>
    </mc:Choice>
  </mc:AlternateContent>
  <xr:revisionPtr revIDLastSave="0" documentId="13_ncr:1_{C90C32B8-5CC0-4CB1-AA81-5777EC78463D}" xr6:coauthVersionLast="47" xr6:coauthVersionMax="47" xr10:uidLastSave="{00000000-0000-0000-0000-000000000000}"/>
  <bookViews>
    <workbookView xWindow="-108" yWindow="-108" windowWidth="23256" windowHeight="13176" xr2:uid="{27598E70-C6CB-40D2-BE04-8417770D2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  <c r="E6" i="1"/>
  <c r="E8" i="1" s="1"/>
  <c r="A9" i="1"/>
  <c r="B11" i="1"/>
  <c r="B5" i="1"/>
  <c r="B4" i="1"/>
  <c r="B7" i="1" s="1"/>
  <c r="B8" i="1" l="1"/>
  <c r="D8" i="1"/>
</calcChain>
</file>

<file path=xl/sharedStrings.xml><?xml version="1.0" encoding="utf-8"?>
<sst xmlns="http://schemas.openxmlformats.org/spreadsheetml/2006/main" count="17" uniqueCount="17">
  <si>
    <t xml:space="preserve">SPV1040 Inductor </t>
  </si>
  <si>
    <t>Vout</t>
  </si>
  <si>
    <t>Vmpp</t>
  </si>
  <si>
    <t>Pmax (mW)</t>
  </si>
  <si>
    <t>Duty Cycle</t>
  </si>
  <si>
    <t>Switching Frequency</t>
  </si>
  <si>
    <t>CM mode inductance</t>
  </si>
  <si>
    <t>Lx</t>
  </si>
  <si>
    <t xml:space="preserve">Voc </t>
  </si>
  <si>
    <t>Imax</t>
  </si>
  <si>
    <t>Output voltage partitioning</t>
  </si>
  <si>
    <t>Vout Max</t>
  </si>
  <si>
    <t>Resistor ratio</t>
  </si>
  <si>
    <t>Slected Resistors</t>
  </si>
  <si>
    <t>Vout Real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</si>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</sst>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BC44-76AB-4718-95E9-C116643A1DE3}">
  <dimension ref="A1:E18"/>
  <sheetViews>
    <sheetView tabSelected="1" workbookViewId="0">
      <selection activeCell="B18" sqref="B18"/>
    </sheetView>
  </sheetViews>
  <sheetFormatPr defaultRowHeight="14.4" x14ac:dyDescent="0.3"/>
  <cols>
    <col min="1" max="1" width="19.6640625" customWidth="1"/>
    <col min="2" max="2" width="12.6640625" bestFit="1" customWidth="1"/>
    <col min="4" max="5" width="12" bestFit="1" customWidth="1"/>
  </cols>
  <sheetData>
    <row r="1" spans="1:5" x14ac:dyDescent="0.3">
      <c r="A1" s="2" t="s">
        <v>0</v>
      </c>
      <c r="B1" s="2"/>
      <c r="C1" s="2"/>
      <c r="D1" s="2"/>
    </row>
    <row r="2" spans="1:5" x14ac:dyDescent="0.3">
      <c r="A2" t="s">
        <v>1</v>
      </c>
      <c r="B2">
        <v>4.2</v>
      </c>
    </row>
    <row r="3" spans="1:5" x14ac:dyDescent="0.3">
      <c r="A3" t="s">
        <v>2</v>
      </c>
      <c r="B3">
        <v>3.35</v>
      </c>
    </row>
    <row r="4" spans="1:5" x14ac:dyDescent="0.3">
      <c r="A4" t="s">
        <v>3</v>
      </c>
      <c r="B4">
        <f>184 * 2</f>
        <v>368</v>
      </c>
    </row>
    <row r="5" spans="1:5" x14ac:dyDescent="0.3">
      <c r="A5" t="s">
        <v>4</v>
      </c>
      <c r="B5">
        <f>1-(B3/B2)</f>
        <v>0.20238095238095244</v>
      </c>
    </row>
    <row r="6" spans="1:5" x14ac:dyDescent="0.3">
      <c r="A6" t="s">
        <v>5</v>
      </c>
      <c r="B6">
        <v>100000</v>
      </c>
      <c r="E6">
        <f xml:space="preserve"> 15 * 10^-9</f>
        <v>1.5000000000000002E-8</v>
      </c>
    </row>
    <row r="7" spans="1:5" x14ac:dyDescent="0.3">
      <c r="A7" t="s">
        <v>6</v>
      </c>
      <c r="B7">
        <f>(POWER(B2, 2) / B4) * (POWER((B5*(1-B5)), 2)/(2*B6))</f>
        <v>6.2452678648452169E-9</v>
      </c>
      <c r="D7" s="1">
        <v>0.3</v>
      </c>
      <c r="E7" s="1">
        <v>-0.3</v>
      </c>
    </row>
    <row r="8" spans="1:5" x14ac:dyDescent="0.3">
      <c r="A8" t="s">
        <v>7</v>
      </c>
      <c r="B8">
        <f>0.5 *(A9 * B10)/(2-B11)</f>
        <v>9.9187380497131948E-6</v>
      </c>
      <c r="D8">
        <f xml:space="preserve"> E6 * 1.3</f>
        <v>1.9500000000000003E-8</v>
      </c>
      <c r="E8">
        <f xml:space="preserve"> E6 - (E6 *0.3)</f>
        <v>1.0500000000000001E-8</v>
      </c>
    </row>
    <row r="9" spans="1:5" x14ac:dyDescent="0.3">
      <c r="A9">
        <f xml:space="preserve"> 9 * (10^-6)</f>
        <v>9.0000000000000002E-6</v>
      </c>
    </row>
    <row r="10" spans="1:5" x14ac:dyDescent="0.3">
      <c r="A10" t="s">
        <v>8</v>
      </c>
      <c r="B10">
        <v>4.1500000000000004</v>
      </c>
    </row>
    <row r="11" spans="1:5" x14ac:dyDescent="0.3">
      <c r="A11" t="s">
        <v>9</v>
      </c>
      <c r="B11">
        <f xml:space="preserve"> 0.0586 * 2</f>
        <v>0.1172</v>
      </c>
    </row>
    <row r="13" spans="1:5" x14ac:dyDescent="0.3">
      <c r="A13" s="2" t="s">
        <v>10</v>
      </c>
      <c r="B13" s="2"/>
      <c r="C13" s="2"/>
      <c r="D13" s="2"/>
    </row>
    <row r="14" spans="1:5" x14ac:dyDescent="0.3">
      <c r="A14" t="s">
        <v>11</v>
      </c>
      <c r="B14">
        <v>4.2</v>
      </c>
    </row>
    <row r="15" spans="1:5" x14ac:dyDescent="0.3">
      <c r="A15" t="s">
        <v>12</v>
      </c>
      <c r="B15" s="3">
        <f>(B14/1.25) - 1</f>
        <v>2.3600000000000003</v>
      </c>
    </row>
    <row r="16" spans="1:5" x14ac:dyDescent="0.3">
      <c r="B16" s="4" t="s">
        <v>15</v>
      </c>
      <c r="C16" s="5" t="s">
        <v>16</v>
      </c>
    </row>
    <row r="17" spans="1:3" x14ac:dyDescent="0.3">
      <c r="A17" t="s">
        <v>13</v>
      </c>
      <c r="B17">
        <v>1000000</v>
      </c>
      <c r="C17">
        <v>420000</v>
      </c>
    </row>
    <row r="18" spans="1:3" x14ac:dyDescent="0.3">
      <c r="A18" t="s">
        <v>14</v>
      </c>
      <c r="B18">
        <f>((B17/C17) +1) *1.25</f>
        <v>4.2261904761904763</v>
      </c>
    </row>
  </sheetData>
  <mergeCells count="2">
    <mergeCell ref="A1:D1"/>
    <mergeCell ref="A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Shanley, Kieran M.</dc:creator>
  <cp:lastModifiedBy>Shanley, Kieran M.</cp:lastModifiedBy>
  <dcterms:created xsi:type="dcterms:W3CDTF">2023-04-11T14:39:21Z</dcterms:created>
  <dcterms:modified xsi:type="dcterms:W3CDTF">2023-05-02T23:43:29Z</dcterms:modified>
</cp:coreProperties>
</file>