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 livre sujet " sheetId="1" r:id="rId4"/>
    <sheet state="visible" name="Copie de Balance VICTORY" sheetId="2" r:id="rId5"/>
  </sheets>
  <definedNames>
    <definedName localSheetId="1" name="Tab">'Copie de Balance VICTORY'!$A$25:$B$37</definedName>
    <definedName name="Tab_">'Copie de Balance VICTORY'!$A$25:$B$37</definedName>
    <definedName name="Tab">#REF!</definedName>
  </definedNames>
  <calcPr/>
  <extLst>
    <ext uri="GoogleSheetsCustomDataVersion1">
      <go:sheetsCustomData xmlns:go="http://customooxmlschemas.google.com/" r:id="rId6" roundtripDataSignature="AMtx7mgblokFTxOakTy8HAxGyu4LqGEugw=="/>
    </ext>
  </extLst>
</workbook>
</file>

<file path=xl/sharedStrings.xml><?xml version="1.0" encoding="utf-8"?>
<sst xmlns="http://schemas.openxmlformats.org/spreadsheetml/2006/main" count="70" uniqueCount="43">
  <si>
    <t>Grand Livre  SA VICTORY</t>
  </si>
  <si>
    <t>Capital</t>
  </si>
  <si>
    <t>Achats de marchandises</t>
  </si>
  <si>
    <t>Banque</t>
  </si>
  <si>
    <t>Entretien et réparations</t>
  </si>
  <si>
    <t>Solde Créditeur</t>
  </si>
  <si>
    <t>Totaux</t>
  </si>
  <si>
    <t>Solde Débiteur</t>
  </si>
  <si>
    <t>Matériel de transport</t>
  </si>
  <si>
    <t>Clients</t>
  </si>
  <si>
    <t>Stock de marchandises</t>
  </si>
  <si>
    <t>Ventes de marchandises</t>
  </si>
  <si>
    <t>Solde Crediteur</t>
  </si>
  <si>
    <t>Fournisseurs</t>
  </si>
  <si>
    <t>Caisse</t>
  </si>
  <si>
    <t>Fournitures non stockables</t>
  </si>
  <si>
    <t>Matériel de bureau et inform</t>
  </si>
  <si>
    <t>Locations</t>
  </si>
  <si>
    <t>1) A l'aide d'un plan comptable que vous trouverez sur INTERNET, attribuez à chaque compte en "T" un code à 3 ou 4 chiffres</t>
  </si>
  <si>
    <t xml:space="preserve">2) A l'aide du compte "Client" complétez les différents calculs des comptes pour faire apparaître le solde (Débiteur ou créditeur) </t>
  </si>
  <si>
    <t>3) A partir du grand livre, établissez la balance des comptes au 31/12/N ?</t>
  </si>
  <si>
    <t>a) Complétez la partie intitulés</t>
  </si>
  <si>
    <t>b) Complétez la partie TOTAUX</t>
  </si>
  <si>
    <t>c) Complétez la partie SOLDES</t>
  </si>
  <si>
    <t>4) Complétez la fiche "AUTO EVALUATION"</t>
  </si>
  <si>
    <t>Intitulés des comptes</t>
  </si>
  <si>
    <t>TOTAUX</t>
  </si>
  <si>
    <t>SOLDE</t>
  </si>
  <si>
    <t>NUMERO DE COMPTE</t>
  </si>
  <si>
    <t>Débit</t>
  </si>
  <si>
    <t>Crédit</t>
  </si>
  <si>
    <t>Débiteur</t>
  </si>
  <si>
    <t>Créditeur</t>
  </si>
  <si>
    <t>Bilan</t>
  </si>
  <si>
    <t>Compte de résultat</t>
  </si>
  <si>
    <t>Materiel de  Transport</t>
  </si>
  <si>
    <t>Materiel de Bureau et Inform</t>
  </si>
  <si>
    <t>Stock de Marchandise</t>
  </si>
  <si>
    <t>Fournisseur</t>
  </si>
  <si>
    <t>Client</t>
  </si>
  <si>
    <t>Vente de Marchandises</t>
  </si>
  <si>
    <t>Entretien et Reparation</t>
  </si>
  <si>
    <t>Achat de Marchandise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</si>
</sst>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\ _€_-;\-* #,##0.00\ _€_-;_-* &quot;-&quot;??\ _€_-;_-@"/>
    <numFmt numFmtId="165" formatCode="#,##0.00\ [$€-1]"/>
    <numFmt numFmtId="166" formatCode="_-* #,##0.00\ &quot;€&quot;_-;\-* #,##0.00\ &quot;€&quot;_-;_-* &quot;-&quot;??\ &quot;€&quot;_-;_-@"/>
  </numFmts>
  <fonts count="16">
    <font>
      <sz val="12.0"/>
      <color rgb="FF000000"/>
      <name val="Times New Roman"/>
      <scheme val="minor"/>
    </font>
    <font>
      <b/>
      <sz val="20.0"/>
      <color theme="1"/>
      <name val="Times New Roman"/>
    </font>
    <font/>
    <font>
      <b/>
      <u/>
      <sz val="20.0"/>
      <color theme="1"/>
      <name val="Times New Roman"/>
    </font>
    <font>
      <b/>
      <sz val="14.0"/>
      <color theme="1"/>
      <name val="Times New Roman"/>
    </font>
    <font>
      <b/>
      <u/>
      <sz val="12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color theme="1"/>
      <name val="Times New Roman"/>
    </font>
    <font>
      <b/>
      <color theme="1"/>
      <name val="Times New Roman"/>
    </font>
    <font>
      <b/>
      <color theme="1"/>
      <name val="Times New Roman"/>
      <scheme val="minor"/>
    </font>
    <font>
      <b/>
      <u/>
      <sz val="24.0"/>
      <color theme="1"/>
      <name val="Times New Roman"/>
    </font>
    <font>
      <color theme="1"/>
      <name val="Times New Roman"/>
      <scheme val="minor"/>
    </font>
    <font>
      <sz val="11.0"/>
      <color theme="1"/>
      <name val="Times New Roman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/>
    </xf>
    <xf borderId="4" fillId="0" fontId="2" numFmtId="0" xfId="0" applyBorder="1" applyFont="1"/>
    <xf borderId="5" fillId="0" fontId="7" numFmtId="164" xfId="0" applyBorder="1" applyFont="1" applyNumberFormat="1"/>
    <xf borderId="0" fillId="0" fontId="7" numFmtId="164" xfId="0" applyFont="1" applyNumberFormat="1"/>
    <xf borderId="6" fillId="0" fontId="7" numFmtId="164" xfId="0" applyBorder="1" applyFont="1" applyNumberFormat="1"/>
    <xf borderId="0" fillId="0" fontId="8" numFmtId="164" xfId="0" applyAlignment="1" applyFont="1" applyNumberFormat="1">
      <alignment horizontal="center"/>
    </xf>
    <xf borderId="0" fillId="0" fontId="9" numFmtId="0" xfId="0" applyAlignment="1" applyFont="1">
      <alignment horizontal="right"/>
    </xf>
    <xf borderId="6" fillId="0" fontId="6" numFmtId="164" xfId="0" applyBorder="1" applyFont="1" applyNumberFormat="1"/>
    <xf borderId="0" fillId="0" fontId="6" numFmtId="164" xfId="0" applyFont="1" applyNumberFormat="1"/>
    <xf borderId="0" fillId="0" fontId="10" numFmtId="0" xfId="0" applyAlignment="1" applyFont="1">
      <alignment horizontal="right" vertical="bottom"/>
    </xf>
    <xf borderId="5" fillId="0" fontId="6" numFmtId="164" xfId="0" applyAlignment="1" applyBorder="1" applyFont="1" applyNumberFormat="1">
      <alignment horizontal="right" vertical="bottom"/>
    </xf>
    <xf borderId="7" fillId="0" fontId="6" numFmtId="164" xfId="0" applyAlignment="1" applyBorder="1" applyFont="1" applyNumberFormat="1">
      <alignment horizontal="right" vertical="bottom"/>
    </xf>
    <xf borderId="6" fillId="0" fontId="7" numFmtId="0" xfId="0" applyBorder="1" applyFont="1"/>
    <xf borderId="8" fillId="0" fontId="7" numFmtId="0" xfId="0" applyBorder="1" applyFont="1"/>
    <xf borderId="4" fillId="0" fontId="7" numFmtId="0" xfId="0" applyBorder="1" applyFont="1"/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0" fillId="0" fontId="8" numFmtId="0" xfId="0" applyAlignment="1" applyFont="1">
      <alignment horizontal="center"/>
    </xf>
    <xf borderId="0" fillId="0" fontId="11" numFmtId="164" xfId="0" applyAlignment="1" applyFont="1" applyNumberFormat="1">
      <alignment horizontal="center" vertical="bottom"/>
    </xf>
    <xf borderId="0" fillId="0" fontId="7" numFmtId="164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horizontal="center"/>
    </xf>
    <xf borderId="0" fillId="0" fontId="12" numFmtId="0" xfId="0" applyAlignment="1" applyFont="1">
      <alignment horizontal="center" readingOrder="0"/>
    </xf>
    <xf borderId="8" fillId="0" fontId="7" numFmtId="164" xfId="0" applyBorder="1" applyFont="1" applyNumberFormat="1"/>
    <xf borderId="9" fillId="0" fontId="7" numFmtId="164" xfId="0" applyBorder="1" applyFont="1" applyNumberFormat="1"/>
    <xf borderId="8" fillId="0" fontId="7" numFmtId="164" xfId="0" applyAlignment="1" applyBorder="1" applyFont="1" applyNumberFormat="1">
      <alignment vertical="bottom"/>
    </xf>
    <xf borderId="4" fillId="0" fontId="7" numFmtId="164" xfId="0" applyAlignment="1" applyBorder="1" applyFont="1" applyNumberFormat="1">
      <alignment vertical="bottom"/>
    </xf>
    <xf borderId="0" fillId="0" fontId="11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horizontal="center" readingOrder="0" vertical="bottom"/>
    </xf>
    <xf borderId="0" fillId="0" fontId="7" numFmtId="0" xfId="0" applyFont="1"/>
    <xf borderId="8" fillId="0" fontId="7" numFmtId="0" xfId="0" applyAlignment="1" applyBorder="1" applyFont="1">
      <alignment vertical="bottom"/>
    </xf>
    <xf borderId="0" fillId="0" fontId="11" numFmtId="0" xfId="0" applyAlignment="1" applyFont="1">
      <alignment horizontal="center" vertical="bottom"/>
    </xf>
    <xf borderId="10" fillId="2" fontId="6" numFmtId="0" xfId="0" applyAlignment="1" applyBorder="1" applyFill="1" applyFont="1">
      <alignment horizontal="center" shrinkToFit="0" vertical="center" wrapText="1"/>
    </xf>
    <xf borderId="0" fillId="2" fontId="13" numFmtId="0" xfId="0" applyAlignment="1" applyFont="1">
      <alignment horizontal="center"/>
    </xf>
    <xf borderId="11" fillId="0" fontId="2" numFmtId="0" xfId="0" applyBorder="1" applyFont="1"/>
    <xf borderId="0" fillId="2" fontId="14" numFmtId="0" xfId="0" applyFont="1"/>
    <xf borderId="10" fillId="2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/>
    </xf>
    <xf borderId="13" fillId="3" fontId="2" numFmtId="0" xfId="0" applyBorder="1" applyFill="1" applyFont="1"/>
    <xf borderId="0" fillId="2" fontId="14" numFmtId="0" xfId="0" applyAlignment="1" applyFont="1">
      <alignment readingOrder="0"/>
    </xf>
    <xf borderId="11" fillId="4" fontId="2" numFmtId="0" xfId="0" applyBorder="1" applyFill="1" applyFont="1"/>
    <xf borderId="14" fillId="2" fontId="4" numFmtId="0" xfId="0" applyAlignment="1" applyBorder="1" applyFont="1">
      <alignment horizontal="center" vertical="center"/>
    </xf>
    <xf borderId="14" fillId="5" fontId="7" numFmtId="0" xfId="0" applyAlignment="1" applyBorder="1" applyFill="1" applyFont="1">
      <alignment readingOrder="0"/>
    </xf>
    <xf borderId="14" fillId="2" fontId="15" numFmtId="0" xfId="0" applyBorder="1" applyFont="1"/>
    <xf borderId="14" fillId="2" fontId="7" numFmtId="165" xfId="0" applyAlignment="1" applyBorder="1" applyFont="1" applyNumberFormat="1">
      <alignment horizontal="right"/>
    </xf>
    <xf borderId="14" fillId="2" fontId="7" numFmtId="166" xfId="0" applyBorder="1" applyFont="1" applyNumberFormat="1"/>
    <xf borderId="14" fillId="5" fontId="7" numFmtId="0" xfId="0" applyBorder="1" applyFont="1"/>
    <xf borderId="14" fillId="2" fontId="7" numFmtId="165" xfId="0" applyAlignment="1" applyBorder="1" applyFont="1" applyNumberFormat="1">
      <alignment horizontal="right" readingOrder="0"/>
    </xf>
    <xf borderId="12" fillId="6" fontId="7" numFmtId="0" xfId="0" applyAlignment="1" applyBorder="1" applyFill="1" applyFont="1">
      <alignment readingOrder="0"/>
    </xf>
    <xf borderId="10" fillId="2" fontId="7" numFmtId="165" xfId="0" applyAlignment="1" applyBorder="1" applyFont="1" applyNumberFormat="1">
      <alignment horizontal="right"/>
    </xf>
    <xf borderId="0" fillId="0" fontId="14" numFmtId="0" xfId="0" applyAlignment="1" applyFont="1">
      <alignment readingOrder="0"/>
    </xf>
    <xf borderId="13" fillId="2" fontId="7" numFmtId="165" xfId="0" applyAlignment="1" applyBorder="1" applyFont="1" applyNumberFormat="1">
      <alignment horizontal="right"/>
    </xf>
    <xf borderId="14" fillId="6" fontId="7" numFmtId="0" xfId="0" applyAlignment="1" applyBorder="1" applyFont="1">
      <alignment readingOrder="0"/>
    </xf>
    <xf borderId="11" fillId="2" fontId="7" numFmtId="165" xfId="0" applyAlignment="1" applyBorder="1" applyFont="1" applyNumberFormat="1">
      <alignment horizontal="right" readingOrder="0"/>
    </xf>
    <xf borderId="14" fillId="2" fontId="7" numFmtId="0" xfId="0" applyBorder="1" applyFont="1"/>
    <xf borderId="14" fillId="2" fontId="4" numFmtId="0" xfId="0" applyAlignment="1" applyBorder="1" applyFont="1">
      <alignment horizontal="center"/>
    </xf>
    <xf borderId="14" fillId="2" fontId="4" numFmtId="165" xfId="0" applyAlignment="1" applyBorder="1" applyFont="1" applyNumberFormat="1">
      <alignment horizontal="right"/>
    </xf>
    <xf borderId="14" fillId="2" fontId="4" numFmtId="166" xfId="0" applyBorder="1" applyFont="1" applyNumberFormat="1"/>
    <xf borderId="0" fillId="0" fontId="7" numFmtId="166" xfId="0" applyFont="1" applyNumberFormat="1"/>
    <xf borderId="0" fillId="0" fontId="7" numFmtId="166" xfId="0" applyAlignment="1" applyFont="1" applyNumberFormat="1">
      <alignment readingOrder="0"/>
    </xf>
    <xf borderId="0" fillId="5" fontId="7" numFmtId="166" xfId="0" applyAlignment="1" applyFont="1" applyNumberFormat="1">
      <alignment readingOrder="0"/>
    </xf>
    <xf borderId="0" fillId="6" fontId="7" numFmtId="166" xfId="0" applyAlignment="1" applyFont="1" applyNumberFormat="1">
      <alignment readingOrder="0"/>
    </xf>
    <xf borderId="14" fillId="0" fontId="7" numFmtId="0" xfId="0" applyAlignment="1" applyBorder="1" applyFont="1">
      <alignment readingOrder="0"/>
    </xf>
    <xf borderId="14" fillId="0" fontId="7" numFmtId="0" xfId="0" applyBorder="1" applyFont="1"/>
    <xf borderId="10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4" fillId="0" fontId="7" numFmtId="0" xfId="0" applyAlignment="1" applyBorder="1" applyFont="1">
      <alignment horizontal="left"/>
    </xf>
    <xf borderId="14" fillId="0" fontId="7" numFmtId="0" xfId="0" applyAlignment="1" applyBorder="1" applyFont="1">
      <alignment horizontal="left" readingOrder="0"/>
    </xf>
    <xf borderId="11" fillId="0" fontId="7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44"/>
    <col customWidth="1" min="2" max="2" width="12.78"/>
    <col customWidth="1" min="3" max="3" width="13.33"/>
    <col customWidth="1" min="4" max="4" width="6.56"/>
    <col customWidth="1" min="5" max="5" width="15.56"/>
    <col customWidth="1" min="6" max="6" width="12.78"/>
    <col customWidth="1" min="7" max="7" width="6.56"/>
    <col customWidth="1" min="8" max="8" width="12.78"/>
    <col customWidth="1" min="9" max="9" width="16.22"/>
    <col customWidth="1" min="10" max="10" width="10.56"/>
    <col customWidth="1" min="11" max="11" width="13.78"/>
    <col customWidth="1" min="12" max="12" width="14.0"/>
    <col customWidth="1" min="13" max="26" width="10.5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5.0" customHeight="1">
      <c r="A2" s="4"/>
      <c r="B2" s="4"/>
      <c r="C2" s="4"/>
      <c r="D2" s="4"/>
      <c r="E2" s="4"/>
      <c r="F2" s="4"/>
      <c r="G2" s="4"/>
      <c r="H2" s="4"/>
      <c r="I2" s="4"/>
      <c r="J2" s="4"/>
    </row>
    <row r="3">
      <c r="A3" s="4"/>
      <c r="B3" s="5">
        <v>1010.0</v>
      </c>
      <c r="D3" s="4"/>
      <c r="E3" s="5">
        <v>7070.0</v>
      </c>
      <c r="G3" s="4"/>
      <c r="H3" s="6">
        <v>5120.0</v>
      </c>
      <c r="J3" s="4"/>
      <c r="K3" s="7">
        <v>6150.0</v>
      </c>
    </row>
    <row r="4">
      <c r="B4" s="8" t="s">
        <v>1</v>
      </c>
      <c r="C4" s="9"/>
      <c r="E4" s="8" t="s">
        <v>2</v>
      </c>
      <c r="F4" s="9"/>
      <c r="H4" s="8" t="s">
        <v>3</v>
      </c>
      <c r="I4" s="9"/>
      <c r="K4" s="8" t="s">
        <v>4</v>
      </c>
      <c r="L4" s="9"/>
    </row>
    <row r="5">
      <c r="B5" s="10"/>
      <c r="C5" s="11">
        <v>420000.0</v>
      </c>
      <c r="E5" s="10">
        <v>765700.0</v>
      </c>
      <c r="F5" s="11">
        <v>250000.0</v>
      </c>
      <c r="H5" s="10">
        <v>325000.0</v>
      </c>
      <c r="I5" s="11">
        <v>240850.0</v>
      </c>
      <c r="K5" s="10">
        <v>20040.0</v>
      </c>
      <c r="L5" s="11">
        <v>1000.0</v>
      </c>
    </row>
    <row r="6">
      <c r="B6" s="12"/>
      <c r="C6" s="11"/>
      <c r="E6" s="12"/>
      <c r="F6" s="11"/>
      <c r="H6" s="12"/>
      <c r="I6" s="11"/>
      <c r="K6" s="12"/>
      <c r="L6" s="11"/>
    </row>
    <row r="7">
      <c r="B7" s="12"/>
      <c r="C7" s="13" t="s">
        <v>5</v>
      </c>
      <c r="D7" s="14" t="s">
        <v>6</v>
      </c>
      <c r="E7" s="15">
        <f t="shared" ref="E7:F7" si="1">SUM(E5:E6)</f>
        <v>765700</v>
      </c>
      <c r="F7" s="16">
        <f t="shared" si="1"/>
        <v>250000</v>
      </c>
      <c r="G7" s="17" t="s">
        <v>6</v>
      </c>
      <c r="H7" s="18">
        <f t="shared" ref="H7:I7" si="2">SUM(H5:H6)</f>
        <v>325000</v>
      </c>
      <c r="I7" s="19">
        <f t="shared" si="2"/>
        <v>240850</v>
      </c>
      <c r="J7" s="17" t="s">
        <v>6</v>
      </c>
      <c r="K7" s="18">
        <f t="shared" ref="K7:L7" si="3">SUM(K5:K6)</f>
        <v>20040</v>
      </c>
      <c r="L7" s="19">
        <f t="shared" si="3"/>
        <v>1000</v>
      </c>
    </row>
    <row r="8">
      <c r="B8" s="20"/>
      <c r="C8" s="16">
        <v>420000.0</v>
      </c>
      <c r="E8" s="21"/>
      <c r="F8" s="22"/>
      <c r="G8" s="23"/>
      <c r="H8" s="24"/>
      <c r="I8" s="25"/>
      <c r="J8" s="23"/>
      <c r="K8" s="24"/>
      <c r="L8" s="25"/>
    </row>
    <row r="9">
      <c r="B9" s="16"/>
      <c r="C9" s="16"/>
      <c r="E9" s="26" t="s">
        <v>7</v>
      </c>
      <c r="F9" s="11"/>
      <c r="G9" s="23"/>
      <c r="H9" s="27" t="s">
        <v>7</v>
      </c>
      <c r="I9" s="28"/>
      <c r="J9" s="23"/>
      <c r="K9" s="27" t="s">
        <v>7</v>
      </c>
      <c r="L9" s="28"/>
    </row>
    <row r="10">
      <c r="E10" s="16">
        <f>E7-F7</f>
        <v>515700</v>
      </c>
      <c r="G10" s="23"/>
      <c r="H10" s="29">
        <f>H7-I7</f>
        <v>84150</v>
      </c>
      <c r="I10" s="30"/>
      <c r="J10" s="23"/>
      <c r="K10" s="29">
        <f>K7-L7</f>
        <v>19040</v>
      </c>
      <c r="L10" s="28"/>
    </row>
    <row r="11">
      <c r="K11" s="31"/>
    </row>
    <row r="12">
      <c r="B12" s="32">
        <v>2182.0</v>
      </c>
      <c r="E12" s="32">
        <v>4110.0</v>
      </c>
      <c r="H12" s="5">
        <v>3700.0</v>
      </c>
      <c r="K12" s="7">
        <v>6070.0</v>
      </c>
    </row>
    <row r="13">
      <c r="B13" s="8" t="s">
        <v>8</v>
      </c>
      <c r="C13" s="9"/>
      <c r="E13" s="8" t="s">
        <v>9</v>
      </c>
      <c r="F13" s="9"/>
      <c r="H13" s="8" t="s">
        <v>10</v>
      </c>
      <c r="I13" s="9"/>
      <c r="K13" s="8" t="s">
        <v>11</v>
      </c>
      <c r="L13" s="9"/>
    </row>
    <row r="14">
      <c r="B14" s="10">
        <v>126400.0</v>
      </c>
      <c r="C14" s="11"/>
      <c r="E14" s="10">
        <v>728000.0</v>
      </c>
      <c r="F14" s="11">
        <v>109000.0</v>
      </c>
      <c r="H14" s="10">
        <v>44000.0</v>
      </c>
      <c r="I14" s="11"/>
      <c r="K14" s="10"/>
      <c r="L14" s="11">
        <v>523540.0</v>
      </c>
    </row>
    <row r="15">
      <c r="B15" s="12"/>
      <c r="C15" s="11"/>
      <c r="E15" s="33">
        <v>360000.0</v>
      </c>
      <c r="F15" s="34">
        <v>298000.0</v>
      </c>
      <c r="H15" s="12"/>
      <c r="I15" s="11"/>
      <c r="K15" s="12"/>
      <c r="L15" s="11">
        <v>13000.0</v>
      </c>
    </row>
    <row r="16">
      <c r="A16" s="17" t="s">
        <v>6</v>
      </c>
      <c r="B16" s="18">
        <f t="shared" ref="B16:C16" si="4">SUM(B13:B15)</f>
        <v>126400</v>
      </c>
      <c r="C16" s="19">
        <f t="shared" si="4"/>
        <v>0</v>
      </c>
      <c r="D16" s="14" t="s">
        <v>6</v>
      </c>
      <c r="E16" s="15">
        <f t="shared" ref="E16:F16" si="5">SUM(E14:E15)</f>
        <v>1088000</v>
      </c>
      <c r="F16" s="16">
        <f t="shared" si="5"/>
        <v>407000</v>
      </c>
      <c r="G16" s="14" t="s">
        <v>6</v>
      </c>
      <c r="H16" s="15">
        <f t="shared" ref="H16:I16" si="6">SUM(H14:H15)</f>
        <v>44000</v>
      </c>
      <c r="I16" s="16">
        <f t="shared" si="6"/>
        <v>0</v>
      </c>
      <c r="J16" s="17" t="s">
        <v>6</v>
      </c>
      <c r="K16" s="18">
        <f t="shared" ref="K16:L16" si="7">SUM(K14:K15)</f>
        <v>0</v>
      </c>
      <c r="L16" s="19">
        <f t="shared" si="7"/>
        <v>536540</v>
      </c>
    </row>
    <row r="17">
      <c r="A17" s="23"/>
      <c r="B17" s="35"/>
      <c r="C17" s="36"/>
      <c r="E17" s="21"/>
      <c r="F17" s="22"/>
      <c r="H17" s="21"/>
      <c r="I17" s="22"/>
      <c r="J17" s="23"/>
      <c r="K17" s="24"/>
      <c r="L17" s="36"/>
    </row>
    <row r="18">
      <c r="A18" s="23"/>
      <c r="B18" s="27" t="s">
        <v>7</v>
      </c>
      <c r="C18" s="28"/>
      <c r="E18" s="26" t="s">
        <v>7</v>
      </c>
      <c r="F18" s="11"/>
      <c r="H18" s="26" t="s">
        <v>7</v>
      </c>
      <c r="I18" s="11"/>
      <c r="J18" s="23"/>
      <c r="L18" s="37" t="s">
        <v>12</v>
      </c>
    </row>
    <row r="19">
      <c r="A19" s="23"/>
      <c r="B19" s="29">
        <f>B16-C16</f>
        <v>126400</v>
      </c>
      <c r="C19" s="23"/>
      <c r="E19" s="16">
        <f>E16-F16</f>
        <v>681000</v>
      </c>
      <c r="H19" s="16">
        <f>H16-I16</f>
        <v>44000</v>
      </c>
      <c r="J19" s="23"/>
      <c r="L19" s="29">
        <f>L16-K16</f>
        <v>536540</v>
      </c>
    </row>
    <row r="20">
      <c r="B20" s="31"/>
      <c r="C20" s="31"/>
      <c r="E20" s="38"/>
      <c r="F20" s="38"/>
      <c r="H20" s="39"/>
      <c r="I20" s="39"/>
      <c r="K20" s="38"/>
      <c r="L20" s="38"/>
    </row>
    <row r="21">
      <c r="B21" s="7">
        <v>4010.0</v>
      </c>
      <c r="E21" s="7">
        <v>5300.0</v>
      </c>
      <c r="H21" s="39">
        <v>6061.0</v>
      </c>
      <c r="K21" s="40">
        <v>2183.0</v>
      </c>
    </row>
    <row r="22">
      <c r="B22" s="8" t="s">
        <v>13</v>
      </c>
      <c r="C22" s="9"/>
      <c r="E22" s="8" t="s">
        <v>14</v>
      </c>
      <c r="F22" s="9"/>
      <c r="H22" s="8" t="s">
        <v>15</v>
      </c>
      <c r="I22" s="9"/>
      <c r="K22" s="8" t="s">
        <v>16</v>
      </c>
      <c r="L22" s="9"/>
    </row>
    <row r="23">
      <c r="B23" s="10">
        <v>100800.0</v>
      </c>
      <c r="C23" s="11">
        <v>780000.0</v>
      </c>
      <c r="E23" s="10">
        <v>65250.0</v>
      </c>
      <c r="F23" s="11">
        <v>29100.0</v>
      </c>
      <c r="H23" s="10">
        <v>27000.0</v>
      </c>
      <c r="I23" s="11"/>
      <c r="K23" s="10">
        <v>175000.0</v>
      </c>
      <c r="L23" s="11"/>
    </row>
    <row r="24">
      <c r="B24" s="12">
        <v>110000.0</v>
      </c>
      <c r="C24" s="11">
        <v>185000.0</v>
      </c>
      <c r="E24" s="12"/>
      <c r="F24" s="11"/>
      <c r="H24" s="12"/>
      <c r="I24" s="11"/>
      <c r="K24" s="12"/>
      <c r="L24" s="11"/>
    </row>
    <row r="25">
      <c r="B25" s="12"/>
      <c r="C25" s="11"/>
      <c r="E25" s="12"/>
      <c r="F25" s="11"/>
      <c r="H25" s="12"/>
      <c r="I25" s="11"/>
      <c r="K25" s="12"/>
      <c r="L25" s="11"/>
    </row>
    <row r="26">
      <c r="A26" s="41" t="s">
        <v>6</v>
      </c>
      <c r="B26" s="18">
        <f t="shared" ref="B26:C26" si="8">SUM(B23:B25)</f>
        <v>210800</v>
      </c>
      <c r="C26" s="19">
        <f t="shared" si="8"/>
        <v>965000</v>
      </c>
      <c r="D26" s="17" t="s">
        <v>6</v>
      </c>
      <c r="E26" s="18">
        <f t="shared" ref="E26:F26" si="9">SUM(E23:E25)</f>
        <v>65250</v>
      </c>
      <c r="F26" s="19">
        <f t="shared" si="9"/>
        <v>29100</v>
      </c>
      <c r="G26" s="17" t="s">
        <v>6</v>
      </c>
      <c r="H26" s="18">
        <f t="shared" ref="H26:I26" si="10">SUM(H23:H25)</f>
        <v>27000</v>
      </c>
      <c r="I26" s="19">
        <f t="shared" si="10"/>
        <v>0</v>
      </c>
      <c r="J26" s="17" t="s">
        <v>6</v>
      </c>
      <c r="K26" s="18">
        <f t="shared" ref="K26:L26" si="11">SUM(K23:K25)</f>
        <v>175000</v>
      </c>
      <c r="L26" s="19">
        <f t="shared" si="11"/>
        <v>0</v>
      </c>
    </row>
    <row r="27">
      <c r="A27" s="23"/>
      <c r="B27" s="35"/>
      <c r="C27" s="36"/>
      <c r="D27" s="23"/>
      <c r="E27" s="35"/>
      <c r="F27" s="36"/>
      <c r="G27" s="23"/>
      <c r="H27" s="35"/>
      <c r="I27" s="36"/>
      <c r="J27" s="23"/>
      <c r="K27" s="35"/>
      <c r="L27" s="36"/>
    </row>
    <row r="28">
      <c r="A28" s="23"/>
      <c r="C28" s="42" t="s">
        <v>12</v>
      </c>
      <c r="D28" s="23"/>
      <c r="E28" s="27" t="s">
        <v>7</v>
      </c>
      <c r="F28" s="28"/>
      <c r="G28" s="23"/>
      <c r="H28" s="27" t="s">
        <v>7</v>
      </c>
      <c r="I28" s="28"/>
      <c r="J28" s="23"/>
      <c r="K28" s="27" t="s">
        <v>7</v>
      </c>
      <c r="L28" s="28"/>
    </row>
    <row r="29">
      <c r="A29" s="23"/>
      <c r="C29" s="29">
        <f>C26-B26</f>
        <v>754200</v>
      </c>
      <c r="D29" s="23"/>
      <c r="E29" s="29">
        <f>E26-F26</f>
        <v>36150</v>
      </c>
      <c r="F29" s="23"/>
      <c r="G29" s="23"/>
      <c r="H29" s="29">
        <f>H26-I26</f>
        <v>27000</v>
      </c>
      <c r="I29" s="23"/>
      <c r="J29" s="23"/>
      <c r="K29" s="29">
        <f>K26-L26</f>
        <v>175000</v>
      </c>
      <c r="L29" s="23"/>
    </row>
    <row r="31">
      <c r="B31" s="7">
        <v>6130.0</v>
      </c>
      <c r="H31" s="39"/>
      <c r="I31" s="39"/>
    </row>
    <row r="32">
      <c r="B32" s="8" t="s">
        <v>17</v>
      </c>
      <c r="C32" s="9"/>
      <c r="H32" s="39"/>
    </row>
    <row r="33">
      <c r="B33" s="10">
        <v>2300.0</v>
      </c>
      <c r="C33" s="11"/>
      <c r="G33" s="43"/>
      <c r="H33" s="11"/>
      <c r="I33" s="11"/>
    </row>
    <row r="34">
      <c r="B34" s="12"/>
      <c r="C34" s="11"/>
      <c r="G34" s="43"/>
      <c r="H34" s="11"/>
      <c r="I34" s="11"/>
    </row>
    <row r="35">
      <c r="A35" s="17" t="s">
        <v>6</v>
      </c>
      <c r="B35" s="18">
        <f t="shared" ref="B35:C35" si="12">SUM(B33:B34)</f>
        <v>2300</v>
      </c>
      <c r="C35" s="19">
        <f t="shared" si="12"/>
        <v>0</v>
      </c>
      <c r="G35" s="43"/>
      <c r="H35" s="11"/>
      <c r="I35" s="11"/>
    </row>
    <row r="36">
      <c r="A36" s="23"/>
      <c r="B36" s="44"/>
      <c r="C36" s="25"/>
      <c r="E36" s="43"/>
      <c r="F36" s="43"/>
    </row>
    <row r="37">
      <c r="A37" s="30"/>
      <c r="B37" s="45" t="s">
        <v>7</v>
      </c>
      <c r="C37" s="28"/>
    </row>
    <row r="38">
      <c r="A38" s="23"/>
      <c r="B38" s="29">
        <f>B35-C35</f>
        <v>2300</v>
      </c>
      <c r="C38" s="23"/>
    </row>
    <row r="39">
      <c r="A39" s="43"/>
      <c r="B39" s="43"/>
    </row>
    <row r="40">
      <c r="A40" s="43" t="s">
        <v>18</v>
      </c>
      <c r="B40" s="43"/>
    </row>
    <row r="41">
      <c r="A41" s="43" t="s">
        <v>19</v>
      </c>
    </row>
    <row r="42">
      <c r="A42" s="43" t="s">
        <v>20</v>
      </c>
    </row>
    <row r="43">
      <c r="B43" s="43" t="s">
        <v>21</v>
      </c>
    </row>
    <row r="44">
      <c r="B44" s="43" t="s">
        <v>22</v>
      </c>
    </row>
    <row r="45">
      <c r="B45" s="43" t="s">
        <v>23</v>
      </c>
    </row>
    <row r="46">
      <c r="A46" s="43" t="s">
        <v>24</v>
      </c>
    </row>
  </sheetData>
  <mergeCells count="29">
    <mergeCell ref="A1:M1"/>
    <mergeCell ref="B3:C3"/>
    <mergeCell ref="E3:F3"/>
    <mergeCell ref="H3:I3"/>
    <mergeCell ref="B4:C4"/>
    <mergeCell ref="E4:F4"/>
    <mergeCell ref="H4:I4"/>
    <mergeCell ref="K12:L12"/>
    <mergeCell ref="K13:L13"/>
    <mergeCell ref="K21:L21"/>
    <mergeCell ref="K22:L22"/>
    <mergeCell ref="K3:L3"/>
    <mergeCell ref="K4:L4"/>
    <mergeCell ref="K11:L11"/>
    <mergeCell ref="B12:C12"/>
    <mergeCell ref="H12:I12"/>
    <mergeCell ref="B13:C13"/>
    <mergeCell ref="H13:I13"/>
    <mergeCell ref="B22:C22"/>
    <mergeCell ref="B31:C31"/>
    <mergeCell ref="B32:C32"/>
    <mergeCell ref="H32:I32"/>
    <mergeCell ref="E12:F12"/>
    <mergeCell ref="E13:F13"/>
    <mergeCell ref="B21:C21"/>
    <mergeCell ref="E21:F21"/>
    <mergeCell ref="H21:I21"/>
    <mergeCell ref="E22:F22"/>
    <mergeCell ref="H22:I22"/>
  </mergeCells>
  <printOptions horizontalCentered="1"/>
  <pageMargins bottom="0.5905511811023623" footer="0.0" header="0.0" left="0.7874015748031497" right="0.7874015748031497" top="0.5905511811023623"/>
  <pageSetup paperSize="9" scale="80" orientation="landscape"/>
  <headerFooter>
    <oddHeader>&amp;R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0"/>
    <col customWidth="1" min="3" max="6" width="18.56"/>
    <col customWidth="1" min="7" max="26" width="10.56"/>
  </cols>
  <sheetData>
    <row r="1"/>
    <row r="2">
      <c r="A2" s="46"/>
      <c r="B2" s="47"/>
      <c r="C2" s="47"/>
      <c r="D2" s="47"/>
      <c r="E2" s="47"/>
      <c r="F2" s="47"/>
    </row>
    <row r="3">
      <c r="A3" s="48"/>
      <c r="B3" s="49"/>
      <c r="C3" s="49"/>
      <c r="D3" s="49"/>
      <c r="E3" s="49"/>
      <c r="F3" s="49"/>
    </row>
    <row r="4" ht="19.5" customHeight="1">
      <c r="A4" s="49"/>
      <c r="B4" s="50" t="s">
        <v>25</v>
      </c>
      <c r="C4" s="51" t="s">
        <v>26</v>
      </c>
      <c r="D4" s="52"/>
      <c r="E4" s="51" t="s">
        <v>27</v>
      </c>
      <c r="F4" s="52"/>
    </row>
    <row r="5" ht="47.25" customHeight="1">
      <c r="A5" s="53" t="s">
        <v>28</v>
      </c>
      <c r="B5" s="54"/>
      <c r="C5" s="55" t="s">
        <v>29</v>
      </c>
      <c r="D5" s="55" t="s">
        <v>30</v>
      </c>
      <c r="E5" s="55" t="s">
        <v>31</v>
      </c>
      <c r="F5" s="55" t="s">
        <v>32</v>
      </c>
    </row>
    <row r="6">
      <c r="A6" s="56">
        <v>1010.0</v>
      </c>
      <c r="B6" s="57" t="str">
        <f>VLOOKUP(A6,Tab_,2)</f>
        <v>Capital</v>
      </c>
      <c r="C6" s="58"/>
      <c r="D6" s="58">
        <v>420000.0</v>
      </c>
      <c r="E6" s="59" t="str">
        <f t="shared" ref="E6:E18" si="1">IF(C6&gt;D6,C6-D6,"")</f>
        <v/>
      </c>
      <c r="F6" s="59">
        <f t="shared" ref="F6:F18" si="2">IF(C6&lt;D6,D6-C6,"")</f>
        <v>420000</v>
      </c>
    </row>
    <row r="7">
      <c r="A7" s="60">
        <v>2182.0</v>
      </c>
      <c r="B7" s="57" t="str">
        <f>VLOOKUP(A7,Tab_,2)</f>
        <v>Materiel de  Transport</v>
      </c>
      <c r="C7" s="61">
        <v>126400.0</v>
      </c>
      <c r="D7" s="58"/>
      <c r="E7" s="59">
        <f t="shared" si="1"/>
        <v>126400</v>
      </c>
      <c r="F7" s="59" t="str">
        <f t="shared" si="2"/>
        <v/>
      </c>
    </row>
    <row r="8">
      <c r="A8" s="56">
        <v>2183.0</v>
      </c>
      <c r="B8" s="57" t="str">
        <f>VLOOKUP(A8,Tab_,2)</f>
        <v>Materiel de Bureau et Inform</v>
      </c>
      <c r="C8" s="61">
        <v>175000.0</v>
      </c>
      <c r="D8" s="58"/>
      <c r="E8" s="59">
        <f t="shared" si="1"/>
        <v>175000</v>
      </c>
      <c r="F8" s="59" t="str">
        <f t="shared" si="2"/>
        <v/>
      </c>
    </row>
    <row r="9">
      <c r="A9" s="56">
        <v>3700.0</v>
      </c>
      <c r="B9" s="57" t="str">
        <f>VLOOKUP(A9,Tab_,2)</f>
        <v>Stock de Marchandise</v>
      </c>
      <c r="C9" s="61">
        <v>44000.0</v>
      </c>
      <c r="D9" s="58"/>
      <c r="E9" s="59">
        <f t="shared" si="1"/>
        <v>44000</v>
      </c>
      <c r="F9" s="59" t="str">
        <f t="shared" si="2"/>
        <v/>
      </c>
    </row>
    <row r="10">
      <c r="A10" s="56">
        <v>4010.0</v>
      </c>
      <c r="B10" s="57" t="str">
        <f>VLOOKUP(A10,Tab_,2)</f>
        <v>Fournisseur</v>
      </c>
      <c r="C10" s="61">
        <v>210800.0</v>
      </c>
      <c r="D10" s="61">
        <v>965000.0</v>
      </c>
      <c r="E10" s="59" t="str">
        <f t="shared" si="1"/>
        <v/>
      </c>
      <c r="F10" s="59">
        <f t="shared" si="2"/>
        <v>754200</v>
      </c>
    </row>
    <row r="11">
      <c r="A11" s="56">
        <v>4110.0</v>
      </c>
      <c r="B11" s="57" t="str">
        <f>VLOOKUP(A11,Tab_,2)</f>
        <v>Client</v>
      </c>
      <c r="C11" s="61">
        <v>1088000.0</v>
      </c>
      <c r="D11" s="61">
        <v>407000.0</v>
      </c>
      <c r="E11" s="59">
        <f t="shared" si="1"/>
        <v>681000</v>
      </c>
      <c r="F11" s="59" t="str">
        <f t="shared" si="2"/>
        <v/>
      </c>
    </row>
    <row r="12">
      <c r="A12" s="56">
        <v>5120.0</v>
      </c>
      <c r="B12" s="57" t="str">
        <f>VLOOKUP(A12,Tab_,2)</f>
        <v>Banque</v>
      </c>
      <c r="C12" s="61">
        <v>325000.0</v>
      </c>
      <c r="D12" s="61">
        <v>240850.0</v>
      </c>
      <c r="E12" s="59">
        <f t="shared" si="1"/>
        <v>84150</v>
      </c>
      <c r="F12" s="59" t="str">
        <f t="shared" si="2"/>
        <v/>
      </c>
    </row>
    <row r="13">
      <c r="A13" s="56">
        <v>5300.0</v>
      </c>
      <c r="B13" s="57" t="str">
        <f>VLOOKUP(A13,Tab_,2)</f>
        <v>Caisse</v>
      </c>
      <c r="C13" s="61">
        <v>65250.0</v>
      </c>
      <c r="D13" s="61">
        <v>29100.0</v>
      </c>
      <c r="E13" s="59">
        <f t="shared" si="1"/>
        <v>36150</v>
      </c>
      <c r="F13" s="59" t="str">
        <f t="shared" si="2"/>
        <v/>
      </c>
    </row>
    <row r="14">
      <c r="A14" s="62">
        <v>6061.0</v>
      </c>
      <c r="B14" s="57" t="str">
        <f>VLOOKUP(A14,Tab_,2)</f>
        <v>Fournitures non stockables</v>
      </c>
      <c r="C14" s="61">
        <v>27000.0</v>
      </c>
      <c r="D14" s="58"/>
      <c r="E14" s="59">
        <f t="shared" si="1"/>
        <v>27000</v>
      </c>
      <c r="F14" s="59" t="str">
        <f t="shared" si="2"/>
        <v/>
      </c>
    </row>
    <row r="15">
      <c r="A15" s="62">
        <v>6070.0</v>
      </c>
      <c r="B15" s="57" t="str">
        <f>VLOOKUP(A15,Tab_,2)</f>
        <v>Vente de Marchandises</v>
      </c>
      <c r="C15" s="63"/>
      <c r="D15" s="61">
        <v>536540.0</v>
      </c>
      <c r="E15" s="59" t="str">
        <f t="shared" si="1"/>
        <v/>
      </c>
      <c r="F15" s="59">
        <f t="shared" si="2"/>
        <v>536540</v>
      </c>
      <c r="H15" s="64"/>
    </row>
    <row r="16">
      <c r="A16" s="62">
        <v>6130.0</v>
      </c>
      <c r="B16" s="57" t="str">
        <f>VLOOKUP(A16,Tab_,2)</f>
        <v>Locations</v>
      </c>
      <c r="C16" s="61">
        <v>2300.0</v>
      </c>
      <c r="D16" s="65"/>
      <c r="E16" s="59">
        <f t="shared" si="1"/>
        <v>2300</v>
      </c>
      <c r="F16" s="59" t="str">
        <f t="shared" si="2"/>
        <v/>
      </c>
    </row>
    <row r="17">
      <c r="A17" s="66">
        <v>6150.0</v>
      </c>
      <c r="B17" s="57" t="str">
        <f>VLOOKUP(A17,Tab_,2)</f>
        <v>Entretien et Reparation</v>
      </c>
      <c r="C17" s="67">
        <v>20040.0</v>
      </c>
      <c r="D17" s="61">
        <v>1000.0</v>
      </c>
      <c r="E17" s="59">
        <f t="shared" si="1"/>
        <v>19040</v>
      </c>
      <c r="F17" s="59" t="str">
        <f t="shared" si="2"/>
        <v/>
      </c>
    </row>
    <row r="18">
      <c r="A18" s="66">
        <v>7070.0</v>
      </c>
      <c r="B18" s="57" t="str">
        <f>VLOOKUP(A18,Tab_,2)</f>
        <v>Achat de Marchandise</v>
      </c>
      <c r="C18" s="61">
        <v>765700.0</v>
      </c>
      <c r="D18" s="61">
        <v>250000.0</v>
      </c>
      <c r="E18" s="59">
        <f t="shared" si="1"/>
        <v>515700</v>
      </c>
      <c r="F18" s="59" t="str">
        <f t="shared" si="2"/>
        <v/>
      </c>
    </row>
    <row r="19">
      <c r="A19" s="68"/>
      <c r="B19" s="69" t="s">
        <v>26</v>
      </c>
      <c r="C19" s="70">
        <f t="shared" ref="C19:E19" si="3">SUM(C6:C18)</f>
        <v>2849490</v>
      </c>
      <c r="D19" s="70">
        <f t="shared" si="3"/>
        <v>2849490</v>
      </c>
      <c r="E19" s="71">
        <f t="shared" si="3"/>
        <v>1710740</v>
      </c>
      <c r="F19" s="71">
        <f>sum(F6:F18)</f>
        <v>1710740</v>
      </c>
    </row>
    <row r="20">
      <c r="C20" s="72"/>
      <c r="D20" s="72"/>
      <c r="E20" s="73"/>
      <c r="F20" s="72"/>
    </row>
    <row r="21">
      <c r="C21" s="74" t="s">
        <v>33</v>
      </c>
      <c r="D21" s="75" t="s">
        <v>34</v>
      </c>
      <c r="E21" s="73"/>
      <c r="F21" s="72"/>
    </row>
    <row r="22">
      <c r="C22" s="72"/>
      <c r="D22" s="72"/>
      <c r="E22" s="72"/>
      <c r="F22" s="72"/>
    </row>
    <row r="23">
      <c r="C23" s="72"/>
      <c r="D23" s="72"/>
      <c r="E23" s="72"/>
      <c r="F23" s="72"/>
    </row>
    <row r="24">
      <c r="C24" s="72"/>
      <c r="D24" s="72"/>
      <c r="E24" s="72"/>
      <c r="F24" s="72"/>
    </row>
    <row r="25">
      <c r="A25" s="76">
        <v>1010.0</v>
      </c>
      <c r="B25" s="77" t="s">
        <v>1</v>
      </c>
    </row>
    <row r="26">
      <c r="A26" s="77">
        <v>2182.0</v>
      </c>
      <c r="B26" s="76" t="s">
        <v>35</v>
      </c>
    </row>
    <row r="27">
      <c r="A27" s="76">
        <v>2183.0</v>
      </c>
      <c r="B27" s="76" t="s">
        <v>36</v>
      </c>
    </row>
    <row r="28">
      <c r="A28" s="76">
        <v>3700.0</v>
      </c>
      <c r="B28" s="76" t="s">
        <v>37</v>
      </c>
    </row>
    <row r="29">
      <c r="A29" s="76">
        <v>4010.0</v>
      </c>
      <c r="B29" s="76" t="s">
        <v>38</v>
      </c>
    </row>
    <row r="30">
      <c r="A30" s="76">
        <v>4110.0</v>
      </c>
      <c r="B30" s="76" t="s">
        <v>39</v>
      </c>
    </row>
    <row r="31">
      <c r="A31" s="76">
        <v>5120.0</v>
      </c>
      <c r="B31" s="78" t="s">
        <v>3</v>
      </c>
    </row>
    <row r="32">
      <c r="A32" s="76">
        <v>5300.0</v>
      </c>
      <c r="B32" s="76" t="s">
        <v>14</v>
      </c>
    </row>
    <row r="33">
      <c r="A33" s="79">
        <v>6061.0</v>
      </c>
      <c r="B33" s="80" t="s">
        <v>15</v>
      </c>
    </row>
    <row r="34">
      <c r="A34" s="79">
        <v>6070.0</v>
      </c>
      <c r="B34" s="81" t="s">
        <v>40</v>
      </c>
    </row>
    <row r="35">
      <c r="A35" s="79">
        <v>6130.0</v>
      </c>
      <c r="B35" s="81" t="s">
        <v>17</v>
      </c>
    </row>
    <row r="36">
      <c r="A36" s="76">
        <v>6150.0</v>
      </c>
      <c r="B36" s="82" t="s">
        <v>41</v>
      </c>
    </row>
    <row r="37">
      <c r="A37" s="76">
        <v>7070.0</v>
      </c>
      <c r="B37" s="76" t="s">
        <v>42</v>
      </c>
    </row>
  </sheetData>
  <mergeCells count="4">
    <mergeCell ref="A2:A3"/>
    <mergeCell ref="B4:B5"/>
    <mergeCell ref="C4:D4"/>
    <mergeCell ref="E4:F4"/>
  </mergeCells>
  <printOptions horizontalCentered="1"/>
  <pageMargins bottom="0.984251968503937" footer="0.0" header="0.0" left="0.7874015748031497" right="0.7874015748031497" top="0.984251968503937"/>
  <pageSetup paperSize="9" orientation="landscape"/>
  <headerFooter>
    <oddHeader>&amp;R&amp;F</oddHeader>
    <oddFooter>&amp;L&amp;D&amp;R&amp;A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2002-11-03T20:43:50Z</dcterms:created>
  <dc:creator>LP EDME BOUCHARDON</dc:creator>
</cp:coreProperties>
</file>