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ration de creation" sheetId="1" r:id="rId4"/>
    <sheet state="visible" name="Operation dexploitation" sheetId="2" r:id="rId5"/>
    <sheet state="visible" name="Compte de Resultat" sheetId="3" r:id="rId6"/>
  </sheets>
  <definedNames/>
  <calcPr/>
</workbook>
</file>

<file path=xl/sharedStrings.xml><?xml version="1.0" encoding="utf-8"?>
<sst xmlns="http://schemas.openxmlformats.org/spreadsheetml/2006/main" count="184" uniqueCount="95">
  <si>
    <t>DEBIT</t>
  </si>
  <si>
    <t>CREDIT</t>
  </si>
  <si>
    <t>ACTIF</t>
  </si>
  <si>
    <t>PASSIF</t>
  </si>
  <si>
    <t>Brut</t>
  </si>
  <si>
    <t>Amortissements</t>
  </si>
  <si>
    <t>Net</t>
  </si>
  <si>
    <t>Banque</t>
  </si>
  <si>
    <t>dépréciations</t>
  </si>
  <si>
    <t>Capital</t>
  </si>
  <si>
    <t>Actif Immobilisé</t>
  </si>
  <si>
    <t>Capitaux Propres</t>
  </si>
  <si>
    <t>Concessions Brevets</t>
  </si>
  <si>
    <t>Fonds commercial</t>
  </si>
  <si>
    <t>Autres immo. incorporelles</t>
  </si>
  <si>
    <t>Terrains</t>
  </si>
  <si>
    <t>Capital social</t>
  </si>
  <si>
    <t>8 000,00</t>
  </si>
  <si>
    <t>Constructions</t>
  </si>
  <si>
    <t>Réserves</t>
  </si>
  <si>
    <t>Emprunt et dettes assimilés</t>
  </si>
  <si>
    <t>Matériel industriel</t>
  </si>
  <si>
    <t>Résultat de l'exercice</t>
  </si>
  <si>
    <t>Autres immo. corporelles</t>
  </si>
  <si>
    <t>Total 1</t>
  </si>
  <si>
    <t>Immo. financières</t>
  </si>
  <si>
    <t>Provisions</t>
  </si>
  <si>
    <t>Total 2</t>
  </si>
  <si>
    <t>Acquisition de matériel</t>
  </si>
  <si>
    <t>Actif circulant</t>
  </si>
  <si>
    <t>Dettes</t>
  </si>
  <si>
    <t>Dette Fournisseur</t>
  </si>
  <si>
    <t>Stocks et en-cours</t>
  </si>
  <si>
    <t>Emprunts auprès des</t>
  </si>
  <si>
    <t>Matières premières</t>
  </si>
  <si>
    <t>établissements de crédit(2)</t>
  </si>
  <si>
    <t>2 000,00</t>
  </si>
  <si>
    <t>Produits finis</t>
  </si>
  <si>
    <t>Dettes fournisseurs</t>
  </si>
  <si>
    <t>4 600,00</t>
  </si>
  <si>
    <t>Marchandises</t>
  </si>
  <si>
    <t>Créances clients et comptes</t>
  </si>
  <si>
    <t>Dettes fiscales et sociales</t>
  </si>
  <si>
    <t>rattachés</t>
  </si>
  <si>
    <t>Autres dettes (3)</t>
  </si>
  <si>
    <t>Créances diverses (1)</t>
  </si>
  <si>
    <t>Valeurs mobilières de placement</t>
  </si>
  <si>
    <t>Disponibliltés</t>
  </si>
  <si>
    <t>2 400,00</t>
  </si>
  <si>
    <t>Charges constatées d'avance</t>
  </si>
  <si>
    <t>Produits constatés d'avance</t>
  </si>
  <si>
    <t>Bilan d’ouverture – Opérations – Compte de résultat – Bilan de fin d’exercice</t>
  </si>
  <si>
    <t>Total 3</t>
  </si>
  <si>
    <t>Vous décidez avec 3 amis sportifs de créer une entreprise de location de matériel de sport aquatique (surfs, planches à voile, matériel de plongée etc.) qui assurera également des stages d’initiation et de perfectionnement à Lacanau.</t>
  </si>
  <si>
    <t>Total général</t>
  </si>
  <si>
    <t>14 600,00</t>
  </si>
  <si>
    <t>(1) créances hors exploitation</t>
  </si>
  <si>
    <t>Chacun d’entre vous étant prêt à investir la somme de 2 000 €, vous décidez alors de constituer une SARL au capital de 8 000 € et dont la dénomination sociale est COOL-SURF.</t>
  </si>
  <si>
    <t>(2) dont concours bancaires</t>
  </si>
  <si>
    <t>(3) dettes hors exploitation</t>
  </si>
  <si>
    <t>1 – Opérations de création</t>
  </si>
  <si>
    <t>01/05 :  Constitution de la société par apport de la somme de 8 000 € sur un compte bancaire à la BNP ouvert au nom de la SARL</t>
  </si>
  <si>
    <t>05/05 :  Emprunt auprès de la BNP d’une somme de 2 000 € viré sur le compte de la SARL.</t>
  </si>
  <si>
    <t>15/05 :  Acquisition de 10 surfs et 8 planches à voile ainsi que divers matériels de plongée pour un montant de 12 200 € auprès du fournisseur Bordeaux-Sport-Plaisance. Règlement par un chèque de 7 600 € le jour même, le reste dans 1 mois.</t>
  </si>
  <si>
    <t>Travail à faire :</t>
  </si>
  <si>
    <t>1- Enregistrer ces opérations dans les comptes de la SARL</t>
  </si>
  <si>
    <t>2- Etablir le bilan d’ouverture au 15 mai.</t>
  </si>
  <si>
    <t>Location de matériel</t>
  </si>
  <si>
    <t>Fourniture Administrative</t>
  </si>
  <si>
    <t>Annonce publicitaire</t>
  </si>
  <si>
    <t>Caisse</t>
  </si>
  <si>
    <t>Prestation de service</t>
  </si>
  <si>
    <t>Salaire</t>
  </si>
  <si>
    <t>401BSP</t>
  </si>
  <si>
    <t>Publicité</t>
  </si>
  <si>
    <t>401IMPRIBOR</t>
  </si>
  <si>
    <t>Fournisseur Impribor</t>
  </si>
  <si>
    <t>2 – Opérations d’exploitation</t>
  </si>
  <si>
    <t>16/05 Location d’une tente de plage pour y installer le matériel : 155 € par mois. Règlement de la première mensualité par chèque le jour même.</t>
  </si>
  <si>
    <t>17/05 Achats de fournitures administratives au comptant par chèque d’un montant de 50 €</t>
  </si>
  <si>
    <t>17/05 Insertion publicitaire dans différents journaux locaux pour la somme de 380 € au comptant par chèque.</t>
  </si>
  <si>
    <t>18/05 Retrait de la banque pour alimenter la caisse : 150 €</t>
  </si>
  <si>
    <t>31/05 Recettes provenant des locations du mois payées par chèque : 6 800 €</t>
  </si>
  <si>
    <t>31/05 Calcul et règlement des salaires du mois : 5 800 €</t>
  </si>
  <si>
    <t>15/06 Règlement par chèque du solde au fournisseur Bordeaux-Sport-Plaisance</t>
  </si>
  <si>
    <t>16/06 Règlement de la location par chèque</t>
  </si>
  <si>
    <t>20/06 Facture de Impribor pour la réalisation de prospectus et d’affiches publicitaires : 450 € à payer le 15 juillet</t>
  </si>
  <si>
    <t>30/06 Calcul et règlement des salaires du mois : 5 800 €</t>
  </si>
  <si>
    <t>30/06  Recettes provenant des locations du mois payées par chèque : 10 000 €</t>
  </si>
  <si>
    <t>2- Etablir le compte de résultat au 30 juin</t>
  </si>
  <si>
    <t>3- Etablir le bilan au 30 juin</t>
  </si>
  <si>
    <t>Charges</t>
  </si>
  <si>
    <t>Produits</t>
  </si>
  <si>
    <t xml:space="preserve">Annonce publicitaire </t>
  </si>
  <si>
    <t>BENEFICE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</si>
</sst>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"/>
    <numFmt numFmtId="165" formatCode="0.0"/>
    <numFmt numFmtId="166" formatCode="dd/MM/yyyy"/>
  </numFmts>
  <fonts count="13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b/>
      <color theme="1"/>
      <name val="Arial"/>
    </font>
    <font/>
    <font>
      <color theme="1"/>
      <name val="Arial"/>
    </font>
    <font>
      <color theme="1"/>
      <name val="Arial"/>
      <scheme val="minor"/>
    </font>
    <font>
      <b/>
      <sz val="11.0"/>
      <color theme="1"/>
      <name val="Tahoma"/>
    </font>
    <font>
      <b/>
      <sz val="12.0"/>
      <color theme="1"/>
      <name val="Times"/>
    </font>
    <font>
      <sz val="11.0"/>
      <color theme="1"/>
      <name val="Tahoma"/>
    </font>
    <font>
      <sz val="12.0"/>
      <color theme="1"/>
      <name val="Times"/>
    </font>
    <font>
      <color rgb="FF93C47D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6">
    <border/>
    <border>
      <bottom style="thick">
        <color rgb="FF000000"/>
      </bottom>
    </border>
    <border>
      <left style="thin">
        <color rgb="FF0000FF"/>
      </left>
      <top style="thin">
        <color rgb="FF0000FF"/>
      </top>
      <bottom style="thin">
        <color rgb="FF0000FF"/>
      </bottom>
    </border>
    <border>
      <top style="thin">
        <color rgb="FF0000FF"/>
      </top>
      <bottom style="thin">
        <color rgb="FF0000FF"/>
      </bottom>
    </border>
    <border>
      <right style="thin">
        <color rgb="FF0000FF"/>
      </right>
      <top style="thin">
        <color rgb="FF0000FF"/>
      </top>
      <bottom style="thin">
        <color rgb="FF0000FF"/>
      </bottom>
    </border>
    <border>
      <top style="thin">
        <color rgb="FF0000FF"/>
      </top>
    </border>
    <border>
      <right style="thin">
        <color rgb="FF0000FF"/>
      </right>
      <top style="thin">
        <color rgb="FF0000FF"/>
      </top>
    </border>
    <border>
      <right style="thick">
        <color rgb="FF000000"/>
      </right>
    </border>
    <border>
      <left style="thin">
        <color rgb="FF0000FF"/>
      </left>
      <right style="thin">
        <color rgb="FF0000FF"/>
      </right>
    </border>
    <border>
      <left style="thin">
        <color rgb="FF0000FF"/>
      </left>
      <right style="thin">
        <color rgb="FF0000FF"/>
      </right>
      <top style="thin">
        <color rgb="FF0000FF"/>
      </top>
    </border>
    <border>
      <left style="thin">
        <color rgb="FF0000FF"/>
      </left>
      <right style="thin">
        <color rgb="FF0000FF"/>
      </right>
      <bottom style="thin">
        <color rgb="FF0000FF"/>
      </bottom>
    </border>
    <border>
      <right style="thin">
        <color rgb="FF0000FF"/>
      </right>
      <bottom style="thin">
        <color rgb="FF0000FF"/>
      </bottom>
    </border>
    <border>
      <right style="thin">
        <color rgb="FF0000FF"/>
      </right>
    </border>
    <border>
      <right style="thick">
        <color rgb="FF000000"/>
      </right>
      <bottom style="thick">
        <color rgb="FF000000"/>
      </bottom>
    </border>
    <border>
      <bottom style="thin">
        <color rgb="FF0000FF"/>
      </bottom>
    </border>
    <border>
      <right style="thin">
        <color rgb="FF0000FF"/>
      </right>
      <bottom style="thin">
        <color rgb="FF0070C0"/>
      </bottom>
    </border>
    <border>
      <left style="thin">
        <color rgb="FF0000FF"/>
      </left>
      <bottom style="thin">
        <color rgb="FF0000FF"/>
      </bottom>
    </border>
    <border>
      <left style="thin">
        <color rgb="FF0070C0"/>
      </left>
      <bottom style="thin">
        <color rgb="FF0070C0"/>
      </bottom>
    </border>
    <border>
      <left style="thin">
        <color rgb="FF0070C0"/>
      </left>
      <right style="thin">
        <color rgb="FF0000FF"/>
      </right>
      <bottom style="thin">
        <color rgb="FF0000FF"/>
      </bottom>
    </border>
    <border>
      <right style="thin">
        <color rgb="FF000000"/>
      </right>
    </border>
    <border>
      <left style="thick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1" fillId="0" fontId="1" numFmtId="0" xfId="0" applyAlignment="1" applyBorder="1" applyFont="1">
      <alignment vertical="bottom"/>
    </xf>
    <xf borderId="2" fillId="2" fontId="4" numFmtId="0" xfId="0" applyAlignment="1" applyBorder="1" applyFill="1" applyFont="1">
      <alignment horizontal="center" readingOrder="0" shrinkToFit="0" vertical="bottom" wrapText="0"/>
    </xf>
    <xf borderId="3" fillId="0" fontId="5" numFmtId="0" xfId="0" applyBorder="1" applyFont="1"/>
    <xf borderId="4" fillId="0" fontId="5" numFmtId="0" xfId="0" applyBorder="1" applyFont="1"/>
    <xf borderId="5" fillId="2" fontId="4" numFmtId="0" xfId="0" applyAlignment="1" applyBorder="1" applyFont="1">
      <alignment horizontal="center" readingOrder="0" shrinkToFit="0" vertical="bottom" wrapText="0"/>
    </xf>
    <xf borderId="6" fillId="0" fontId="5" numFmtId="0" xfId="0" applyBorder="1" applyFont="1"/>
    <xf borderId="7" fillId="0" fontId="1" numFmtId="0" xfId="0" applyAlignment="1" applyBorder="1" applyFont="1">
      <alignment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165" xfId="0" applyAlignment="1" applyFont="1" applyNumberFormat="1">
      <alignment vertical="bottom"/>
    </xf>
    <xf borderId="7" fillId="0" fontId="1" numFmtId="165" xfId="0" applyAlignment="1" applyBorder="1" applyFont="1" applyNumberFormat="1">
      <alignment vertical="bottom"/>
    </xf>
    <xf borderId="8" fillId="2" fontId="6" numFmtId="0" xfId="0" applyAlignment="1" applyBorder="1" applyFont="1">
      <alignment shrinkToFit="0" vertical="bottom" wrapText="0"/>
    </xf>
    <xf borderId="0" fillId="2" fontId="4" numFmtId="0" xfId="0" applyAlignment="1" applyFont="1">
      <alignment horizontal="center" readingOrder="0" shrinkToFit="0" vertical="bottom" wrapText="0"/>
    </xf>
    <xf borderId="8" fillId="2" fontId="4" numFmtId="0" xfId="0" applyAlignment="1" applyBorder="1" applyFont="1">
      <alignment horizontal="center" readingOrder="0" shrinkToFit="0" vertical="bottom" wrapText="0"/>
    </xf>
    <xf borderId="9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right"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1" numFmtId="165" xfId="0" applyAlignment="1" applyFont="1" applyNumberFormat="1">
      <alignment horizontal="right" vertical="bottom"/>
    </xf>
    <xf borderId="7" fillId="0" fontId="1" numFmtId="165" xfId="0" applyAlignment="1" applyBorder="1" applyFont="1" applyNumberFormat="1">
      <alignment readingOrder="0" vertical="bottom"/>
    </xf>
    <xf borderId="0" fillId="0" fontId="1" numFmtId="165" xfId="0" applyAlignment="1" applyFont="1" applyNumberFormat="1">
      <alignment readingOrder="0" vertical="bottom"/>
    </xf>
    <xf borderId="10" fillId="2" fontId="6" numFmtId="0" xfId="0" applyAlignment="1" applyBorder="1" applyFont="1">
      <alignment shrinkToFit="0" vertical="bottom" wrapText="0"/>
    </xf>
    <xf borderId="0" fillId="2" fontId="4" numFmtId="0" xfId="0" applyAlignment="1" applyFont="1">
      <alignment shrinkToFit="0" vertical="bottom" wrapText="0"/>
    </xf>
    <xf borderId="10" fillId="2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horizontal="center" shrinkToFit="0" vertical="bottom" wrapText="0"/>
    </xf>
    <xf borderId="7" fillId="0" fontId="1" numFmtId="0" xfId="0" applyAlignment="1" applyBorder="1" applyFont="1">
      <alignment readingOrder="0" vertical="bottom"/>
    </xf>
    <xf borderId="0" fillId="0" fontId="1" numFmtId="0" xfId="0" applyAlignment="1" applyFont="1">
      <alignment readingOrder="0" vertical="bottom"/>
    </xf>
    <xf borderId="8" fillId="2" fontId="4" numFmtId="0" xfId="0" applyAlignment="1" applyBorder="1" applyFont="1">
      <alignment readingOrder="0" shrinkToFit="0" vertical="bottom" wrapText="0"/>
    </xf>
    <xf borderId="5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bottom" wrapText="0"/>
    </xf>
    <xf borderId="12" fillId="2" fontId="6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horizontal="right" vertical="bottom"/>
    </xf>
    <xf borderId="0" fillId="0" fontId="1" numFmtId="165" xfId="0" applyAlignment="1" applyFont="1" applyNumberFormat="1">
      <alignment horizontal="center" vertical="bottom"/>
    </xf>
    <xf borderId="8" fillId="2" fontId="6" numFmtId="0" xfId="0" applyAlignment="1" applyBorder="1" applyFont="1">
      <alignment readingOrder="0" shrinkToFit="0" vertical="bottom" wrapText="0"/>
    </xf>
    <xf borderId="0" fillId="2" fontId="6" numFmtId="0" xfId="0" applyAlignment="1" applyFont="1">
      <alignment shrinkToFit="0" vertical="bottom" wrapText="0"/>
    </xf>
    <xf borderId="8" fillId="2" fontId="4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vertical="bottom"/>
    </xf>
    <xf borderId="8" fillId="2" fontId="6" numFmtId="0" xfId="0" applyAlignment="1" applyBorder="1" applyFont="1">
      <alignment readingOrder="0" shrinkToFit="0" vertical="bottom" wrapText="0"/>
    </xf>
    <xf borderId="12" fillId="2" fontId="6" numFmtId="0" xfId="0" applyAlignment="1" applyBorder="1" applyFont="1">
      <alignment horizontal="right" readingOrder="0" shrinkToFit="0" vertical="bottom" wrapText="0"/>
    </xf>
    <xf borderId="7" fillId="0" fontId="1" numFmtId="0" xfId="0" applyAlignment="1" applyBorder="1" applyFont="1">
      <alignment readingOrder="0" shrinkToFit="0" vertical="bottom" wrapText="1"/>
    </xf>
    <xf borderId="0" fillId="0" fontId="1" numFmtId="165" xfId="0" applyAlignment="1" applyFont="1" applyNumberFormat="1">
      <alignment horizontal="center" readingOrder="0" vertical="bottom"/>
    </xf>
    <xf borderId="0" fillId="2" fontId="6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12" fillId="2" fontId="4" numFmtId="0" xfId="0" applyAlignment="1" applyBorder="1" applyFont="1">
      <alignment shrinkToFit="0" vertical="bottom" wrapText="0"/>
    </xf>
    <xf borderId="12" fillId="2" fontId="6" numFmtId="0" xfId="0" applyAlignment="1" applyBorder="1" applyFont="1">
      <alignment shrinkToFit="0" vertical="bottom" wrapText="0"/>
    </xf>
    <xf borderId="0" fillId="0" fontId="1" numFmtId="166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vertical="bottom"/>
    </xf>
    <xf borderId="7" fillId="0" fontId="1" numFmtId="0" xfId="0" applyAlignment="1" applyBorder="1" applyFont="1">
      <alignment horizontal="center" readingOrder="0" vertical="bottom"/>
    </xf>
    <xf borderId="7" fillId="0" fontId="1" numFmtId="165" xfId="0" applyAlignment="1" applyBorder="1" applyFont="1" applyNumberFormat="1">
      <alignment horizontal="center" vertical="bottom"/>
    </xf>
    <xf borderId="0" fillId="0" fontId="7" numFmtId="0" xfId="0" applyAlignment="1" applyFont="1">
      <alignment horizontal="center"/>
    </xf>
    <xf borderId="12" fillId="2" fontId="4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8" fillId="2" fontId="6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/>
    </xf>
    <xf borderId="0" fillId="0" fontId="9" numFmtId="0" xfId="0" applyFont="1"/>
    <xf borderId="10" fillId="2" fontId="4" numFmtId="0" xfId="0" applyAlignment="1" applyBorder="1" applyFont="1">
      <alignment readingOrder="0" shrinkToFit="0" vertical="bottom" wrapText="0"/>
    </xf>
    <xf borderId="14" fillId="2" fontId="4" numFmtId="0" xfId="0" applyAlignment="1" applyBorder="1" applyFont="1">
      <alignment shrinkToFit="0" vertical="bottom" wrapText="0"/>
    </xf>
    <xf borderId="15" fillId="2" fontId="4" numFmtId="4" xfId="0" applyAlignment="1" applyBorder="1" applyFont="1" applyNumberFormat="1">
      <alignment shrinkToFit="0" vertical="bottom" wrapText="0"/>
    </xf>
    <xf borderId="11" fillId="2" fontId="4" numFmtId="0" xfId="0" applyAlignment="1" applyBorder="1" applyFont="1">
      <alignment readingOrder="0" shrinkToFit="0" vertical="bottom" wrapText="0"/>
    </xf>
    <xf borderId="11" fillId="2" fontId="4" numFmtId="0" xfId="0" applyAlignment="1" applyBorder="1" applyFont="1">
      <alignment shrinkToFit="0" vertical="bottom" wrapText="0"/>
    </xf>
    <xf borderId="0" fillId="0" fontId="10" numFmtId="0" xfId="0" applyAlignment="1" applyFont="1">
      <alignment readingOrder="0" shrinkToFit="0" wrapText="1"/>
    </xf>
    <xf borderId="14" fillId="2" fontId="4" numFmtId="0" xfId="0" applyAlignment="1" applyBorder="1" applyFont="1">
      <alignment horizontal="right" readingOrder="0" shrinkToFit="0" vertical="bottom" wrapText="0"/>
    </xf>
    <xf borderId="16" fillId="2" fontId="4" numFmtId="0" xfId="0" applyAlignment="1" applyBorder="1" applyFont="1">
      <alignment horizontal="right" readingOrder="0" shrinkToFit="0" vertical="bottom" wrapText="0"/>
    </xf>
    <xf borderId="17" fillId="2" fontId="4" numFmtId="4" xfId="0" applyAlignment="1" applyBorder="1" applyFont="1" applyNumberFormat="1">
      <alignment horizontal="center" readingOrder="0" shrinkToFit="0" vertical="bottom" wrapText="0"/>
    </xf>
    <xf borderId="18" fillId="2" fontId="4" numFmtId="0" xfId="0" applyAlignment="1" applyBorder="1" applyFont="1">
      <alignment readingOrder="0" shrinkToFit="0" vertical="bottom" wrapText="0"/>
    </xf>
    <xf borderId="11" fillId="2" fontId="4" numFmtId="0" xfId="0" applyAlignment="1" applyBorder="1" applyFont="1">
      <alignment horizontal="right" readingOrder="0" shrinkToFit="0" vertical="bottom" wrapText="0"/>
    </xf>
    <xf borderId="0" fillId="0" fontId="11" numFmtId="0" xfId="0" applyFont="1"/>
    <xf borderId="0" fillId="2" fontId="6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/>
    </xf>
    <xf borderId="7" fillId="0" fontId="6" numFmtId="0" xfId="0" applyAlignment="1" applyBorder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7" fillId="0" fontId="6" numFmtId="0" xfId="0" applyAlignment="1" applyBorder="1" applyFont="1">
      <alignment vertical="bottom"/>
    </xf>
    <xf borderId="0" fillId="0" fontId="6" numFmtId="165" xfId="0" applyAlignment="1" applyFont="1" applyNumberFormat="1">
      <alignment vertical="bottom"/>
    </xf>
    <xf borderId="7" fillId="0" fontId="6" numFmtId="165" xfId="0" applyAlignment="1" applyBorder="1" applyFont="1" applyNumberFormat="1">
      <alignment readingOrder="0" vertical="bottom"/>
    </xf>
    <xf borderId="7" fillId="0" fontId="6" numFmtId="165" xfId="0" applyAlignment="1" applyBorder="1" applyFont="1" applyNumberFormat="1">
      <alignment vertical="bottom"/>
    </xf>
    <xf borderId="0" fillId="0" fontId="6" numFmtId="165" xfId="0" applyAlignment="1" applyFont="1" applyNumberFormat="1">
      <alignment readingOrder="0" vertical="bottom"/>
    </xf>
    <xf borderId="0" fillId="0" fontId="6" numFmtId="164" xfId="0" applyAlignment="1" applyFont="1" applyNumberFormat="1">
      <alignment horizontal="center" readingOrder="0" vertical="bottom"/>
    </xf>
    <xf borderId="7" fillId="0" fontId="6" numFmtId="0" xfId="0" applyAlignment="1" applyBorder="1" applyFont="1">
      <alignment readingOrder="0" shrinkToFit="0" vertical="bottom" wrapText="1"/>
    </xf>
    <xf borderId="7" fillId="0" fontId="6" numFmtId="0" xfId="0" applyAlignment="1" applyBorder="1" applyFont="1">
      <alignment vertical="bottom"/>
    </xf>
    <xf borderId="19" fillId="0" fontId="7" numFmtId="0" xfId="0" applyAlignment="1" applyBorder="1" applyFont="1">
      <alignment readingOrder="0"/>
    </xf>
    <xf borderId="7" fillId="0" fontId="1" numFmtId="0" xfId="0" applyAlignment="1" applyBorder="1" applyFont="1">
      <alignment readingOrder="0" shrinkToFit="0" vertical="center" wrapText="1"/>
    </xf>
    <xf borderId="20" fillId="0" fontId="7" numFmtId="0" xfId="0" applyAlignment="1" applyBorder="1" applyFont="1">
      <alignment readingOrder="0"/>
    </xf>
    <xf borderId="21" fillId="0" fontId="7" numFmtId="0" xfId="0" applyBorder="1" applyFont="1"/>
    <xf borderId="22" fillId="0" fontId="7" numFmtId="0" xfId="0" applyAlignment="1" applyBorder="1" applyFont="1">
      <alignment readingOrder="0"/>
    </xf>
    <xf borderId="23" fillId="0" fontId="7" numFmtId="0" xfId="0" applyBorder="1" applyFont="1"/>
    <xf borderId="24" fillId="0" fontId="7" numFmtId="0" xfId="0" applyBorder="1" applyFont="1"/>
    <xf borderId="19" fillId="0" fontId="7" numFmtId="0" xfId="0" applyBorder="1" applyFont="1"/>
    <xf borderId="7" fillId="0" fontId="7" numFmtId="0" xfId="0" applyBorder="1" applyFont="1"/>
    <xf borderId="24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7" fillId="0" fontId="7" numFmtId="0" xfId="0" applyAlignment="1" applyBorder="1" applyFont="1">
      <alignment readingOrder="0"/>
    </xf>
    <xf borderId="5" fillId="2" fontId="6" numFmtId="2" xfId="0" applyAlignment="1" applyBorder="1" applyFont="1" applyNumberFormat="1">
      <alignment shrinkToFit="0" vertical="bottom" wrapText="0"/>
    </xf>
    <xf borderId="12" fillId="2" fontId="6" numFmtId="2" xfId="0" applyAlignment="1" applyBorder="1" applyFont="1" applyNumberFormat="1">
      <alignment shrinkToFit="0" vertical="bottom" wrapText="0"/>
    </xf>
    <xf borderId="0" fillId="2" fontId="6" numFmtId="2" xfId="0" applyAlignment="1" applyFont="1" applyNumberFormat="1">
      <alignment shrinkToFit="0" vertical="bottom" wrapText="0"/>
    </xf>
    <xf borderId="19" fillId="0" fontId="12" numFmtId="0" xfId="0" applyBorder="1" applyFont="1"/>
    <xf borderId="0" fillId="2" fontId="4" numFmtId="2" xfId="0" applyAlignment="1" applyFont="1" applyNumberFormat="1">
      <alignment shrinkToFit="0" vertical="bottom" wrapText="0"/>
    </xf>
    <xf borderId="12" fillId="2" fontId="6" numFmtId="2" xfId="0" applyAlignment="1" applyBorder="1" applyFont="1" applyNumberFormat="1">
      <alignment horizontal="right" readingOrder="0" shrinkToFit="0" vertical="bottom" wrapText="0"/>
    </xf>
    <xf borderId="25" fillId="0" fontId="7" numFmtId="0" xfId="0" applyBorder="1" applyFont="1"/>
    <xf borderId="0" fillId="2" fontId="4" numFmtId="2" xfId="0" applyAlignment="1" applyFont="1" applyNumberFormat="1">
      <alignment horizontal="center" readingOrder="0" shrinkToFit="0" vertical="bottom" wrapText="0"/>
    </xf>
    <xf borderId="0" fillId="2" fontId="4" numFmtId="2" xfId="0" applyAlignment="1" applyFont="1" applyNumberFormat="1">
      <alignment horizontal="right" readingOrder="0" shrinkToFit="0" vertical="bottom" wrapText="0"/>
    </xf>
    <xf borderId="12" fillId="2" fontId="4" numFmtId="2" xfId="0" applyAlignment="1" applyBorder="1" applyFont="1" applyNumberFormat="1">
      <alignment shrinkToFit="0" vertical="bottom" wrapText="0"/>
    </xf>
    <xf borderId="12" fillId="2" fontId="6" numFmtId="2" xfId="0" applyAlignment="1" applyBorder="1" applyFont="1" applyNumberFormat="1">
      <alignment shrinkToFit="0" vertical="bottom" wrapText="0"/>
    </xf>
    <xf borderId="12" fillId="2" fontId="4" numFmtId="2" xfId="0" applyAlignment="1" applyBorder="1" applyFont="1" applyNumberFormat="1">
      <alignment horizontal="right" readingOrder="0" shrinkToFit="0" vertical="bottom" wrapText="0"/>
    </xf>
    <xf borderId="15" fillId="2" fontId="4" numFmtId="2" xfId="0" applyAlignment="1" applyBorder="1" applyFont="1" applyNumberFormat="1">
      <alignment shrinkToFit="0" vertical="bottom" wrapText="0"/>
    </xf>
    <xf borderId="11" fillId="2" fontId="4" numFmtId="2" xfId="0" applyAlignment="1" applyBorder="1" applyFont="1" applyNumberFormat="1">
      <alignment shrinkToFit="0" vertical="bottom" wrapText="0"/>
    </xf>
    <xf borderId="17" fillId="2" fontId="4" numFmtId="2" xfId="0" applyAlignment="1" applyBorder="1" applyFont="1" applyNumberFormat="1">
      <alignment horizontal="center" readingOrder="0" shrinkToFit="0" vertical="bottom" wrapText="0"/>
    </xf>
    <xf borderId="11" fillId="2" fontId="4" numFmtId="2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2" t="s">
        <v>0</v>
      </c>
      <c r="H1" s="3" t="s">
        <v>1</v>
      </c>
    </row>
    <row r="2">
      <c r="A2" s="1"/>
      <c r="B2" s="4"/>
      <c r="C2" s="4"/>
      <c r="D2" s="4"/>
      <c r="E2" s="4"/>
      <c r="F2" s="1"/>
      <c r="G2" s="1"/>
      <c r="H2" s="1"/>
      <c r="I2" s="1"/>
      <c r="K2" s="5" t="s">
        <v>2</v>
      </c>
      <c r="L2" s="6"/>
      <c r="M2" s="6"/>
      <c r="N2" s="7"/>
      <c r="O2" s="8" t="s">
        <v>3</v>
      </c>
      <c r="P2" s="9"/>
    </row>
    <row r="3">
      <c r="A3" s="10"/>
      <c r="B3" s="1"/>
      <c r="C3" s="11">
        <v>44682.0</v>
      </c>
      <c r="E3" s="10"/>
      <c r="F3" s="12"/>
      <c r="G3" s="13"/>
      <c r="H3" s="12"/>
      <c r="I3" s="12"/>
      <c r="K3" s="14"/>
      <c r="L3" s="15" t="s">
        <v>4</v>
      </c>
      <c r="M3" s="16" t="s">
        <v>5</v>
      </c>
      <c r="N3" s="15" t="s">
        <v>6</v>
      </c>
      <c r="O3" s="17"/>
      <c r="P3" s="18" t="s">
        <v>6</v>
      </c>
    </row>
    <row r="4">
      <c r="A4" s="19">
        <v>512.0</v>
      </c>
      <c r="B4" s="20" t="s">
        <v>7</v>
      </c>
      <c r="C4" s="1"/>
      <c r="D4" s="1"/>
      <c r="E4" s="10"/>
      <c r="F4" s="21"/>
      <c r="G4" s="22">
        <v>8000.0</v>
      </c>
      <c r="H4" s="12"/>
      <c r="I4" s="23"/>
      <c r="K4" s="24"/>
      <c r="L4" s="25"/>
      <c r="M4" s="16" t="s">
        <v>8</v>
      </c>
      <c r="N4" s="25"/>
      <c r="O4" s="26"/>
      <c r="P4" s="27"/>
    </row>
    <row r="5">
      <c r="A5" s="28">
        <v>101.0</v>
      </c>
      <c r="B5" s="29"/>
      <c r="C5" s="1"/>
      <c r="D5" s="29"/>
      <c r="E5" s="28" t="s">
        <v>9</v>
      </c>
      <c r="F5" s="12"/>
      <c r="G5" s="22"/>
      <c r="H5" s="12"/>
      <c r="I5" s="23">
        <v>8000.0</v>
      </c>
      <c r="K5" s="30" t="s">
        <v>10</v>
      </c>
      <c r="L5" s="31"/>
      <c r="M5" s="32"/>
      <c r="N5" s="31"/>
      <c r="O5" s="30" t="s">
        <v>11</v>
      </c>
      <c r="P5" s="33"/>
    </row>
    <row r="6">
      <c r="A6" s="34"/>
      <c r="B6" s="1"/>
      <c r="C6" s="1"/>
      <c r="D6" s="1"/>
      <c r="E6" s="10"/>
      <c r="F6" s="12"/>
      <c r="G6" s="13"/>
      <c r="H6" s="35"/>
      <c r="I6" s="35"/>
      <c r="K6" s="36" t="s">
        <v>12</v>
      </c>
      <c r="L6" s="37"/>
      <c r="M6" s="14"/>
      <c r="N6" s="37"/>
      <c r="O6" s="38"/>
      <c r="P6" s="33"/>
    </row>
    <row r="7">
      <c r="A7" s="10"/>
      <c r="B7" s="4"/>
      <c r="C7" s="4"/>
      <c r="D7" s="4"/>
      <c r="E7" s="39"/>
      <c r="F7" s="12"/>
      <c r="G7" s="13"/>
      <c r="H7" s="12"/>
      <c r="I7" s="12"/>
      <c r="K7" s="36" t="s">
        <v>13</v>
      </c>
      <c r="L7" s="37"/>
      <c r="M7" s="14"/>
      <c r="N7" s="37"/>
      <c r="O7" s="38"/>
      <c r="P7" s="33"/>
    </row>
    <row r="8">
      <c r="K8" s="40" t="s">
        <v>14</v>
      </c>
      <c r="L8" s="25"/>
      <c r="M8" s="14"/>
      <c r="N8" s="37"/>
      <c r="O8" s="38"/>
      <c r="P8" s="33"/>
    </row>
    <row r="9">
      <c r="A9" s="1"/>
      <c r="B9" s="1"/>
      <c r="C9" s="1"/>
      <c r="D9" s="1"/>
      <c r="E9" s="1"/>
      <c r="F9" s="2" t="s">
        <v>0</v>
      </c>
      <c r="H9" s="3" t="s">
        <v>1</v>
      </c>
      <c r="K9" s="38"/>
      <c r="L9" s="37"/>
      <c r="M9" s="14"/>
      <c r="N9" s="37"/>
      <c r="O9" s="38"/>
      <c r="P9" s="33"/>
    </row>
    <row r="10">
      <c r="A10" s="1"/>
      <c r="B10" s="4"/>
      <c r="C10" s="4"/>
      <c r="D10" s="4"/>
      <c r="E10" s="4"/>
      <c r="F10" s="1"/>
      <c r="G10" s="1"/>
      <c r="H10" s="1"/>
      <c r="I10" s="1"/>
      <c r="K10" s="38"/>
      <c r="L10" s="37"/>
      <c r="M10" s="14"/>
      <c r="N10" s="37"/>
      <c r="O10" s="38"/>
      <c r="P10" s="33"/>
    </row>
    <row r="11">
      <c r="A11" s="10"/>
      <c r="B11" s="1"/>
      <c r="C11" s="11">
        <v>44686.0</v>
      </c>
      <c r="E11" s="10"/>
      <c r="F11" s="12"/>
      <c r="G11" s="13"/>
      <c r="H11" s="12"/>
      <c r="I11" s="12"/>
      <c r="K11" s="40" t="s">
        <v>15</v>
      </c>
      <c r="L11" s="25"/>
      <c r="M11" s="38"/>
      <c r="N11" s="25"/>
      <c r="O11" s="40" t="s">
        <v>16</v>
      </c>
      <c r="P11" s="41" t="s">
        <v>17</v>
      </c>
    </row>
    <row r="12">
      <c r="A12" s="28">
        <v>512.0</v>
      </c>
      <c r="B12" s="29" t="s">
        <v>7</v>
      </c>
      <c r="C12" s="1"/>
      <c r="D12" s="29"/>
      <c r="E12" s="10"/>
      <c r="F12" s="12"/>
      <c r="G12" s="22">
        <v>2000.0</v>
      </c>
      <c r="H12" s="12"/>
      <c r="I12" s="23"/>
      <c r="K12" s="40" t="s">
        <v>18</v>
      </c>
      <c r="L12" s="25"/>
      <c r="M12" s="38"/>
      <c r="N12" s="15">
        <v>12200.0</v>
      </c>
      <c r="O12" s="40" t="s">
        <v>19</v>
      </c>
      <c r="P12" s="33"/>
    </row>
    <row r="13">
      <c r="A13" s="19">
        <v>164.0</v>
      </c>
      <c r="B13" s="29"/>
      <c r="C13" s="1"/>
      <c r="D13" s="1"/>
      <c r="E13" s="42" t="s">
        <v>20</v>
      </c>
      <c r="F13" s="12"/>
      <c r="G13" s="13"/>
      <c r="H13" s="35"/>
      <c r="I13" s="43">
        <v>2000.0</v>
      </c>
      <c r="K13" s="40" t="s">
        <v>21</v>
      </c>
      <c r="L13" s="44">
        <v>12200.0</v>
      </c>
      <c r="M13" s="38"/>
      <c r="N13" s="45">
        <v>0.0</v>
      </c>
      <c r="O13" s="40" t="s">
        <v>22</v>
      </c>
      <c r="P13" s="33"/>
    </row>
    <row r="14">
      <c r="A14" s="10"/>
      <c r="B14" s="4"/>
      <c r="C14" s="4"/>
      <c r="D14" s="4"/>
      <c r="E14" s="39"/>
      <c r="F14" s="12"/>
      <c r="G14" s="13"/>
      <c r="H14" s="12"/>
      <c r="I14" s="12"/>
      <c r="K14" s="40" t="s">
        <v>23</v>
      </c>
      <c r="L14" s="25"/>
      <c r="M14" s="38"/>
      <c r="N14" s="45">
        <v>0.0</v>
      </c>
      <c r="O14" s="30" t="s">
        <v>24</v>
      </c>
      <c r="P14" s="46"/>
    </row>
    <row r="15">
      <c r="K15" s="40" t="s">
        <v>25</v>
      </c>
      <c r="L15" s="25"/>
      <c r="M15" s="38"/>
      <c r="N15" s="45">
        <v>0.0</v>
      </c>
      <c r="O15" s="40" t="s">
        <v>26</v>
      </c>
      <c r="P15" s="47"/>
    </row>
    <row r="16">
      <c r="A16" s="1"/>
      <c r="B16" s="1"/>
      <c r="C16" s="1"/>
      <c r="D16" s="1"/>
      <c r="E16" s="1"/>
      <c r="F16" s="2" t="s">
        <v>0</v>
      </c>
      <c r="H16" s="3" t="s">
        <v>1</v>
      </c>
      <c r="K16" s="14"/>
      <c r="L16" s="25"/>
      <c r="M16" s="38"/>
      <c r="N16" s="45">
        <v>0.0</v>
      </c>
      <c r="O16" s="30" t="s">
        <v>27</v>
      </c>
      <c r="P16" s="46"/>
    </row>
    <row r="17">
      <c r="A17" s="1"/>
      <c r="B17" s="4"/>
      <c r="C17" s="4"/>
      <c r="D17" s="4"/>
      <c r="E17" s="4"/>
      <c r="F17" s="1"/>
      <c r="G17" s="1"/>
      <c r="H17" s="1"/>
      <c r="I17" s="1"/>
      <c r="K17" s="30" t="s">
        <v>24</v>
      </c>
      <c r="L17" s="25"/>
      <c r="M17" s="38"/>
      <c r="N17" s="45">
        <f>SUM(N5:N16)</f>
        <v>12200</v>
      </c>
      <c r="O17" s="14"/>
      <c r="P17" s="46"/>
    </row>
    <row r="18">
      <c r="A18" s="10"/>
      <c r="B18" s="1"/>
      <c r="C18" s="48">
        <v>44696.0</v>
      </c>
      <c r="E18" s="10"/>
      <c r="F18" s="12"/>
      <c r="G18" s="13"/>
      <c r="H18" s="12"/>
      <c r="I18" s="12"/>
      <c r="K18" s="38"/>
      <c r="L18" s="25"/>
      <c r="M18" s="38"/>
      <c r="N18" s="45">
        <v>0.0</v>
      </c>
      <c r="O18" s="14"/>
      <c r="P18" s="46"/>
    </row>
    <row r="19">
      <c r="A19" s="28">
        <v>21.0</v>
      </c>
      <c r="B19" s="29" t="s">
        <v>28</v>
      </c>
      <c r="C19" s="1"/>
      <c r="D19" s="29"/>
      <c r="E19" s="10"/>
      <c r="F19" s="12"/>
      <c r="G19" s="22">
        <v>12200.0</v>
      </c>
      <c r="H19" s="12"/>
      <c r="I19" s="23"/>
      <c r="K19" s="30" t="s">
        <v>29</v>
      </c>
      <c r="L19" s="25"/>
      <c r="M19" s="38"/>
      <c r="N19" s="45">
        <v>0.0</v>
      </c>
      <c r="O19" s="30" t="s">
        <v>30</v>
      </c>
      <c r="P19" s="33"/>
    </row>
    <row r="20">
      <c r="A20" s="19">
        <v>512.0</v>
      </c>
      <c r="B20" s="49"/>
      <c r="C20" s="49"/>
      <c r="D20" s="49"/>
      <c r="E20" s="50" t="s">
        <v>7</v>
      </c>
      <c r="F20" s="35"/>
      <c r="G20" s="51"/>
      <c r="H20" s="35"/>
      <c r="I20" s="43">
        <v>7600.0</v>
      </c>
      <c r="J20" s="52"/>
      <c r="K20" s="14"/>
      <c r="L20" s="25"/>
      <c r="M20" s="38"/>
      <c r="N20" s="45">
        <v>0.0</v>
      </c>
      <c r="O20" s="38"/>
      <c r="P20" s="33"/>
      <c r="Q20" s="52"/>
      <c r="R20" s="52"/>
      <c r="S20" s="52"/>
      <c r="T20" s="52"/>
      <c r="U20" s="52"/>
      <c r="V20" s="52"/>
      <c r="W20" s="52"/>
    </row>
    <row r="21">
      <c r="A21" s="19">
        <v>401.0</v>
      </c>
      <c r="B21" s="29"/>
      <c r="C21" s="1"/>
      <c r="D21" s="1"/>
      <c r="E21" s="42" t="s">
        <v>31</v>
      </c>
      <c r="F21" s="12"/>
      <c r="G21" s="13"/>
      <c r="H21" s="35"/>
      <c r="I21" s="43">
        <v>4600.0</v>
      </c>
      <c r="K21" s="40" t="s">
        <v>32</v>
      </c>
      <c r="L21" s="25"/>
      <c r="M21" s="38"/>
      <c r="N21" s="45">
        <v>0.0</v>
      </c>
      <c r="O21" s="40" t="s">
        <v>33</v>
      </c>
      <c r="P21" s="46"/>
    </row>
    <row r="22">
      <c r="A22" s="10"/>
      <c r="B22" s="4"/>
      <c r="C22" s="4"/>
      <c r="D22" s="4"/>
      <c r="E22" s="39"/>
      <c r="F22" s="12"/>
      <c r="G22" s="13"/>
      <c r="H22" s="12"/>
      <c r="I22" s="12"/>
      <c r="K22" s="36" t="s">
        <v>34</v>
      </c>
      <c r="L22" s="25"/>
      <c r="M22" s="38"/>
      <c r="N22" s="45">
        <v>0.0</v>
      </c>
      <c r="O22" s="40" t="s">
        <v>35</v>
      </c>
      <c r="P22" s="53" t="s">
        <v>36</v>
      </c>
    </row>
    <row r="23">
      <c r="K23" s="40" t="s">
        <v>37</v>
      </c>
      <c r="L23" s="25"/>
      <c r="M23" s="38"/>
      <c r="N23" s="45">
        <v>0.0</v>
      </c>
      <c r="O23" s="40" t="s">
        <v>38</v>
      </c>
      <c r="P23" s="53" t="s">
        <v>39</v>
      </c>
    </row>
    <row r="24">
      <c r="A24" s="1"/>
      <c r="B24" s="1"/>
      <c r="C24" s="1"/>
      <c r="D24" s="1"/>
      <c r="E24" s="1"/>
      <c r="F24" s="2" t="s">
        <v>0</v>
      </c>
      <c r="H24" s="3" t="s">
        <v>1</v>
      </c>
      <c r="K24" s="36" t="s">
        <v>40</v>
      </c>
      <c r="L24" s="25"/>
      <c r="M24" s="38"/>
      <c r="N24" s="45">
        <v>0.0</v>
      </c>
      <c r="O24" s="14"/>
      <c r="P24" s="46"/>
    </row>
    <row r="25">
      <c r="A25" s="1"/>
      <c r="B25" s="4"/>
      <c r="C25" s="4"/>
      <c r="D25" s="4"/>
      <c r="E25" s="4"/>
      <c r="F25" s="1"/>
      <c r="G25" s="1"/>
      <c r="H25" s="1"/>
      <c r="I25" s="1"/>
      <c r="K25" s="40" t="s">
        <v>41</v>
      </c>
      <c r="L25" s="25"/>
      <c r="M25" s="38"/>
      <c r="N25" s="45">
        <v>0.0</v>
      </c>
      <c r="O25" s="40" t="s">
        <v>42</v>
      </c>
      <c r="P25" s="46"/>
    </row>
    <row r="26">
      <c r="A26" s="10"/>
      <c r="B26" s="1"/>
      <c r="C26" s="48">
        <v>44727.0</v>
      </c>
      <c r="E26" s="10"/>
      <c r="F26" s="12"/>
      <c r="G26" s="13"/>
      <c r="H26" s="12"/>
      <c r="I26" s="12"/>
      <c r="K26" s="40" t="s">
        <v>43</v>
      </c>
      <c r="L26" s="25"/>
      <c r="M26" s="38"/>
      <c r="N26" s="45">
        <v>0.0</v>
      </c>
      <c r="O26" s="40" t="s">
        <v>44</v>
      </c>
      <c r="P26" s="46"/>
    </row>
    <row r="27">
      <c r="A27" s="28">
        <v>401.0</v>
      </c>
      <c r="B27" s="54" t="s">
        <v>31</v>
      </c>
      <c r="C27" s="1"/>
      <c r="D27" s="1"/>
      <c r="E27" s="10"/>
      <c r="F27" s="12"/>
      <c r="G27" s="22">
        <f>12200-7600</f>
        <v>4600</v>
      </c>
      <c r="H27" s="12"/>
      <c r="I27" s="12"/>
      <c r="K27" s="40" t="s">
        <v>45</v>
      </c>
      <c r="L27" s="25"/>
      <c r="M27" s="38"/>
      <c r="N27" s="45">
        <v>0.0</v>
      </c>
      <c r="O27" s="14"/>
      <c r="P27" s="46"/>
    </row>
    <row r="28">
      <c r="A28" s="28">
        <v>512.0</v>
      </c>
      <c r="B28" s="1"/>
      <c r="C28" s="1"/>
      <c r="D28" s="1"/>
      <c r="E28" s="28" t="s">
        <v>7</v>
      </c>
      <c r="F28" s="12"/>
      <c r="G28" s="13"/>
      <c r="H28" s="12"/>
      <c r="I28" s="23">
        <v>4600.0</v>
      </c>
      <c r="K28" s="40" t="s">
        <v>46</v>
      </c>
      <c r="L28" s="25"/>
      <c r="M28" s="38"/>
      <c r="N28" s="45">
        <v>0.0</v>
      </c>
      <c r="O28" s="14"/>
      <c r="P28" s="46"/>
    </row>
    <row r="29">
      <c r="A29" s="10"/>
      <c r="B29" s="4"/>
      <c r="C29" s="4"/>
      <c r="D29" s="4"/>
      <c r="E29" s="39"/>
      <c r="F29" s="12"/>
      <c r="G29" s="13"/>
      <c r="H29" s="12"/>
      <c r="I29" s="12"/>
      <c r="K29" s="40" t="s">
        <v>47</v>
      </c>
      <c r="L29" s="45" t="s">
        <v>48</v>
      </c>
      <c r="M29" s="38"/>
      <c r="N29" s="45">
        <v>2260.0</v>
      </c>
      <c r="O29" s="55"/>
      <c r="P29" s="46"/>
    </row>
    <row r="30">
      <c r="K30" s="14"/>
      <c r="L30" s="25"/>
      <c r="M30" s="38"/>
      <c r="N30" s="45">
        <v>0.0</v>
      </c>
      <c r="O30" s="55"/>
      <c r="P30" s="46"/>
    </row>
    <row r="31">
      <c r="K31" s="36" t="s">
        <v>49</v>
      </c>
      <c r="L31" s="25"/>
      <c r="M31" s="38"/>
      <c r="N31" s="45">
        <v>0.0</v>
      </c>
      <c r="O31" s="36" t="s">
        <v>50</v>
      </c>
      <c r="P31" s="46"/>
    </row>
    <row r="32">
      <c r="B32" s="56" t="s">
        <v>51</v>
      </c>
      <c r="K32" s="14"/>
      <c r="L32" s="25"/>
      <c r="M32" s="38"/>
      <c r="N32" s="25"/>
      <c r="O32" s="55"/>
      <c r="P32" s="46"/>
    </row>
    <row r="33">
      <c r="B33" s="57"/>
      <c r="K33" s="58" t="s">
        <v>27</v>
      </c>
      <c r="L33" s="59"/>
      <c r="M33" s="26"/>
      <c r="N33" s="60">
        <f>SUM(N18:N32)</f>
        <v>2260</v>
      </c>
      <c r="O33" s="61" t="s">
        <v>52</v>
      </c>
      <c r="P33" s="62"/>
    </row>
    <row r="34">
      <c r="B34" s="63" t="s">
        <v>53</v>
      </c>
      <c r="K34" s="58" t="s">
        <v>54</v>
      </c>
      <c r="L34" s="64" t="s">
        <v>55</v>
      </c>
      <c r="M34" s="65">
        <v>0.0</v>
      </c>
      <c r="N34" s="66">
        <f>N33+N17</f>
        <v>14460</v>
      </c>
      <c r="O34" s="67" t="s">
        <v>54</v>
      </c>
      <c r="P34" s="68" t="s">
        <v>55</v>
      </c>
    </row>
    <row r="35">
      <c r="B35" s="69"/>
      <c r="K35" s="70" t="s">
        <v>56</v>
      </c>
      <c r="L35" s="37"/>
      <c r="M35" s="37"/>
      <c r="N35" s="37"/>
      <c r="O35" s="37"/>
      <c r="P35" s="37"/>
    </row>
    <row r="36">
      <c r="B36" s="63" t="s">
        <v>57</v>
      </c>
      <c r="K36" s="70" t="s">
        <v>58</v>
      </c>
      <c r="L36" s="37"/>
      <c r="M36" s="37"/>
      <c r="N36" s="37"/>
      <c r="O36" s="37"/>
      <c r="P36" s="37"/>
    </row>
    <row r="37">
      <c r="B37" s="57"/>
      <c r="K37" s="70" t="s">
        <v>59</v>
      </c>
      <c r="L37" s="37"/>
      <c r="M37" s="37"/>
      <c r="N37" s="37"/>
      <c r="O37" s="37"/>
      <c r="P37" s="37"/>
    </row>
    <row r="38">
      <c r="B38" s="56" t="s">
        <v>60</v>
      </c>
    </row>
    <row r="39">
      <c r="B39" s="57"/>
    </row>
    <row r="40">
      <c r="B40" s="71" t="s">
        <v>61</v>
      </c>
    </row>
    <row r="41">
      <c r="B41" s="57"/>
    </row>
    <row r="42">
      <c r="B42" s="71" t="s">
        <v>62</v>
      </c>
    </row>
    <row r="43">
      <c r="B43" s="57"/>
    </row>
    <row r="44">
      <c r="B44" s="71" t="s">
        <v>63</v>
      </c>
    </row>
    <row r="46">
      <c r="B46" s="56" t="s">
        <v>64</v>
      </c>
    </row>
    <row r="47">
      <c r="B47" s="57"/>
    </row>
    <row r="48">
      <c r="B48" s="71" t="s">
        <v>65</v>
      </c>
    </row>
    <row r="49">
      <c r="B49" s="57"/>
    </row>
    <row r="50">
      <c r="B50" s="71" t="s">
        <v>66</v>
      </c>
    </row>
    <row r="51">
      <c r="B51" s="57"/>
    </row>
  </sheetData>
  <mergeCells count="16">
    <mergeCell ref="F1:G1"/>
    <mergeCell ref="H1:I1"/>
    <mergeCell ref="K2:N2"/>
    <mergeCell ref="O2:P2"/>
    <mergeCell ref="C3:D3"/>
    <mergeCell ref="H9:I9"/>
    <mergeCell ref="C11:D11"/>
    <mergeCell ref="B34:G34"/>
    <mergeCell ref="B36:G36"/>
    <mergeCell ref="F9:G9"/>
    <mergeCell ref="F16:G16"/>
    <mergeCell ref="H16:I16"/>
    <mergeCell ref="C18:D18"/>
    <mergeCell ref="F24:G24"/>
    <mergeCell ref="H24:I24"/>
    <mergeCell ref="C26:D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/>
      <c r="B2" s="1"/>
      <c r="C2" s="1"/>
      <c r="D2" s="1"/>
      <c r="E2" s="1"/>
      <c r="F2" s="2" t="s">
        <v>0</v>
      </c>
      <c r="H2" s="3" t="s">
        <v>1</v>
      </c>
    </row>
    <row r="3">
      <c r="A3" s="1"/>
      <c r="B3" s="4"/>
      <c r="C3" s="4"/>
      <c r="D3" s="4"/>
      <c r="E3" s="4"/>
      <c r="F3" s="1"/>
      <c r="G3" s="1"/>
      <c r="H3" s="1"/>
      <c r="I3" s="1"/>
    </row>
    <row r="4">
      <c r="A4" s="10"/>
      <c r="B4" s="1"/>
      <c r="C4" s="11">
        <v>44696.0</v>
      </c>
      <c r="E4" s="10"/>
      <c r="F4" s="12"/>
      <c r="G4" s="13"/>
      <c r="H4" s="12"/>
      <c r="I4" s="12"/>
    </row>
    <row r="5">
      <c r="A5" s="28">
        <v>21.0</v>
      </c>
      <c r="B5" s="29" t="s">
        <v>28</v>
      </c>
      <c r="C5" s="1"/>
      <c r="D5" s="29"/>
      <c r="E5" s="10"/>
      <c r="F5" s="12"/>
      <c r="G5" s="22">
        <v>12200.0</v>
      </c>
      <c r="H5" s="12"/>
      <c r="I5" s="23"/>
    </row>
    <row r="6">
      <c r="A6" s="19">
        <v>512.0</v>
      </c>
      <c r="B6" s="49"/>
      <c r="C6" s="49"/>
      <c r="D6" s="49"/>
      <c r="E6" s="50" t="s">
        <v>7</v>
      </c>
      <c r="F6" s="35"/>
      <c r="G6" s="51"/>
      <c r="H6" s="35"/>
      <c r="I6" s="43">
        <v>7600.0</v>
      </c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</row>
    <row r="7">
      <c r="A7" s="19">
        <v>401.0</v>
      </c>
      <c r="B7" s="29"/>
      <c r="C7" s="1"/>
      <c r="D7" s="1"/>
      <c r="E7" s="42" t="s">
        <v>31</v>
      </c>
      <c r="F7" s="12"/>
      <c r="H7" s="35"/>
      <c r="I7" s="43">
        <v>4600.0</v>
      </c>
    </row>
    <row r="8">
      <c r="A8" s="34"/>
      <c r="B8" s="1"/>
      <c r="C8" s="1"/>
      <c r="D8" s="1"/>
      <c r="E8" s="10"/>
      <c r="F8" s="12"/>
      <c r="G8" s="13"/>
      <c r="H8" s="35"/>
      <c r="I8" s="35"/>
    </row>
    <row r="9">
      <c r="A9" s="34"/>
      <c r="B9" s="1"/>
      <c r="C9" s="11">
        <v>44697.0</v>
      </c>
      <c r="E9" s="10"/>
      <c r="F9" s="12"/>
      <c r="G9" s="13"/>
      <c r="H9" s="35"/>
      <c r="I9" s="35"/>
    </row>
    <row r="10">
      <c r="A10" s="19">
        <v>6135.0</v>
      </c>
      <c r="B10" s="29" t="s">
        <v>67</v>
      </c>
      <c r="C10" s="1"/>
      <c r="D10" s="1"/>
      <c r="E10" s="10"/>
      <c r="F10" s="12"/>
      <c r="G10" s="22">
        <v>155.0</v>
      </c>
      <c r="H10" s="35"/>
      <c r="I10" s="43"/>
    </row>
    <row r="11">
      <c r="A11" s="19">
        <v>512.0</v>
      </c>
      <c r="B11" s="1"/>
      <c r="C11" s="1"/>
      <c r="D11" s="1"/>
      <c r="E11" s="28" t="s">
        <v>7</v>
      </c>
      <c r="F11" s="12"/>
      <c r="G11" s="13"/>
      <c r="H11" s="13"/>
      <c r="I11" s="43">
        <v>155.0</v>
      </c>
    </row>
    <row r="12">
      <c r="A12" s="34"/>
      <c r="B12" s="1"/>
      <c r="C12" s="1"/>
      <c r="D12" s="1"/>
      <c r="E12" s="10"/>
      <c r="F12" s="12"/>
      <c r="G12" s="13"/>
      <c r="H12" s="35"/>
      <c r="I12" s="35"/>
    </row>
    <row r="13">
      <c r="A13" s="34"/>
      <c r="B13" s="1"/>
      <c r="C13" s="11">
        <v>44698.0</v>
      </c>
      <c r="E13" s="10"/>
      <c r="F13" s="12"/>
      <c r="G13" s="13"/>
      <c r="H13" s="35"/>
      <c r="I13" s="35"/>
    </row>
    <row r="14">
      <c r="A14" s="19">
        <v>6064.0</v>
      </c>
      <c r="B14" s="29" t="s">
        <v>68</v>
      </c>
      <c r="C14" s="1"/>
      <c r="D14" s="1"/>
      <c r="E14" s="10"/>
      <c r="F14" s="12"/>
      <c r="G14" s="22">
        <v>50.0</v>
      </c>
      <c r="H14" s="35"/>
      <c r="I14" s="43"/>
    </row>
    <row r="15">
      <c r="A15" s="72">
        <v>6231.0</v>
      </c>
      <c r="B15" s="73" t="s">
        <v>69</v>
      </c>
      <c r="C15" s="74"/>
      <c r="D15" s="74"/>
      <c r="E15" s="75"/>
      <c r="F15" s="76"/>
      <c r="G15" s="77">
        <v>380.0</v>
      </c>
      <c r="H15" s="76"/>
      <c r="I15" s="76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>
      <c r="A16" s="72">
        <v>512.0</v>
      </c>
      <c r="B16" s="74"/>
      <c r="C16" s="74"/>
      <c r="D16" s="74"/>
      <c r="E16" s="72" t="s">
        <v>7</v>
      </c>
      <c r="F16" s="76"/>
      <c r="G16" s="78"/>
      <c r="H16" s="76"/>
      <c r="I16" s="79">
        <v>430.0</v>
      </c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>
      <c r="A17" s="75"/>
      <c r="B17" s="74"/>
      <c r="C17" s="74"/>
      <c r="D17" s="74"/>
      <c r="E17" s="75"/>
      <c r="F17" s="76"/>
      <c r="G17" s="78"/>
      <c r="H17" s="76"/>
      <c r="I17" s="76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>
      <c r="A18" s="75"/>
      <c r="B18" s="74"/>
      <c r="C18" s="80">
        <v>44791.0</v>
      </c>
      <c r="E18" s="75"/>
      <c r="F18" s="76"/>
      <c r="G18" s="78"/>
      <c r="H18" s="76"/>
      <c r="I18" s="76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>
      <c r="A19" s="72">
        <v>5311.0</v>
      </c>
      <c r="B19" s="73" t="s">
        <v>70</v>
      </c>
      <c r="C19" s="74"/>
      <c r="D19" s="74"/>
      <c r="E19" s="75"/>
      <c r="F19" s="76"/>
      <c r="G19" s="77">
        <v>150.0</v>
      </c>
      <c r="H19" s="76"/>
      <c r="I19" s="76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>
      <c r="A20" s="72">
        <v>512.0</v>
      </c>
      <c r="B20" s="74"/>
      <c r="C20" s="74"/>
      <c r="D20" s="74"/>
      <c r="E20" s="72" t="s">
        <v>7</v>
      </c>
      <c r="F20" s="76"/>
      <c r="G20" s="78"/>
      <c r="H20" s="76"/>
      <c r="I20" s="79">
        <v>150.0</v>
      </c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>
      <c r="A21" s="75"/>
      <c r="B21" s="74"/>
      <c r="C21" s="74"/>
      <c r="D21" s="74"/>
      <c r="E21" s="75"/>
      <c r="F21" s="76"/>
      <c r="G21" s="78"/>
      <c r="H21" s="76"/>
      <c r="I21" s="76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>
      <c r="A22" s="75"/>
      <c r="B22" s="74"/>
      <c r="C22" s="80">
        <v>44804.0</v>
      </c>
      <c r="E22" s="75"/>
      <c r="F22" s="76"/>
      <c r="G22" s="78"/>
      <c r="H22" s="76"/>
      <c r="I22" s="76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>
      <c r="A23" s="72">
        <v>512.0</v>
      </c>
      <c r="B23" s="73" t="s">
        <v>7</v>
      </c>
      <c r="C23" s="74"/>
      <c r="D23" s="74"/>
      <c r="E23" s="75"/>
      <c r="F23" s="76"/>
      <c r="G23" s="77">
        <v>6800.0</v>
      </c>
      <c r="H23" s="76"/>
      <c r="I23" s="76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>
      <c r="A24" s="72">
        <v>706.0</v>
      </c>
      <c r="B24" s="74"/>
      <c r="C24" s="74"/>
      <c r="D24" s="74"/>
      <c r="E24" s="81" t="s">
        <v>71</v>
      </c>
      <c r="F24" s="76"/>
      <c r="G24" s="78"/>
      <c r="H24" s="76"/>
      <c r="I24" s="79">
        <v>6800.0</v>
      </c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>
      <c r="A25" s="75"/>
      <c r="B25" s="74"/>
      <c r="C25" s="74"/>
      <c r="D25" s="74"/>
      <c r="E25" s="75"/>
      <c r="F25" s="76"/>
      <c r="G25" s="78"/>
      <c r="H25" s="76"/>
      <c r="I25" s="76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>
      <c r="A26" s="72">
        <v>512.0</v>
      </c>
      <c r="B26" s="73"/>
      <c r="C26" s="74"/>
      <c r="D26" s="74"/>
      <c r="E26" s="72" t="s">
        <v>7</v>
      </c>
      <c r="F26" s="76"/>
      <c r="G26" s="77"/>
      <c r="H26" s="76"/>
      <c r="I26" s="79">
        <v>5800.0</v>
      </c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>
      <c r="A27" s="28">
        <v>6411.0</v>
      </c>
      <c r="B27" s="29" t="s">
        <v>72</v>
      </c>
      <c r="C27" s="1"/>
      <c r="D27" s="1"/>
      <c r="E27" s="28"/>
      <c r="F27" s="12"/>
      <c r="G27" s="22">
        <v>5800.0</v>
      </c>
      <c r="H27" s="12"/>
      <c r="I27" s="23"/>
    </row>
    <row r="28">
      <c r="A28" s="28"/>
      <c r="B28" s="1"/>
      <c r="C28" s="1"/>
      <c r="D28" s="1"/>
      <c r="E28" s="28"/>
      <c r="F28" s="12"/>
      <c r="G28" s="13"/>
      <c r="H28" s="12"/>
      <c r="I28" s="23"/>
    </row>
    <row r="29">
      <c r="A29" s="75"/>
      <c r="B29" s="74"/>
      <c r="C29" s="11">
        <v>44727.0</v>
      </c>
      <c r="E29" s="75"/>
      <c r="F29" s="74"/>
      <c r="G29" s="13"/>
      <c r="H29" s="12"/>
      <c r="I29" s="23"/>
    </row>
    <row r="30">
      <c r="A30" s="19" t="s">
        <v>73</v>
      </c>
      <c r="B30" s="54" t="s">
        <v>31</v>
      </c>
      <c r="C30" s="1"/>
      <c r="D30" s="1"/>
      <c r="E30" s="10"/>
      <c r="F30" s="12"/>
      <c r="G30" s="22">
        <f>12200-7600</f>
        <v>4600</v>
      </c>
      <c r="H30" s="12"/>
      <c r="I30" s="12"/>
    </row>
    <row r="31">
      <c r="A31" s="28">
        <v>512.0</v>
      </c>
      <c r="B31" s="1"/>
      <c r="C31" s="1"/>
      <c r="D31" s="1"/>
      <c r="E31" s="28" t="s">
        <v>7</v>
      </c>
      <c r="F31" s="12"/>
      <c r="G31" s="13"/>
      <c r="H31" s="12"/>
      <c r="I31" s="23">
        <v>4600.0</v>
      </c>
    </row>
    <row r="32">
      <c r="A32" s="82"/>
      <c r="B32" s="74"/>
      <c r="E32" s="75"/>
      <c r="F32" s="74"/>
      <c r="G32" s="13"/>
      <c r="H32" s="12"/>
      <c r="I32" s="23"/>
    </row>
    <row r="33">
      <c r="A33" s="28"/>
      <c r="C33" s="11">
        <v>44728.0</v>
      </c>
      <c r="E33" s="10"/>
      <c r="F33" s="12"/>
      <c r="G33" s="13"/>
      <c r="H33" s="12"/>
      <c r="I33" s="23"/>
    </row>
    <row r="34">
      <c r="A34" s="28">
        <v>6135.0</v>
      </c>
      <c r="B34" s="29" t="s">
        <v>67</v>
      </c>
      <c r="C34" s="1"/>
      <c r="D34" s="1"/>
      <c r="E34" s="10"/>
      <c r="F34" s="12"/>
      <c r="G34" s="22">
        <v>155.0</v>
      </c>
      <c r="H34" s="12"/>
      <c r="I34" s="23"/>
    </row>
    <row r="35">
      <c r="A35" s="28">
        <v>512.0</v>
      </c>
      <c r="B35" s="1"/>
      <c r="C35" s="1"/>
      <c r="D35" s="1"/>
      <c r="E35" s="28" t="s">
        <v>7</v>
      </c>
      <c r="F35" s="12"/>
      <c r="G35" s="13"/>
      <c r="H35" s="12"/>
      <c r="I35" s="23">
        <v>155.0</v>
      </c>
    </row>
    <row r="36">
      <c r="A36" s="28"/>
      <c r="B36" s="1"/>
      <c r="C36" s="1"/>
      <c r="D36" s="1"/>
      <c r="E36" s="28"/>
      <c r="F36" s="12"/>
      <c r="G36" s="13"/>
      <c r="H36" s="12"/>
      <c r="I36" s="23"/>
    </row>
    <row r="37">
      <c r="A37" s="28"/>
      <c r="C37" s="11">
        <v>44732.0</v>
      </c>
      <c r="E37" s="10"/>
      <c r="F37" s="12"/>
      <c r="G37" s="13"/>
      <c r="H37" s="12"/>
      <c r="I37" s="23"/>
    </row>
    <row r="38">
      <c r="A38" s="83">
        <v>623.0</v>
      </c>
      <c r="B38" s="29" t="s">
        <v>74</v>
      </c>
      <c r="C38" s="1"/>
      <c r="D38" s="1"/>
      <c r="E38" s="10"/>
      <c r="F38" s="12"/>
      <c r="G38" s="22">
        <v>450.0</v>
      </c>
      <c r="H38" s="12"/>
      <c r="I38" s="23"/>
    </row>
    <row r="39">
      <c r="A39" s="28" t="s">
        <v>75</v>
      </c>
      <c r="B39" s="29"/>
      <c r="C39" s="1"/>
      <c r="D39" s="1"/>
      <c r="E39" s="84" t="s">
        <v>76</v>
      </c>
      <c r="F39" s="12"/>
      <c r="G39" s="13"/>
      <c r="H39" s="12"/>
      <c r="I39" s="23">
        <v>450.0</v>
      </c>
    </row>
    <row r="40">
      <c r="A40" s="28"/>
      <c r="B40" s="1"/>
      <c r="C40" s="1"/>
      <c r="D40" s="1"/>
      <c r="E40" s="28"/>
      <c r="F40" s="12"/>
      <c r="G40" s="13"/>
      <c r="H40" s="12"/>
      <c r="I40" s="23"/>
    </row>
    <row r="41">
      <c r="A41" s="28"/>
      <c r="C41" s="11">
        <v>44742.0</v>
      </c>
      <c r="E41" s="10"/>
      <c r="F41" s="12"/>
      <c r="G41" s="13"/>
      <c r="H41" s="12"/>
      <c r="I41" s="23"/>
    </row>
    <row r="42">
      <c r="A42" s="72">
        <v>512.0</v>
      </c>
      <c r="B42" s="73" t="s">
        <v>7</v>
      </c>
      <c r="C42" s="74"/>
      <c r="D42" s="74"/>
      <c r="E42" s="75"/>
      <c r="F42" s="76"/>
      <c r="G42" s="77">
        <v>10000.0</v>
      </c>
      <c r="H42" s="76"/>
      <c r="I42" s="76"/>
    </row>
    <row r="43">
      <c r="A43" s="72">
        <v>706.0</v>
      </c>
      <c r="B43" s="74"/>
      <c r="C43" s="74"/>
      <c r="D43" s="74"/>
      <c r="E43" s="81" t="s">
        <v>71</v>
      </c>
      <c r="F43" s="76"/>
      <c r="G43" s="78"/>
      <c r="H43" s="76"/>
      <c r="I43" s="79">
        <v>10000.0</v>
      </c>
    </row>
    <row r="44">
      <c r="A44" s="75"/>
      <c r="B44" s="74"/>
      <c r="C44" s="74"/>
      <c r="D44" s="74"/>
      <c r="E44" s="75"/>
      <c r="F44" s="76"/>
      <c r="G44" s="78"/>
      <c r="H44" s="76"/>
      <c r="I44" s="76"/>
    </row>
    <row r="45">
      <c r="A45" s="72">
        <v>512.0</v>
      </c>
      <c r="B45" s="73"/>
      <c r="C45" s="74"/>
      <c r="D45" s="74"/>
      <c r="E45" s="72" t="s">
        <v>7</v>
      </c>
      <c r="F45" s="76"/>
      <c r="G45" s="77"/>
      <c r="H45" s="76"/>
      <c r="I45" s="79">
        <v>5800.0</v>
      </c>
    </row>
    <row r="46">
      <c r="A46" s="28">
        <v>6411.0</v>
      </c>
      <c r="B46" s="29" t="s">
        <v>72</v>
      </c>
      <c r="C46" s="1"/>
      <c r="D46" s="1"/>
      <c r="E46" s="28"/>
      <c r="F46" s="12"/>
      <c r="G46" s="22">
        <v>5800.0</v>
      </c>
      <c r="H46" s="12"/>
      <c r="I46" s="23"/>
    </row>
    <row r="47">
      <c r="A47" s="28"/>
      <c r="B47" s="1"/>
      <c r="C47" s="1"/>
      <c r="D47" s="1"/>
      <c r="E47" s="28"/>
      <c r="F47" s="12"/>
      <c r="G47" s="13"/>
      <c r="H47" s="12"/>
      <c r="I47" s="23"/>
    </row>
    <row r="48">
      <c r="A48" s="10"/>
      <c r="B48" s="4"/>
      <c r="C48" s="4"/>
      <c r="D48" s="4"/>
      <c r="E48" s="39"/>
      <c r="F48" s="12"/>
      <c r="G48" s="13"/>
      <c r="H48" s="12"/>
      <c r="I48" s="12"/>
    </row>
    <row r="49">
      <c r="A49" s="1"/>
      <c r="B49" s="1"/>
      <c r="C49" s="1"/>
      <c r="D49" s="1"/>
      <c r="E49" s="1"/>
      <c r="F49" s="12"/>
      <c r="G49" s="12"/>
      <c r="H49" s="12"/>
      <c r="I49" s="12"/>
    </row>
    <row r="50">
      <c r="A50" s="1"/>
      <c r="B50" s="1"/>
      <c r="C50" s="1"/>
      <c r="D50" s="1"/>
      <c r="E50" s="1"/>
      <c r="F50" s="12"/>
      <c r="G50" s="12"/>
      <c r="H50" s="12"/>
      <c r="I50" s="12"/>
    </row>
    <row r="51">
      <c r="A51" s="56"/>
    </row>
    <row r="52">
      <c r="A52" s="56" t="s">
        <v>77</v>
      </c>
    </row>
    <row r="53">
      <c r="A53" s="57"/>
    </row>
    <row r="54">
      <c r="A54" s="71" t="s">
        <v>78</v>
      </c>
    </row>
    <row r="55">
      <c r="A55" s="57"/>
    </row>
    <row r="56">
      <c r="A56" s="71" t="s">
        <v>79</v>
      </c>
    </row>
    <row r="57">
      <c r="A57" s="57"/>
    </row>
    <row r="58">
      <c r="A58" s="71" t="s">
        <v>80</v>
      </c>
    </row>
    <row r="59">
      <c r="A59" s="57"/>
    </row>
    <row r="60">
      <c r="A60" s="71" t="s">
        <v>81</v>
      </c>
    </row>
    <row r="61">
      <c r="A61" s="57"/>
    </row>
    <row r="62">
      <c r="A62" s="71" t="s">
        <v>82</v>
      </c>
    </row>
    <row r="63">
      <c r="A63" s="57"/>
    </row>
    <row r="64">
      <c r="A64" s="71" t="s">
        <v>83</v>
      </c>
    </row>
    <row r="65">
      <c r="A65" s="57"/>
    </row>
    <row r="66">
      <c r="A66" s="71" t="s">
        <v>84</v>
      </c>
    </row>
    <row r="67">
      <c r="A67" s="57"/>
    </row>
    <row r="68">
      <c r="A68" s="71" t="s">
        <v>85</v>
      </c>
    </row>
    <row r="69">
      <c r="A69" s="57"/>
    </row>
    <row r="70">
      <c r="A70" s="71" t="s">
        <v>86</v>
      </c>
    </row>
    <row r="71">
      <c r="A71" s="57"/>
    </row>
    <row r="72">
      <c r="A72" s="71" t="s">
        <v>87</v>
      </c>
    </row>
    <row r="73">
      <c r="A73" s="57"/>
    </row>
    <row r="74">
      <c r="A74" s="71" t="s">
        <v>88</v>
      </c>
    </row>
    <row r="75">
      <c r="A75" s="57"/>
    </row>
    <row r="76">
      <c r="A76" s="56" t="s">
        <v>64</v>
      </c>
    </row>
    <row r="77">
      <c r="A77" s="57"/>
    </row>
    <row r="78">
      <c r="A78" s="71" t="s">
        <v>65</v>
      </c>
    </row>
    <row r="79">
      <c r="A79" s="57"/>
    </row>
    <row r="80">
      <c r="A80" s="71" t="s">
        <v>89</v>
      </c>
    </row>
    <row r="81">
      <c r="A81" s="57"/>
    </row>
    <row r="82">
      <c r="A82" s="71" t="s">
        <v>90</v>
      </c>
    </row>
  </sheetData>
  <mergeCells count="11">
    <mergeCell ref="C29:D29"/>
    <mergeCell ref="C33:D33"/>
    <mergeCell ref="C37:D37"/>
    <mergeCell ref="C41:D41"/>
    <mergeCell ref="F2:G2"/>
    <mergeCell ref="H2:I2"/>
    <mergeCell ref="C4:D4"/>
    <mergeCell ref="C9:D9"/>
    <mergeCell ref="C13:D13"/>
    <mergeCell ref="C18:D18"/>
    <mergeCell ref="C22:D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3" max="3" width="24.13"/>
    <col customWidth="1" min="10" max="10" width="21.75"/>
  </cols>
  <sheetData>
    <row r="2">
      <c r="A2" s="85" t="s">
        <v>91</v>
      </c>
      <c r="B2" s="86"/>
      <c r="C2" s="87" t="s">
        <v>92</v>
      </c>
      <c r="D2" s="88"/>
      <c r="F2" s="5" t="s">
        <v>2</v>
      </c>
      <c r="G2" s="6"/>
      <c r="H2" s="6"/>
      <c r="I2" s="7"/>
      <c r="J2" s="8" t="s">
        <v>3</v>
      </c>
      <c r="K2" s="9"/>
    </row>
    <row r="3">
      <c r="A3" s="89"/>
      <c r="B3" s="90"/>
      <c r="D3" s="91"/>
      <c r="F3" s="14"/>
      <c r="G3" s="15" t="s">
        <v>4</v>
      </c>
      <c r="H3" s="16" t="s">
        <v>5</v>
      </c>
      <c r="I3" s="15" t="s">
        <v>6</v>
      </c>
      <c r="J3" s="17"/>
      <c r="K3" s="18" t="s">
        <v>6</v>
      </c>
    </row>
    <row r="4">
      <c r="A4" s="92"/>
      <c r="B4" s="90"/>
      <c r="C4" s="93" t="s">
        <v>71</v>
      </c>
      <c r="D4" s="94">
        <v>16800.0</v>
      </c>
      <c r="F4" s="24"/>
      <c r="G4" s="25"/>
      <c r="H4" s="16" t="s">
        <v>8</v>
      </c>
      <c r="I4" s="25"/>
      <c r="J4" s="26"/>
      <c r="K4" s="27"/>
    </row>
    <row r="5">
      <c r="A5" s="92" t="s">
        <v>67</v>
      </c>
      <c r="B5" s="83">
        <v>310.0</v>
      </c>
      <c r="D5" s="94"/>
      <c r="F5" s="30" t="s">
        <v>10</v>
      </c>
      <c r="G5" s="31"/>
      <c r="H5" s="32"/>
      <c r="I5" s="95"/>
      <c r="J5" s="30" t="s">
        <v>11</v>
      </c>
      <c r="K5" s="96"/>
    </row>
    <row r="6">
      <c r="A6" s="92" t="s">
        <v>68</v>
      </c>
      <c r="B6" s="83">
        <v>50.0</v>
      </c>
      <c r="D6" s="91"/>
      <c r="F6" s="36" t="s">
        <v>12</v>
      </c>
      <c r="G6" s="37"/>
      <c r="H6" s="14"/>
      <c r="I6" s="97"/>
      <c r="J6" s="38"/>
      <c r="K6" s="96"/>
    </row>
    <row r="7">
      <c r="A7" s="92" t="s">
        <v>93</v>
      </c>
      <c r="B7" s="83">
        <f>380+450</f>
        <v>830</v>
      </c>
      <c r="D7" s="91"/>
      <c r="F7" s="36" t="s">
        <v>13</v>
      </c>
      <c r="G7" s="37"/>
      <c r="H7" s="14"/>
      <c r="I7" s="97"/>
      <c r="J7" s="38"/>
      <c r="K7" s="96"/>
    </row>
    <row r="8">
      <c r="A8" s="92" t="s">
        <v>72</v>
      </c>
      <c r="B8" s="83">
        <f>5800*2</f>
        <v>11600</v>
      </c>
      <c r="D8" s="91"/>
      <c r="F8" s="40" t="s">
        <v>14</v>
      </c>
      <c r="G8" s="25"/>
      <c r="H8" s="14"/>
      <c r="I8" s="97"/>
      <c r="J8" s="38"/>
      <c r="K8" s="96"/>
    </row>
    <row r="9">
      <c r="A9" s="92"/>
      <c r="B9" s="90"/>
      <c r="D9" s="91"/>
      <c r="F9" s="38"/>
      <c r="G9" s="37"/>
      <c r="H9" s="14"/>
      <c r="I9" s="97"/>
      <c r="J9" s="38"/>
      <c r="K9" s="96"/>
    </row>
    <row r="10">
      <c r="A10" s="92"/>
      <c r="B10" s="90">
        <f>SUM(B5:B8)</f>
        <v>12790</v>
      </c>
      <c r="D10" s="91">
        <f>SUM(D4)</f>
        <v>16800</v>
      </c>
      <c r="F10" s="38"/>
      <c r="G10" s="37"/>
      <c r="H10" s="14"/>
      <c r="I10" s="97"/>
      <c r="J10" s="38"/>
      <c r="K10" s="96"/>
    </row>
    <row r="11">
      <c r="A11" s="92" t="s">
        <v>94</v>
      </c>
      <c r="B11" s="98">
        <f>D10-B10</f>
        <v>4010</v>
      </c>
      <c r="D11" s="91"/>
      <c r="F11" s="40" t="s">
        <v>15</v>
      </c>
      <c r="G11" s="25"/>
      <c r="H11" s="38"/>
      <c r="I11" s="99"/>
      <c r="J11" s="40" t="s">
        <v>16</v>
      </c>
      <c r="K11" s="100">
        <v>8000.0</v>
      </c>
    </row>
    <row r="12">
      <c r="A12" s="101"/>
      <c r="B12" s="101"/>
      <c r="C12" s="101"/>
      <c r="D12" s="101"/>
      <c r="F12" s="40" t="s">
        <v>18</v>
      </c>
      <c r="G12" s="25"/>
      <c r="H12" s="38"/>
      <c r="I12" s="102">
        <v>12200.0</v>
      </c>
      <c r="J12" s="40" t="s">
        <v>19</v>
      </c>
      <c r="K12" s="96"/>
    </row>
    <row r="13">
      <c r="F13" s="40" t="s">
        <v>21</v>
      </c>
      <c r="G13" s="44"/>
      <c r="H13" s="38"/>
      <c r="I13" s="103">
        <v>0.0</v>
      </c>
      <c r="J13" s="40" t="s">
        <v>22</v>
      </c>
      <c r="K13" s="96">
        <f>B11</f>
        <v>4010</v>
      </c>
    </row>
    <row r="14">
      <c r="F14" s="40" t="s">
        <v>23</v>
      </c>
      <c r="G14" s="25"/>
      <c r="H14" s="38"/>
      <c r="I14" s="103">
        <v>0.0</v>
      </c>
      <c r="J14" s="30" t="s">
        <v>24</v>
      </c>
      <c r="K14" s="104">
        <f>SUM(K9:K13)</f>
        <v>12010</v>
      </c>
    </row>
    <row r="15">
      <c r="F15" s="40" t="s">
        <v>25</v>
      </c>
      <c r="G15" s="25"/>
      <c r="H15" s="38"/>
      <c r="I15" s="103">
        <v>0.0</v>
      </c>
      <c r="J15" s="40" t="s">
        <v>26</v>
      </c>
      <c r="K15" s="105"/>
    </row>
    <row r="16">
      <c r="F16" s="14"/>
      <c r="G16" s="25"/>
      <c r="H16" s="38"/>
      <c r="I16" s="103">
        <v>0.0</v>
      </c>
      <c r="J16" s="30" t="s">
        <v>27</v>
      </c>
      <c r="K16" s="104"/>
    </row>
    <row r="17">
      <c r="F17" s="30" t="s">
        <v>24</v>
      </c>
      <c r="G17" s="25"/>
      <c r="H17" s="38"/>
      <c r="I17" s="103">
        <f>SUM(I5:I16)</f>
        <v>12200</v>
      </c>
      <c r="J17" s="14"/>
      <c r="K17" s="104"/>
    </row>
    <row r="18">
      <c r="F18" s="38"/>
      <c r="G18" s="25"/>
      <c r="H18" s="38"/>
      <c r="I18" s="103">
        <v>0.0</v>
      </c>
      <c r="J18" s="14"/>
      <c r="K18" s="104"/>
    </row>
    <row r="19">
      <c r="F19" s="30" t="s">
        <v>29</v>
      </c>
      <c r="G19" s="25"/>
      <c r="H19" s="38"/>
      <c r="I19" s="103">
        <v>0.0</v>
      </c>
      <c r="J19" s="30" t="s">
        <v>30</v>
      </c>
      <c r="K19" s="96"/>
    </row>
    <row r="20">
      <c r="F20" s="14"/>
      <c r="G20" s="25"/>
      <c r="H20" s="38"/>
      <c r="I20" s="103">
        <v>0.0</v>
      </c>
      <c r="J20" s="38"/>
      <c r="K20" s="96"/>
    </row>
    <row r="21">
      <c r="F21" s="40" t="s">
        <v>32</v>
      </c>
      <c r="G21" s="25"/>
      <c r="H21" s="38"/>
      <c r="I21" s="103">
        <v>0.0</v>
      </c>
      <c r="J21" s="40" t="s">
        <v>33</v>
      </c>
      <c r="K21" s="104"/>
    </row>
    <row r="22">
      <c r="F22" s="36" t="s">
        <v>34</v>
      </c>
      <c r="G22" s="25"/>
      <c r="H22" s="38"/>
      <c r="I22" s="103">
        <v>0.0</v>
      </c>
      <c r="J22" s="40" t="s">
        <v>35</v>
      </c>
      <c r="K22" s="106">
        <v>2000.0</v>
      </c>
    </row>
    <row r="23">
      <c r="F23" s="40" t="s">
        <v>37</v>
      </c>
      <c r="G23" s="25"/>
      <c r="H23" s="38"/>
      <c r="I23" s="103">
        <v>0.0</v>
      </c>
      <c r="J23" s="40" t="s">
        <v>38</v>
      </c>
      <c r="K23" s="106">
        <v>450.0</v>
      </c>
    </row>
    <row r="24">
      <c r="F24" s="36" t="s">
        <v>40</v>
      </c>
      <c r="G24" s="25"/>
      <c r="H24" s="38"/>
      <c r="I24" s="103">
        <v>0.0</v>
      </c>
      <c r="J24" s="14"/>
      <c r="K24" s="104"/>
    </row>
    <row r="25">
      <c r="F25" s="40" t="s">
        <v>41</v>
      </c>
      <c r="G25" s="25"/>
      <c r="H25" s="38"/>
      <c r="I25" s="103">
        <v>0.0</v>
      </c>
      <c r="J25" s="40" t="s">
        <v>42</v>
      </c>
      <c r="K25" s="104"/>
    </row>
    <row r="26">
      <c r="F26" s="40" t="s">
        <v>43</v>
      </c>
      <c r="G26" s="25"/>
      <c r="H26" s="38"/>
      <c r="I26" s="103">
        <v>0.0</v>
      </c>
      <c r="J26" s="40" t="s">
        <v>44</v>
      </c>
      <c r="K26" s="104"/>
    </row>
    <row r="27">
      <c r="F27" s="40" t="s">
        <v>45</v>
      </c>
      <c r="G27" s="25"/>
      <c r="H27" s="38"/>
      <c r="I27" s="103">
        <v>0.0</v>
      </c>
      <c r="J27" s="14"/>
      <c r="K27" s="104"/>
    </row>
    <row r="28">
      <c r="F28" s="40" t="s">
        <v>46</v>
      </c>
      <c r="G28" s="25"/>
      <c r="H28" s="38"/>
      <c r="I28" s="103">
        <v>0.0</v>
      </c>
      <c r="J28" s="14"/>
      <c r="K28" s="104"/>
    </row>
    <row r="29">
      <c r="F29" s="40" t="s">
        <v>47</v>
      </c>
      <c r="G29" s="45"/>
      <c r="H29" s="38"/>
      <c r="I29" s="103">
        <f>2110+150</f>
        <v>2260</v>
      </c>
      <c r="J29" s="55"/>
      <c r="K29" s="104"/>
    </row>
    <row r="30">
      <c r="F30" s="14"/>
      <c r="G30" s="25"/>
      <c r="H30" s="38"/>
      <c r="I30" s="103">
        <v>0.0</v>
      </c>
      <c r="J30" s="55"/>
      <c r="K30" s="104"/>
    </row>
    <row r="31">
      <c r="F31" s="36" t="s">
        <v>49</v>
      </c>
      <c r="G31" s="25"/>
      <c r="H31" s="38"/>
      <c r="I31" s="103">
        <v>0.0</v>
      </c>
      <c r="J31" s="36" t="s">
        <v>50</v>
      </c>
      <c r="K31" s="104"/>
    </row>
    <row r="32">
      <c r="F32" s="14"/>
      <c r="G32" s="25"/>
      <c r="H32" s="38"/>
      <c r="I32" s="99"/>
      <c r="J32" s="55"/>
      <c r="K32" s="104"/>
    </row>
    <row r="33">
      <c r="F33" s="58" t="s">
        <v>27</v>
      </c>
      <c r="G33" s="59"/>
      <c r="H33" s="26"/>
      <c r="I33" s="107">
        <f>SUM(I18:I32)</f>
        <v>2260</v>
      </c>
      <c r="J33" s="61" t="s">
        <v>52</v>
      </c>
      <c r="K33" s="108">
        <f>SUM(K17:K32)</f>
        <v>2450</v>
      </c>
    </row>
    <row r="34">
      <c r="F34" s="58" t="s">
        <v>54</v>
      </c>
      <c r="G34" s="64" t="s">
        <v>55</v>
      </c>
      <c r="H34" s="65">
        <v>0.0</v>
      </c>
      <c r="I34" s="109">
        <f>I33+I17</f>
        <v>14460</v>
      </c>
      <c r="J34" s="67" t="s">
        <v>54</v>
      </c>
      <c r="K34" s="110">
        <f>K14+K16+K33</f>
        <v>14460</v>
      </c>
    </row>
    <row r="35">
      <c r="F35" s="70" t="s">
        <v>56</v>
      </c>
      <c r="G35" s="37"/>
      <c r="H35" s="37"/>
      <c r="I35" s="37"/>
      <c r="J35" s="37"/>
      <c r="K35" s="37"/>
    </row>
    <row r="36">
      <c r="F36" s="70" t="s">
        <v>58</v>
      </c>
      <c r="G36" s="37"/>
      <c r="H36" s="37"/>
      <c r="I36" s="37"/>
      <c r="J36" s="37"/>
      <c r="K36" s="37"/>
    </row>
    <row r="37">
      <c r="F37" s="70" t="s">
        <v>59</v>
      </c>
      <c r="G37" s="37"/>
      <c r="H37" s="37"/>
      <c r="I37" s="37"/>
      <c r="J37" s="37"/>
      <c r="K37" s="37"/>
    </row>
  </sheetData>
  <mergeCells count="2">
    <mergeCell ref="F2:I2"/>
    <mergeCell ref="J2:K2"/>
  </mergeCells>
  <drawing r:id="rId1"/>
</worksheet>
</file>