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<sst xmlns="http://schemas.openxmlformats.org/spreadsheetml/2006/main" count="50" uniqueCount="22">
  <si>
    <t>Année N</t>
  </si>
  <si>
    <t>ELEMENT</t>
  </si>
  <si>
    <t>MONTANT</t>
  </si>
  <si>
    <t>%</t>
  </si>
  <si>
    <t>Prix photocopieur</t>
  </si>
  <si>
    <t>Chiffre d'affaire</t>
  </si>
  <si>
    <t>4603200 / 840 =</t>
  </si>
  <si>
    <t>Cout fixe</t>
  </si>
  <si>
    <t>Cout Variable</t>
  </si>
  <si>
    <t>Marge sur cout variable</t>
  </si>
  <si>
    <t xml:space="preserve">Seuil de renta : </t>
  </si>
  <si>
    <t>(Cout Fixe / taux MSCV)</t>
  </si>
  <si>
    <t>jours</t>
  </si>
  <si>
    <t xml:space="preserve"> -- &gt; </t>
  </si>
  <si>
    <t>(Seuil de renta / CA)*360</t>
  </si>
  <si>
    <t>La date du seuil de rentabilité serais le 11 Decembre N</t>
  </si>
  <si>
    <t xml:space="preserve">nb Photocopieur : </t>
  </si>
  <si>
    <t>Hypothese 1</t>
  </si>
  <si>
    <t>Année N+1</t>
  </si>
  <si>
    <t>Resultat</t>
  </si>
  <si>
    <t>La date du seuil de rentabilité serais le 4 Decembre n+1</t>
  </si>
  <si>
    <t>Hypothese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</si>
</sst>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4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0" xfId="0" applyFont="1"/>
    <xf borderId="0" fillId="0" fontId="1" numFmtId="4" xfId="0" applyAlignment="1" applyFont="1" applyNumberFormat="1">
      <alignment readingOrder="0" shrinkToFit="0" wrapText="1"/>
    </xf>
    <xf borderId="5" fillId="0" fontId="1" numFmtId="10" xfId="0" applyBorder="1" applyFont="1" applyNumberFormat="1"/>
    <xf borderId="6" fillId="0" fontId="1" numFmtId="0" xfId="0" applyAlignment="1" applyBorder="1" applyFont="1">
      <alignment readingOrder="0"/>
    </xf>
    <xf borderId="7" fillId="0" fontId="1" numFmtId="4" xfId="0" applyBorder="1" applyFont="1" applyNumberFormat="1"/>
    <xf borderId="8" fillId="0" fontId="1" numFmtId="10" xfId="0" applyBorder="1" applyFont="1" applyNumberFormat="1"/>
    <xf borderId="0" fillId="2" fontId="1" numFmtId="0" xfId="0" applyAlignment="1" applyFill="1" applyFon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3" fontId="0" numFmtId="4" xfId="0" applyFill="1" applyFont="1" applyNumberFormat="1"/>
    <xf borderId="0" fillId="0" fontId="1" numFmtId="4" xfId="0" applyFont="1" applyNumberFormat="1"/>
    <xf borderId="0" fillId="4" fontId="1" numFmtId="164" xfId="0" applyFill="1" applyFont="1" applyNumberFormat="1"/>
    <xf borderId="0" fillId="3" fontId="3" numFmtId="0" xfId="0" applyAlignment="1" applyFont="1">
      <alignment readingOrder="0"/>
    </xf>
    <xf borderId="0" fillId="5" fontId="1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1.63"/>
    <col customWidth="1" min="4" max="4" width="26.75"/>
  </cols>
  <sheetData>
    <row r="2">
      <c r="A2" s="1" t="s">
        <v>0</v>
      </c>
    </row>
    <row r="3">
      <c r="A3" s="2" t="s">
        <v>1</v>
      </c>
      <c r="B3" s="3" t="s">
        <v>2</v>
      </c>
      <c r="C3" s="4" t="s">
        <v>3</v>
      </c>
      <c r="E3" s="1" t="s">
        <v>4</v>
      </c>
    </row>
    <row r="4">
      <c r="A4" s="5" t="s">
        <v>5</v>
      </c>
      <c r="B4" s="6">
        <v>4603200.0</v>
      </c>
      <c r="C4" s="7">
        <v>100.0</v>
      </c>
      <c r="D4" s="8" t="s">
        <v>6</v>
      </c>
      <c r="E4" s="9">
        <f>B4/840</f>
        <v>5480</v>
      </c>
    </row>
    <row r="5">
      <c r="A5" s="5" t="s">
        <v>7</v>
      </c>
      <c r="B5" s="10">
        <f>495460+881155+232485</f>
        <v>1609100</v>
      </c>
      <c r="C5" s="11">
        <f>B5/B4</f>
        <v>0.3495611748</v>
      </c>
    </row>
    <row r="6">
      <c r="A6" s="5" t="s">
        <v>8</v>
      </c>
      <c r="B6" s="10">
        <f>2676395+0.05*B4</f>
        <v>2906555</v>
      </c>
      <c r="C6" s="11">
        <f>B6/B4</f>
        <v>0.6314205335</v>
      </c>
    </row>
    <row r="7">
      <c r="A7" s="12" t="s">
        <v>9</v>
      </c>
      <c r="B7" s="13">
        <f>B4-B6</f>
        <v>1696645</v>
      </c>
      <c r="C7" s="14">
        <f>B7/B4</f>
        <v>0.3685794665</v>
      </c>
    </row>
    <row r="9">
      <c r="A9" s="15"/>
      <c r="B9" s="15"/>
    </row>
    <row r="10">
      <c r="A10" s="1" t="s">
        <v>10</v>
      </c>
      <c r="B10" s="1" t="s">
        <v>11</v>
      </c>
    </row>
    <row r="11">
      <c r="B11" s="16">
        <f>B5/C7</f>
        <v>4365679.986</v>
      </c>
    </row>
    <row r="12">
      <c r="B12" s="16"/>
    </row>
    <row r="13">
      <c r="A13" s="1" t="s">
        <v>12</v>
      </c>
      <c r="B13" s="9">
        <f>B11/B4*360</f>
        <v>341.4243993</v>
      </c>
      <c r="C13" s="1" t="s">
        <v>13</v>
      </c>
      <c r="D13" s="1" t="s">
        <v>14</v>
      </c>
      <c r="E13" s="1" t="s">
        <v>15</v>
      </c>
    </row>
    <row r="15">
      <c r="A15" s="1" t="s">
        <v>16</v>
      </c>
      <c r="B15" s="17">
        <f>B11/E4</f>
        <v>796.6569318</v>
      </c>
    </row>
    <row r="17">
      <c r="A17" s="18" t="s">
        <v>17</v>
      </c>
    </row>
    <row r="18">
      <c r="A18" s="1" t="s">
        <v>18</v>
      </c>
    </row>
    <row r="19">
      <c r="A19" s="2" t="s">
        <v>1</v>
      </c>
      <c r="B19" s="3" t="s">
        <v>2</v>
      </c>
      <c r="C19" s="4" t="s">
        <v>3</v>
      </c>
      <c r="E19" s="1" t="s">
        <v>4</v>
      </c>
    </row>
    <row r="20">
      <c r="A20" s="5" t="s">
        <v>5</v>
      </c>
      <c r="B20" s="6">
        <f>5641*(840*1.05)</f>
        <v>4975362</v>
      </c>
      <c r="C20" s="7">
        <v>100.0</v>
      </c>
      <c r="E20" s="1">
        <v>5641.0</v>
      </c>
    </row>
    <row r="21">
      <c r="A21" s="5" t="s">
        <v>7</v>
      </c>
      <c r="B21" s="10">
        <f>B5*1.07</f>
        <v>1721737</v>
      </c>
      <c r="C21" s="11">
        <f>B21/B20</f>
        <v>0.3460526088</v>
      </c>
    </row>
    <row r="22">
      <c r="A22" s="5" t="s">
        <v>8</v>
      </c>
      <c r="B22" s="19">
        <f>2676395*1.08*1.05+0.05*B20</f>
        <v>3283800.03</v>
      </c>
      <c r="C22" s="11">
        <f>B22/B20</f>
        <v>0.6600122825</v>
      </c>
    </row>
    <row r="23">
      <c r="A23" s="12" t="s">
        <v>9</v>
      </c>
      <c r="B23" s="13">
        <f>B20-B22</f>
        <v>1691561.97</v>
      </c>
      <c r="C23" s="14">
        <f>B23/B20</f>
        <v>0.3399877175</v>
      </c>
    </row>
    <row r="24">
      <c r="A24" s="1" t="s">
        <v>19</v>
      </c>
      <c r="B24" s="20">
        <f>B23-B21</f>
        <v>-30175.03</v>
      </c>
    </row>
    <row r="25">
      <c r="A25" s="15"/>
      <c r="B25" s="15"/>
    </row>
    <row r="26">
      <c r="A26" s="1" t="s">
        <v>10</v>
      </c>
      <c r="B26" s="1" t="s">
        <v>11</v>
      </c>
    </row>
    <row r="27">
      <c r="B27" s="16">
        <f>B21/C23</f>
        <v>5064115.294</v>
      </c>
    </row>
    <row r="28">
      <c r="B28" s="16"/>
    </row>
    <row r="29">
      <c r="A29" s="1" t="s">
        <v>12</v>
      </c>
      <c r="B29" s="21">
        <f>B27/B20*360</f>
        <v>366.4218817</v>
      </c>
      <c r="C29" s="1" t="s">
        <v>13</v>
      </c>
      <c r="E29" s="22" t="s">
        <v>20</v>
      </c>
    </row>
    <row r="31">
      <c r="A31" s="1" t="s">
        <v>16</v>
      </c>
      <c r="B31" s="17">
        <f>B27/E20</f>
        <v>897.7336101</v>
      </c>
    </row>
    <row r="34">
      <c r="A34" s="18" t="s">
        <v>21</v>
      </c>
    </row>
    <row r="35">
      <c r="A35" s="1" t="s">
        <v>18</v>
      </c>
    </row>
    <row r="36">
      <c r="A36" s="2" t="s">
        <v>1</v>
      </c>
      <c r="B36" s="3" t="s">
        <v>2</v>
      </c>
      <c r="C36" s="4" t="s">
        <v>3</v>
      </c>
      <c r="E36" s="1" t="s">
        <v>4</v>
      </c>
    </row>
    <row r="37">
      <c r="A37" s="5" t="s">
        <v>5</v>
      </c>
      <c r="B37" s="6">
        <f>5641*((840*1.05)*(4/3))</f>
        <v>6633816</v>
      </c>
      <c r="C37" s="7">
        <v>100.0</v>
      </c>
      <c r="E37" s="1">
        <v>5641.0</v>
      </c>
    </row>
    <row r="38">
      <c r="A38" s="5" t="s">
        <v>7</v>
      </c>
      <c r="B38" s="10">
        <f>B5*1.07 + 305000</f>
        <v>2026737</v>
      </c>
      <c r="C38" s="11">
        <f>B38/B37</f>
        <v>0.3055160107</v>
      </c>
    </row>
    <row r="39">
      <c r="A39" s="5" t="s">
        <v>8</v>
      </c>
      <c r="B39" s="19">
        <f>(2676395*1.08*1.05)*(4/3)+0.05*B37</f>
        <v>4378400.04</v>
      </c>
      <c r="C39" s="11">
        <f>B39/B37</f>
        <v>0.6600122825</v>
      </c>
    </row>
    <row r="40">
      <c r="A40" s="12" t="s">
        <v>9</v>
      </c>
      <c r="B40" s="13">
        <f>B37-B39</f>
        <v>2255415.96</v>
      </c>
      <c r="C40" s="14">
        <f>B40/B37</f>
        <v>0.3399877175</v>
      </c>
    </row>
    <row r="41">
      <c r="A41" s="1" t="s">
        <v>19</v>
      </c>
      <c r="B41" s="20">
        <f>B40-B38</f>
        <v>228678.96</v>
      </c>
    </row>
    <row r="42">
      <c r="A42" s="15"/>
      <c r="B42" s="15"/>
    </row>
    <row r="43">
      <c r="A43" s="1" t="s">
        <v>10</v>
      </c>
      <c r="B43" s="1" t="s">
        <v>11</v>
      </c>
    </row>
    <row r="44">
      <c r="B44" s="16">
        <f>B38/C40</f>
        <v>5961206.525</v>
      </c>
    </row>
    <row r="45">
      <c r="B45" s="16"/>
    </row>
    <row r="46">
      <c r="A46" s="1" t="s">
        <v>12</v>
      </c>
      <c r="B46" s="23">
        <f>B44/B37*360</f>
        <v>323.4992272</v>
      </c>
      <c r="C46" s="1" t="s">
        <v>13</v>
      </c>
      <c r="E46" s="22"/>
    </row>
    <row r="48">
      <c r="A48" s="1" t="s">
        <v>16</v>
      </c>
      <c r="B48" s="17">
        <f>B44/E37</f>
        <v>1056.764142</v>
      </c>
    </row>
  </sheetData>
  <drawing r:id="rId1"/>
</worksheet>
</file>