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telecom\2A\"/>
    </mc:Choice>
  </mc:AlternateContent>
  <xr:revisionPtr revIDLastSave="0" documentId="13_ncr:1_{E0CF030E-34A6-4713-B86B-03614DD99F2E}" xr6:coauthVersionLast="45" xr6:coauthVersionMax="45" xr10:uidLastSave="{00000000-0000-0000-0000-000000000000}"/>
  <bookViews>
    <workbookView xWindow="-120" yWindow="-120" windowWidth="29040" windowHeight="15840" xr2:uid="{DBFDBA91-4990-483D-A3B3-C70E8E1B508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9" i="1" l="1"/>
  <c r="M9" i="1" l="1"/>
  <c r="E9" i="1"/>
  <c r="F9" i="1" s="1"/>
  <c r="R8" i="1"/>
  <c r="T9" i="1" s="1"/>
  <c r="S9" i="1"/>
  <c r="N9" i="1"/>
  <c r="M8" i="1"/>
  <c r="E8" i="1"/>
  <c r="E4" i="1" l="1"/>
  <c r="F4" i="1" l="1"/>
  <c r="P4" i="1"/>
  <c r="Q4" i="1" s="1"/>
  <c r="K4" i="1"/>
  <c r="L4" i="1" s="1"/>
  <c r="S4" i="1" l="1"/>
</calcChain>
</file>

<file path=xl/sharedStrings.xml><?xml version="1.0" encoding="utf-8"?>
<sst xmlns="http://schemas.openxmlformats.org/spreadsheetml/2006/main" count="45" uniqueCount="31">
  <si>
    <t>STIC</t>
  </si>
  <si>
    <t>GRO</t>
  </si>
  <si>
    <t>AUTO</t>
  </si>
  <si>
    <t>TAN</t>
  </si>
  <si>
    <t>MOCI</t>
  </si>
  <si>
    <t>TRAD</t>
  </si>
  <si>
    <t>MVSI</t>
  </si>
  <si>
    <t>SEHS</t>
  </si>
  <si>
    <t>ANGLAIS</t>
  </si>
  <si>
    <t>GP</t>
  </si>
  <si>
    <t>coef</t>
  </si>
  <si>
    <t>MOYENNE S3</t>
  </si>
  <si>
    <t>STATUS</t>
  </si>
  <si>
    <t>MOYENNE STIC</t>
  </si>
  <si>
    <t>MOYENNE SFA</t>
  </si>
  <si>
    <t>SFA</t>
  </si>
  <si>
    <t>MOYENNE SEHS</t>
  </si>
  <si>
    <t xml:space="preserve"> </t>
  </si>
  <si>
    <t>S3</t>
  </si>
  <si>
    <t>S4</t>
  </si>
  <si>
    <t>TNI</t>
  </si>
  <si>
    <t>S7</t>
  </si>
  <si>
    <t>S8</t>
  </si>
  <si>
    <t>EP</t>
  </si>
  <si>
    <t>ASPD</t>
  </si>
  <si>
    <t>GMD</t>
  </si>
  <si>
    <t>Crypto</t>
  </si>
  <si>
    <t>SCIN</t>
  </si>
  <si>
    <t>système</t>
  </si>
  <si>
    <t>Droit</t>
  </si>
  <si>
    <t>Moyenne 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</si>
</sst>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20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346C0-E921-456E-BCC3-E24766427E4C}">
  <dimension ref="A1:T21"/>
  <sheetViews>
    <sheetView tabSelected="1" zoomScaleNormal="100" workbookViewId="0">
      <selection activeCell="R10" sqref="R10"/>
    </sheetView>
  </sheetViews>
  <sheetFormatPr baseColWidth="10" defaultRowHeight="15" x14ac:dyDescent="0.25"/>
  <cols>
    <col min="4" max="4" width="17.140625" customWidth="1"/>
    <col min="5" max="5" width="15.85546875" customWidth="1"/>
    <col min="7" max="7" width="5.5703125" customWidth="1"/>
    <col min="11" max="11" width="17" customWidth="1"/>
    <col min="13" max="13" width="17" customWidth="1"/>
    <col min="16" max="16" width="16.7109375" customWidth="1"/>
    <col min="18" max="18" width="20" customWidth="1"/>
    <col min="19" max="19" width="14.7109375" customWidth="1"/>
  </cols>
  <sheetData>
    <row r="1" spans="1:20" x14ac:dyDescent="0.25">
      <c r="A1" t="s">
        <v>18</v>
      </c>
      <c r="B1" t="s">
        <v>21</v>
      </c>
    </row>
    <row r="2" spans="1:20" x14ac:dyDescent="0.25">
      <c r="A2" s="2" t="s">
        <v>15</v>
      </c>
      <c r="B2" t="s">
        <v>1</v>
      </c>
      <c r="C2" t="s">
        <v>2</v>
      </c>
      <c r="D2" t="s">
        <v>3</v>
      </c>
      <c r="E2" s="1" t="s">
        <v>14</v>
      </c>
      <c r="F2" t="s">
        <v>12</v>
      </c>
      <c r="G2" s="2" t="s">
        <v>0</v>
      </c>
      <c r="H2" t="s">
        <v>4</v>
      </c>
      <c r="I2" t="s">
        <v>5</v>
      </c>
      <c r="J2" t="s">
        <v>6</v>
      </c>
      <c r="K2" s="1" t="s">
        <v>13</v>
      </c>
      <c r="L2" t="s">
        <v>12</v>
      </c>
      <c r="M2" s="2" t="s">
        <v>7</v>
      </c>
      <c r="N2" t="s">
        <v>8</v>
      </c>
      <c r="O2" t="s">
        <v>9</v>
      </c>
      <c r="P2" s="1" t="s">
        <v>16</v>
      </c>
      <c r="Q2" t="s">
        <v>12</v>
      </c>
      <c r="R2">
        <v>11</v>
      </c>
      <c r="S2" t="s">
        <v>11</v>
      </c>
    </row>
    <row r="3" spans="1:20" x14ac:dyDescent="0.25">
      <c r="A3" t="s">
        <v>10</v>
      </c>
      <c r="B3">
        <v>3</v>
      </c>
      <c r="C3">
        <v>1</v>
      </c>
      <c r="D3">
        <v>1</v>
      </c>
      <c r="E3">
        <v>5</v>
      </c>
      <c r="H3">
        <v>2</v>
      </c>
      <c r="I3">
        <v>1</v>
      </c>
      <c r="J3">
        <v>2</v>
      </c>
      <c r="K3">
        <v>5</v>
      </c>
      <c r="N3">
        <v>1</v>
      </c>
      <c r="O3">
        <v>3</v>
      </c>
      <c r="P3">
        <v>4</v>
      </c>
      <c r="R3">
        <v>7</v>
      </c>
    </row>
    <row r="4" spans="1:20" x14ac:dyDescent="0.25">
      <c r="B4">
        <v>12</v>
      </c>
      <c r="C4">
        <v>9.75</v>
      </c>
      <c r="D4">
        <v>18</v>
      </c>
      <c r="E4">
        <f>(B4*B3+C4*C3+D4*D3)/(B3+C3+D3)</f>
        <v>12.75</v>
      </c>
      <c r="F4" t="str">
        <f>IF(E4&gt;11,"validé","non validée")</f>
        <v>validé</v>
      </c>
      <c r="H4">
        <v>15.17</v>
      </c>
      <c r="I4">
        <v>13</v>
      </c>
      <c r="J4">
        <v>15.6</v>
      </c>
      <c r="K4">
        <f>(J4*H3+I4*I3+H4*J3)/(H3+I3+J3)</f>
        <v>14.908000000000001</v>
      </c>
      <c r="L4" t="str">
        <f>IF(K4&gt;11,"validé","non validée")</f>
        <v>validé</v>
      </c>
      <c r="N4">
        <v>6</v>
      </c>
      <c r="O4">
        <v>18</v>
      </c>
      <c r="P4">
        <f>(O4*O3+N4)/(N3+O3)</f>
        <v>15</v>
      </c>
      <c r="Q4" t="str">
        <f>IF(P4&gt;11,"validé","non validée")</f>
        <v>validé</v>
      </c>
      <c r="S4">
        <f>(P4*P3+K4*K3+E4*E3)/(E3+K3+P3)</f>
        <v>14.16357142857143</v>
      </c>
    </row>
    <row r="6" spans="1:20" x14ac:dyDescent="0.25">
      <c r="A6" t="s">
        <v>19</v>
      </c>
      <c r="B6" t="s">
        <v>22</v>
      </c>
    </row>
    <row r="7" spans="1:20" x14ac:dyDescent="0.25">
      <c r="A7" s="2" t="s">
        <v>15</v>
      </c>
      <c r="B7" t="s">
        <v>20</v>
      </c>
      <c r="C7" t="s">
        <v>2</v>
      </c>
      <c r="D7" t="s">
        <v>23</v>
      </c>
      <c r="E7" s="1" t="s">
        <v>14</v>
      </c>
      <c r="F7" t="s">
        <v>12</v>
      </c>
      <c r="G7" s="2" t="s">
        <v>0</v>
      </c>
      <c r="H7" t="s">
        <v>24</v>
      </c>
      <c r="I7" t="s">
        <v>25</v>
      </c>
      <c r="J7" t="s">
        <v>26</v>
      </c>
      <c r="K7" t="s">
        <v>27</v>
      </c>
      <c r="L7" t="s">
        <v>28</v>
      </c>
      <c r="M7" s="1" t="s">
        <v>13</v>
      </c>
      <c r="N7" t="s">
        <v>12</v>
      </c>
      <c r="O7" s="2" t="s">
        <v>7</v>
      </c>
      <c r="P7" t="s">
        <v>8</v>
      </c>
      <c r="Q7" t="s">
        <v>29</v>
      </c>
      <c r="R7" s="1" t="s">
        <v>16</v>
      </c>
      <c r="S7" t="s">
        <v>12</v>
      </c>
      <c r="T7" t="s">
        <v>30</v>
      </c>
    </row>
    <row r="8" spans="1:20" x14ac:dyDescent="0.25">
      <c r="A8" t="s">
        <v>10</v>
      </c>
      <c r="B8">
        <v>4</v>
      </c>
      <c r="C8">
        <v>1</v>
      </c>
      <c r="D8">
        <v>1</v>
      </c>
      <c r="E8">
        <f>D8+C8+B8</f>
        <v>6</v>
      </c>
      <c r="H8">
        <v>3</v>
      </c>
      <c r="I8">
        <v>3</v>
      </c>
      <c r="J8">
        <v>1</v>
      </c>
      <c r="K8">
        <v>3</v>
      </c>
      <c r="L8">
        <v>1</v>
      </c>
      <c r="M8">
        <f>L8+K8+J8+I8+H8</f>
        <v>11</v>
      </c>
      <c r="P8">
        <v>1</v>
      </c>
      <c r="Q8">
        <v>1</v>
      </c>
      <c r="R8">
        <f>Q8+P8+O8</f>
        <v>2</v>
      </c>
    </row>
    <row r="9" spans="1:20" x14ac:dyDescent="0.25">
      <c r="E9">
        <f>(B9*B8+C9*C8+D9*D8)/E8</f>
        <v>0</v>
      </c>
      <c r="F9" t="str">
        <f>IF(E9&gt;11,"validé","non validée")</f>
        <v>non validée</v>
      </c>
      <c r="M9">
        <f>(H9*H8+I9*I8+J8*J9+K8*K9+L9*L8)/M8</f>
        <v>0</v>
      </c>
      <c r="N9" t="str">
        <f>IF(K9&gt;11,"validé","non validée")</f>
        <v>non validée</v>
      </c>
      <c r="R9">
        <f>(P9+Q9)/2</f>
        <v>0</v>
      </c>
      <c r="S9" t="str">
        <f>IF(P9&gt;11,"validé","non validée")</f>
        <v>non validée</v>
      </c>
      <c r="T9">
        <f>(E9*E8+R9*R8+M9*M8)/(E8+M8+R8)</f>
        <v>0</v>
      </c>
    </row>
    <row r="21" spans="15:15" x14ac:dyDescent="0.25">
      <c r="O21" t="s">
        <v>17</v>
      </c>
    </row>
  </sheetData>
  <conditionalFormatting sqref="F4">
    <cfRule type="expression" dxfId="19" priority="12">
      <formula>$E$4&gt;11</formula>
    </cfRule>
    <cfRule type="expression" dxfId="18" priority="26">
      <formula>$E$4&lt;11</formula>
    </cfRule>
    <cfRule type="expression" dxfId="17" priority="27">
      <formula>$F$4&lt;11</formula>
    </cfRule>
  </conditionalFormatting>
  <conditionalFormatting sqref="L4">
    <cfRule type="expression" dxfId="16" priority="22">
      <formula>$K$4&gt;11</formula>
    </cfRule>
    <cfRule type="expression" dxfId="15" priority="23">
      <formula>$K$4&lt;11</formula>
    </cfRule>
    <cfRule type="expression" dxfId="14" priority="24">
      <formula>$K$4&lt;11</formula>
    </cfRule>
    <cfRule type="expression" dxfId="13" priority="25">
      <formula>$K$4&lt;10</formula>
    </cfRule>
  </conditionalFormatting>
  <conditionalFormatting sqref="Q4">
    <cfRule type="expression" dxfId="12" priority="20">
      <formula>$P$4&gt;11</formula>
    </cfRule>
    <cfRule type="expression" dxfId="11" priority="21">
      <formula>$P$4&lt;11</formula>
    </cfRule>
  </conditionalFormatting>
  <conditionalFormatting sqref="S4">
    <cfRule type="expression" dxfId="10" priority="13">
      <formula>AND($E$4&gt;11,$K$4&gt;11,$P$4&gt;11)</formula>
    </cfRule>
    <cfRule type="expression" dxfId="9" priority="14">
      <formula>OR($E$4&lt;11,$K$4&lt;11,$P$4&lt;11)</formula>
    </cfRule>
  </conditionalFormatting>
  <conditionalFormatting sqref="F9">
    <cfRule type="expression" dxfId="8" priority="1">
      <formula>$E$9&gt;11</formula>
    </cfRule>
    <cfRule type="expression" dxfId="7" priority="10">
      <formula>$E$9&lt;11</formula>
    </cfRule>
    <cfRule type="expression" dxfId="6" priority="11">
      <formula>$F$4&lt;11</formula>
    </cfRule>
  </conditionalFormatting>
  <conditionalFormatting sqref="N9">
    <cfRule type="expression" dxfId="5" priority="6">
      <formula>$K$9&gt;11</formula>
    </cfRule>
    <cfRule type="expression" dxfId="4" priority="7">
      <formula>$K$9&lt;11</formula>
    </cfRule>
    <cfRule type="expression" dxfId="3" priority="8">
      <formula>$K$4&lt;11</formula>
    </cfRule>
    <cfRule type="expression" dxfId="2" priority="9">
      <formula>$K$4&lt;10</formula>
    </cfRule>
  </conditionalFormatting>
  <conditionalFormatting sqref="S9">
    <cfRule type="expression" dxfId="1" priority="4">
      <formula>$R$9&gt;11</formula>
    </cfRule>
    <cfRule type="expression" dxfId="0" priority="5">
      <formula>$R$9&lt;11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DREYER</dc:creator>
  <cp:lastModifiedBy>Mathieu DREYER</cp:lastModifiedBy>
  <dcterms:created xsi:type="dcterms:W3CDTF">2020-01-16T12:38:40Z</dcterms:created>
  <dcterms:modified xsi:type="dcterms:W3CDTF">2020-03-09T16:02:46Z</dcterms:modified>
</cp:coreProperties>
</file>