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https://snets-my.sharepoint.com/personal/sulser_1210_claudia_snets_it/Documents/Andreas/Oberschule/5. Oberschule 202122/Maturaprjoct/Wichtige Dokumente/Rechnungen/"/>
    </mc:Choice>
  </mc:AlternateContent>
  <xr:revisionPtr revIDLastSave="152" documentId="8_{BD41F14E-90E3-F74E-B14F-357E8F7EEB10}" xr6:coauthVersionLast="47" xr6:coauthVersionMax="47" xr10:uidLastSave="{9A0877A6-7310-2147-8C8B-C3EC42BD13B2}"/>
  <bookViews>
    <workbookView xWindow="0" yWindow="500" windowWidth="2880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J56" i="1"/>
  <c r="G57" i="1"/>
  <c r="J57" i="1" s="1"/>
  <c r="G58" i="1"/>
  <c r="J58" i="1"/>
  <c r="G59" i="1"/>
  <c r="J59" i="1" s="1"/>
  <c r="G60" i="1"/>
  <c r="J60" i="1"/>
  <c r="G53" i="1"/>
  <c r="J53" i="1" s="1"/>
  <c r="G54" i="1"/>
  <c r="J54" i="1"/>
  <c r="H63" i="1"/>
  <c r="H69" i="1" s="1"/>
  <c r="I63" i="1"/>
  <c r="I69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" i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4" i="1"/>
  <c r="J4" i="1" s="1"/>
  <c r="G18" i="1"/>
  <c r="G19" i="1"/>
  <c r="J19" i="1" s="1"/>
  <c r="G20" i="1"/>
  <c r="J20" i="1" s="1"/>
  <c r="G21" i="1"/>
  <c r="J21" i="1" s="1"/>
  <c r="G22" i="1"/>
  <c r="J22" i="1" s="1"/>
  <c r="G23" i="1"/>
  <c r="J23" i="1" s="1"/>
  <c r="G17" i="1"/>
  <c r="J17" i="1" s="1"/>
  <c r="G30" i="1"/>
  <c r="J30" i="1" s="1"/>
  <c r="G31" i="1"/>
  <c r="J31" i="1" s="1"/>
  <c r="G32" i="1"/>
  <c r="J32" i="1" s="1"/>
  <c r="G33" i="1"/>
  <c r="J33" i="1" s="1"/>
  <c r="G34" i="1"/>
  <c r="J34" i="1" s="1"/>
  <c r="G55" i="1"/>
  <c r="J55" i="1" s="1"/>
  <c r="G61" i="1"/>
  <c r="J61" i="1" s="1"/>
  <c r="G29" i="1"/>
  <c r="J29" i="1" s="1"/>
  <c r="H25" i="1"/>
  <c r="H68" i="1" s="1"/>
  <c r="H13" i="1"/>
  <c r="H67" i="1" s="1"/>
  <c r="I25" i="1"/>
  <c r="I68" i="1" s="1"/>
  <c r="I13" i="1"/>
  <c r="I67" i="1" s="1"/>
  <c r="J70" i="1"/>
  <c r="J71" i="1"/>
  <c r="J72" i="1"/>
  <c r="J73" i="1"/>
  <c r="F63" i="1"/>
  <c r="F69" i="1" s="1"/>
  <c r="F25" i="1"/>
  <c r="F68" i="1" s="1"/>
  <c r="F13" i="1"/>
  <c r="F67" i="1" s="1"/>
  <c r="B69" i="1"/>
  <c r="B68" i="1"/>
  <c r="B67" i="1"/>
  <c r="J63" i="1" l="1"/>
  <c r="J69" i="1" s="1"/>
  <c r="G25" i="1"/>
  <c r="G68" i="1" s="1"/>
  <c r="I74" i="1"/>
  <c r="J18" i="1"/>
  <c r="G13" i="1"/>
  <c r="G67" i="1" s="1"/>
  <c r="J5" i="1"/>
  <c r="J13" i="1" s="1"/>
  <c r="J67" i="1" s="1"/>
  <c r="J25" i="1"/>
  <c r="J68" i="1" s="1"/>
  <c r="G63" i="1"/>
  <c r="G69" i="1" s="1"/>
  <c r="H74" i="1"/>
  <c r="J74" i="1" l="1"/>
  <c r="G74" i="1"/>
  <c r="F74" i="1"/>
</calcChain>
</file>

<file path=xl/sharedStrings.xml><?xml version="1.0" encoding="utf-8"?>
<sst xmlns="http://schemas.openxmlformats.org/spreadsheetml/2006/main" count="94" uniqueCount="68">
  <si>
    <t>Name</t>
  </si>
  <si>
    <t>Stk.</t>
  </si>
  <si>
    <t>Preis</t>
  </si>
  <si>
    <t>Preis/Stk.</t>
  </si>
  <si>
    <t>Gesamt</t>
  </si>
  <si>
    <t>Beschreibung</t>
  </si>
  <si>
    <t>BME680</t>
  </si>
  <si>
    <t>Funkmodul LoRa</t>
  </si>
  <si>
    <t>ERIC9</t>
  </si>
  <si>
    <t>Funkmodul SoRa</t>
  </si>
  <si>
    <t>CC2500</t>
  </si>
  <si>
    <t>Power Supply</t>
  </si>
  <si>
    <t>AC110</t>
  </si>
  <si>
    <t>Stromsensor</t>
  </si>
  <si>
    <t>SEN0211</t>
  </si>
  <si>
    <t>Tuersensor</t>
  </si>
  <si>
    <t>Wasserdruck</t>
  </si>
  <si>
    <t>Sensata 116CP M10</t>
  </si>
  <si>
    <t>Microcontroller</t>
  </si>
  <si>
    <t>MC9S08LL16CLH</t>
  </si>
  <si>
    <t>Gesamt:</t>
  </si>
  <si>
    <t>Sensoren MOD-X</t>
  </si>
  <si>
    <t>Sensoren MOD-Y</t>
  </si>
  <si>
    <t>Feuchtigkeitssensor</t>
  </si>
  <si>
    <t>Generel PCB's</t>
  </si>
  <si>
    <t>Gesamtsumme Project</t>
  </si>
  <si>
    <t>Art</t>
  </si>
  <si>
    <t>Shipping</t>
  </si>
  <si>
    <t>Relay</t>
  </si>
  <si>
    <t>Temperatursensor</t>
  </si>
  <si>
    <t>AD7415</t>
  </si>
  <si>
    <t>Iva</t>
  </si>
  <si>
    <t>Gesamt + Iva</t>
  </si>
  <si>
    <t>Discount</t>
  </si>
  <si>
    <t>DIscount</t>
  </si>
  <si>
    <t>Tuersensor Gegenstueck</t>
  </si>
  <si>
    <t>reed sensor 59140-000</t>
  </si>
  <si>
    <t>reed sensor 59140-030</t>
  </si>
  <si>
    <t>battery connector</t>
  </si>
  <si>
    <t>Molex 2vie male</t>
  </si>
  <si>
    <t>Molex 3vie male</t>
  </si>
  <si>
    <t>Molex 4vie male</t>
  </si>
  <si>
    <t>Molex 5vie male</t>
  </si>
  <si>
    <t>Molex 6vie male</t>
  </si>
  <si>
    <t>Molex 8vie male</t>
  </si>
  <si>
    <t>Molex 2vie female</t>
  </si>
  <si>
    <t>Molex 3vie female</t>
  </si>
  <si>
    <t>Molex 4vie female</t>
  </si>
  <si>
    <t>Molex 5vie female</t>
  </si>
  <si>
    <t>Molex 6vie female</t>
  </si>
  <si>
    <t>Molex 8vie female</t>
  </si>
  <si>
    <t>Phoenix 4vie</t>
  </si>
  <si>
    <t>Krimper</t>
  </si>
  <si>
    <t>Quarz 4.9152M</t>
  </si>
  <si>
    <t>Quarz 32.768k</t>
  </si>
  <si>
    <t>Raspberry Pi 4</t>
  </si>
  <si>
    <t>Display</t>
  </si>
  <si>
    <t>Gehaeuse</t>
  </si>
  <si>
    <t>Supply connector male</t>
  </si>
  <si>
    <t>Supply Connector female</t>
  </si>
  <si>
    <t>banana</t>
  </si>
  <si>
    <t>20x2 male header</t>
  </si>
  <si>
    <t>Kabel 22AWG</t>
  </si>
  <si>
    <t>HDMI-micro HDMI</t>
  </si>
  <si>
    <t>usbc-usbc</t>
  </si>
  <si>
    <t>usbc-usba</t>
  </si>
  <si>
    <t>BAT54A</t>
  </si>
  <si>
    <t>8 fehlen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</si>
</sst>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&quot;£&quot;* #,##0.00_-;\-&quot;£&quot;* #,##0.00_-;_-&quot;£&quot;* &quot;-&quot;??_-;_-@_-"/>
    <numFmt numFmtId="165" formatCode="_-* #,##0.00\ [$€-1]_-;\-* #,##0.00\ [$€-1]_-;_-* &quot;-&quot;??\ [$€-1]_-;_-@_-"/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5" fontId="0" fillId="0" borderId="9" xfId="0" applyNumberFormat="1" applyBorder="1"/>
    <xf numFmtId="0" fontId="0" fillId="0" borderId="11" xfId="0" applyBorder="1"/>
    <xf numFmtId="0" fontId="0" fillId="0" borderId="12" xfId="0" applyBorder="1"/>
    <xf numFmtId="165" fontId="0" fillId="0" borderId="12" xfId="0" applyNumberFormat="1" applyBorder="1"/>
    <xf numFmtId="0" fontId="0" fillId="0" borderId="14" xfId="0" applyBorder="1"/>
    <xf numFmtId="0" fontId="0" fillId="0" borderId="15" xfId="0" applyBorder="1"/>
    <xf numFmtId="165" fontId="0" fillId="0" borderId="15" xfId="1" applyNumberFormat="1" applyFont="1" applyBorder="1"/>
    <xf numFmtId="0" fontId="0" fillId="0" borderId="0" xfId="0" applyBorder="1"/>
    <xf numFmtId="165" fontId="0" fillId="0" borderId="15" xfId="0" applyNumberFormat="1" applyBorder="1"/>
    <xf numFmtId="165" fontId="0" fillId="0" borderId="0" xfId="0" applyNumberFormat="1" applyBorder="1"/>
    <xf numFmtId="0" fontId="0" fillId="0" borderId="17" xfId="0" applyBorder="1"/>
    <xf numFmtId="165" fontId="0" fillId="0" borderId="18" xfId="0" applyNumberFormat="1" applyBorder="1"/>
    <xf numFmtId="165" fontId="0" fillId="0" borderId="19" xfId="1" applyNumberFormat="1" applyFont="1" applyBorder="1"/>
    <xf numFmtId="165" fontId="0" fillId="0" borderId="20" xfId="0" applyNumberFormat="1" applyBorder="1"/>
    <xf numFmtId="165" fontId="0" fillId="0" borderId="19" xfId="0" applyNumberFormat="1" applyBorder="1"/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66" fontId="0" fillId="0" borderId="0" xfId="0" applyNumberFormat="1"/>
    <xf numFmtId="165" fontId="0" fillId="3" borderId="17" xfId="0" applyNumberFormat="1" applyFill="1" applyBorder="1"/>
    <xf numFmtId="165" fontId="0" fillId="0" borderId="21" xfId="0" applyNumberFormat="1" applyBorder="1"/>
    <xf numFmtId="44" fontId="0" fillId="0" borderId="0" xfId="0" applyNumberFormat="1"/>
    <xf numFmtId="44" fontId="0" fillId="0" borderId="12" xfId="0" applyNumberFormat="1" applyFill="1" applyBorder="1"/>
    <xf numFmtId="44" fontId="0" fillId="0" borderId="13" xfId="0" applyNumberFormat="1" applyFill="1" applyBorder="1"/>
    <xf numFmtId="44" fontId="0" fillId="0" borderId="15" xfId="0" applyNumberFormat="1" applyFill="1" applyBorder="1"/>
    <xf numFmtId="44" fontId="0" fillId="0" borderId="15" xfId="0" applyNumberFormat="1" applyBorder="1"/>
    <xf numFmtId="44" fontId="0" fillId="0" borderId="16" xfId="0" applyNumberFormat="1" applyBorder="1"/>
    <xf numFmtId="44" fontId="0" fillId="0" borderId="1" xfId="0" applyNumberFormat="1" applyBorder="1"/>
    <xf numFmtId="44" fontId="0" fillId="0" borderId="7" xfId="0" applyNumberFormat="1" applyBorder="1"/>
    <xf numFmtId="44" fontId="0" fillId="0" borderId="0" xfId="0" applyNumberFormat="1" applyFont="1"/>
    <xf numFmtId="44" fontId="0" fillId="0" borderId="18" xfId="0" applyNumberFormat="1" applyBorder="1"/>
    <xf numFmtId="0" fontId="0" fillId="0" borderId="22" xfId="0" applyFill="1" applyBorder="1" applyAlignment="1">
      <alignment horizontal="left"/>
    </xf>
    <xf numFmtId="44" fontId="0" fillId="0" borderId="4" xfId="0" applyNumberFormat="1" applyBorder="1"/>
    <xf numFmtId="44" fontId="0" fillId="0" borderId="5" xfId="0" applyNumberFormat="1" applyFont="1" applyBorder="1"/>
    <xf numFmtId="0" fontId="0" fillId="0" borderId="2" xfId="0" applyBorder="1"/>
    <xf numFmtId="165" fontId="0" fillId="3" borderId="23" xfId="0" applyNumberFormat="1" applyFill="1" applyBorder="1"/>
    <xf numFmtId="44" fontId="0" fillId="0" borderId="9" xfId="0" applyNumberFormat="1" applyBorder="1"/>
    <xf numFmtId="44" fontId="0" fillId="0" borderId="10" xfId="0" applyNumberFormat="1" applyFont="1" applyBorder="1"/>
    <xf numFmtId="44" fontId="0" fillId="0" borderId="10" xfId="0" applyNumberFormat="1" applyBorder="1"/>
    <xf numFmtId="44" fontId="0" fillId="5" borderId="12" xfId="0" applyNumberFormat="1" applyFill="1" applyBorder="1"/>
    <xf numFmtId="44" fontId="0" fillId="3" borderId="17" xfId="0" applyNumberFormat="1" applyFill="1" applyBorder="1"/>
    <xf numFmtId="44" fontId="0" fillId="4" borderId="24" xfId="0" applyNumberFormat="1" applyFill="1" applyBorder="1"/>
    <xf numFmtId="44" fontId="0" fillId="4" borderId="24" xfId="0" applyNumberFormat="1" applyFont="1" applyFill="1" applyBorder="1"/>
    <xf numFmtId="0" fontId="0" fillId="2" borderId="25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9"/>
  <sheetViews>
    <sheetView tabSelected="1" topLeftCell="A57" zoomScale="110" workbookViewId="0">
      <selection activeCell="B78" sqref="B78"/>
    </sheetView>
  </sheetViews>
  <sheetFormatPr baseColWidth="10" defaultColWidth="8.83203125" defaultRowHeight="15" x14ac:dyDescent="0.2"/>
  <cols>
    <col min="2" max="2" width="23.1640625" bestFit="1" customWidth="1"/>
    <col min="3" max="3" width="20.83203125" bestFit="1" customWidth="1"/>
    <col min="4" max="4" width="7.5" customWidth="1"/>
    <col min="5" max="5" width="9.5" bestFit="1" customWidth="1"/>
    <col min="6" max="6" width="9.5" customWidth="1"/>
    <col min="7" max="7" width="9.5" bestFit="1" customWidth="1"/>
    <col min="8" max="9" width="8.83203125" style="28"/>
    <col min="10" max="10" width="12.1640625" style="28" bestFit="1" customWidth="1"/>
  </cols>
  <sheetData>
    <row r="2" spans="2:13" ht="16" thickBot="1" x14ac:dyDescent="0.25">
      <c r="B2" s="50" t="s">
        <v>21</v>
      </c>
      <c r="C2" s="50"/>
      <c r="D2" s="50"/>
      <c r="E2" s="50"/>
      <c r="F2" s="50"/>
      <c r="G2" s="50"/>
      <c r="H2" s="50"/>
      <c r="I2" s="50"/>
      <c r="J2" s="50"/>
    </row>
    <row r="3" spans="2:13" ht="16" thickBot="1" x14ac:dyDescent="0.25">
      <c r="B3" s="8" t="s">
        <v>5</v>
      </c>
      <c r="C3" s="9" t="s">
        <v>0</v>
      </c>
      <c r="D3" s="9" t="s">
        <v>1</v>
      </c>
      <c r="E3" s="9" t="s">
        <v>3</v>
      </c>
      <c r="F3" s="17" t="s">
        <v>27</v>
      </c>
      <c r="G3" s="17" t="s">
        <v>4</v>
      </c>
      <c r="H3" s="29" t="s">
        <v>33</v>
      </c>
      <c r="I3" s="29" t="s">
        <v>31</v>
      </c>
      <c r="J3" s="30" t="s">
        <v>32</v>
      </c>
    </row>
    <row r="4" spans="2:13" x14ac:dyDescent="0.2">
      <c r="B4" s="11" t="s">
        <v>9</v>
      </c>
      <c r="C4" s="12" t="s">
        <v>10</v>
      </c>
      <c r="D4" s="12">
        <v>16</v>
      </c>
      <c r="E4" s="15">
        <v>1.72</v>
      </c>
      <c r="F4" s="21">
        <v>2.75</v>
      </c>
      <c r="G4" s="18">
        <f>D4*E4</f>
        <v>27.52</v>
      </c>
      <c r="H4" s="31">
        <v>-3.6</v>
      </c>
      <c r="I4" s="32">
        <v>7.4</v>
      </c>
      <c r="J4" s="33">
        <f>G4+I4+F4+H4</f>
        <v>34.07</v>
      </c>
      <c r="M4" s="25"/>
    </row>
    <row r="5" spans="2:13" x14ac:dyDescent="0.2">
      <c r="B5" s="11" t="s">
        <v>23</v>
      </c>
      <c r="C5" s="12" t="s">
        <v>6</v>
      </c>
      <c r="D5" s="12">
        <v>2</v>
      </c>
      <c r="E5" s="13">
        <v>17.88</v>
      </c>
      <c r="F5" s="19">
        <v>0</v>
      </c>
      <c r="G5" s="18">
        <f t="shared" ref="G5:G11" si="0">D5*E5</f>
        <v>35.76</v>
      </c>
      <c r="H5" s="34">
        <v>0</v>
      </c>
      <c r="I5" s="34">
        <v>16.61</v>
      </c>
      <c r="J5" s="33">
        <f t="shared" ref="J5:J11" si="1">G5+I5+F5+H5</f>
        <v>52.37</v>
      </c>
    </row>
    <row r="6" spans="2:13" x14ac:dyDescent="0.2">
      <c r="B6" s="4" t="s">
        <v>15</v>
      </c>
      <c r="C6" s="2" t="s">
        <v>37</v>
      </c>
      <c r="D6" s="2">
        <v>12</v>
      </c>
      <c r="E6" s="3">
        <v>2.9</v>
      </c>
      <c r="F6" s="18">
        <v>11</v>
      </c>
      <c r="G6" s="18">
        <f t="shared" si="0"/>
        <v>34.799999999999997</v>
      </c>
      <c r="H6" s="34">
        <v>0</v>
      </c>
      <c r="I6" s="34">
        <v>10.08</v>
      </c>
      <c r="J6" s="33">
        <f t="shared" si="1"/>
        <v>55.879999999999995</v>
      </c>
    </row>
    <row r="7" spans="2:13" x14ac:dyDescent="0.2">
      <c r="B7" s="4" t="s">
        <v>16</v>
      </c>
      <c r="C7" s="2" t="s">
        <v>17</v>
      </c>
      <c r="D7" s="2">
        <v>1</v>
      </c>
      <c r="E7" s="3">
        <v>17.93</v>
      </c>
      <c r="F7" s="18">
        <v>0</v>
      </c>
      <c r="G7" s="18">
        <f t="shared" si="0"/>
        <v>17.93</v>
      </c>
      <c r="H7" s="34">
        <v>0</v>
      </c>
      <c r="I7" s="34">
        <v>15.07</v>
      </c>
      <c r="J7" s="33">
        <f t="shared" si="1"/>
        <v>33</v>
      </c>
    </row>
    <row r="8" spans="2:13" x14ac:dyDescent="0.2">
      <c r="B8" s="4" t="s">
        <v>29</v>
      </c>
      <c r="C8" s="2" t="s">
        <v>30</v>
      </c>
      <c r="D8" s="2">
        <v>4</v>
      </c>
      <c r="E8" s="3">
        <v>0</v>
      </c>
      <c r="F8" s="18">
        <v>0</v>
      </c>
      <c r="G8" s="18">
        <f t="shared" si="0"/>
        <v>0</v>
      </c>
      <c r="H8" s="34">
        <v>0</v>
      </c>
      <c r="I8" s="34">
        <v>0</v>
      </c>
      <c r="J8" s="33">
        <f t="shared" si="1"/>
        <v>0</v>
      </c>
    </row>
    <row r="9" spans="2:13" x14ac:dyDescent="0.2">
      <c r="B9" s="4" t="s">
        <v>35</v>
      </c>
      <c r="C9" s="2" t="s">
        <v>36</v>
      </c>
      <c r="D9" s="2">
        <v>12</v>
      </c>
      <c r="E9" s="3">
        <v>1.85</v>
      </c>
      <c r="F9" s="18">
        <v>0</v>
      </c>
      <c r="G9" s="18">
        <f t="shared" si="0"/>
        <v>22.200000000000003</v>
      </c>
      <c r="H9" s="34">
        <v>0</v>
      </c>
      <c r="I9" s="34">
        <v>8.66</v>
      </c>
      <c r="J9" s="33">
        <f t="shared" si="1"/>
        <v>30.860000000000003</v>
      </c>
    </row>
    <row r="10" spans="2:13" x14ac:dyDescent="0.2">
      <c r="B10" s="4"/>
      <c r="C10" s="2"/>
      <c r="D10" s="2">
        <v>0</v>
      </c>
      <c r="E10" s="3">
        <v>0</v>
      </c>
      <c r="F10" s="18">
        <v>0</v>
      </c>
      <c r="G10" s="18">
        <f t="shared" si="0"/>
        <v>0</v>
      </c>
      <c r="H10" s="34">
        <v>0</v>
      </c>
      <c r="I10" s="34">
        <v>0</v>
      </c>
      <c r="J10" s="33">
        <f t="shared" si="1"/>
        <v>0</v>
      </c>
    </row>
    <row r="11" spans="2:13" x14ac:dyDescent="0.2">
      <c r="B11" s="4"/>
      <c r="C11" s="2"/>
      <c r="D11" s="2">
        <v>0</v>
      </c>
      <c r="E11" s="34">
        <v>0</v>
      </c>
      <c r="F11" s="37">
        <v>0</v>
      </c>
      <c r="G11" s="18">
        <f t="shared" si="0"/>
        <v>0</v>
      </c>
      <c r="H11" s="34">
        <v>0</v>
      </c>
      <c r="I11" s="34">
        <v>0</v>
      </c>
      <c r="J11" s="33">
        <f t="shared" si="1"/>
        <v>0</v>
      </c>
    </row>
    <row r="12" spans="2:13" ht="16" thickBot="1" x14ac:dyDescent="0.25">
      <c r="B12" s="5"/>
      <c r="C12" s="6"/>
      <c r="D12" s="6"/>
      <c r="E12" s="7"/>
      <c r="F12" s="20"/>
      <c r="G12" s="27"/>
      <c r="H12" s="43"/>
      <c r="I12" s="43"/>
      <c r="J12" s="45"/>
    </row>
    <row r="13" spans="2:13" ht="16" thickBot="1" x14ac:dyDescent="0.25">
      <c r="B13" s="8" t="s">
        <v>20</v>
      </c>
      <c r="C13" s="9"/>
      <c r="D13" s="9"/>
      <c r="E13" s="10"/>
      <c r="F13" s="26">
        <f>SUM(F4:F12)</f>
        <v>13.75</v>
      </c>
      <c r="G13" s="42">
        <f>SUM(G4:G11)</f>
        <v>138.20999999999998</v>
      </c>
      <c r="H13" s="46">
        <f>SUM(H4:H12)</f>
        <v>-3.6</v>
      </c>
      <c r="I13" s="47">
        <f>SUM(I4:I11)</f>
        <v>57.819999999999993</v>
      </c>
      <c r="J13" s="48">
        <f>SUM(J4:J11)</f>
        <v>206.18</v>
      </c>
    </row>
    <row r="14" spans="2:13" x14ac:dyDescent="0.2">
      <c r="E14" s="1"/>
      <c r="F14" s="1"/>
      <c r="G14" s="1"/>
    </row>
    <row r="15" spans="2:13" ht="16" thickBot="1" x14ac:dyDescent="0.25">
      <c r="B15" s="50" t="s">
        <v>22</v>
      </c>
      <c r="C15" s="50"/>
      <c r="D15" s="50"/>
      <c r="E15" s="50"/>
      <c r="F15" s="50"/>
      <c r="G15" s="50"/>
      <c r="H15" s="50"/>
      <c r="I15" s="50"/>
      <c r="J15" s="50"/>
    </row>
    <row r="16" spans="2:13" ht="16" thickBot="1" x14ac:dyDescent="0.25">
      <c r="B16" s="8" t="s">
        <v>5</v>
      </c>
      <c r="C16" s="9" t="s">
        <v>0</v>
      </c>
      <c r="D16" s="9" t="s">
        <v>1</v>
      </c>
      <c r="E16" s="9" t="s">
        <v>3</v>
      </c>
      <c r="F16" s="17" t="s">
        <v>27</v>
      </c>
      <c r="G16" s="17" t="s">
        <v>4</v>
      </c>
      <c r="H16" s="29" t="s">
        <v>33</v>
      </c>
      <c r="I16" s="29" t="s">
        <v>31</v>
      </c>
      <c r="J16" s="30" t="s">
        <v>32</v>
      </c>
    </row>
    <row r="17" spans="2:15" x14ac:dyDescent="0.2">
      <c r="B17" s="11" t="s">
        <v>13</v>
      </c>
      <c r="C17" s="12" t="s">
        <v>14</v>
      </c>
      <c r="D17" s="12">
        <v>3</v>
      </c>
      <c r="E17" s="15">
        <v>16.86</v>
      </c>
      <c r="F17" s="21">
        <v>0</v>
      </c>
      <c r="G17" s="21">
        <f>D17*E17</f>
        <v>50.58</v>
      </c>
      <c r="H17" s="32">
        <v>0</v>
      </c>
      <c r="I17" s="32">
        <v>0</v>
      </c>
      <c r="J17" s="33">
        <f>G17+I17+F17+H17</f>
        <v>50.58</v>
      </c>
    </row>
    <row r="18" spans="2:15" x14ac:dyDescent="0.2">
      <c r="B18" s="4" t="s">
        <v>9</v>
      </c>
      <c r="C18" s="2" t="s">
        <v>10</v>
      </c>
      <c r="D18" s="2">
        <v>1</v>
      </c>
      <c r="E18" s="3">
        <v>1.72</v>
      </c>
      <c r="F18" s="18">
        <v>0</v>
      </c>
      <c r="G18" s="21">
        <f t="shared" ref="G18:G23" si="2">D18*E18</f>
        <v>1.72</v>
      </c>
      <c r="H18" s="34">
        <v>0</v>
      </c>
      <c r="I18" s="34">
        <v>0</v>
      </c>
      <c r="J18" s="33">
        <f t="shared" ref="J18:J23" si="3">G18+I18+F18+H18</f>
        <v>1.72</v>
      </c>
    </row>
    <row r="19" spans="2:15" x14ac:dyDescent="0.2">
      <c r="B19" s="4" t="s">
        <v>28</v>
      </c>
      <c r="C19" s="2"/>
      <c r="D19" s="2">
        <v>9</v>
      </c>
      <c r="E19" s="3">
        <v>5.62</v>
      </c>
      <c r="F19" s="18">
        <v>0</v>
      </c>
      <c r="G19" s="21">
        <f t="shared" si="2"/>
        <v>50.58</v>
      </c>
      <c r="H19" s="34">
        <v>0</v>
      </c>
      <c r="I19" s="34">
        <v>0</v>
      </c>
      <c r="J19" s="33">
        <f t="shared" si="3"/>
        <v>50.58</v>
      </c>
    </row>
    <row r="20" spans="2:15" x14ac:dyDescent="0.2">
      <c r="B20" s="4"/>
      <c r="C20" s="2"/>
      <c r="D20" s="2">
        <v>0</v>
      </c>
      <c r="E20" s="3">
        <v>0</v>
      </c>
      <c r="F20" s="18">
        <v>0</v>
      </c>
      <c r="G20" s="21">
        <f t="shared" si="2"/>
        <v>0</v>
      </c>
      <c r="H20" s="34">
        <v>0</v>
      </c>
      <c r="I20" s="34">
        <v>0</v>
      </c>
      <c r="J20" s="33">
        <f t="shared" si="3"/>
        <v>0</v>
      </c>
    </row>
    <row r="21" spans="2:15" x14ac:dyDescent="0.2">
      <c r="B21" s="4"/>
      <c r="C21" s="2"/>
      <c r="D21" s="2">
        <v>0</v>
      </c>
      <c r="E21" s="3">
        <v>0</v>
      </c>
      <c r="F21" s="18">
        <v>0</v>
      </c>
      <c r="G21" s="21">
        <f t="shared" si="2"/>
        <v>0</v>
      </c>
      <c r="H21" s="34">
        <v>0</v>
      </c>
      <c r="I21" s="34">
        <v>0</v>
      </c>
      <c r="J21" s="33">
        <f t="shared" si="3"/>
        <v>0</v>
      </c>
    </row>
    <row r="22" spans="2:15" x14ac:dyDescent="0.2">
      <c r="B22" s="4"/>
      <c r="C22" s="2"/>
      <c r="D22" s="2">
        <v>0</v>
      </c>
      <c r="E22" s="3">
        <v>0</v>
      </c>
      <c r="F22" s="18">
        <v>0</v>
      </c>
      <c r="G22" s="21">
        <f t="shared" si="2"/>
        <v>0</v>
      </c>
      <c r="H22" s="34">
        <v>0</v>
      </c>
      <c r="I22" s="34">
        <v>0</v>
      </c>
      <c r="J22" s="33">
        <f t="shared" si="3"/>
        <v>0</v>
      </c>
    </row>
    <row r="23" spans="2:15" x14ac:dyDescent="0.2">
      <c r="B23" s="4"/>
      <c r="C23" s="2"/>
      <c r="D23" s="2">
        <v>0</v>
      </c>
      <c r="E23" s="3">
        <v>0</v>
      </c>
      <c r="F23" s="18">
        <v>0</v>
      </c>
      <c r="G23" s="21">
        <f t="shared" si="2"/>
        <v>0</v>
      </c>
      <c r="H23" s="34">
        <v>0</v>
      </c>
      <c r="I23" s="34">
        <v>0</v>
      </c>
      <c r="J23" s="33">
        <f t="shared" si="3"/>
        <v>0</v>
      </c>
    </row>
    <row r="24" spans="2:15" ht="16" thickBot="1" x14ac:dyDescent="0.25">
      <c r="B24" s="5"/>
      <c r="C24" s="6"/>
      <c r="D24" s="6"/>
      <c r="E24" s="7"/>
      <c r="F24" s="20"/>
      <c r="G24" s="7"/>
      <c r="H24" s="43">
        <v>0</v>
      </c>
      <c r="I24" s="43"/>
      <c r="J24" s="45"/>
    </row>
    <row r="25" spans="2:15" ht="16" thickBot="1" x14ac:dyDescent="0.25">
      <c r="B25" s="8" t="s">
        <v>20</v>
      </c>
      <c r="C25" s="9"/>
      <c r="D25" s="9"/>
      <c r="E25" s="10"/>
      <c r="F25" s="26">
        <f>SUM(F17:F24)</f>
        <v>0</v>
      </c>
      <c r="G25" s="26">
        <f>SUM(G17:G23)</f>
        <v>102.88</v>
      </c>
      <c r="H25" s="46">
        <f>SUM(H17:H24)</f>
        <v>0</v>
      </c>
      <c r="I25" s="47">
        <f>SUM(I17:I23)</f>
        <v>0</v>
      </c>
      <c r="J25" s="48">
        <f>SUM(J17:J24)</f>
        <v>102.88</v>
      </c>
    </row>
    <row r="26" spans="2:15" x14ac:dyDescent="0.2">
      <c r="B26" s="14"/>
      <c r="C26" s="14"/>
      <c r="D26" s="14"/>
      <c r="E26" s="16"/>
      <c r="F26" s="16"/>
      <c r="G26" s="16"/>
    </row>
    <row r="27" spans="2:15" ht="16" thickBot="1" x14ac:dyDescent="0.25">
      <c r="B27" s="50" t="s">
        <v>24</v>
      </c>
      <c r="C27" s="50"/>
      <c r="D27" s="50"/>
      <c r="E27" s="50"/>
      <c r="F27" s="50"/>
      <c r="G27" s="50"/>
      <c r="H27" s="50"/>
      <c r="I27" s="50"/>
      <c r="J27" s="50"/>
    </row>
    <row r="28" spans="2:15" ht="16" thickBot="1" x14ac:dyDescent="0.25">
      <c r="B28" s="8" t="s">
        <v>5</v>
      </c>
      <c r="C28" s="9" t="s">
        <v>0</v>
      </c>
      <c r="D28" s="9" t="s">
        <v>1</v>
      </c>
      <c r="E28" s="9" t="s">
        <v>3</v>
      </c>
      <c r="F28" s="17" t="s">
        <v>27</v>
      </c>
      <c r="G28" s="17" t="s">
        <v>4</v>
      </c>
      <c r="H28" s="29" t="s">
        <v>33</v>
      </c>
      <c r="I28" s="29" t="s">
        <v>31</v>
      </c>
      <c r="J28" s="30" t="s">
        <v>32</v>
      </c>
    </row>
    <row r="29" spans="2:15" ht="16" thickBot="1" x14ac:dyDescent="0.25">
      <c r="B29" s="11" t="s">
        <v>7</v>
      </c>
      <c r="C29" s="12" t="s">
        <v>8</v>
      </c>
      <c r="D29" s="12">
        <v>2</v>
      </c>
      <c r="E29" s="15">
        <v>15.63</v>
      </c>
      <c r="F29" s="21">
        <v>5</v>
      </c>
      <c r="G29" s="21">
        <f>D29*E29</f>
        <v>31.26</v>
      </c>
      <c r="H29" s="32">
        <v>0</v>
      </c>
      <c r="I29" s="32">
        <v>7.98</v>
      </c>
      <c r="J29" s="33">
        <f>G29+I29+F29+H29</f>
        <v>44.24</v>
      </c>
    </row>
    <row r="30" spans="2:15" ht="16" thickBot="1" x14ac:dyDescent="0.25">
      <c r="B30" s="4" t="s">
        <v>11</v>
      </c>
      <c r="C30" s="2" t="s">
        <v>12</v>
      </c>
      <c r="D30" s="2">
        <v>19</v>
      </c>
      <c r="E30" s="3">
        <v>1.77</v>
      </c>
      <c r="F30" s="18">
        <v>6.06</v>
      </c>
      <c r="G30" s="21">
        <f t="shared" ref="G30:G61" si="4">D30*E30</f>
        <v>33.630000000000003</v>
      </c>
      <c r="H30" s="34">
        <v>0</v>
      </c>
      <c r="I30" s="34">
        <v>0</v>
      </c>
      <c r="J30" s="33">
        <f t="shared" ref="J30:J61" si="5">G30+I30+F30+H30</f>
        <v>39.690000000000005</v>
      </c>
      <c r="O30" s="41"/>
    </row>
    <row r="31" spans="2:15" x14ac:dyDescent="0.2">
      <c r="B31" s="4" t="s">
        <v>18</v>
      </c>
      <c r="C31" s="2" t="s">
        <v>19</v>
      </c>
      <c r="D31" s="2">
        <v>0</v>
      </c>
      <c r="E31" s="3">
        <v>1.6</v>
      </c>
      <c r="F31" s="18">
        <v>0</v>
      </c>
      <c r="G31" s="21">
        <f t="shared" si="4"/>
        <v>0</v>
      </c>
      <c r="H31" s="34">
        <v>0</v>
      </c>
      <c r="I31" s="34">
        <v>0</v>
      </c>
      <c r="J31" s="33">
        <f t="shared" si="5"/>
        <v>0</v>
      </c>
    </row>
    <row r="32" spans="2:15" x14ac:dyDescent="0.2">
      <c r="B32" s="4" t="s">
        <v>38</v>
      </c>
      <c r="C32" s="2"/>
      <c r="D32" s="2">
        <v>20</v>
      </c>
      <c r="E32" s="3">
        <v>0.309</v>
      </c>
      <c r="F32" s="18">
        <v>11</v>
      </c>
      <c r="G32" s="21">
        <f t="shared" si="4"/>
        <v>6.18</v>
      </c>
      <c r="H32" s="34">
        <v>0</v>
      </c>
      <c r="I32" s="34">
        <v>0</v>
      </c>
      <c r="J32" s="33">
        <f t="shared" si="5"/>
        <v>17.18</v>
      </c>
    </row>
    <row r="33" spans="2:10" x14ac:dyDescent="0.2">
      <c r="B33" s="4" t="s">
        <v>39</v>
      </c>
      <c r="C33" s="2"/>
      <c r="D33" s="2">
        <v>25</v>
      </c>
      <c r="E33" s="3">
        <v>8.9200000000000002E-2</v>
      </c>
      <c r="F33" s="18">
        <v>0</v>
      </c>
      <c r="G33" s="21">
        <f t="shared" si="4"/>
        <v>2.23</v>
      </c>
      <c r="H33" s="34">
        <v>0</v>
      </c>
      <c r="I33" s="34">
        <v>0</v>
      </c>
      <c r="J33" s="33">
        <f t="shared" si="5"/>
        <v>2.23</v>
      </c>
    </row>
    <row r="34" spans="2:10" x14ac:dyDescent="0.2">
      <c r="B34" s="4" t="s">
        <v>40</v>
      </c>
      <c r="C34" s="2"/>
      <c r="D34" s="2">
        <v>4</v>
      </c>
      <c r="E34" s="3">
        <v>0.26300000000000001</v>
      </c>
      <c r="F34" s="18">
        <v>0</v>
      </c>
      <c r="G34" s="21">
        <f t="shared" si="4"/>
        <v>1.052</v>
      </c>
      <c r="H34" s="34">
        <v>0</v>
      </c>
      <c r="I34" s="34">
        <v>0</v>
      </c>
      <c r="J34" s="33">
        <f t="shared" si="5"/>
        <v>1.052</v>
      </c>
    </row>
    <row r="35" spans="2:10" x14ac:dyDescent="0.2">
      <c r="B35" s="4" t="s">
        <v>41</v>
      </c>
      <c r="C35" s="2"/>
      <c r="D35" s="2">
        <v>11</v>
      </c>
      <c r="E35" s="3">
        <v>0.22550000000000001</v>
      </c>
      <c r="F35" s="18">
        <v>0</v>
      </c>
      <c r="G35" s="21">
        <f t="shared" ref="G35:G54" si="6">D35*E35</f>
        <v>2.4805000000000001</v>
      </c>
      <c r="H35" s="34">
        <v>0</v>
      </c>
      <c r="I35" s="34">
        <v>0</v>
      </c>
      <c r="J35" s="33">
        <f t="shared" ref="J35:J51" si="7">G35+I35+F35+H35</f>
        <v>2.4805000000000001</v>
      </c>
    </row>
    <row r="36" spans="2:10" x14ac:dyDescent="0.2">
      <c r="B36" s="4" t="s">
        <v>42</v>
      </c>
      <c r="C36" s="2"/>
      <c r="D36" s="2">
        <v>16</v>
      </c>
      <c r="E36" s="3">
        <v>0.2392</v>
      </c>
      <c r="F36" s="18">
        <v>0</v>
      </c>
      <c r="G36" s="21">
        <f t="shared" si="6"/>
        <v>3.8271999999999999</v>
      </c>
      <c r="H36" s="34">
        <v>0</v>
      </c>
      <c r="I36" s="34">
        <v>0</v>
      </c>
      <c r="J36" s="33">
        <f t="shared" si="7"/>
        <v>3.8271999999999999</v>
      </c>
    </row>
    <row r="37" spans="2:10" x14ac:dyDescent="0.2">
      <c r="B37" s="4" t="s">
        <v>43</v>
      </c>
      <c r="C37" s="2"/>
      <c r="D37" s="2">
        <v>4</v>
      </c>
      <c r="E37" s="3">
        <v>0.45800000000000002</v>
      </c>
      <c r="F37" s="18">
        <v>0</v>
      </c>
      <c r="G37" s="21">
        <f t="shared" si="6"/>
        <v>1.8320000000000001</v>
      </c>
      <c r="H37" s="34">
        <v>0</v>
      </c>
      <c r="I37" s="34">
        <v>0</v>
      </c>
      <c r="J37" s="33">
        <f t="shared" si="7"/>
        <v>1.8320000000000001</v>
      </c>
    </row>
    <row r="38" spans="2:10" x14ac:dyDescent="0.2">
      <c r="B38" s="4" t="s">
        <v>44</v>
      </c>
      <c r="C38" s="2"/>
      <c r="D38" s="2">
        <v>34</v>
      </c>
      <c r="E38" s="3">
        <v>0.3271</v>
      </c>
      <c r="F38" s="18">
        <v>0</v>
      </c>
      <c r="G38" s="21">
        <f t="shared" si="6"/>
        <v>11.1214</v>
      </c>
      <c r="H38" s="34">
        <v>0</v>
      </c>
      <c r="I38" s="34">
        <v>0</v>
      </c>
      <c r="J38" s="33">
        <f t="shared" si="7"/>
        <v>11.1214</v>
      </c>
    </row>
    <row r="39" spans="2:10" x14ac:dyDescent="0.2">
      <c r="B39" s="4" t="s">
        <v>45</v>
      </c>
      <c r="C39" s="2"/>
      <c r="D39" s="2">
        <v>11</v>
      </c>
      <c r="E39" s="3">
        <v>8.6499999999999994E-2</v>
      </c>
      <c r="F39" s="18">
        <v>0</v>
      </c>
      <c r="G39" s="21">
        <f t="shared" si="6"/>
        <v>0.9514999999999999</v>
      </c>
      <c r="H39" s="34">
        <v>0</v>
      </c>
      <c r="I39" s="34">
        <v>0</v>
      </c>
      <c r="J39" s="33">
        <f t="shared" si="7"/>
        <v>0.9514999999999999</v>
      </c>
    </row>
    <row r="40" spans="2:10" x14ac:dyDescent="0.2">
      <c r="B40" s="4" t="s">
        <v>46</v>
      </c>
      <c r="C40" s="2"/>
      <c r="D40" s="2">
        <v>4</v>
      </c>
      <c r="E40" s="3">
        <v>0.14799999999999999</v>
      </c>
      <c r="F40" s="18">
        <v>0</v>
      </c>
      <c r="G40" s="21">
        <f t="shared" si="6"/>
        <v>0.59199999999999997</v>
      </c>
      <c r="H40" s="34">
        <v>0</v>
      </c>
      <c r="I40" s="34">
        <v>0</v>
      </c>
      <c r="J40" s="33">
        <f t="shared" si="7"/>
        <v>0.59199999999999997</v>
      </c>
    </row>
    <row r="41" spans="2:10" x14ac:dyDescent="0.2">
      <c r="B41" s="4" t="s">
        <v>47</v>
      </c>
      <c r="C41" s="2"/>
      <c r="D41" s="2">
        <v>11</v>
      </c>
      <c r="E41" s="3">
        <v>6.7599999999999993E-2</v>
      </c>
      <c r="F41" s="18">
        <v>0</v>
      </c>
      <c r="G41" s="21">
        <f t="shared" si="6"/>
        <v>0.74359999999999993</v>
      </c>
      <c r="H41" s="34">
        <v>0</v>
      </c>
      <c r="I41" s="34">
        <v>0</v>
      </c>
      <c r="J41" s="33">
        <f t="shared" si="7"/>
        <v>0.74359999999999993</v>
      </c>
    </row>
    <row r="42" spans="2:10" x14ac:dyDescent="0.2">
      <c r="B42" s="4" t="s">
        <v>48</v>
      </c>
      <c r="C42" s="2"/>
      <c r="D42" s="2">
        <v>16</v>
      </c>
      <c r="E42" s="3">
        <v>0.13320000000000001</v>
      </c>
      <c r="F42" s="18">
        <v>0</v>
      </c>
      <c r="G42" s="21">
        <f t="shared" si="6"/>
        <v>2.1312000000000002</v>
      </c>
      <c r="H42" s="34">
        <v>0</v>
      </c>
      <c r="I42" s="34">
        <v>0</v>
      </c>
      <c r="J42" s="33">
        <f t="shared" si="7"/>
        <v>2.1312000000000002</v>
      </c>
    </row>
    <row r="43" spans="2:10" x14ac:dyDescent="0.2">
      <c r="B43" s="4" t="s">
        <v>49</v>
      </c>
      <c r="C43" s="2"/>
      <c r="D43" s="2">
        <v>4</v>
      </c>
      <c r="E43" s="3">
        <v>0.35699999999999998</v>
      </c>
      <c r="F43" s="18">
        <v>0</v>
      </c>
      <c r="G43" s="21">
        <f t="shared" si="6"/>
        <v>1.4279999999999999</v>
      </c>
      <c r="H43" s="34">
        <v>0</v>
      </c>
      <c r="I43" s="34">
        <v>0</v>
      </c>
      <c r="J43" s="33">
        <f t="shared" si="7"/>
        <v>1.4279999999999999</v>
      </c>
    </row>
    <row r="44" spans="2:10" x14ac:dyDescent="0.2">
      <c r="B44" s="4" t="s">
        <v>50</v>
      </c>
      <c r="C44" s="2"/>
      <c r="D44" s="2">
        <v>34</v>
      </c>
      <c r="E44" s="3">
        <v>0.18210000000000001</v>
      </c>
      <c r="F44" s="18">
        <v>0</v>
      </c>
      <c r="G44" s="21">
        <f t="shared" si="6"/>
        <v>6.1914000000000007</v>
      </c>
      <c r="H44" s="34">
        <v>0</v>
      </c>
      <c r="I44" s="34">
        <v>0</v>
      </c>
      <c r="J44" s="33">
        <f t="shared" si="7"/>
        <v>6.1914000000000007</v>
      </c>
    </row>
    <row r="45" spans="2:10" x14ac:dyDescent="0.2">
      <c r="B45" s="4" t="s">
        <v>51</v>
      </c>
      <c r="C45" s="2"/>
      <c r="D45" s="2">
        <v>3</v>
      </c>
      <c r="E45" s="3">
        <v>0</v>
      </c>
      <c r="F45" s="18">
        <v>0</v>
      </c>
      <c r="G45" s="21">
        <f t="shared" si="6"/>
        <v>0</v>
      </c>
      <c r="H45" s="34">
        <v>0</v>
      </c>
      <c r="I45" s="34">
        <v>0</v>
      </c>
      <c r="J45" s="33">
        <f t="shared" si="7"/>
        <v>0</v>
      </c>
    </row>
    <row r="46" spans="2:10" x14ac:dyDescent="0.2">
      <c r="B46" s="4" t="s">
        <v>52</v>
      </c>
      <c r="C46" s="2"/>
      <c r="D46" s="2">
        <v>550</v>
      </c>
      <c r="E46" s="3">
        <v>1.95E-2</v>
      </c>
      <c r="F46" s="18">
        <v>0</v>
      </c>
      <c r="G46" s="21">
        <f t="shared" si="6"/>
        <v>10.725</v>
      </c>
      <c r="H46" s="34">
        <v>0</v>
      </c>
      <c r="I46" s="34">
        <v>0</v>
      </c>
      <c r="J46" s="33">
        <f t="shared" si="7"/>
        <v>10.725</v>
      </c>
    </row>
    <row r="47" spans="2:10" x14ac:dyDescent="0.2">
      <c r="B47" s="4" t="s">
        <v>53</v>
      </c>
      <c r="C47" s="2"/>
      <c r="D47" s="2">
        <v>18</v>
      </c>
      <c r="E47" s="3">
        <v>0.311</v>
      </c>
      <c r="F47" s="18">
        <v>0</v>
      </c>
      <c r="G47" s="21">
        <f t="shared" si="6"/>
        <v>5.5979999999999999</v>
      </c>
      <c r="H47" s="34">
        <v>0</v>
      </c>
      <c r="I47" s="34">
        <v>0</v>
      </c>
      <c r="J47" s="33">
        <f t="shared" si="7"/>
        <v>5.5979999999999999</v>
      </c>
    </row>
    <row r="48" spans="2:10" x14ac:dyDescent="0.2">
      <c r="B48" s="4" t="s">
        <v>59</v>
      </c>
      <c r="C48" s="2"/>
      <c r="D48" s="2">
        <v>20</v>
      </c>
      <c r="E48" s="3">
        <v>0.752</v>
      </c>
      <c r="F48" s="18">
        <v>0</v>
      </c>
      <c r="G48" s="21">
        <f t="shared" si="6"/>
        <v>15.04</v>
      </c>
      <c r="H48" s="34">
        <v>0</v>
      </c>
      <c r="I48" s="34">
        <v>0</v>
      </c>
      <c r="J48" s="33">
        <f t="shared" si="7"/>
        <v>15.04</v>
      </c>
    </row>
    <row r="49" spans="2:10" x14ac:dyDescent="0.2">
      <c r="B49" s="4" t="s">
        <v>54</v>
      </c>
      <c r="C49" s="2"/>
      <c r="D49" s="2">
        <v>12</v>
      </c>
      <c r="E49" s="3">
        <v>0.17100000000000001</v>
      </c>
      <c r="F49" s="18">
        <v>0</v>
      </c>
      <c r="G49" s="21">
        <f t="shared" si="6"/>
        <v>2.052</v>
      </c>
      <c r="H49" s="34">
        <v>0</v>
      </c>
      <c r="I49" s="34">
        <v>0</v>
      </c>
      <c r="J49" s="33">
        <f t="shared" si="7"/>
        <v>2.052</v>
      </c>
    </row>
    <row r="50" spans="2:10" x14ac:dyDescent="0.2">
      <c r="B50" s="4" t="s">
        <v>55</v>
      </c>
      <c r="C50" s="2"/>
      <c r="D50" s="2">
        <v>2</v>
      </c>
      <c r="E50" s="3">
        <v>113</v>
      </c>
      <c r="F50" s="18">
        <v>0</v>
      </c>
      <c r="G50" s="21">
        <f t="shared" si="6"/>
        <v>226</v>
      </c>
      <c r="H50" s="34">
        <v>0</v>
      </c>
      <c r="I50" s="34">
        <v>0</v>
      </c>
      <c r="J50" s="33">
        <f t="shared" si="7"/>
        <v>226</v>
      </c>
    </row>
    <row r="51" spans="2:10" x14ac:dyDescent="0.2">
      <c r="B51" s="4" t="s">
        <v>56</v>
      </c>
      <c r="C51" s="2"/>
      <c r="D51" s="2">
        <v>1</v>
      </c>
      <c r="E51" s="3">
        <v>73.760000000000005</v>
      </c>
      <c r="F51" s="18">
        <v>0</v>
      </c>
      <c r="G51" s="21">
        <f t="shared" si="6"/>
        <v>73.760000000000005</v>
      </c>
      <c r="H51" s="34">
        <v>0</v>
      </c>
      <c r="I51" s="34">
        <v>16.23</v>
      </c>
      <c r="J51" s="33">
        <f t="shared" si="7"/>
        <v>89.990000000000009</v>
      </c>
    </row>
    <row r="52" spans="2:10" x14ac:dyDescent="0.2">
      <c r="B52" s="4" t="s">
        <v>57</v>
      </c>
      <c r="C52" s="2"/>
      <c r="D52" s="2">
        <v>2</v>
      </c>
      <c r="E52" s="3">
        <v>13.27</v>
      </c>
      <c r="F52" s="18">
        <v>0</v>
      </c>
      <c r="G52" s="21">
        <f t="shared" si="6"/>
        <v>26.54</v>
      </c>
      <c r="H52" s="34">
        <v>0</v>
      </c>
      <c r="I52" s="34">
        <v>5.84</v>
      </c>
      <c r="J52" s="33">
        <f>G52+I52+F52+H52</f>
        <v>32.379999999999995</v>
      </c>
    </row>
    <row r="53" spans="2:10" x14ac:dyDescent="0.2">
      <c r="B53" s="4" t="s">
        <v>58</v>
      </c>
      <c r="C53" s="2"/>
      <c r="D53" s="2">
        <v>1</v>
      </c>
      <c r="E53" s="3">
        <v>4.12</v>
      </c>
      <c r="F53" s="18">
        <v>0</v>
      </c>
      <c r="G53" s="21">
        <f t="shared" si="6"/>
        <v>4.12</v>
      </c>
      <c r="H53" s="34">
        <v>0</v>
      </c>
      <c r="I53" s="34">
        <v>0</v>
      </c>
      <c r="J53" s="33">
        <f t="shared" ref="J53:J54" si="8">G53+I53+F53+H53</f>
        <v>4.12</v>
      </c>
    </row>
    <row r="54" spans="2:10" x14ac:dyDescent="0.2">
      <c r="B54" s="4" t="s">
        <v>60</v>
      </c>
      <c r="C54" s="2"/>
      <c r="D54" s="2">
        <v>1</v>
      </c>
      <c r="E54" s="3">
        <v>4.9800000000000004</v>
      </c>
      <c r="F54" s="18">
        <v>0</v>
      </c>
      <c r="G54" s="21">
        <f t="shared" si="6"/>
        <v>4.9800000000000004</v>
      </c>
      <c r="H54" s="34">
        <v>0</v>
      </c>
      <c r="I54" s="34">
        <v>0</v>
      </c>
      <c r="J54" s="33">
        <f t="shared" si="8"/>
        <v>4.9800000000000004</v>
      </c>
    </row>
    <row r="55" spans="2:10" x14ac:dyDescent="0.2">
      <c r="B55" s="4" t="s">
        <v>61</v>
      </c>
      <c r="C55" s="2"/>
      <c r="D55" s="2">
        <v>1</v>
      </c>
      <c r="E55" s="3">
        <v>4.63</v>
      </c>
      <c r="F55" s="18">
        <v>0</v>
      </c>
      <c r="G55" s="21">
        <f t="shared" si="4"/>
        <v>4.63</v>
      </c>
      <c r="H55" s="34">
        <v>0</v>
      </c>
      <c r="I55" s="34">
        <v>0</v>
      </c>
      <c r="J55" s="33">
        <f t="shared" si="5"/>
        <v>4.63</v>
      </c>
    </row>
    <row r="56" spans="2:10" x14ac:dyDescent="0.2">
      <c r="B56" s="4" t="s">
        <v>62</v>
      </c>
      <c r="C56" s="2"/>
      <c r="D56" s="2">
        <v>1</v>
      </c>
      <c r="E56" s="3">
        <v>18.39</v>
      </c>
      <c r="F56" s="18">
        <v>0</v>
      </c>
      <c r="G56" s="21">
        <f t="shared" si="4"/>
        <v>18.39</v>
      </c>
      <c r="H56" s="34">
        <v>0</v>
      </c>
      <c r="I56" s="34">
        <v>0</v>
      </c>
      <c r="J56" s="33">
        <f t="shared" si="5"/>
        <v>18.39</v>
      </c>
    </row>
    <row r="57" spans="2:10" x14ac:dyDescent="0.2">
      <c r="B57" s="4" t="s">
        <v>63</v>
      </c>
      <c r="C57" s="2"/>
      <c r="D57" s="2">
        <v>1</v>
      </c>
      <c r="E57" s="3">
        <v>10.99</v>
      </c>
      <c r="F57" s="18">
        <v>0</v>
      </c>
      <c r="G57" s="21">
        <f t="shared" ref="G57:G60" si="9">D57*E57</f>
        <v>10.99</v>
      </c>
      <c r="H57" s="34">
        <v>0</v>
      </c>
      <c r="I57" s="34">
        <v>0</v>
      </c>
      <c r="J57" s="33">
        <f t="shared" ref="J57:J60" si="10">G57+I57+F57+H57</f>
        <v>10.99</v>
      </c>
    </row>
    <row r="58" spans="2:10" x14ac:dyDescent="0.2">
      <c r="B58" s="4" t="s">
        <v>64</v>
      </c>
      <c r="C58" s="2"/>
      <c r="D58" s="2">
        <v>1</v>
      </c>
      <c r="E58" s="3">
        <v>14.98</v>
      </c>
      <c r="F58" s="18">
        <v>0</v>
      </c>
      <c r="G58" s="21">
        <f t="shared" si="9"/>
        <v>14.98</v>
      </c>
      <c r="H58" s="34">
        <v>0</v>
      </c>
      <c r="I58" s="34">
        <v>0</v>
      </c>
      <c r="J58" s="33">
        <f t="shared" si="10"/>
        <v>14.98</v>
      </c>
    </row>
    <row r="59" spans="2:10" x14ac:dyDescent="0.2">
      <c r="B59" s="4" t="s">
        <v>65</v>
      </c>
      <c r="C59" s="2"/>
      <c r="D59" s="2">
        <v>1</v>
      </c>
      <c r="E59" s="3">
        <v>10.99</v>
      </c>
      <c r="F59" s="18">
        <v>0</v>
      </c>
      <c r="G59" s="21">
        <f t="shared" si="9"/>
        <v>10.99</v>
      </c>
      <c r="H59" s="34">
        <v>0</v>
      </c>
      <c r="I59" s="34">
        <v>0</v>
      </c>
      <c r="J59" s="33">
        <f t="shared" si="10"/>
        <v>10.99</v>
      </c>
    </row>
    <row r="60" spans="2:10" x14ac:dyDescent="0.2">
      <c r="B60" s="4"/>
      <c r="C60" s="2"/>
      <c r="D60" s="2">
        <v>0</v>
      </c>
      <c r="E60" s="3">
        <v>0</v>
      </c>
      <c r="F60" s="18">
        <v>0</v>
      </c>
      <c r="G60" s="21">
        <f t="shared" si="9"/>
        <v>0</v>
      </c>
      <c r="H60" s="34">
        <v>0</v>
      </c>
      <c r="I60" s="34">
        <v>0</v>
      </c>
      <c r="J60" s="33">
        <f t="shared" si="10"/>
        <v>0</v>
      </c>
    </row>
    <row r="61" spans="2:10" x14ac:dyDescent="0.2">
      <c r="B61" s="4"/>
      <c r="C61" s="2"/>
      <c r="D61" s="2">
        <v>0</v>
      </c>
      <c r="E61" s="3">
        <v>0</v>
      </c>
      <c r="F61" s="18">
        <v>0</v>
      </c>
      <c r="G61" s="21">
        <f t="shared" si="4"/>
        <v>0</v>
      </c>
      <c r="H61" s="34">
        <v>0</v>
      </c>
      <c r="I61" s="34">
        <v>0</v>
      </c>
      <c r="J61" s="33">
        <f t="shared" si="5"/>
        <v>0</v>
      </c>
    </row>
    <row r="62" spans="2:10" ht="16" thickBot="1" x14ac:dyDescent="0.25">
      <c r="B62" s="5"/>
      <c r="C62" s="6"/>
      <c r="D62" s="6"/>
      <c r="E62" s="7"/>
      <c r="F62" s="20"/>
      <c r="G62" s="20"/>
      <c r="H62" s="43">
        <v>0</v>
      </c>
      <c r="I62" s="43"/>
      <c r="J62" s="44"/>
    </row>
    <row r="63" spans="2:10" ht="16" thickBot="1" x14ac:dyDescent="0.25">
      <c r="B63" s="8" t="s">
        <v>20</v>
      </c>
      <c r="C63" s="9"/>
      <c r="D63" s="9"/>
      <c r="E63" s="10"/>
      <c r="F63" s="26">
        <f>SUM(F29:F62)</f>
        <v>22.06</v>
      </c>
      <c r="G63" s="26">
        <f>SUM(G29:G61)</f>
        <v>534.44579999999996</v>
      </c>
      <c r="H63" s="46">
        <f>SUM(H29:H62)</f>
        <v>0</v>
      </c>
      <c r="I63" s="47">
        <f>SUM(I29:I62)</f>
        <v>30.05</v>
      </c>
      <c r="J63" s="49">
        <f>SUM(J29:J62)</f>
        <v>586.55579999999998</v>
      </c>
    </row>
    <row r="64" spans="2:10" x14ac:dyDescent="0.2">
      <c r="E64" s="1"/>
      <c r="F64" s="1"/>
      <c r="G64" s="1"/>
      <c r="J64" s="36"/>
    </row>
    <row r="65" spans="2:10" ht="16" thickBot="1" x14ac:dyDescent="0.25">
      <c r="B65" s="50" t="s">
        <v>25</v>
      </c>
      <c r="C65" s="50"/>
      <c r="D65" s="50"/>
      <c r="E65" s="50"/>
      <c r="F65" s="50"/>
      <c r="G65" s="50"/>
      <c r="H65" s="50"/>
      <c r="I65" s="50"/>
      <c r="J65" s="50"/>
    </row>
    <row r="66" spans="2:10" x14ac:dyDescent="0.2">
      <c r="B66" s="23" t="s">
        <v>26</v>
      </c>
      <c r="C66" s="22"/>
      <c r="D66" s="22"/>
      <c r="E66" s="22"/>
      <c r="F66" s="24" t="s">
        <v>27</v>
      </c>
      <c r="G66" s="38" t="s">
        <v>2</v>
      </c>
      <c r="H66" s="39" t="s">
        <v>34</v>
      </c>
      <c r="I66" s="39" t="s">
        <v>31</v>
      </c>
      <c r="J66" s="40" t="s">
        <v>32</v>
      </c>
    </row>
    <row r="67" spans="2:10" x14ac:dyDescent="0.2">
      <c r="B67" s="11" t="str">
        <f>B2</f>
        <v>Sensoren MOD-X</v>
      </c>
      <c r="C67" s="12"/>
      <c r="D67" s="12"/>
      <c r="E67" s="15"/>
      <c r="F67" s="21">
        <f>F13</f>
        <v>13.75</v>
      </c>
      <c r="G67" s="21">
        <f>G13</f>
        <v>138.20999999999998</v>
      </c>
      <c r="H67" s="34">
        <f>H13</f>
        <v>-3.6</v>
      </c>
      <c r="I67" s="34">
        <f>I13</f>
        <v>57.819999999999993</v>
      </c>
      <c r="J67" s="35">
        <f>J13</f>
        <v>206.18</v>
      </c>
    </row>
    <row r="68" spans="2:10" x14ac:dyDescent="0.2">
      <c r="B68" s="4" t="str">
        <f>B15</f>
        <v>Sensoren MOD-Y</v>
      </c>
      <c r="C68" s="2"/>
      <c r="D68" s="2"/>
      <c r="E68" s="3"/>
      <c r="F68" s="18">
        <f>F25</f>
        <v>0</v>
      </c>
      <c r="G68" s="18">
        <f>G25</f>
        <v>102.88</v>
      </c>
      <c r="H68" s="34">
        <f>H25</f>
        <v>0</v>
      </c>
      <c r="I68" s="34">
        <f>I25</f>
        <v>0</v>
      </c>
      <c r="J68" s="35">
        <f>J25</f>
        <v>102.88</v>
      </c>
    </row>
    <row r="69" spans="2:10" x14ac:dyDescent="0.2">
      <c r="B69" s="4" t="str">
        <f>B27</f>
        <v>Generel PCB's</v>
      </c>
      <c r="C69" s="2"/>
      <c r="D69" s="2"/>
      <c r="E69" s="3"/>
      <c r="F69" s="18">
        <f>F63</f>
        <v>22.06</v>
      </c>
      <c r="G69" s="18">
        <f>G63</f>
        <v>534.44579999999996</v>
      </c>
      <c r="H69" s="34">
        <f>H63</f>
        <v>0</v>
      </c>
      <c r="I69" s="34">
        <f>I63</f>
        <v>30.05</v>
      </c>
      <c r="J69" s="35">
        <f>J63</f>
        <v>586.55579999999998</v>
      </c>
    </row>
    <row r="70" spans="2:10" x14ac:dyDescent="0.2">
      <c r="B70" s="5"/>
      <c r="C70" s="6"/>
      <c r="D70" s="6"/>
      <c r="E70" s="7"/>
      <c r="F70" s="20">
        <v>0</v>
      </c>
      <c r="G70" s="18">
        <v>0</v>
      </c>
      <c r="H70" s="34">
        <v>0</v>
      </c>
      <c r="I70" s="34">
        <v>0</v>
      </c>
      <c r="J70" s="35">
        <f>G70+I70+F70</f>
        <v>0</v>
      </c>
    </row>
    <row r="71" spans="2:10" x14ac:dyDescent="0.2">
      <c r="B71" s="5"/>
      <c r="C71" s="6"/>
      <c r="D71" s="6"/>
      <c r="E71" s="7"/>
      <c r="F71" s="20">
        <v>0</v>
      </c>
      <c r="G71" s="18">
        <v>0</v>
      </c>
      <c r="H71" s="34">
        <v>0</v>
      </c>
      <c r="I71" s="34">
        <v>0</v>
      </c>
      <c r="J71" s="35">
        <f>G71+I71+F71</f>
        <v>0</v>
      </c>
    </row>
    <row r="72" spans="2:10" x14ac:dyDescent="0.2">
      <c r="B72" s="5"/>
      <c r="C72" s="6"/>
      <c r="D72" s="6"/>
      <c r="E72" s="7"/>
      <c r="F72" s="20">
        <v>0</v>
      </c>
      <c r="G72" s="18">
        <v>0</v>
      </c>
      <c r="H72" s="34">
        <v>0</v>
      </c>
      <c r="I72" s="34">
        <v>0</v>
      </c>
      <c r="J72" s="35">
        <f>G72+I72+F72</f>
        <v>0</v>
      </c>
    </row>
    <row r="73" spans="2:10" ht="16" thickBot="1" x14ac:dyDescent="0.25">
      <c r="B73" s="5"/>
      <c r="C73" s="6"/>
      <c r="D73" s="6"/>
      <c r="E73" s="7"/>
      <c r="F73" s="20">
        <v>0</v>
      </c>
      <c r="G73" s="20">
        <v>0</v>
      </c>
      <c r="H73" s="43"/>
      <c r="I73" s="43">
        <v>0</v>
      </c>
      <c r="J73" s="45">
        <f>G73+I73+F73</f>
        <v>0</v>
      </c>
    </row>
    <row r="74" spans="2:10" ht="16" thickBot="1" x14ac:dyDescent="0.25">
      <c r="B74" s="8" t="s">
        <v>20</v>
      </c>
      <c r="C74" s="9"/>
      <c r="D74" s="9"/>
      <c r="E74" s="10"/>
      <c r="F74" s="26">
        <f>SUM(F67:F73)</f>
        <v>35.81</v>
      </c>
      <c r="G74" s="26">
        <f>SUM(G67:G73)</f>
        <v>775.53579999999988</v>
      </c>
      <c r="H74" s="46">
        <f>SUM(H67:H73)</f>
        <v>-3.6</v>
      </c>
      <c r="I74" s="47">
        <f>SUM(I67:I73)</f>
        <v>87.86999999999999</v>
      </c>
      <c r="J74" s="48">
        <f>SUM(J67:J73)</f>
        <v>895.61580000000004</v>
      </c>
    </row>
    <row r="77" spans="2:10" x14ac:dyDescent="0.2">
      <c r="B77" t="s">
        <v>66</v>
      </c>
      <c r="D77" t="s">
        <v>67</v>
      </c>
    </row>
    <row r="80" spans="2:10" x14ac:dyDescent="0.2">
      <c r="E80" s="1"/>
      <c r="F80" s="1"/>
      <c r="G80" s="1"/>
    </row>
    <row r="81" spans="5:7" x14ac:dyDescent="0.2">
      <c r="E81" s="1"/>
      <c r="F81" s="1"/>
      <c r="G81" s="1"/>
    </row>
    <row r="82" spans="5:7" x14ac:dyDescent="0.2">
      <c r="E82" s="1"/>
      <c r="F82" s="1"/>
      <c r="G82" s="1"/>
    </row>
    <row r="83" spans="5:7" x14ac:dyDescent="0.2">
      <c r="E83" s="1"/>
      <c r="F83" s="1"/>
      <c r="G83" s="1"/>
    </row>
    <row r="84" spans="5:7" x14ac:dyDescent="0.2">
      <c r="E84" s="1"/>
      <c r="F84" s="1"/>
      <c r="G84" s="1"/>
    </row>
    <row r="85" spans="5:7" x14ac:dyDescent="0.2">
      <c r="E85" s="1"/>
      <c r="F85" s="1"/>
      <c r="G85" s="1"/>
    </row>
    <row r="86" spans="5:7" x14ac:dyDescent="0.2">
      <c r="E86" s="1"/>
      <c r="F86" s="1"/>
      <c r="G86" s="1"/>
    </row>
    <row r="87" spans="5:7" x14ac:dyDescent="0.2">
      <c r="E87" s="1"/>
      <c r="F87" s="1"/>
      <c r="G87" s="1"/>
    </row>
    <row r="88" spans="5:7" x14ac:dyDescent="0.2">
      <c r="E88" s="1"/>
      <c r="F88" s="1"/>
      <c r="G88" s="1"/>
    </row>
    <row r="89" spans="5:7" x14ac:dyDescent="0.2">
      <c r="E89" s="1"/>
      <c r="F89" s="1"/>
      <c r="G89" s="1"/>
    </row>
  </sheetData>
  <mergeCells count="4">
    <mergeCell ref="B2:J2"/>
    <mergeCell ref="B15:J15"/>
    <mergeCell ref="B27:J27"/>
    <mergeCell ref="B65:J65"/>
  </mergeCells>
  <pageMargins left="0.7" right="0.7" top="0.75" bottom="0.75" header="0.3" footer="0.3"/>
  <pageSetup paperSize="9" orientation="portrait" r:id="rId1"/>
  <ignoredErrors>
    <ignoredError sqref="G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Auer</dc:creator>
  <cp:lastModifiedBy>Sulser Claudia</cp:lastModifiedBy>
  <dcterms:created xsi:type="dcterms:W3CDTF">2015-06-05T18:19:34Z</dcterms:created>
  <dcterms:modified xsi:type="dcterms:W3CDTF">2022-01-01T14:01:14Z</dcterms:modified>
</cp:coreProperties>
</file>