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E889CA9D-DC64-444F-9B7C-F7CFC9FF15C7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 l="1"/>
  <c r="G15" i="1"/>
  <c r="G16" i="1"/>
  <c r="G17" i="1"/>
  <c r="G18" i="1"/>
  <c r="G19" i="1"/>
  <c r="G20" i="1"/>
  <c r="G21" i="1"/>
  <c r="G22" i="1"/>
  <c r="G23" i="1"/>
  <c r="G24" i="1"/>
  <c r="G14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2" i="1"/>
  <c r="I6" i="1"/>
  <c r="I2" i="1"/>
  <c r="G2" i="1"/>
  <c r="G4" i="1"/>
  <c r="G5" i="1"/>
  <c r="G6" i="1"/>
  <c r="G7" i="1"/>
  <c r="G8" i="1"/>
  <c r="G9" i="1"/>
  <c r="G10" i="1"/>
  <c r="G11" i="1"/>
  <c r="G12" i="1"/>
  <c r="G3" i="1"/>
  <c r="I4" i="1" l="1"/>
  <c r="I5" i="1"/>
  <c r="I8" i="1" s="1"/>
  <c r="I9" i="1" s="1"/>
  <c r="H7" i="1"/>
  <c r="I7" i="1" s="1"/>
  <c r="H8" i="1" l="1"/>
  <c r="H9" i="1" s="1"/>
  <c r="H11" i="1"/>
  <c r="H12" i="1" s="1"/>
  <c r="I12" i="1" s="1"/>
  <c r="I11" i="1"/>
  <c r="I10" i="1"/>
  <c r="H10" i="1"/>
</calcChain>
</file>

<file path=xl/sharedStrings.xml><?xml version="1.0" encoding="utf-8"?>
<sst xmlns="http://schemas.openxmlformats.org/spreadsheetml/2006/main" count="31" uniqueCount="31">
  <si>
    <t>Задача</t>
  </si>
  <si>
    <t>№</t>
  </si>
  <si>
    <t>Ожидаемый срок, t</t>
  </si>
  <si>
    <r>
      <t xml:space="preserve">Стандартное отклонение, </t>
    </r>
    <r>
      <rPr>
        <b/>
        <sz val="11"/>
        <color theme="1"/>
        <rFont val="Calibri"/>
        <family val="2"/>
        <charset val="204"/>
      </rPr>
      <t>σ</t>
    </r>
  </si>
  <si>
    <t>НРС</t>
  </si>
  <si>
    <t>НПС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</si>
  <si>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</si>
  <si>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</si>
  <si>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</si>
  <si>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</si>
  <si>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</si>
  <si>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</si>
  <si>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</si>
  <si>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</si>
  <si>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</si>
  <si>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</si>
  <si>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</si>
  <si>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Наиболее вероятный прогноз, m (дни)</t>
  </si>
  <si>
    <t>Оптимистичный прогноз, a (дни)</t>
  </si>
  <si>
    <t>Пессимистичный прогноз, b (дни</t>
  </si>
  <si>
    <r>
      <t>Стоимость (ус.ед), s</t>
    </r>
    <r>
      <rPr>
        <b/>
        <sz val="8"/>
        <color theme="1"/>
        <rFont val="Calibri"/>
        <family val="2"/>
        <charset val="204"/>
        <scheme val="minor"/>
      </rPr>
      <t>i</t>
    </r>
  </si>
  <si>
    <t>Возможное сокращение</t>
  </si>
  <si>
    <r>
      <t>Дополнительные издержки сокращения времени, ds</t>
    </r>
    <r>
      <rPr>
        <b/>
        <sz val="8"/>
        <color theme="1"/>
        <rFont val="Calibri"/>
        <family val="2"/>
        <charset val="204"/>
        <scheme val="minor"/>
      </rPr>
      <t>i</t>
    </r>
  </si>
  <si>
    <t>K1</t>
  </si>
  <si>
    <t>K2</t>
  </si>
  <si>
    <t>K3</t>
  </si>
  <si>
    <t>Тштрих</t>
  </si>
  <si>
    <t>Т</t>
  </si>
  <si>
    <t>Ст откл</t>
  </si>
  <si>
    <t>z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</si>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</sst>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4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74" fontId="0" fillId="0" borderId="9" xfId="0" applyNumberForma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13" xfId="0" applyNumberFormat="1" applyBorder="1" applyAlignment="1">
      <alignment horizontal="center" wrapText="1"/>
    </xf>
    <xf numFmtId="1" fontId="0" fillId="0" borderId="15" xfId="0" applyNumberFormat="1" applyBorder="1" applyAlignment="1">
      <alignment horizontal="center" wrapText="1"/>
    </xf>
    <xf numFmtId="1" fontId="0" fillId="0" borderId="14" xfId="0" applyNumberFormat="1" applyBorder="1" applyAlignment="1">
      <alignment horizontal="center" wrapText="1"/>
    </xf>
    <xf numFmtId="1" fontId="0" fillId="0" borderId="9" xfId="0" applyNumberFormat="1" applyBorder="1" applyAlignment="1">
      <alignment horizontal="center" wrapText="1"/>
    </xf>
    <xf numFmtId="1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16</xdr:row>
      <xdr:rowOff>111442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85AE20-A27D-480E-9666-EFA82758225C}"/>
            </a:ext>
          </a:extLst>
        </xdr:cNvPr>
        <xdr:cNvSpPr txBox="1"/>
      </xdr:nvSpPr>
      <xdr:spPr>
        <a:xfrm>
          <a:off x="342900" y="3388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workbookViewId="0">
      <selection activeCell="I19" sqref="I19"/>
    </sheetView>
  </sheetViews>
  <sheetFormatPr defaultRowHeight="14.4" x14ac:dyDescent="0.3"/>
  <cols>
    <col min="2" max="2" width="7.109375" bestFit="1" customWidth="1"/>
    <col min="3" max="3" width="12.77734375" bestFit="1" customWidth="1"/>
    <col min="4" max="4" width="16" customWidth="1"/>
    <col min="5" max="5" width="12.5546875" customWidth="1"/>
    <col min="6" max="6" width="12" bestFit="1" customWidth="1"/>
    <col min="7" max="7" width="12.21875" bestFit="1" customWidth="1"/>
    <col min="8" max="9" width="11.44140625" bestFit="1" customWidth="1"/>
    <col min="10" max="10" width="9.44140625" customWidth="1"/>
    <col min="11" max="11" width="11.33203125" bestFit="1" customWidth="1"/>
    <col min="12" max="12" width="21.44140625" bestFit="1" customWidth="1"/>
    <col min="13" max="13" width="11.44140625" bestFit="1" customWidth="1"/>
  </cols>
  <sheetData>
    <row r="1" spans="1:19" ht="43.8" customHeight="1" thickBot="1" x14ac:dyDescent="0.35">
      <c r="A1" s="20" t="s">
        <v>1</v>
      </c>
      <c r="B1" s="21" t="s">
        <v>0</v>
      </c>
      <c r="C1" s="22" t="s">
        <v>18</v>
      </c>
      <c r="D1" s="22" t="s">
        <v>17</v>
      </c>
      <c r="E1" s="21" t="s">
        <v>19</v>
      </c>
      <c r="F1" s="21" t="s">
        <v>2</v>
      </c>
      <c r="G1" s="21" t="s">
        <v>3</v>
      </c>
      <c r="H1" s="19" t="s">
        <v>4</v>
      </c>
      <c r="I1" s="23" t="s">
        <v>5</v>
      </c>
      <c r="J1" s="22" t="s">
        <v>20</v>
      </c>
      <c r="K1" s="22" t="s">
        <v>21</v>
      </c>
      <c r="L1" s="23" t="s">
        <v>22</v>
      </c>
      <c r="M1" s="2"/>
      <c r="N1" s="2"/>
      <c r="O1" s="1"/>
      <c r="P1" s="1"/>
      <c r="Q1" s="1"/>
      <c r="R1" s="1"/>
      <c r="S1" s="1"/>
    </row>
    <row r="2" spans="1:19" x14ac:dyDescent="0.3">
      <c r="A2" s="3">
        <v>1</v>
      </c>
      <c r="B2" s="7" t="s">
        <v>6</v>
      </c>
      <c r="C2" s="13">
        <v>3</v>
      </c>
      <c r="D2" s="13">
        <v>6</v>
      </c>
      <c r="E2" s="13">
        <v>14</v>
      </c>
      <c r="F2" s="16">
        <f>ROUNDDOWN(((C2+4*D2+E2)/6),0)</f>
        <v>6</v>
      </c>
      <c r="G2" s="15">
        <f>(E2-C2)/6</f>
        <v>1.8333333333333333</v>
      </c>
      <c r="H2" s="25">
        <f>F2</f>
        <v>6</v>
      </c>
      <c r="I2" s="10">
        <f>0</f>
        <v>0</v>
      </c>
      <c r="J2" s="13">
        <v>100</v>
      </c>
      <c r="K2" s="13">
        <v>2</v>
      </c>
      <c r="L2" s="8">
        <v>80</v>
      </c>
      <c r="P2" s="1"/>
      <c r="Q2" s="1"/>
      <c r="R2" s="1"/>
      <c r="S2" s="1"/>
    </row>
    <row r="3" spans="1:19" x14ac:dyDescent="0.3">
      <c r="A3" s="5">
        <v>2</v>
      </c>
      <c r="B3" s="9" t="s">
        <v>7</v>
      </c>
      <c r="C3" s="14">
        <v>4</v>
      </c>
      <c r="D3" s="14">
        <v>5</v>
      </c>
      <c r="E3" s="14">
        <v>7</v>
      </c>
      <c r="F3" s="16">
        <f t="shared" ref="F3:F12" si="0">ROUNDDOWN(((C3+4*D3+E3)/6),0)</f>
        <v>5</v>
      </c>
      <c r="G3" s="14">
        <f>(E3-C3)/6</f>
        <v>0.5</v>
      </c>
      <c r="H3" s="25">
        <f>F2</f>
        <v>6</v>
      </c>
      <c r="I3" s="10">
        <v>0</v>
      </c>
      <c r="J3" s="14">
        <v>100</v>
      </c>
      <c r="K3" s="14">
        <v>3</v>
      </c>
      <c r="L3" s="10">
        <v>60</v>
      </c>
      <c r="M3" s="1"/>
      <c r="P3" s="1"/>
      <c r="Q3" s="1"/>
      <c r="R3" s="1"/>
      <c r="S3" s="1"/>
    </row>
    <row r="4" spans="1:19" x14ac:dyDescent="0.3">
      <c r="A4" s="5">
        <v>3</v>
      </c>
      <c r="B4" s="9" t="s">
        <v>8</v>
      </c>
      <c r="C4" s="14">
        <v>2</v>
      </c>
      <c r="D4" s="14">
        <v>6</v>
      </c>
      <c r="E4" s="14">
        <v>8</v>
      </c>
      <c r="F4" s="16">
        <f t="shared" si="0"/>
        <v>5</v>
      </c>
      <c r="G4" s="14">
        <f t="shared" ref="G4:G12" si="1">(E4-C4)/6</f>
        <v>1</v>
      </c>
      <c r="H4" s="25">
        <f>F3</f>
        <v>5</v>
      </c>
      <c r="I4" s="27">
        <f>H4</f>
        <v>5</v>
      </c>
      <c r="J4" s="14">
        <v>500</v>
      </c>
      <c r="K4" s="14">
        <v>2</v>
      </c>
      <c r="L4" s="10">
        <v>90</v>
      </c>
      <c r="M4" s="1"/>
      <c r="P4" s="1"/>
      <c r="Q4" s="1"/>
      <c r="R4" s="1"/>
      <c r="S4" s="1"/>
    </row>
    <row r="5" spans="1:19" x14ac:dyDescent="0.3">
      <c r="A5" s="5">
        <v>4</v>
      </c>
      <c r="B5" s="9" t="s">
        <v>9</v>
      </c>
      <c r="C5" s="14">
        <v>1</v>
      </c>
      <c r="D5" s="14">
        <v>4</v>
      </c>
      <c r="E5" s="14">
        <v>6</v>
      </c>
      <c r="F5" s="16">
        <f t="shared" si="0"/>
        <v>3</v>
      </c>
      <c r="G5" s="15">
        <f t="shared" si="1"/>
        <v>0.83333333333333337</v>
      </c>
      <c r="H5" s="25">
        <f>F3</f>
        <v>5</v>
      </c>
      <c r="I5" s="27">
        <f>H5</f>
        <v>5</v>
      </c>
      <c r="J5" s="14">
        <v>250</v>
      </c>
      <c r="K5" s="14">
        <v>3</v>
      </c>
      <c r="L5" s="10">
        <v>30</v>
      </c>
      <c r="M5" s="1"/>
      <c r="N5" s="1"/>
      <c r="O5" s="1"/>
      <c r="P5" s="1"/>
      <c r="Q5" s="1"/>
      <c r="R5" s="1"/>
      <c r="S5" s="1"/>
    </row>
    <row r="6" spans="1:19" x14ac:dyDescent="0.3">
      <c r="A6" s="5">
        <v>5</v>
      </c>
      <c r="B6" s="9" t="s">
        <v>10</v>
      </c>
      <c r="C6" s="14">
        <v>2</v>
      </c>
      <c r="D6" s="14">
        <v>3</v>
      </c>
      <c r="E6" s="14">
        <v>6</v>
      </c>
      <c r="F6" s="16">
        <f t="shared" si="0"/>
        <v>3</v>
      </c>
      <c r="G6" s="15">
        <f t="shared" si="1"/>
        <v>0.66666666666666663</v>
      </c>
      <c r="H6" s="25">
        <f>H3+F3</f>
        <v>11</v>
      </c>
      <c r="I6" s="27">
        <f>H6</f>
        <v>11</v>
      </c>
      <c r="J6" s="14">
        <v>700</v>
      </c>
      <c r="K6" s="14">
        <v>1</v>
      </c>
      <c r="L6" s="10">
        <v>80</v>
      </c>
      <c r="M6" s="1"/>
      <c r="N6" s="1"/>
      <c r="O6" s="1"/>
      <c r="P6" s="1"/>
      <c r="Q6" s="1"/>
      <c r="R6" s="1"/>
      <c r="S6" s="1"/>
    </row>
    <row r="7" spans="1:19" x14ac:dyDescent="0.3">
      <c r="A7" s="5">
        <v>6</v>
      </c>
      <c r="B7" s="9" t="s">
        <v>11</v>
      </c>
      <c r="C7" s="14">
        <v>6</v>
      </c>
      <c r="D7" s="14">
        <v>10</v>
      </c>
      <c r="E7" s="14">
        <v>14</v>
      </c>
      <c r="F7" s="16">
        <f t="shared" si="0"/>
        <v>10</v>
      </c>
      <c r="G7" s="15">
        <f t="shared" si="1"/>
        <v>1.3333333333333333</v>
      </c>
      <c r="H7" s="25">
        <f>H3+F3</f>
        <v>11</v>
      </c>
      <c r="I7" s="27">
        <f>H7</f>
        <v>11</v>
      </c>
      <c r="J7" s="14">
        <v>200</v>
      </c>
      <c r="K7" s="14">
        <v>4</v>
      </c>
      <c r="L7" s="10">
        <v>50</v>
      </c>
      <c r="M7" s="1"/>
      <c r="N7" s="1"/>
      <c r="O7" s="1"/>
      <c r="P7" s="1"/>
      <c r="Q7" s="1"/>
      <c r="R7" s="1"/>
      <c r="S7" s="1"/>
    </row>
    <row r="8" spans="1:19" x14ac:dyDescent="0.3">
      <c r="A8" s="5">
        <v>7</v>
      </c>
      <c r="B8" s="9" t="s">
        <v>12</v>
      </c>
      <c r="C8" s="14">
        <v>3</v>
      </c>
      <c r="D8" s="14">
        <v>5</v>
      </c>
      <c r="E8" s="14">
        <v>11</v>
      </c>
      <c r="F8" s="16">
        <f t="shared" si="0"/>
        <v>5</v>
      </c>
      <c r="G8" s="15">
        <f t="shared" si="1"/>
        <v>1.3333333333333333</v>
      </c>
      <c r="H8" s="25">
        <f>MAX((H5+F5),(H6+F6))</f>
        <v>14</v>
      </c>
      <c r="I8" s="27">
        <f>MIN((I5-F5),(I6-F6))</f>
        <v>2</v>
      </c>
      <c r="J8" s="14">
        <v>100</v>
      </c>
      <c r="K8" s="14">
        <v>2</v>
      </c>
      <c r="L8" s="10">
        <v>60</v>
      </c>
      <c r="M8" s="1"/>
      <c r="N8" s="1"/>
      <c r="O8" s="1"/>
      <c r="P8" s="1"/>
      <c r="Q8" s="1"/>
      <c r="R8" s="1"/>
      <c r="S8" s="1"/>
    </row>
    <row r="9" spans="1:19" x14ac:dyDescent="0.3">
      <c r="A9" s="5">
        <v>8</v>
      </c>
      <c r="B9" s="9" t="s">
        <v>13</v>
      </c>
      <c r="C9" s="14">
        <v>1</v>
      </c>
      <c r="D9" s="14">
        <v>5</v>
      </c>
      <c r="E9" s="14">
        <v>9</v>
      </c>
      <c r="F9" s="16">
        <f t="shared" si="0"/>
        <v>5</v>
      </c>
      <c r="G9" s="15">
        <f t="shared" si="1"/>
        <v>1.3333333333333333</v>
      </c>
      <c r="H9" s="25">
        <f>MAX(($H$4+$F$4),($H$8+$F$8))</f>
        <v>19</v>
      </c>
      <c r="I9" s="27">
        <f>MIN(($I$4-$F$4),($I$8-$F$8))</f>
        <v>-3</v>
      </c>
      <c r="J9" s="14">
        <v>600</v>
      </c>
      <c r="K9" s="14">
        <v>2</v>
      </c>
      <c r="L9" s="10">
        <v>20</v>
      </c>
      <c r="M9" s="1"/>
      <c r="N9" s="1"/>
      <c r="O9" s="1"/>
      <c r="P9" s="1"/>
      <c r="Q9" s="1"/>
      <c r="R9" s="1"/>
      <c r="S9" s="1"/>
    </row>
    <row r="10" spans="1:19" x14ac:dyDescent="0.3">
      <c r="A10" s="5">
        <v>9</v>
      </c>
      <c r="B10" s="9" t="s">
        <v>14</v>
      </c>
      <c r="C10" s="14">
        <v>9</v>
      </c>
      <c r="D10" s="14">
        <v>13</v>
      </c>
      <c r="E10" s="14">
        <v>17</v>
      </c>
      <c r="F10" s="16">
        <f t="shared" si="0"/>
        <v>13</v>
      </c>
      <c r="G10" s="15">
        <f t="shared" si="1"/>
        <v>1.3333333333333333</v>
      </c>
      <c r="H10" s="25">
        <f>MAX(($H$4+$F$4),($H$8+$F$8))</f>
        <v>19</v>
      </c>
      <c r="I10" s="27">
        <f>MIN(($I$4-$F$4),($I$8-$F$8))</f>
        <v>-3</v>
      </c>
      <c r="J10" s="14">
        <v>250</v>
      </c>
      <c r="K10" s="14">
        <v>4</v>
      </c>
      <c r="L10" s="10">
        <v>70</v>
      </c>
      <c r="M10" s="1"/>
      <c r="N10" s="1"/>
      <c r="O10" s="1"/>
      <c r="P10" s="1"/>
      <c r="Q10" s="1"/>
      <c r="R10" s="1"/>
      <c r="S10" s="1"/>
    </row>
    <row r="11" spans="1:19" x14ac:dyDescent="0.3">
      <c r="A11" s="5">
        <v>10</v>
      </c>
      <c r="B11" s="9" t="s">
        <v>15</v>
      </c>
      <c r="C11" s="14">
        <v>2</v>
      </c>
      <c r="D11" s="14">
        <v>4</v>
      </c>
      <c r="E11" s="14">
        <v>10</v>
      </c>
      <c r="F11" s="16">
        <f t="shared" si="0"/>
        <v>4</v>
      </c>
      <c r="G11" s="15">
        <f t="shared" si="1"/>
        <v>1.3333333333333333</v>
      </c>
      <c r="H11" s="25">
        <f>MAX((H5+F5),(H6+F6),(H7+F7),(H9+F9))</f>
        <v>24</v>
      </c>
      <c r="I11" s="27">
        <f>MIN((I5-F5),(I6-F6),(I7-F7),(I9-F9))</f>
        <v>-8</v>
      </c>
      <c r="J11" s="14">
        <v>500</v>
      </c>
      <c r="K11" s="14">
        <v>1</v>
      </c>
      <c r="L11" s="10">
        <v>90</v>
      </c>
      <c r="M11" s="1"/>
      <c r="N11" s="1"/>
      <c r="O11" s="1"/>
      <c r="P11" s="1"/>
      <c r="Q11" s="1"/>
      <c r="R11" s="1"/>
      <c r="S11" s="1"/>
    </row>
    <row r="12" spans="1:19" ht="15" thickBot="1" x14ac:dyDescent="0.35">
      <c r="A12" s="6">
        <v>11</v>
      </c>
      <c r="B12" s="11" t="s">
        <v>16</v>
      </c>
      <c r="C12" s="17">
        <v>2</v>
      </c>
      <c r="D12" s="17">
        <v>7</v>
      </c>
      <c r="E12" s="17">
        <v>9</v>
      </c>
      <c r="F12" s="24">
        <f t="shared" si="0"/>
        <v>6</v>
      </c>
      <c r="G12" s="18">
        <f t="shared" si="1"/>
        <v>1.1666666666666667</v>
      </c>
      <c r="H12" s="26">
        <f>H11+F11</f>
        <v>28</v>
      </c>
      <c r="I12" s="28">
        <f>H12</f>
        <v>28</v>
      </c>
      <c r="J12" s="17">
        <v>100</v>
      </c>
      <c r="K12" s="17">
        <v>3</v>
      </c>
      <c r="L12" s="12">
        <v>10</v>
      </c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1"/>
      <c r="D13" s="1"/>
      <c r="E13" s="1"/>
      <c r="F13" s="4"/>
      <c r="G13" s="4"/>
      <c r="H13" s="4"/>
      <c r="I13" s="4"/>
      <c r="J13" s="4"/>
      <c r="L13" s="4"/>
      <c r="M13" s="1"/>
      <c r="N13" s="1"/>
      <c r="O13" s="1"/>
      <c r="P13" s="1"/>
      <c r="Q13" s="1"/>
      <c r="R13" s="1"/>
      <c r="S13" s="1"/>
    </row>
    <row r="14" spans="1:19" x14ac:dyDescent="0.3">
      <c r="A14" s="1" t="s">
        <v>23</v>
      </c>
      <c r="B14" s="1">
        <v>30</v>
      </c>
      <c r="C14" s="1" t="s">
        <v>27</v>
      </c>
      <c r="D14" s="1"/>
      <c r="E14" s="1"/>
      <c r="F14" s="1"/>
      <c r="G14" s="1">
        <f>G2*G2</f>
        <v>3.3611111111111107</v>
      </c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 t="s">
        <v>24</v>
      </c>
      <c r="B15" s="1">
        <v>100</v>
      </c>
      <c r="C15" s="1"/>
      <c r="D15" s="1"/>
      <c r="E15" s="1"/>
      <c r="F15" s="1"/>
      <c r="G15" s="1">
        <f t="shared" ref="G15:G25" si="2">G3*G3</f>
        <v>0.25</v>
      </c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 t="s">
        <v>25</v>
      </c>
      <c r="B16" s="1">
        <v>400</v>
      </c>
      <c r="C16" s="1"/>
      <c r="D16" s="1"/>
      <c r="E16" s="1"/>
      <c r="F16" s="1"/>
      <c r="G16" s="1">
        <f t="shared" si="2"/>
        <v>1</v>
      </c>
      <c r="H16" s="1" t="s">
        <v>28</v>
      </c>
      <c r="I16" s="1">
        <f>SQRT(SUM(G14:G24))</f>
        <v>4</v>
      </c>
      <c r="J16" s="1"/>
      <c r="L16" s="1"/>
      <c r="M16" s="1"/>
      <c r="N16" s="1"/>
      <c r="O16" s="1"/>
      <c r="P16" s="1"/>
      <c r="Q16" s="1"/>
      <c r="R16" s="1"/>
      <c r="S16" s="1"/>
    </row>
    <row r="17" spans="1:19" ht="28.8" x14ac:dyDescent="0.3">
      <c r="A17" s="1"/>
      <c r="B17" s="1" t="s">
        <v>26</v>
      </c>
      <c r="C17" s="29">
        <v>29</v>
      </c>
      <c r="D17" s="1"/>
      <c r="E17" s="1"/>
      <c r="F17" s="1"/>
      <c r="G17" s="1">
        <f t="shared" si="2"/>
        <v>0.69444444444444453</v>
      </c>
      <c r="H17" s="1" t="s">
        <v>29</v>
      </c>
      <c r="I17" s="1">
        <f>(B14-C17)/I16</f>
        <v>0.25</v>
      </c>
      <c r="J17" s="1"/>
      <c r="L17" s="1"/>
      <c r="M17" s="1"/>
      <c r="N17" s="1"/>
      <c r="O17" s="1"/>
      <c r="P17" s="1"/>
      <c r="Q17" s="1"/>
      <c r="R17" s="1"/>
      <c r="S17" s="1"/>
    </row>
    <row r="18" spans="1:19" ht="28.8" x14ac:dyDescent="0.3">
      <c r="A18" s="1"/>
      <c r="B18" s="1"/>
      <c r="C18" s="1"/>
      <c r="D18" s="1"/>
      <c r="E18" s="1"/>
      <c r="F18" s="1"/>
      <c r="G18" s="1">
        <f t="shared" si="2"/>
        <v>0.44444444444444442</v>
      </c>
      <c r="H18" s="1" t="s">
        <v>30</v>
      </c>
      <c r="I18" s="1">
        <f>_xlfn.NORM.S.DIST(I17,(B14-C17)&gt;0)</f>
        <v>0.5987063256829237</v>
      </c>
      <c r="J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>
        <f t="shared" si="2"/>
        <v>1.7777777777777777</v>
      </c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>
        <f t="shared" si="2"/>
        <v>1.7777777777777777</v>
      </c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>
        <f t="shared" si="2"/>
        <v>1.7777777777777777</v>
      </c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>
        <f t="shared" si="2"/>
        <v>1.7777777777777777</v>
      </c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>
        <f t="shared" si="2"/>
        <v>1.7777777777777777</v>
      </c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>
        <f t="shared" si="2"/>
        <v>1.3611111111111114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2020-04-01T16:16:36Z</dcterms:modified>
</cp:coreProperties>
</file>