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\Desktop\ОУПП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P1" i="1"/>
  <c r="I20" i="1"/>
  <c r="M1" i="1"/>
  <c r="D2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J2" i="1"/>
  <c r="D16" i="1"/>
  <c r="D18" i="1"/>
  <c r="H2" i="1" l="1"/>
  <c r="G10" i="1"/>
  <c r="G12" i="1"/>
  <c r="G16" i="1"/>
  <c r="I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2" i="1"/>
</calcChain>
</file>

<file path=xl/sharedStrings.xml><?xml version="1.0" encoding="utf-8"?>
<sst xmlns="http://schemas.openxmlformats.org/spreadsheetml/2006/main" count="29" uniqueCount="29">
  <si>
    <t>Начало</t>
  </si>
  <si>
    <t xml:space="preserve">Окончание </t>
  </si>
  <si>
    <t xml:space="preserve">Организационное собрание </t>
  </si>
  <si>
    <t>Разработка документации</t>
  </si>
  <si>
    <t>Поставка и монтаж оборудования</t>
  </si>
  <si>
    <t xml:space="preserve">Поставка и установка базового ПО </t>
  </si>
  <si>
    <t xml:space="preserve">Отчет по разработке </t>
  </si>
  <si>
    <t>Внедрение</t>
  </si>
  <si>
    <t>Итоговое собрание</t>
  </si>
  <si>
    <t>Тестирование программной системы</t>
  </si>
  <si>
    <t>Тестирование модуля 1</t>
  </si>
  <si>
    <t>Тестирование модуля 2</t>
  </si>
  <si>
    <t>Тестирование модуля 3</t>
  </si>
  <si>
    <t>Продолжительность</t>
  </si>
  <si>
    <t>Критический путь</t>
  </si>
  <si>
    <t>Оптимистичный прогноз, a</t>
  </si>
  <si>
    <t>Наиболее вероятный прогноз, m</t>
  </si>
  <si>
    <t>Пессимистичный прогноз, b</t>
  </si>
  <si>
    <t>Ожидаемый срок, t</t>
  </si>
  <si>
    <r>
      <t xml:space="preserve">Стандартное отклонение, </t>
    </r>
    <r>
      <rPr>
        <b/>
        <sz val="11"/>
        <color theme="1"/>
        <rFont val="Calibri"/>
        <family val="2"/>
        <charset val="204"/>
      </rPr>
      <t>σ</t>
    </r>
  </si>
  <si>
    <t>№</t>
  </si>
  <si>
    <t>Разработка модуля функции подачи удаленной заявки без возможности отслеживания статуса ее рассмотрения</t>
  </si>
  <si>
    <t>Разработка личного кабинета пользователя с возможностью отслеживания статуса заявки</t>
  </si>
  <si>
    <t>Монтаж оборудования у заказчика</t>
  </si>
  <si>
    <t>Установка ПО у заказчика</t>
  </si>
  <si>
    <t>Разработка пользовательского интерфейса</t>
  </si>
  <si>
    <t>Исправление ошибок и доработка системы</t>
  </si>
  <si>
    <t>Отклонение общего времени</t>
  </si>
  <si>
    <t>Квантиль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</si>
</sst>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75988459572244"/>
          <c:y val="9.9935173259064924E-2"/>
          <c:w val="0.75341917927963908"/>
          <c:h val="0.82531443401876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Организационное собрание </c:v>
                </c:pt>
                <c:pt idx="1">
                  <c:v>Разработка документации</c:v>
                </c:pt>
                <c:pt idx="2">
                  <c:v>Поставка и монтаж оборудования</c:v>
                </c:pt>
                <c:pt idx="3">
                  <c:v>Поставка и установка базового ПО </c:v>
                </c:pt>
                <c:pt idx="4">
                  <c:v>Разработка модуля функции подачи удаленной заявки без возможности отслеживания статуса ее рассмотрения</c:v>
                </c:pt>
                <c:pt idx="5">
                  <c:v>Тестирование модуля 1</c:v>
                </c:pt>
                <c:pt idx="6">
                  <c:v>Разработка личного кабинета пользователя с возможностью отслеживания статуса заявки</c:v>
                </c:pt>
                <c:pt idx="7">
                  <c:v>Тестирование модуля 2</c:v>
                </c:pt>
                <c:pt idx="8">
                  <c:v>Монтаж оборудования у заказчика</c:v>
                </c:pt>
                <c:pt idx="9">
                  <c:v>Установка ПО у заказчика</c:v>
                </c:pt>
                <c:pt idx="10">
                  <c:v>Разработка пользовательского интерфейса</c:v>
                </c:pt>
                <c:pt idx="11">
                  <c:v>Тестирование модуля 3</c:v>
                </c:pt>
                <c:pt idx="12">
                  <c:v>Исправление ошибок и доработка системы</c:v>
                </c:pt>
                <c:pt idx="13">
                  <c:v>Тестирование программной системы</c:v>
                </c:pt>
                <c:pt idx="14">
                  <c:v>Отчет по разработке </c:v>
                </c:pt>
                <c:pt idx="15">
                  <c:v>Внедрение</c:v>
                </c:pt>
                <c:pt idx="16">
                  <c:v>Итоговое собрание</c:v>
                </c:pt>
              </c:strCache>
            </c:strRef>
          </c:cat>
          <c:val>
            <c:numRef>
              <c:f>Sheet1!$C$2:$C$18</c:f>
              <c:numCache>
                <c:formatCode>d/m;@</c:formatCode>
                <c:ptCount val="17"/>
                <c:pt idx="0">
                  <c:v>43881</c:v>
                </c:pt>
                <c:pt idx="1">
                  <c:v>43882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43904</c:v>
                </c:pt>
                <c:pt idx="6">
                  <c:v>43905</c:v>
                </c:pt>
                <c:pt idx="7">
                  <c:v>43911</c:v>
                </c:pt>
                <c:pt idx="8">
                  <c:v>43912</c:v>
                </c:pt>
                <c:pt idx="9">
                  <c:v>43920</c:v>
                </c:pt>
                <c:pt idx="10">
                  <c:v>43923</c:v>
                </c:pt>
                <c:pt idx="11">
                  <c:v>43930</c:v>
                </c:pt>
                <c:pt idx="12">
                  <c:v>43931</c:v>
                </c:pt>
                <c:pt idx="13">
                  <c:v>43936</c:v>
                </c:pt>
                <c:pt idx="14">
                  <c:v>43937</c:v>
                </c:pt>
                <c:pt idx="15">
                  <c:v>43937</c:v>
                </c:pt>
                <c:pt idx="16">
                  <c:v>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5-4AAF-BFBF-78434F628E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Sheet1!$B$2:$B$18</c:f>
              <c:strCache>
                <c:ptCount val="17"/>
                <c:pt idx="0">
                  <c:v>Организационное собрание </c:v>
                </c:pt>
                <c:pt idx="1">
                  <c:v>Разработка документации</c:v>
                </c:pt>
                <c:pt idx="2">
                  <c:v>Поставка и монтаж оборудования</c:v>
                </c:pt>
                <c:pt idx="3">
                  <c:v>Поставка и установка базового ПО </c:v>
                </c:pt>
                <c:pt idx="4">
                  <c:v>Разработка модуля функции подачи удаленной заявки без возможности отслеживания статуса ее рассмотрения</c:v>
                </c:pt>
                <c:pt idx="5">
                  <c:v>Тестирование модуля 1</c:v>
                </c:pt>
                <c:pt idx="6">
                  <c:v>Разработка личного кабинета пользователя с возможностью отслеживания статуса заявки</c:v>
                </c:pt>
                <c:pt idx="7">
                  <c:v>Тестирование модуля 2</c:v>
                </c:pt>
                <c:pt idx="8">
                  <c:v>Монтаж оборудования у заказчика</c:v>
                </c:pt>
                <c:pt idx="9">
                  <c:v>Установка ПО у заказчика</c:v>
                </c:pt>
                <c:pt idx="10">
                  <c:v>Разработка пользовательского интерфейса</c:v>
                </c:pt>
                <c:pt idx="11">
                  <c:v>Тестирование модуля 3</c:v>
                </c:pt>
                <c:pt idx="12">
                  <c:v>Исправление ошибок и доработка системы</c:v>
                </c:pt>
                <c:pt idx="13">
                  <c:v>Тестирование программной системы</c:v>
                </c:pt>
                <c:pt idx="14">
                  <c:v>Отчет по разработке </c:v>
                </c:pt>
                <c:pt idx="15">
                  <c:v>Внедрение</c:v>
                </c:pt>
                <c:pt idx="16">
                  <c:v>Итоговое собрание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5-4AAF-BFBF-78434F62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481312"/>
        <c:axId val="1154279936"/>
      </c:barChart>
      <c:catAx>
        <c:axId val="11764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279936"/>
        <c:crosses val="autoZero"/>
        <c:auto val="1"/>
        <c:lblAlgn val="ctr"/>
        <c:lblOffset val="100"/>
        <c:noMultiLvlLbl val="0"/>
      </c:catAx>
      <c:valAx>
        <c:axId val="1154279936"/>
        <c:scaling>
          <c:orientation val="minMax"/>
          <c:max val="43943"/>
          <c:min val="438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481312"/>
        <c:crosses val="autoZero"/>
        <c:crossBetween val="between"/>
        <c:minorUnit val="1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107576</xdr:rowOff>
    </xdr:from>
    <xdr:to>
      <xdr:col>14</xdr:col>
      <xdr:colOff>179293</xdr:colOff>
      <xdr:row>51</xdr:row>
      <xdr:rowOff>143434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B016BDA-4491-4641-BC4C-D865FD61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selection activeCell="N4" sqref="N4"/>
    </sheetView>
  </sheetViews>
  <sheetFormatPr defaultRowHeight="15" x14ac:dyDescent="0.25"/>
  <cols>
    <col min="1" max="1" width="3" bestFit="1" customWidth="1"/>
    <col min="2" max="2" width="28.7109375" bestFit="1" customWidth="1"/>
    <col min="3" max="4" width="20" bestFit="1" customWidth="1"/>
    <col min="5" max="5" width="11.7109375" bestFit="1" customWidth="1"/>
    <col min="6" max="6" width="15.85546875" bestFit="1" customWidth="1"/>
    <col min="7" max="7" width="20.7109375" bestFit="1" customWidth="1"/>
    <col min="8" max="8" width="16.7109375" bestFit="1" customWidth="1"/>
    <col min="9" max="9" width="12.42578125" bestFit="1" customWidth="1"/>
    <col min="10" max="10" width="14.140625" bestFit="1" customWidth="1"/>
  </cols>
  <sheetData>
    <row r="1" spans="1:16" ht="75" x14ac:dyDescent="0.25">
      <c r="A1" s="7" t="s">
        <v>20</v>
      </c>
      <c r="B1" s="7"/>
      <c r="C1" s="7" t="s">
        <v>0</v>
      </c>
      <c r="D1" s="7" t="s">
        <v>13</v>
      </c>
      <c r="E1" s="7" t="s">
        <v>1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L1" s="8" t="s">
        <v>27</v>
      </c>
      <c r="M1">
        <f>SQRT(SUMSQ(J2:J18))</f>
        <v>3.5056997241001064</v>
      </c>
      <c r="O1" t="s">
        <v>28</v>
      </c>
      <c r="P1">
        <f>(D20-I20)/M1</f>
        <v>-2.650445673595665</v>
      </c>
    </row>
    <row r="2" spans="1:16" x14ac:dyDescent="0.25">
      <c r="A2" s="1">
        <v>1</v>
      </c>
      <c r="B2" s="2" t="s">
        <v>2</v>
      </c>
      <c r="C2" s="3">
        <v>43881</v>
      </c>
      <c r="D2" s="4">
        <f t="shared" ref="D2:D17" si="0">E2-C2</f>
        <v>1</v>
      </c>
      <c r="E2" s="3">
        <v>43882</v>
      </c>
      <c r="F2" s="6">
        <v>1</v>
      </c>
      <c r="G2" s="6">
        <v>1</v>
      </c>
      <c r="H2" s="6">
        <f>G2*1.5</f>
        <v>1.5</v>
      </c>
      <c r="I2" s="9">
        <f>(F2+4*G2+H2)/6</f>
        <v>1.0833333333333333</v>
      </c>
      <c r="J2" s="5">
        <f>(H2-F2)/6</f>
        <v>8.3333333333333329E-2</v>
      </c>
    </row>
    <row r="3" spans="1:16" x14ac:dyDescent="0.25">
      <c r="A3" s="1">
        <v>2</v>
      </c>
      <c r="B3" s="2" t="s">
        <v>3</v>
      </c>
      <c r="C3" s="3">
        <v>43882</v>
      </c>
      <c r="D3" s="4">
        <f t="shared" si="0"/>
        <v>9</v>
      </c>
      <c r="E3" s="3">
        <v>43891</v>
      </c>
      <c r="F3" s="6">
        <v>3</v>
      </c>
      <c r="G3" s="6">
        <v>7</v>
      </c>
      <c r="H3" s="6">
        <f t="shared" ref="H3:H18" si="1">G3*1.5</f>
        <v>10.5</v>
      </c>
      <c r="I3" s="9">
        <f t="shared" ref="I3:I18" si="2">(F3+4*G3+H3)/6</f>
        <v>6.916666666666667</v>
      </c>
      <c r="J3" s="5">
        <f t="shared" ref="J3:J18" si="3">(H3-F3)/6</f>
        <v>1.25</v>
      </c>
    </row>
    <row r="4" spans="1:16" ht="30" x14ac:dyDescent="0.25">
      <c r="A4" s="1">
        <v>3</v>
      </c>
      <c r="B4" s="2" t="s">
        <v>4</v>
      </c>
      <c r="C4" s="3">
        <v>43891</v>
      </c>
      <c r="D4" s="4">
        <f t="shared" si="0"/>
        <v>1</v>
      </c>
      <c r="E4" s="3">
        <v>43892</v>
      </c>
      <c r="F4" s="6">
        <v>1</v>
      </c>
      <c r="G4" s="6">
        <v>2</v>
      </c>
      <c r="H4" s="6">
        <f t="shared" si="1"/>
        <v>3</v>
      </c>
      <c r="I4" s="9">
        <f t="shared" si="2"/>
        <v>2</v>
      </c>
      <c r="J4" s="5">
        <f t="shared" si="3"/>
        <v>0.33333333333333331</v>
      </c>
      <c r="N4">
        <f>_xlfn.NORM.S.DIST(P1,(D20-I20)&gt;0)</f>
        <v>1.1898181953587991E-2</v>
      </c>
    </row>
    <row r="5" spans="1:16" ht="30" x14ac:dyDescent="0.25">
      <c r="A5" s="1">
        <v>4</v>
      </c>
      <c r="B5" s="2" t="s">
        <v>5</v>
      </c>
      <c r="C5" s="3">
        <v>43892</v>
      </c>
      <c r="D5" s="4">
        <f t="shared" si="0"/>
        <v>1</v>
      </c>
      <c r="E5" s="3">
        <v>43893</v>
      </c>
      <c r="F5" s="6">
        <v>1</v>
      </c>
      <c r="G5" s="6">
        <v>2</v>
      </c>
      <c r="H5" s="6">
        <f t="shared" si="1"/>
        <v>3</v>
      </c>
      <c r="I5" s="9">
        <f t="shared" si="2"/>
        <v>2</v>
      </c>
      <c r="J5" s="5">
        <f t="shared" si="3"/>
        <v>0.33333333333333331</v>
      </c>
    </row>
    <row r="6" spans="1:16" ht="60" x14ac:dyDescent="0.25">
      <c r="A6" s="1">
        <v>5</v>
      </c>
      <c r="B6" s="2" t="s">
        <v>21</v>
      </c>
      <c r="C6" s="3">
        <v>43893</v>
      </c>
      <c r="D6" s="4">
        <f t="shared" si="0"/>
        <v>11</v>
      </c>
      <c r="E6" s="3">
        <v>43904</v>
      </c>
      <c r="F6" s="6">
        <v>7</v>
      </c>
      <c r="G6" s="6">
        <v>15</v>
      </c>
      <c r="H6" s="6">
        <f t="shared" si="1"/>
        <v>22.5</v>
      </c>
      <c r="I6" s="9">
        <f t="shared" si="2"/>
        <v>14.916666666666666</v>
      </c>
      <c r="J6" s="5">
        <f t="shared" si="3"/>
        <v>2.5833333333333335</v>
      </c>
    </row>
    <row r="7" spans="1:16" x14ac:dyDescent="0.25">
      <c r="A7" s="1">
        <v>6</v>
      </c>
      <c r="B7" s="2" t="s">
        <v>10</v>
      </c>
      <c r="C7" s="3">
        <v>43904</v>
      </c>
      <c r="D7" s="4">
        <f t="shared" si="0"/>
        <v>1</v>
      </c>
      <c r="E7" s="3">
        <v>43905</v>
      </c>
      <c r="F7" s="6">
        <v>1</v>
      </c>
      <c r="G7" s="6">
        <v>3</v>
      </c>
      <c r="H7" s="6">
        <f t="shared" si="1"/>
        <v>4.5</v>
      </c>
      <c r="I7" s="9">
        <f t="shared" si="2"/>
        <v>2.9166666666666665</v>
      </c>
      <c r="J7" s="5">
        <f t="shared" si="3"/>
        <v>0.58333333333333337</v>
      </c>
    </row>
    <row r="8" spans="1:16" ht="60" x14ac:dyDescent="0.25">
      <c r="A8" s="1">
        <v>7</v>
      </c>
      <c r="B8" s="2" t="s">
        <v>22</v>
      </c>
      <c r="C8" s="3">
        <v>43905</v>
      </c>
      <c r="D8" s="4">
        <f t="shared" si="0"/>
        <v>6</v>
      </c>
      <c r="E8" s="3">
        <v>43911</v>
      </c>
      <c r="F8" s="6">
        <v>5</v>
      </c>
      <c r="G8" s="6">
        <v>7</v>
      </c>
      <c r="H8" s="6">
        <f t="shared" si="1"/>
        <v>10.5</v>
      </c>
      <c r="I8" s="9">
        <f t="shared" si="2"/>
        <v>7.25</v>
      </c>
      <c r="J8" s="5">
        <f t="shared" si="3"/>
        <v>0.91666666666666663</v>
      </c>
    </row>
    <row r="9" spans="1:16" x14ac:dyDescent="0.25">
      <c r="A9" s="1">
        <v>8</v>
      </c>
      <c r="B9" s="2" t="s">
        <v>11</v>
      </c>
      <c r="C9" s="3">
        <v>43911</v>
      </c>
      <c r="D9" s="4">
        <f t="shared" si="0"/>
        <v>1</v>
      </c>
      <c r="E9" s="3">
        <v>43912</v>
      </c>
      <c r="F9" s="6">
        <v>1</v>
      </c>
      <c r="G9" s="6">
        <v>3</v>
      </c>
      <c r="H9" s="6">
        <f t="shared" si="1"/>
        <v>4.5</v>
      </c>
      <c r="I9" s="9">
        <f t="shared" si="2"/>
        <v>2.9166666666666665</v>
      </c>
      <c r="J9" s="5">
        <f t="shared" si="3"/>
        <v>0.58333333333333337</v>
      </c>
    </row>
    <row r="10" spans="1:16" ht="30" x14ac:dyDescent="0.25">
      <c r="A10" s="1">
        <v>9</v>
      </c>
      <c r="B10" s="2" t="s">
        <v>23</v>
      </c>
      <c r="C10" s="3">
        <v>43912</v>
      </c>
      <c r="D10" s="4">
        <f t="shared" si="0"/>
        <v>8</v>
      </c>
      <c r="E10" s="3">
        <v>43920</v>
      </c>
      <c r="F10" s="6">
        <v>3</v>
      </c>
      <c r="G10" s="6">
        <f t="shared" ref="G10:G12" si="4">F10*1.5</f>
        <v>4.5</v>
      </c>
      <c r="H10" s="6">
        <f t="shared" si="1"/>
        <v>6.75</v>
      </c>
      <c r="I10" s="9">
        <f t="shared" si="2"/>
        <v>4.625</v>
      </c>
      <c r="J10" s="5">
        <f t="shared" si="3"/>
        <v>0.625</v>
      </c>
    </row>
    <row r="11" spans="1:16" x14ac:dyDescent="0.25">
      <c r="A11" s="1">
        <v>10</v>
      </c>
      <c r="B11" s="2" t="s">
        <v>24</v>
      </c>
      <c r="C11" s="3">
        <v>43920</v>
      </c>
      <c r="D11" s="4">
        <f t="shared" si="0"/>
        <v>3</v>
      </c>
      <c r="E11" s="3">
        <v>43923</v>
      </c>
      <c r="F11" s="6">
        <v>2</v>
      </c>
      <c r="G11" s="6">
        <v>2</v>
      </c>
      <c r="H11" s="6">
        <f t="shared" si="1"/>
        <v>3</v>
      </c>
      <c r="I11" s="9">
        <f t="shared" si="2"/>
        <v>2.1666666666666665</v>
      </c>
      <c r="J11" s="5">
        <f t="shared" si="3"/>
        <v>0.16666666666666666</v>
      </c>
    </row>
    <row r="12" spans="1:16" ht="45" x14ac:dyDescent="0.25">
      <c r="A12" s="1">
        <v>11</v>
      </c>
      <c r="B12" s="2" t="s">
        <v>25</v>
      </c>
      <c r="C12" s="3">
        <v>43923</v>
      </c>
      <c r="D12" s="4">
        <f t="shared" si="0"/>
        <v>7</v>
      </c>
      <c r="E12" s="3">
        <v>43930</v>
      </c>
      <c r="F12" s="6">
        <v>5</v>
      </c>
      <c r="G12" s="6">
        <f t="shared" si="4"/>
        <v>7.5</v>
      </c>
      <c r="H12" s="6">
        <f t="shared" si="1"/>
        <v>11.25</v>
      </c>
      <c r="I12" s="9">
        <f t="shared" si="2"/>
        <v>7.708333333333333</v>
      </c>
      <c r="J12" s="5">
        <f t="shared" si="3"/>
        <v>1.0416666666666667</v>
      </c>
    </row>
    <row r="13" spans="1:16" x14ac:dyDescent="0.25">
      <c r="A13" s="1">
        <v>12</v>
      </c>
      <c r="B13" s="2" t="s">
        <v>12</v>
      </c>
      <c r="C13" s="3">
        <v>43930</v>
      </c>
      <c r="D13" s="4">
        <f t="shared" si="0"/>
        <v>1</v>
      </c>
      <c r="E13" s="3">
        <v>43931</v>
      </c>
      <c r="F13" s="6">
        <v>1</v>
      </c>
      <c r="G13" s="6">
        <v>3</v>
      </c>
      <c r="H13" s="6">
        <f t="shared" si="1"/>
        <v>4.5</v>
      </c>
      <c r="I13" s="9">
        <f t="shared" si="2"/>
        <v>2.9166666666666665</v>
      </c>
      <c r="J13" s="5">
        <f t="shared" si="3"/>
        <v>0.58333333333333337</v>
      </c>
    </row>
    <row r="14" spans="1:16" ht="30" x14ac:dyDescent="0.25">
      <c r="A14" s="1">
        <v>13</v>
      </c>
      <c r="B14" s="2" t="s">
        <v>26</v>
      </c>
      <c r="C14" s="3">
        <v>43931</v>
      </c>
      <c r="D14" s="4">
        <f t="shared" si="0"/>
        <v>5</v>
      </c>
      <c r="E14" s="3">
        <v>43936</v>
      </c>
      <c r="F14" s="6">
        <v>3</v>
      </c>
      <c r="G14" s="6">
        <v>3</v>
      </c>
      <c r="H14" s="6">
        <f t="shared" si="1"/>
        <v>4.5</v>
      </c>
      <c r="I14" s="9">
        <f t="shared" si="2"/>
        <v>3.25</v>
      </c>
      <c r="J14" s="5">
        <f t="shared" si="3"/>
        <v>0.25</v>
      </c>
    </row>
    <row r="15" spans="1:16" ht="30" x14ac:dyDescent="0.25">
      <c r="A15" s="1">
        <v>14</v>
      </c>
      <c r="B15" s="2" t="s">
        <v>9</v>
      </c>
      <c r="C15" s="3">
        <v>43936</v>
      </c>
      <c r="D15" s="4">
        <f t="shared" si="0"/>
        <v>1</v>
      </c>
      <c r="E15" s="3">
        <v>43937</v>
      </c>
      <c r="F15" s="6">
        <v>1</v>
      </c>
      <c r="G15" s="6">
        <v>3</v>
      </c>
      <c r="H15" s="6">
        <f t="shared" si="1"/>
        <v>4.5</v>
      </c>
      <c r="I15" s="9">
        <f t="shared" si="2"/>
        <v>2.9166666666666665</v>
      </c>
      <c r="J15" s="5">
        <f t="shared" si="3"/>
        <v>0.58333333333333337</v>
      </c>
    </row>
    <row r="16" spans="1:16" x14ac:dyDescent="0.25">
      <c r="A16" s="1">
        <v>15</v>
      </c>
      <c r="B16" s="2" t="s">
        <v>6</v>
      </c>
      <c r="C16" s="3">
        <v>43937</v>
      </c>
      <c r="D16" s="4">
        <f>E16-C16+1</f>
        <v>1</v>
      </c>
      <c r="E16" s="3">
        <v>43937</v>
      </c>
      <c r="F16" s="6">
        <v>1</v>
      </c>
      <c r="G16" s="6">
        <f>F16*1.5</f>
        <v>1.5</v>
      </c>
      <c r="H16" s="6">
        <f t="shared" si="1"/>
        <v>2.25</v>
      </c>
      <c r="I16" s="9">
        <f t="shared" si="2"/>
        <v>1.5416666666666667</v>
      </c>
      <c r="J16" s="5">
        <f t="shared" si="3"/>
        <v>0.20833333333333334</v>
      </c>
    </row>
    <row r="17" spans="1:10" x14ac:dyDescent="0.25">
      <c r="A17" s="1">
        <v>16</v>
      </c>
      <c r="B17" s="2" t="s">
        <v>7</v>
      </c>
      <c r="C17" s="3">
        <v>43937</v>
      </c>
      <c r="D17" s="4">
        <f t="shared" si="0"/>
        <v>2</v>
      </c>
      <c r="E17" s="3">
        <v>43939</v>
      </c>
      <c r="F17" s="6">
        <v>1</v>
      </c>
      <c r="G17" s="6">
        <v>1</v>
      </c>
      <c r="H17" s="6">
        <f t="shared" si="1"/>
        <v>1.5</v>
      </c>
      <c r="I17" s="9">
        <f t="shared" si="2"/>
        <v>1.0833333333333333</v>
      </c>
      <c r="J17" s="5">
        <f t="shared" si="3"/>
        <v>8.3333333333333329E-2</v>
      </c>
    </row>
    <row r="18" spans="1:10" x14ac:dyDescent="0.25">
      <c r="A18" s="1">
        <v>17</v>
      </c>
      <c r="B18" s="2" t="s">
        <v>8</v>
      </c>
      <c r="C18" s="3">
        <v>43939</v>
      </c>
      <c r="D18" s="4">
        <f>E18-C18+1</f>
        <v>1</v>
      </c>
      <c r="E18" s="3">
        <v>43939</v>
      </c>
      <c r="F18" s="6">
        <v>1</v>
      </c>
      <c r="G18" s="6">
        <v>1</v>
      </c>
      <c r="H18" s="6">
        <f t="shared" si="1"/>
        <v>1.5</v>
      </c>
      <c r="I18" s="9">
        <f t="shared" si="2"/>
        <v>1.0833333333333333</v>
      </c>
      <c r="J18" s="5">
        <f t="shared" si="3"/>
        <v>8.3333333333333329E-2</v>
      </c>
    </row>
    <row r="20" spans="1:10" x14ac:dyDescent="0.25">
      <c r="B20" s="2" t="s">
        <v>14</v>
      </c>
      <c r="D20" s="4">
        <f>E18-C2</f>
        <v>58</v>
      </c>
      <c r="I20" s="9">
        <f>SUM(I2:I18)</f>
        <v>67.291666666666643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Админ</cp:lastModifiedBy>
  <dcterms:created xsi:type="dcterms:W3CDTF">2015-06-05T18:17:20Z</dcterms:created>
  <dcterms:modified xsi:type="dcterms:W3CDTF">2020-03-26T06:30:05Z</dcterms:modified>
</cp:coreProperties>
</file>