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1" l="1"/>
  <c r="G49" i="1"/>
  <c r="P48" i="1" l="1"/>
  <c r="P47" i="1"/>
  <c r="Q44" i="1"/>
  <c r="P45" i="1"/>
  <c r="P44" i="1"/>
  <c r="Q41" i="1"/>
  <c r="P41" i="1"/>
  <c r="Q29" i="1"/>
  <c r="Q30" i="1"/>
  <c r="Q31" i="1"/>
  <c r="Q32" i="1"/>
  <c r="Q33" i="1"/>
  <c r="Q34" i="1"/>
  <c r="Q35" i="1"/>
  <c r="Q36" i="1"/>
  <c r="Q37" i="1"/>
  <c r="Q38" i="1"/>
  <c r="Q28" i="1"/>
  <c r="P29" i="1"/>
  <c r="P30" i="1"/>
  <c r="P31" i="1"/>
  <c r="P32" i="1"/>
  <c r="P33" i="1"/>
  <c r="P34" i="1"/>
  <c r="P35" i="1"/>
  <c r="P36" i="1"/>
  <c r="P37" i="1"/>
  <c r="P38" i="1"/>
  <c r="P28" i="1"/>
  <c r="O30" i="1"/>
  <c r="O31" i="1"/>
  <c r="O32" i="1"/>
  <c r="O33" i="1"/>
  <c r="O34" i="1" s="1"/>
  <c r="O35" i="1" s="1"/>
  <c r="O36" i="1" s="1"/>
  <c r="O37" i="1" s="1"/>
  <c r="O38" i="1" s="1"/>
  <c r="O29" i="1"/>
  <c r="O28" i="1"/>
  <c r="E49" i="1"/>
  <c r="H48" i="1"/>
  <c r="I48" i="1" s="1"/>
  <c r="J48" i="1" s="1"/>
  <c r="F48" i="1"/>
  <c r="E48" i="1"/>
  <c r="J47" i="1"/>
  <c r="I47" i="1"/>
  <c r="H47" i="1"/>
  <c r="G47" i="1"/>
  <c r="F47" i="1"/>
  <c r="E47" i="1"/>
  <c r="D49" i="1"/>
  <c r="D50" i="1" s="1"/>
  <c r="D51" i="1" s="1"/>
  <c r="D52" i="1" s="1"/>
  <c r="D48" i="1"/>
  <c r="K43" i="1"/>
  <c r="K42" i="1"/>
  <c r="F44" i="1"/>
  <c r="E44" i="1"/>
  <c r="F43" i="1"/>
  <c r="F42" i="1"/>
  <c r="E34" i="1"/>
  <c r="F34" i="1"/>
  <c r="G34" i="1"/>
  <c r="H34" i="1"/>
  <c r="I34" i="1" s="1"/>
  <c r="F33" i="1"/>
  <c r="H33" i="1" s="1"/>
  <c r="I33" i="1" s="1"/>
  <c r="G33" i="1"/>
  <c r="E33" i="1"/>
  <c r="I32" i="1"/>
  <c r="D34" i="1"/>
  <c r="D35" i="1"/>
  <c r="D33" i="1"/>
  <c r="H32" i="1"/>
  <c r="G32" i="1"/>
  <c r="F32" i="1"/>
  <c r="E32" i="1"/>
  <c r="F29" i="1"/>
  <c r="F28" i="1"/>
  <c r="G29" i="1"/>
  <c r="G28" i="1"/>
  <c r="K23" i="1"/>
  <c r="J23" i="1"/>
  <c r="G20" i="1"/>
  <c r="J20" i="1" s="1"/>
  <c r="E20" i="1"/>
  <c r="G19" i="1"/>
  <c r="E19" i="1"/>
  <c r="G18" i="1"/>
  <c r="E18" i="1"/>
  <c r="G17" i="1"/>
  <c r="E17" i="1"/>
  <c r="G16" i="1"/>
  <c r="E16" i="1"/>
  <c r="H16" i="1" s="1"/>
  <c r="G15" i="1"/>
  <c r="E15" i="1"/>
  <c r="H15" i="1" s="1"/>
  <c r="G14" i="1"/>
  <c r="E14" i="1"/>
  <c r="H14" i="1" s="1"/>
  <c r="G13" i="1"/>
  <c r="E13" i="1"/>
  <c r="H13" i="1" s="1"/>
  <c r="J13" i="1"/>
  <c r="K13" i="1"/>
  <c r="J14" i="1"/>
  <c r="K14" i="1"/>
  <c r="J15" i="1"/>
  <c r="K15" i="1"/>
  <c r="J16" i="1"/>
  <c r="K16" i="1"/>
  <c r="H17" i="1"/>
  <c r="J17" i="1"/>
  <c r="K17" i="1"/>
  <c r="H18" i="1"/>
  <c r="J18" i="1"/>
  <c r="H19" i="1"/>
  <c r="J19" i="1"/>
  <c r="K19" i="1"/>
  <c r="H20" i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D14" i="1"/>
  <c r="D15" i="1" s="1"/>
  <c r="D16" i="1" s="1"/>
  <c r="D17" i="1" s="1"/>
  <c r="D18" i="1" s="1"/>
  <c r="D19" i="1" s="1"/>
  <c r="D20" i="1" s="1"/>
  <c r="D13" i="1"/>
  <c r="K12" i="1"/>
  <c r="I12" i="1"/>
  <c r="J12" i="1"/>
  <c r="H12" i="1"/>
  <c r="F12" i="1"/>
  <c r="G12" i="1"/>
  <c r="E12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7" i="1"/>
  <c r="A21" i="1"/>
  <c r="A22" i="1"/>
  <c r="A23" i="1" s="1"/>
  <c r="A24" i="1" s="1"/>
  <c r="A25" i="1" s="1"/>
  <c r="A26" i="1" s="1"/>
  <c r="A27" i="1" s="1"/>
  <c r="A9" i="1"/>
  <c r="A10" i="1"/>
  <c r="A11" i="1"/>
  <c r="A12" i="1"/>
  <c r="A13" i="1" s="1"/>
  <c r="A14" i="1" s="1"/>
  <c r="A15" i="1" s="1"/>
  <c r="A16" i="1" s="1"/>
  <c r="A17" i="1" s="1"/>
  <c r="A18" i="1" s="1"/>
  <c r="A19" i="1" s="1"/>
  <c r="A20" i="1" s="1"/>
  <c r="A8" i="1"/>
  <c r="F49" i="1" l="1"/>
  <c r="E35" i="1"/>
  <c r="K20" i="1"/>
  <c r="K18" i="1"/>
  <c r="E50" i="1" l="1"/>
  <c r="G50" i="1" s="1"/>
  <c r="H49" i="1"/>
  <c r="G35" i="1"/>
  <c r="F35" i="1"/>
  <c r="H35" i="1" s="1"/>
  <c r="I49" i="1" l="1"/>
  <c r="I35" i="1"/>
  <c r="F50" i="1" l="1"/>
  <c r="J49" i="1"/>
  <c r="H50" i="1" l="1"/>
  <c r="E51" i="1"/>
  <c r="G51" i="1" s="1"/>
  <c r="I50" i="1" l="1"/>
  <c r="J50" i="1" l="1"/>
  <c r="F51" i="1"/>
  <c r="H51" i="1" l="1"/>
  <c r="E52" i="1"/>
  <c r="G52" i="1" s="1"/>
  <c r="I51" i="1" l="1"/>
  <c r="J51" i="1" l="1"/>
  <c r="F52" i="1"/>
  <c r="H52" i="1" l="1"/>
  <c r="I52" i="1" s="1"/>
  <c r="J52" i="1" s="1"/>
</calcChain>
</file>

<file path=xl/sharedStrings.xml><?xml version="1.0" encoding="utf-8"?>
<sst xmlns="http://schemas.openxmlformats.org/spreadsheetml/2006/main" count="62" uniqueCount="49">
  <si>
    <t>x</t>
  </si>
  <si>
    <t>f(x)</t>
  </si>
  <si>
    <t>x^5 + 5x^4 - 15x^3 - 2x^2 + 5x - 6 = 0</t>
  </si>
  <si>
    <t>a =</t>
  </si>
  <si>
    <t xml:space="preserve">b = </t>
  </si>
  <si>
    <t>1) Метод половинного деления</t>
  </si>
  <si>
    <t>ai</t>
  </si>
  <si>
    <t>i</t>
  </si>
  <si>
    <t>ci</t>
  </si>
  <si>
    <t>bi</t>
  </si>
  <si>
    <t>f(ai)</t>
  </si>
  <si>
    <t>f(ci)</t>
  </si>
  <si>
    <t>f(bi)</t>
  </si>
  <si>
    <t>Оценка</t>
  </si>
  <si>
    <t>&lt;0,01/2</t>
  </si>
  <si>
    <t>Точное значение корня кси =</t>
  </si>
  <si>
    <t xml:space="preserve">2)Метод касательных </t>
  </si>
  <si>
    <t>Выберем начачльное приближение</t>
  </si>
  <si>
    <t xml:space="preserve">a = </t>
  </si>
  <si>
    <t xml:space="preserve">b= </t>
  </si>
  <si>
    <t>f(a)*f''(a)&gt;0</t>
  </si>
  <si>
    <t>f''(x)</t>
  </si>
  <si>
    <t>x0=</t>
  </si>
  <si>
    <t>x i -1</t>
  </si>
  <si>
    <t>f(x i-1)</t>
  </si>
  <si>
    <t>f'(x i-1)</t>
  </si>
  <si>
    <t>x i</t>
  </si>
  <si>
    <t xml:space="preserve">точное значение корня кси = </t>
  </si>
  <si>
    <t xml:space="preserve"> -0,8593 +- 0,0001</t>
  </si>
  <si>
    <t>3)Метод секущих</t>
  </si>
  <si>
    <t>c =</t>
  </si>
  <si>
    <t>f(a)*f© &lt; 0</t>
  </si>
  <si>
    <t>x0 =</t>
  </si>
  <si>
    <t xml:space="preserve">x1 = </t>
  </si>
  <si>
    <t>x i-2</t>
  </si>
  <si>
    <t>x i-1</t>
  </si>
  <si>
    <t>f(x i-2)</t>
  </si>
  <si>
    <t>xi</t>
  </si>
  <si>
    <t xml:space="preserve">Точное значение корня кси = </t>
  </si>
  <si>
    <t>-0,8593 +-0,0001</t>
  </si>
  <si>
    <t>Реальная точность</t>
  </si>
  <si>
    <t>f'(x)</t>
  </si>
  <si>
    <t>min f'(x)</t>
  </si>
  <si>
    <t>x n</t>
  </si>
  <si>
    <t>x n-1</t>
  </si>
  <si>
    <t>1я оценка</t>
  </si>
  <si>
    <t>2я оценка</t>
  </si>
  <si>
    <t>max f''(x)</t>
  </si>
  <si>
    <t>Точность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</si>
</sst>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/>
    <xf numFmtId="164" fontId="0" fillId="0" borderId="0" xfId="0" quotePrefix="1" applyNumberFormat="1"/>
    <xf numFmtId="0" fontId="0" fillId="0" borderId="0" xfId="0" quotePrefix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Лист1!$A$15:$A$19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Лист1!$B$15:$B$19</c:f>
              <c:numCache>
                <c:formatCode>General</c:formatCode>
                <c:ptCount val="5"/>
                <c:pt idx="0">
                  <c:v>144</c:v>
                </c:pt>
                <c:pt idx="1">
                  <c:v>6</c:v>
                </c:pt>
                <c:pt idx="2">
                  <c:v>-6</c:v>
                </c:pt>
                <c:pt idx="3">
                  <c:v>-12</c:v>
                </c:pt>
                <c:pt idx="4">
                  <c:v>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03-4604-857A-A4E11AB4E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756832"/>
        <c:axId val="1040753920"/>
      </c:scatterChart>
      <c:valAx>
        <c:axId val="104075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0753920"/>
        <c:crosses val="autoZero"/>
        <c:crossBetween val="midCat"/>
      </c:valAx>
      <c:valAx>
        <c:axId val="10407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075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163830</xdr:rowOff>
    </xdr:from>
    <xdr:ext cx="2029082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163830"/>
              <a:ext cx="2029082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5</m:t>
                        </m:r>
                      </m:sup>
                    </m:sSup>
                    <m:r>
                      <a:rPr lang="ru-RU" sz="1100" i="1">
                        <a:latin typeface="Cambria Math" panose="02040503050406030204" pitchFamily="18" charset="0"/>
                      </a:rPr>
                      <m:t>+5</m:t>
                    </m:r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ru-RU" sz="1100" i="1">
                        <a:latin typeface="Cambria Math" panose="02040503050406030204" pitchFamily="18" charset="0"/>
                      </a:rPr>
                      <m:t>+5</m:t>
                    </m:r>
                    <m:r>
                      <a:rPr lang="ru-RU" sz="110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ru-RU" sz="1100" i="1">
                        <a:latin typeface="Cambria Math" panose="02040503050406030204" pitchFamily="18" charset="0"/>
                      </a:rPr>
                      <m:t>=15</m:t>
                    </m:r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ru-RU" sz="1100" i="1">
                        <a:latin typeface="Cambria Math" panose="02040503050406030204" pitchFamily="18" charset="0"/>
                      </a:rPr>
                      <m:t>+2</m:t>
                    </m:r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ru-RU" sz="1100" i="1">
                        <a:latin typeface="Cambria Math" panose="02040503050406030204" pitchFamily="18" charset="0"/>
                      </a:rPr>
                      <m:t>+6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163830"/>
              <a:ext cx="2029082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𝑥^5+5𝑥^4+5𝑥=15𝑥^3+2𝑥^2+6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53340</xdr:colOff>
      <xdr:row>13</xdr:row>
      <xdr:rowOff>156210</xdr:rowOff>
    </xdr:from>
    <xdr:ext cx="65" cy="172227"/>
    <xdr:sp macro="" textlink="">
      <xdr:nvSpPr>
        <xdr:cNvPr id="3" name="TextBox 2"/>
        <xdr:cNvSpPr txBox="1"/>
      </xdr:nvSpPr>
      <xdr:spPr>
        <a:xfrm>
          <a:off x="6758940" y="23507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14</xdr:col>
      <xdr:colOff>205740</xdr:colOff>
      <xdr:row>5</xdr:row>
      <xdr:rowOff>41910</xdr:rowOff>
    </xdr:from>
    <xdr:to>
      <xdr:col>21</xdr:col>
      <xdr:colOff>510540</xdr:colOff>
      <xdr:row>20</xdr:row>
      <xdr:rowOff>41910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59"/>
  <sheetViews>
    <sheetView tabSelected="1" topLeftCell="A22" workbookViewId="0">
      <selection activeCell="Q44" sqref="Q44"/>
    </sheetView>
  </sheetViews>
  <sheetFormatPr defaultRowHeight="14.4" x14ac:dyDescent="0.3"/>
  <cols>
    <col min="16" max="16" width="8.88671875" customWidth="1"/>
  </cols>
  <sheetData>
    <row r="4" spans="1:11" x14ac:dyDescent="0.3">
      <c r="A4" t="s">
        <v>2</v>
      </c>
    </row>
    <row r="6" spans="1:11" x14ac:dyDescent="0.3">
      <c r="A6" t="s">
        <v>0</v>
      </c>
      <c r="B6" t="s">
        <v>1</v>
      </c>
    </row>
    <row r="7" spans="1:11" x14ac:dyDescent="0.3">
      <c r="A7">
        <v>-10</v>
      </c>
      <c r="B7">
        <f>A7^5 +5*A7^4 - 15*A7^3 - 2*A7^2 + 5*A7 - 6</f>
        <v>-35256</v>
      </c>
      <c r="E7" t="s">
        <v>3</v>
      </c>
      <c r="F7">
        <v>-1</v>
      </c>
    </row>
    <row r="8" spans="1:11" x14ac:dyDescent="0.3">
      <c r="A8">
        <f>A7+1</f>
        <v>-9</v>
      </c>
      <c r="B8">
        <f t="shared" ref="B8:B27" si="0">A8^5 +5*A8^4 - 15*A8^3 - 2*A8^2 + 5*A8 - 6</f>
        <v>-15522</v>
      </c>
      <c r="E8" t="s">
        <v>4</v>
      </c>
      <c r="F8">
        <v>0</v>
      </c>
    </row>
    <row r="9" spans="1:11" x14ac:dyDescent="0.3">
      <c r="A9">
        <f t="shared" ref="A9:A27" si="1">A8+1</f>
        <v>-8</v>
      </c>
      <c r="B9">
        <f t="shared" si="0"/>
        <v>-4782</v>
      </c>
    </row>
    <row r="10" spans="1:11" x14ac:dyDescent="0.3">
      <c r="A10">
        <f t="shared" si="1"/>
        <v>-7</v>
      </c>
      <c r="B10">
        <f t="shared" si="0"/>
        <v>204</v>
      </c>
      <c r="D10" t="s">
        <v>5</v>
      </c>
    </row>
    <row r="11" spans="1:11" x14ac:dyDescent="0.3">
      <c r="A11">
        <f t="shared" si="1"/>
        <v>-6</v>
      </c>
      <c r="B11">
        <f t="shared" si="0"/>
        <v>1836</v>
      </c>
      <c r="D11" s="1" t="s">
        <v>7</v>
      </c>
      <c r="E11" s="1" t="s">
        <v>6</v>
      </c>
      <c r="F11" s="1" t="s">
        <v>8</v>
      </c>
      <c r="G11" s="1" t="s">
        <v>9</v>
      </c>
      <c r="H11" s="1" t="s">
        <v>10</v>
      </c>
      <c r="I11" s="1" t="s">
        <v>11</v>
      </c>
      <c r="J11" s="1" t="s">
        <v>12</v>
      </c>
      <c r="K11" s="1" t="s">
        <v>13</v>
      </c>
    </row>
    <row r="12" spans="1:11" x14ac:dyDescent="0.3">
      <c r="A12">
        <f t="shared" si="1"/>
        <v>-5</v>
      </c>
      <c r="B12">
        <f t="shared" si="0"/>
        <v>1794</v>
      </c>
      <c r="D12" s="1">
        <v>0</v>
      </c>
      <c r="E12" s="1">
        <f>F7</f>
        <v>-1</v>
      </c>
      <c r="F12" s="1">
        <f>(E12+G12)/2</f>
        <v>-0.5</v>
      </c>
      <c r="G12" s="1">
        <f>F8</f>
        <v>0</v>
      </c>
      <c r="H12" s="1">
        <f>E12^5 + 5*E12^4 - 15*E12^3 - 2*E12^2 + 5*E12 - 6</f>
        <v>6</v>
      </c>
      <c r="I12" s="1">
        <f t="shared" ref="I12:J12" si="2">F12^5 + 5*F12^4 - 15*F12^3 - 2*F12^2 + 5*F12 - 6</f>
        <v>-6.84375</v>
      </c>
      <c r="J12" s="1">
        <f t="shared" si="2"/>
        <v>-6</v>
      </c>
      <c r="K12" s="1">
        <f>G12-E12</f>
        <v>1</v>
      </c>
    </row>
    <row r="13" spans="1:11" x14ac:dyDescent="0.3">
      <c r="A13">
        <f t="shared" si="1"/>
        <v>-4</v>
      </c>
      <c r="B13">
        <f t="shared" si="0"/>
        <v>1158</v>
      </c>
      <c r="D13" s="1">
        <f>D12+1</f>
        <v>1</v>
      </c>
      <c r="E13" s="1">
        <f>E12</f>
        <v>-1</v>
      </c>
      <c r="F13" s="1">
        <f t="shared" ref="F13:F20" si="3">(E13+G13)/2</f>
        <v>-0.75</v>
      </c>
      <c r="G13" s="1">
        <f>F12</f>
        <v>-0.5</v>
      </c>
      <c r="H13" s="1">
        <f t="shared" ref="H13:H20" si="4">E13^5 + 5*E13^4 - 15*E13^3 - 2*E13^2 + 5*E13 - 6</f>
        <v>6</v>
      </c>
      <c r="I13" s="1">
        <f t="shared" ref="I13:I20" si="5">F13^5 + 5*F13^4 - 15*F13^3 - 2*F13^2 + 5*F13 - 6</f>
        <v>-3.2021484375</v>
      </c>
      <c r="J13" s="1">
        <f t="shared" ref="J13:J20" si="6">G13^5 + 5*G13^4 - 15*G13^3 - 2*G13^2 + 5*G13 - 6</f>
        <v>-6.84375</v>
      </c>
      <c r="K13" s="1">
        <f t="shared" ref="K13:K20" si="7">G13-E13</f>
        <v>0.5</v>
      </c>
    </row>
    <row r="14" spans="1:11" x14ac:dyDescent="0.3">
      <c r="A14">
        <f t="shared" si="1"/>
        <v>-3</v>
      </c>
      <c r="B14">
        <f t="shared" si="0"/>
        <v>528</v>
      </c>
      <c r="D14" s="1">
        <f t="shared" ref="D14:D20" si="8">D13+1</f>
        <v>2</v>
      </c>
      <c r="E14" s="1">
        <f>E13</f>
        <v>-1</v>
      </c>
      <c r="F14" s="1">
        <f t="shared" si="3"/>
        <v>-0.875</v>
      </c>
      <c r="G14" s="1">
        <f>F13</f>
        <v>-0.75</v>
      </c>
      <c r="H14" s="1">
        <f t="shared" si="4"/>
        <v>6</v>
      </c>
      <c r="I14" s="1">
        <f t="shared" si="5"/>
        <v>0.560577392578125</v>
      </c>
      <c r="J14" s="1">
        <f t="shared" si="6"/>
        <v>-3.2021484375</v>
      </c>
      <c r="K14" s="1">
        <f t="shared" si="7"/>
        <v>0.25</v>
      </c>
    </row>
    <row r="15" spans="1:11" x14ac:dyDescent="0.3">
      <c r="A15">
        <f t="shared" si="1"/>
        <v>-2</v>
      </c>
      <c r="B15">
        <f t="shared" si="0"/>
        <v>144</v>
      </c>
      <c r="D15" s="1">
        <f t="shared" si="8"/>
        <v>3</v>
      </c>
      <c r="E15" s="1">
        <f>F14</f>
        <v>-0.875</v>
      </c>
      <c r="F15" s="1">
        <f t="shared" si="3"/>
        <v>-0.8125</v>
      </c>
      <c r="G15" s="1">
        <f>G14</f>
        <v>-0.75</v>
      </c>
      <c r="H15" s="1">
        <f t="shared" si="4"/>
        <v>0.560577392578125</v>
      </c>
      <c r="I15" s="1">
        <f t="shared" si="5"/>
        <v>-1.5122194290161133</v>
      </c>
      <c r="J15" s="1">
        <f t="shared" si="6"/>
        <v>-3.2021484375</v>
      </c>
      <c r="K15" s="1">
        <f t="shared" si="7"/>
        <v>0.125</v>
      </c>
    </row>
    <row r="16" spans="1:11" x14ac:dyDescent="0.3">
      <c r="A16">
        <f t="shared" si="1"/>
        <v>-1</v>
      </c>
      <c r="B16">
        <f t="shared" si="0"/>
        <v>6</v>
      </c>
      <c r="D16" s="1">
        <f t="shared" si="8"/>
        <v>4</v>
      </c>
      <c r="E16" s="1">
        <f>E15</f>
        <v>-0.875</v>
      </c>
      <c r="F16" s="1">
        <f t="shared" si="3"/>
        <v>-0.84375</v>
      </c>
      <c r="G16" s="1">
        <f>F15</f>
        <v>-0.8125</v>
      </c>
      <c r="H16" s="1">
        <f t="shared" si="4"/>
        <v>0.560577392578125</v>
      </c>
      <c r="I16" s="1">
        <f t="shared" si="5"/>
        <v>-0.52593836188316345</v>
      </c>
      <c r="J16" s="1">
        <f t="shared" si="6"/>
        <v>-1.5122194290161133</v>
      </c>
      <c r="K16" s="1">
        <f t="shared" si="7"/>
        <v>6.25E-2</v>
      </c>
    </row>
    <row r="17" spans="1:17" x14ac:dyDescent="0.3">
      <c r="A17">
        <f t="shared" si="1"/>
        <v>0</v>
      </c>
      <c r="B17">
        <f t="shared" si="0"/>
        <v>-6</v>
      </c>
      <c r="D17" s="1">
        <f t="shared" si="8"/>
        <v>5</v>
      </c>
      <c r="E17" s="1">
        <f>E16</f>
        <v>-0.875</v>
      </c>
      <c r="F17" s="1">
        <f t="shared" si="3"/>
        <v>-0.859375</v>
      </c>
      <c r="G17" s="1">
        <f>F16</f>
        <v>-0.84375</v>
      </c>
      <c r="H17" s="1">
        <f t="shared" si="4"/>
        <v>0.560577392578125</v>
      </c>
      <c r="I17" s="1">
        <f t="shared" si="5"/>
        <v>4.5067453756928444E-3</v>
      </c>
      <c r="J17" s="1">
        <f t="shared" si="6"/>
        <v>-0.52593836188316345</v>
      </c>
      <c r="K17" s="1">
        <f t="shared" si="7"/>
        <v>3.125E-2</v>
      </c>
    </row>
    <row r="18" spans="1:17" x14ac:dyDescent="0.3">
      <c r="A18">
        <f t="shared" si="1"/>
        <v>1</v>
      </c>
      <c r="B18">
        <f t="shared" si="0"/>
        <v>-12</v>
      </c>
      <c r="D18" s="1">
        <f t="shared" si="8"/>
        <v>6</v>
      </c>
      <c r="E18" s="1">
        <f>F17</f>
        <v>-0.859375</v>
      </c>
      <c r="F18" s="1">
        <f t="shared" si="3"/>
        <v>-0.8515625</v>
      </c>
      <c r="G18" s="1">
        <f>G17</f>
        <v>-0.84375</v>
      </c>
      <c r="H18" s="1">
        <f t="shared" si="4"/>
        <v>4.5067453756928444E-3</v>
      </c>
      <c r="I18" s="1">
        <f t="shared" si="5"/>
        <v>-0.26388352914364077</v>
      </c>
      <c r="J18" s="1">
        <f t="shared" si="6"/>
        <v>-0.52593836188316345</v>
      </c>
      <c r="K18" s="1">
        <f t="shared" si="7"/>
        <v>1.5625E-2</v>
      </c>
    </row>
    <row r="19" spans="1:17" x14ac:dyDescent="0.3">
      <c r="A19">
        <f t="shared" si="1"/>
        <v>2</v>
      </c>
      <c r="B19">
        <f t="shared" si="0"/>
        <v>-12</v>
      </c>
      <c r="D19" s="1">
        <f t="shared" si="8"/>
        <v>7</v>
      </c>
      <c r="E19" s="1">
        <f>E18</f>
        <v>-0.859375</v>
      </c>
      <c r="F19" s="1">
        <f t="shared" si="3"/>
        <v>-0.85546875</v>
      </c>
      <c r="G19" s="1">
        <f>F18</f>
        <v>-0.8515625</v>
      </c>
      <c r="H19" s="1">
        <f t="shared" si="4"/>
        <v>4.5067453756928444E-3</v>
      </c>
      <c r="I19" s="1">
        <f t="shared" si="5"/>
        <v>-0.13048475356026756</v>
      </c>
      <c r="J19" s="1">
        <f t="shared" si="6"/>
        <v>-0.26388352914364077</v>
      </c>
      <c r="K19" s="1">
        <f t="shared" si="7"/>
        <v>7.8125E-3</v>
      </c>
    </row>
    <row r="20" spans="1:17" x14ac:dyDescent="0.3">
      <c r="A20">
        <f t="shared" si="1"/>
        <v>3</v>
      </c>
      <c r="B20">
        <f t="shared" si="0"/>
        <v>234</v>
      </c>
      <c r="D20" s="1">
        <f t="shared" si="8"/>
        <v>8</v>
      </c>
      <c r="E20" s="1">
        <f>E19</f>
        <v>-0.859375</v>
      </c>
      <c r="F20" s="2">
        <f t="shared" si="3"/>
        <v>-0.857421875</v>
      </c>
      <c r="G20" s="1">
        <f>F19</f>
        <v>-0.85546875</v>
      </c>
      <c r="H20" s="1">
        <f t="shared" si="4"/>
        <v>4.5067453756928444E-3</v>
      </c>
      <c r="I20" s="1">
        <f t="shared" si="5"/>
        <v>-6.3188648666908875E-2</v>
      </c>
      <c r="J20" s="1">
        <f t="shared" si="6"/>
        <v>-0.13048475356026756</v>
      </c>
      <c r="K20" s="1">
        <f t="shared" si="7"/>
        <v>3.90625E-3</v>
      </c>
      <c r="L20" t="s">
        <v>14</v>
      </c>
    </row>
    <row r="21" spans="1:17" x14ac:dyDescent="0.3">
      <c r="A21">
        <f>A20+1</f>
        <v>4</v>
      </c>
      <c r="B21">
        <f t="shared" si="0"/>
        <v>1326</v>
      </c>
      <c r="D21" s="1"/>
      <c r="F21" s="1"/>
      <c r="H21" s="1"/>
      <c r="I21" s="1"/>
      <c r="J21" s="1"/>
      <c r="K21" s="1"/>
    </row>
    <row r="22" spans="1:17" x14ac:dyDescent="0.3">
      <c r="A22">
        <f t="shared" si="1"/>
        <v>5</v>
      </c>
      <c r="B22">
        <f t="shared" si="0"/>
        <v>4344</v>
      </c>
    </row>
    <row r="23" spans="1:17" x14ac:dyDescent="0.3">
      <c r="A23">
        <f t="shared" si="1"/>
        <v>6</v>
      </c>
      <c r="B23">
        <f t="shared" si="0"/>
        <v>10968</v>
      </c>
      <c r="G23" t="s">
        <v>15</v>
      </c>
      <c r="J23" s="3">
        <f>F20</f>
        <v>-0.857421875</v>
      </c>
      <c r="K23">
        <f>+-0.01</f>
        <v>-0.01</v>
      </c>
    </row>
    <row r="24" spans="1:17" x14ac:dyDescent="0.3">
      <c r="A24">
        <f t="shared" si="1"/>
        <v>7</v>
      </c>
      <c r="B24">
        <f t="shared" si="0"/>
        <v>23598</v>
      </c>
    </row>
    <row r="25" spans="1:17" x14ac:dyDescent="0.3">
      <c r="A25">
        <f t="shared" si="1"/>
        <v>8</v>
      </c>
      <c r="B25">
        <f t="shared" si="0"/>
        <v>45474</v>
      </c>
      <c r="D25" t="s">
        <v>16</v>
      </c>
      <c r="O25" t="s">
        <v>40</v>
      </c>
    </row>
    <row r="26" spans="1:17" x14ac:dyDescent="0.3">
      <c r="A26">
        <f t="shared" si="1"/>
        <v>9</v>
      </c>
      <c r="B26">
        <f t="shared" si="0"/>
        <v>80796</v>
      </c>
      <c r="D26" t="s">
        <v>17</v>
      </c>
    </row>
    <row r="27" spans="1:17" x14ac:dyDescent="0.3">
      <c r="A27">
        <f t="shared" si="1"/>
        <v>10</v>
      </c>
      <c r="B27">
        <f t="shared" si="0"/>
        <v>134844</v>
      </c>
      <c r="E27" t="s">
        <v>0</v>
      </c>
      <c r="F27" t="s">
        <v>1</v>
      </c>
      <c r="G27" t="s">
        <v>21</v>
      </c>
      <c r="O27" t="s">
        <v>0</v>
      </c>
      <c r="P27" t="s">
        <v>41</v>
      </c>
      <c r="Q27" t="s">
        <v>21</v>
      </c>
    </row>
    <row r="28" spans="1:17" x14ac:dyDescent="0.3">
      <c r="D28" t="s">
        <v>18</v>
      </c>
      <c r="E28">
        <v>-1</v>
      </c>
      <c r="F28">
        <f>E28^5+5*E28^4-15*E28^3-2*E28^2+5*E28-6</f>
        <v>6</v>
      </c>
      <c r="G28">
        <f>20*E28^3+60*E28^2-90*E28 - 4</f>
        <v>126</v>
      </c>
      <c r="I28" t="s">
        <v>20</v>
      </c>
      <c r="K28" s="4" t="s">
        <v>22</v>
      </c>
      <c r="L28" s="5">
        <v>-1</v>
      </c>
      <c r="O28">
        <f>-1</f>
        <v>-1</v>
      </c>
      <c r="P28">
        <f>ABS(5*O28^4 + 20*O28^3 - 45*O28^2 - 4*O28 + 5)</f>
        <v>51</v>
      </c>
      <c r="Q28">
        <f>ABS(20*O28^3 + 60*O28^2 - 90*O28 -4)</f>
        <v>126</v>
      </c>
    </row>
    <row r="29" spans="1:17" x14ac:dyDescent="0.3">
      <c r="D29" t="s">
        <v>19</v>
      </c>
      <c r="E29">
        <v>0</v>
      </c>
      <c r="F29">
        <f>E29^5+5*E29^4-15*E29^3-2*E29^2+5*E29-6</f>
        <v>-6</v>
      </c>
      <c r="G29">
        <f>20*E29^3+60*E29^2-90*E29 - 4</f>
        <v>-4</v>
      </c>
      <c r="O29">
        <f>O28+0.1</f>
        <v>-0.9</v>
      </c>
      <c r="P29">
        <f t="shared" ref="P29:P38" si="9">ABS(5*O29^4 + 20*O29^3 - 45*O29^2 - 4*O29 + 5)</f>
        <v>39.149500000000003</v>
      </c>
      <c r="Q29">
        <f t="shared" ref="Q29:Q38" si="10">ABS(20*O29^3 + 60*O29^2 - 90*O29 -4)</f>
        <v>111.02</v>
      </c>
    </row>
    <row r="30" spans="1:17" x14ac:dyDescent="0.3">
      <c r="O30">
        <f t="shared" ref="O30:O38" si="11">O29+0.1</f>
        <v>-0.8</v>
      </c>
      <c r="P30">
        <f t="shared" si="9"/>
        <v>28.792000000000002</v>
      </c>
      <c r="Q30">
        <f t="shared" si="10"/>
        <v>96.16</v>
      </c>
    </row>
    <row r="31" spans="1:17" x14ac:dyDescent="0.3">
      <c r="D31" t="s">
        <v>7</v>
      </c>
      <c r="E31" t="s">
        <v>23</v>
      </c>
      <c r="F31" t="s">
        <v>24</v>
      </c>
      <c r="G31" t="s">
        <v>25</v>
      </c>
      <c r="H31" t="s">
        <v>26</v>
      </c>
      <c r="I31" t="s">
        <v>13</v>
      </c>
      <c r="O31">
        <f t="shared" si="11"/>
        <v>-0.70000000000000007</v>
      </c>
      <c r="P31">
        <f t="shared" si="9"/>
        <v>19.909500000000005</v>
      </c>
      <c r="Q31">
        <f t="shared" si="10"/>
        <v>81.54000000000002</v>
      </c>
    </row>
    <row r="32" spans="1:17" x14ac:dyDescent="0.3">
      <c r="D32">
        <v>1</v>
      </c>
      <c r="E32">
        <f>L28</f>
        <v>-1</v>
      </c>
      <c r="F32">
        <f>E32^5+5*E32^4-15*E32^3-2*E32^2+5*E32-6</f>
        <v>6</v>
      </c>
      <c r="G32">
        <f>5*E32^4 + 20*E32^3 - 45*E32^2 - 4*E32 + 5</f>
        <v>-51</v>
      </c>
      <c r="H32">
        <f>E32-(F32/G32)</f>
        <v>-0.88235294117647056</v>
      </c>
      <c r="I32">
        <f>ABS(H32-E32)</f>
        <v>0.11764705882352944</v>
      </c>
      <c r="O32">
        <f t="shared" si="11"/>
        <v>-0.60000000000000009</v>
      </c>
      <c r="P32">
        <f t="shared" si="9"/>
        <v>12.472000000000001</v>
      </c>
      <c r="Q32">
        <f t="shared" si="10"/>
        <v>67.28</v>
      </c>
    </row>
    <row r="33" spans="4:17" x14ac:dyDescent="0.3">
      <c r="D33">
        <f>D32+1</f>
        <v>2</v>
      </c>
      <c r="E33">
        <f>H32</f>
        <v>-0.88235294117647056</v>
      </c>
      <c r="F33">
        <f>E33^5+5*E33^4-15*E33^3-2*E33^2+5*E33-6</f>
        <v>0.83128653096755301</v>
      </c>
      <c r="G33">
        <f>5*E33^4 + 20*E33^3 - 45*E33^2 - 4*E33 + 5</f>
        <v>-37.213575029034608</v>
      </c>
      <c r="H33">
        <f>E33-(F33/G33)</f>
        <v>-0.86001468073471055</v>
      </c>
      <c r="I33">
        <f>ABS(H33-E33)</f>
        <v>2.2338260441760016E-2</v>
      </c>
      <c r="O33">
        <f t="shared" si="11"/>
        <v>-0.50000000000000011</v>
      </c>
      <c r="P33">
        <f t="shared" si="9"/>
        <v>6.4375000000000071</v>
      </c>
      <c r="Q33">
        <f t="shared" si="10"/>
        <v>53.500000000000014</v>
      </c>
    </row>
    <row r="34" spans="4:17" x14ac:dyDescent="0.3">
      <c r="D34">
        <f t="shared" ref="D34:D35" si="12">D33+1</f>
        <v>3</v>
      </c>
      <c r="E34">
        <f t="shared" ref="E34:E35" si="13">H33</f>
        <v>-0.86001468073471055</v>
      </c>
      <c r="F34">
        <f t="shared" ref="F34:F35" si="14">E34^5+5*E34^4-15*E34^3-2*E34^2+5*E34-6</f>
        <v>2.6765095512214288E-2</v>
      </c>
      <c r="G34">
        <f t="shared" ref="G34:G35" si="15">5*E34^4 + 20*E34^3 - 45*E34^2 - 4*E34 + 5</f>
        <v>-34.829621498860902</v>
      </c>
      <c r="H34">
        <f t="shared" ref="H34:H35" si="16">E34-(F34/G34)</f>
        <v>-0.85924622290024655</v>
      </c>
      <c r="I34">
        <f t="shared" ref="I34:I35" si="17">ABS(H34-E34)</f>
        <v>7.6845783446399807E-4</v>
      </c>
      <c r="O34">
        <f t="shared" si="11"/>
        <v>-0.40000000000000013</v>
      </c>
      <c r="P34">
        <f t="shared" si="9"/>
        <v>1.7520000000000069</v>
      </c>
      <c r="Q34">
        <f t="shared" si="10"/>
        <v>40.320000000000022</v>
      </c>
    </row>
    <row r="35" spans="4:17" x14ac:dyDescent="0.3">
      <c r="D35">
        <f t="shared" si="12"/>
        <v>4</v>
      </c>
      <c r="E35">
        <f t="shared" si="13"/>
        <v>-0.85924622290024655</v>
      </c>
      <c r="F35">
        <f t="shared" si="14"/>
        <v>3.1008284238076556E-5</v>
      </c>
      <c r="G35">
        <f t="shared" si="15"/>
        <v>-34.74893351544177</v>
      </c>
      <c r="H35" s="6">
        <f t="shared" si="16"/>
        <v>-0.85924533054813379</v>
      </c>
      <c r="I35">
        <f t="shared" si="17"/>
        <v>8.9235211275795479E-7</v>
      </c>
      <c r="O35">
        <f t="shared" si="11"/>
        <v>-0.30000000000000016</v>
      </c>
      <c r="P35">
        <f t="shared" si="9"/>
        <v>1.6504999999999952</v>
      </c>
      <c r="Q35">
        <f t="shared" si="10"/>
        <v>27.860000000000021</v>
      </c>
    </row>
    <row r="36" spans="4:17" x14ac:dyDescent="0.3">
      <c r="O36">
        <f t="shared" si="11"/>
        <v>-0.20000000000000015</v>
      </c>
      <c r="P36">
        <f t="shared" si="9"/>
        <v>3.8479999999999972</v>
      </c>
      <c r="Q36">
        <f t="shared" si="10"/>
        <v>16.240000000000016</v>
      </c>
    </row>
    <row r="37" spans="4:17" x14ac:dyDescent="0.3">
      <c r="G37" t="s">
        <v>27</v>
      </c>
      <c r="J37" s="7" t="s">
        <v>28</v>
      </c>
      <c r="O37">
        <f t="shared" si="11"/>
        <v>-0.10000000000000014</v>
      </c>
      <c r="P37">
        <f t="shared" si="9"/>
        <v>4.9304999999999994</v>
      </c>
      <c r="Q37">
        <f t="shared" si="10"/>
        <v>5.5800000000000143</v>
      </c>
    </row>
    <row r="38" spans="4:17" x14ac:dyDescent="0.3">
      <c r="O38">
        <f t="shared" si="11"/>
        <v>-1.3877787807814457E-16</v>
      </c>
      <c r="P38">
        <f t="shared" si="9"/>
        <v>5.0000000000000009</v>
      </c>
      <c r="Q38">
        <f t="shared" si="10"/>
        <v>3.9999999999999876</v>
      </c>
    </row>
    <row r="40" spans="4:17" x14ac:dyDescent="0.3">
      <c r="D40" t="s">
        <v>29</v>
      </c>
      <c r="P40" t="s">
        <v>42</v>
      </c>
      <c r="Q40" t="s">
        <v>47</v>
      </c>
    </row>
    <row r="41" spans="4:17" x14ac:dyDescent="0.3">
      <c r="E41" t="s">
        <v>0</v>
      </c>
      <c r="F41" t="s">
        <v>1</v>
      </c>
      <c r="P41">
        <f>MIN(P28:P38)</f>
        <v>1.6504999999999952</v>
      </c>
      <c r="Q41">
        <f>MAX(Q28:Q38)</f>
        <v>126</v>
      </c>
    </row>
    <row r="42" spans="4:17" x14ac:dyDescent="0.3">
      <c r="D42" t="s">
        <v>18</v>
      </c>
      <c r="E42">
        <v>-1</v>
      </c>
      <c r="F42">
        <f>E42^5+5*E42^4-15*E42^3-2*E42^2+5*E42-6</f>
        <v>6</v>
      </c>
      <c r="H42" t="s">
        <v>31</v>
      </c>
      <c r="J42" t="s">
        <v>32</v>
      </c>
      <c r="K42">
        <f>E42</f>
        <v>-1</v>
      </c>
    </row>
    <row r="43" spans="4:17" x14ac:dyDescent="0.3">
      <c r="D43" t="s">
        <v>19</v>
      </c>
      <c r="E43">
        <v>0</v>
      </c>
      <c r="F43">
        <f>E43^5+5*E43^4-15*E43^3-2*E43^2+5*E43-6</f>
        <v>-6</v>
      </c>
      <c r="J43" t="s">
        <v>33</v>
      </c>
      <c r="K43">
        <f>(E42 + E43) / 2</f>
        <v>-0.5</v>
      </c>
    </row>
    <row r="44" spans="4:17" x14ac:dyDescent="0.3">
      <c r="D44" t="s">
        <v>30</v>
      </c>
      <c r="E44">
        <f>E42- (E43 - E42) * F42 / (F43 - F42)</f>
        <v>-0.5</v>
      </c>
      <c r="F44">
        <f>E44^5+5*E44^4-15*E44^3-2*E44^2+5*E44-6</f>
        <v>-6.84375</v>
      </c>
      <c r="O44" t="s">
        <v>43</v>
      </c>
      <c r="P44">
        <f>H35</f>
        <v>-0.85924533054813379</v>
      </c>
      <c r="Q44">
        <f>P44^5+5*P44^4-15*P44^3-2*P44^2+5*P44-6</f>
        <v>4.1781689219533291E-11</v>
      </c>
    </row>
    <row r="45" spans="4:17" x14ac:dyDescent="0.3">
      <c r="O45" t="s">
        <v>44</v>
      </c>
      <c r="P45">
        <f>H34</f>
        <v>-0.85924622290024655</v>
      </c>
    </row>
    <row r="46" spans="4:17" x14ac:dyDescent="0.3">
      <c r="D46" s="1" t="s">
        <v>7</v>
      </c>
      <c r="E46" s="1" t="s">
        <v>34</v>
      </c>
      <c r="F46" s="1" t="s">
        <v>35</v>
      </c>
      <c r="G46" s="1" t="s">
        <v>36</v>
      </c>
      <c r="H46" s="1" t="s">
        <v>24</v>
      </c>
      <c r="I46" s="1" t="s">
        <v>37</v>
      </c>
      <c r="J46" t="s">
        <v>13</v>
      </c>
      <c r="Q46" t="s">
        <v>48</v>
      </c>
    </row>
    <row r="47" spans="4:17" x14ac:dyDescent="0.3">
      <c r="D47" s="1">
        <v>2</v>
      </c>
      <c r="E47" s="1">
        <f>K42</f>
        <v>-1</v>
      </c>
      <c r="F47" s="1">
        <f>K43</f>
        <v>-0.5</v>
      </c>
      <c r="G47" s="1">
        <f>E47^5 + 5*E47^4 - 15*E47^3 - 2*E47^2 + 5*E47 - 6</f>
        <v>6</v>
      </c>
      <c r="H47" s="1">
        <f>F47^5 + 5*F47^4 - 15*F47^3 - 2*F47^2 + 5*F47 - 6</f>
        <v>-6.84375</v>
      </c>
      <c r="I47" s="1">
        <f>F47-(F47-E47)*H47/(H47-G47)</f>
        <v>-0.76642335766423364</v>
      </c>
      <c r="J47">
        <f>I47-F47</f>
        <v>-0.26642335766423364</v>
      </c>
      <c r="O47" t="s">
        <v>45</v>
      </c>
      <c r="P47">
        <f>ABS(Q44)/P41</f>
        <v>2.5314564810380741E-11</v>
      </c>
      <c r="Q47">
        <v>-10</v>
      </c>
    </row>
    <row r="48" spans="4:17" x14ac:dyDescent="0.3">
      <c r="D48" s="1">
        <f>D47+1</f>
        <v>3</v>
      </c>
      <c r="E48" s="1">
        <f>F47</f>
        <v>-0.5</v>
      </c>
      <c r="F48" s="1">
        <f>I47</f>
        <v>-0.76642335766423364</v>
      </c>
      <c r="G48" s="1">
        <f t="shared" ref="G48:G52" si="18">E48^5 + 5*E48^4 - 15*E48^3 - 2*E48^2 + 5*E48 - 6</f>
        <v>-6.84375</v>
      </c>
      <c r="H48" s="1">
        <f>F48^5 + 5*F48^4 - 15*F48^3 - 2*F48^2 + 5*F48 - 6</f>
        <v>-2.7931436258997566</v>
      </c>
      <c r="I48" s="1">
        <f>F48-(F48-E48)*H48/(H48-G48)</f>
        <v>-0.95013874112110297</v>
      </c>
      <c r="J48">
        <f>I48-F48</f>
        <v>-0.18371538345686933</v>
      </c>
      <c r="O48" t="s">
        <v>46</v>
      </c>
      <c r="P48">
        <f>Q41/(2*P41)*(P44-P45)^2</f>
        <v>3.0394677048195119E-11</v>
      </c>
      <c r="Q48">
        <v>-10</v>
      </c>
    </row>
    <row r="49" spans="4:10" x14ac:dyDescent="0.3">
      <c r="D49" s="1">
        <f t="shared" ref="D49:D52" si="19">D48+1</f>
        <v>4</v>
      </c>
      <c r="E49" s="1">
        <f t="shared" ref="E49:E52" si="20">F48</f>
        <v>-0.76642335766423364</v>
      </c>
      <c r="F49" s="1">
        <f t="shared" ref="F49:F52" si="21">I48</f>
        <v>-0.95013874112110297</v>
      </c>
      <c r="G49" s="1">
        <f t="shared" si="18"/>
        <v>-2.7931436258997566</v>
      </c>
      <c r="H49" s="1">
        <f t="shared" ref="H49:H52" si="22">F49^5 + 5*F49^4 - 15*F49^3 - 2*F49^2 + 5*F49 - 6</f>
        <v>3.6106041908377087</v>
      </c>
      <c r="I49" s="1">
        <f t="shared" ref="I49:I52" si="23">F49-(F49-E49)*H49/(H49-G49)</f>
        <v>-0.84655509722791256</v>
      </c>
      <c r="J49">
        <f t="shared" ref="J49:J52" si="24">I49-F49</f>
        <v>0.10358364389319041</v>
      </c>
    </row>
    <row r="50" spans="4:10" x14ac:dyDescent="0.3">
      <c r="D50" s="1">
        <f t="shared" si="19"/>
        <v>5</v>
      </c>
      <c r="E50" s="1">
        <f t="shared" si="20"/>
        <v>-0.95013874112110297</v>
      </c>
      <c r="F50" s="1">
        <f t="shared" si="21"/>
        <v>-0.84655509722791256</v>
      </c>
      <c r="G50" s="1">
        <f t="shared" si="18"/>
        <v>3.6106041908377087</v>
      </c>
      <c r="H50" s="1">
        <f t="shared" si="22"/>
        <v>-0.43257147159420839</v>
      </c>
      <c r="I50" s="1">
        <f t="shared" si="23"/>
        <v>-0.85763730908635472</v>
      </c>
      <c r="J50">
        <f t="shared" si="24"/>
        <v>-1.1082211858442159E-2</v>
      </c>
    </row>
    <row r="51" spans="4:10" x14ac:dyDescent="0.3">
      <c r="D51" s="1">
        <f t="shared" si="19"/>
        <v>6</v>
      </c>
      <c r="E51" s="1">
        <f t="shared" si="20"/>
        <v>-0.84655509722791256</v>
      </c>
      <c r="F51" s="1">
        <f t="shared" si="21"/>
        <v>-0.85763730908635472</v>
      </c>
      <c r="G51" s="1">
        <f t="shared" si="18"/>
        <v>-0.43257147159420839</v>
      </c>
      <c r="H51" s="1">
        <f t="shared" si="22"/>
        <v>-5.5741306623209752E-2</v>
      </c>
      <c r="I51" s="1">
        <f t="shared" si="23"/>
        <v>-0.85927660717522281</v>
      </c>
      <c r="J51">
        <f t="shared" si="24"/>
        <v>-1.6392980888680908E-3</v>
      </c>
    </row>
    <row r="52" spans="4:10" x14ac:dyDescent="0.3">
      <c r="D52" s="1">
        <f t="shared" si="19"/>
        <v>7</v>
      </c>
      <c r="E52" s="1">
        <f t="shared" si="20"/>
        <v>-0.85763730908635472</v>
      </c>
      <c r="F52" s="1">
        <f t="shared" si="21"/>
        <v>-0.85927660717522281</v>
      </c>
      <c r="G52" s="1">
        <f t="shared" si="18"/>
        <v>-5.5741306623209752E-2</v>
      </c>
      <c r="H52" s="1">
        <f t="shared" si="22"/>
        <v>1.0868778777686217E-3</v>
      </c>
      <c r="I52" s="2">
        <f t="shared" si="23"/>
        <v>-0.85924525447860745</v>
      </c>
      <c r="J52">
        <f t="shared" si="24"/>
        <v>3.1352696615360998E-5</v>
      </c>
    </row>
    <row r="53" spans="4:10" x14ac:dyDescent="0.3">
      <c r="D53" s="1"/>
      <c r="E53" s="1"/>
      <c r="F53" s="1"/>
      <c r="G53" s="1"/>
      <c r="H53" s="1"/>
      <c r="I53" s="1"/>
    </row>
    <row r="54" spans="4:10" x14ac:dyDescent="0.3">
      <c r="D54" s="1"/>
      <c r="E54" s="1"/>
      <c r="F54" s="1"/>
      <c r="G54" s="1"/>
      <c r="H54" s="1"/>
      <c r="I54" s="1"/>
    </row>
    <row r="55" spans="4:10" x14ac:dyDescent="0.3">
      <c r="D55" s="1"/>
      <c r="E55" s="1"/>
      <c r="F55" s="1" t="s">
        <v>38</v>
      </c>
      <c r="G55" s="1"/>
      <c r="I55" s="8" t="s">
        <v>39</v>
      </c>
    </row>
    <row r="56" spans="4:10" x14ac:dyDescent="0.3">
      <c r="D56" s="1"/>
      <c r="E56" s="1"/>
      <c r="F56" s="1"/>
      <c r="G56" s="1"/>
      <c r="H56" s="1"/>
      <c r="I56" s="1"/>
    </row>
    <row r="57" spans="4:10" x14ac:dyDescent="0.3">
      <c r="D57" s="1"/>
      <c r="E57" s="1"/>
      <c r="F57" s="1"/>
      <c r="G57" s="1"/>
      <c r="H57" s="1"/>
      <c r="I57" s="1"/>
    </row>
    <row r="58" spans="4:10" x14ac:dyDescent="0.3">
      <c r="D58" s="1"/>
      <c r="E58" s="1"/>
      <c r="F58" s="1"/>
      <c r="G58" s="1"/>
      <c r="H58" s="1"/>
      <c r="I58" s="1"/>
    </row>
    <row r="59" spans="4:10" x14ac:dyDescent="0.3">
      <c r="D59" s="1"/>
      <c r="E59" s="1"/>
      <c r="F59" s="1"/>
      <c r="G59" s="1"/>
      <c r="H59" s="1"/>
      <c r="I5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2018-12-13T21:08:26Z</dcterms:modified>
</cp:coreProperties>
</file>