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6" i="1" l="1"/>
  <c r="K16" i="1"/>
  <c r="K10" i="1"/>
  <c r="J10" i="1"/>
  <c r="J9" i="1"/>
  <c r="K9" i="1" s="1"/>
  <c r="I40" i="1"/>
  <c r="H40" i="1"/>
  <c r="J37" i="1"/>
  <c r="K37" i="1" s="1"/>
  <c r="J36" i="1"/>
  <c r="K36" i="1" s="1"/>
  <c r="K40" i="1" s="1"/>
  <c r="I29" i="1"/>
  <c r="J29" i="1"/>
  <c r="K29" i="1"/>
  <c r="H29" i="1"/>
  <c r="K27" i="1"/>
  <c r="J27" i="1"/>
  <c r="K26" i="1"/>
  <c r="J26" i="1"/>
  <c r="J40" i="1" l="1"/>
  <c r="E40" i="1"/>
  <c r="D40" i="1"/>
  <c r="E37" i="1"/>
  <c r="E38" i="1"/>
  <c r="E36" i="1"/>
  <c r="D36" i="1"/>
  <c r="D27" i="1"/>
  <c r="E27" i="1" s="1"/>
  <c r="D31" i="1"/>
  <c r="E31" i="1" s="1"/>
  <c r="D30" i="1"/>
  <c r="E30" i="1" s="1"/>
  <c r="D28" i="1"/>
  <c r="E28" i="1" s="1"/>
  <c r="D29" i="1"/>
  <c r="E29" i="1" s="1"/>
  <c r="D26" i="1"/>
  <c r="D33" i="1" s="1"/>
  <c r="D12" i="1"/>
  <c r="E12" i="1" s="1"/>
  <c r="E10" i="1"/>
  <c r="E13" i="1"/>
  <c r="E14" i="1"/>
  <c r="E9" i="1"/>
  <c r="D11" i="1"/>
  <c r="E11" i="1" s="1"/>
  <c r="D9" i="1"/>
  <c r="D10" i="1"/>
  <c r="E26" i="1" l="1"/>
  <c r="E33" i="1"/>
  <c r="E16" i="1"/>
  <c r="D16" i="1"/>
</calcChain>
</file>

<file path=xl/sharedStrings.xml><?xml version="1.0" encoding="utf-8"?>
<sst xmlns="http://schemas.openxmlformats.org/spreadsheetml/2006/main" count="76" uniqueCount="50">
  <si>
    <t>Power Analysis</t>
  </si>
  <si>
    <t>Intan:</t>
  </si>
  <si>
    <t>Item</t>
  </si>
  <si>
    <t>Voltage = 3.3v</t>
  </si>
  <si>
    <t xml:space="preserve">Baseline amplifer array </t>
  </si>
  <si>
    <t>Amplifier @ Gamma (50hz)</t>
  </si>
  <si>
    <t>Multi</t>
  </si>
  <si>
    <t>Current per Unit (uA)</t>
  </si>
  <si>
    <t>Current Total (uA)</t>
  </si>
  <si>
    <t xml:space="preserve">ADC Baseline </t>
  </si>
  <si>
    <t>ADC MUX Dynamic 1.05 MS/s</t>
  </si>
  <si>
    <t>fH = 1 kHz</t>
  </si>
  <si>
    <t>2.14 /KS/s</t>
  </si>
  <si>
    <t>Impedance measurement module</t>
  </si>
  <si>
    <t>Temp Sensor</t>
  </si>
  <si>
    <t>Watt (mW)</t>
  </si>
  <si>
    <t>Total</t>
  </si>
  <si>
    <t>Clock = 16 Mhz</t>
  </si>
  <si>
    <t>sample rate = 250 KS/s (16 channel)</t>
  </si>
  <si>
    <t>250k</t>
  </si>
  <si>
    <t>SPI  = 4 Mbps</t>
  </si>
  <si>
    <t>CPU @16Mhz</t>
  </si>
  <si>
    <t>Radio Tx @ P = -16 dBm</t>
  </si>
  <si>
    <t>Current Total (mA)</t>
  </si>
  <si>
    <t>SPI @ 4Mbps</t>
  </si>
  <si>
    <t>Current per Unit (mA)</t>
  </si>
  <si>
    <t>Timer 24 bit</t>
  </si>
  <si>
    <t>Watchdog timer</t>
  </si>
  <si>
    <t>Oscillator</t>
  </si>
  <si>
    <t>Item (Continuous)</t>
  </si>
  <si>
    <t>Item (One time)</t>
  </si>
  <si>
    <t>CPU Start up</t>
  </si>
  <si>
    <t>Radio Tx</t>
  </si>
  <si>
    <t>Nordic: nRF51822</t>
  </si>
  <si>
    <t>Ti: CC430F613x</t>
  </si>
  <si>
    <t>Clock = 20 Mhz</t>
  </si>
  <si>
    <t>Current Total(mA)</t>
  </si>
  <si>
    <t>CPU @ 16 Mhz</t>
  </si>
  <si>
    <t>Voltage  = 3.0</t>
  </si>
  <si>
    <t>Radio Tx @ 915Mhz P = -6dbm</t>
  </si>
  <si>
    <t>Ti: CC</t>
  </si>
  <si>
    <t>Voltage:  3.0</t>
  </si>
  <si>
    <t>Clock 32 Mhz</t>
  </si>
  <si>
    <t>CPU @ 32 Mhz</t>
  </si>
  <si>
    <t>Radio Tx @2.4 Ghz P = -23dbm</t>
  </si>
  <si>
    <t>Ti: ADS1299</t>
  </si>
  <si>
    <t>Amplifer</t>
  </si>
  <si>
    <t>Current per (mA)</t>
  </si>
  <si>
    <t>Others</t>
  </si>
  <si>
    <t>current Total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</si>
</sst>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5" borderId="0" xfId="4"/>
    <xf numFmtId="0" fontId="3" fillId="5" borderId="0" xfId="4" applyAlignment="1">
      <alignment horizontal="center"/>
    </xf>
    <xf numFmtId="0" fontId="3" fillId="3" borderId="0" xfId="2"/>
    <xf numFmtId="0" fontId="3" fillId="4" borderId="0" xfId="3"/>
    <xf numFmtId="0" fontId="0" fillId="4" borderId="0" xfId="3" applyFont="1"/>
    <xf numFmtId="0" fontId="3" fillId="5" borderId="1" xfId="4" applyBorder="1"/>
    <xf numFmtId="0" fontId="3" fillId="5" borderId="1" xfId="4" applyBorder="1" applyAlignment="1">
      <alignment horizontal="center"/>
    </xf>
    <xf numFmtId="0" fontId="0" fillId="4" borderId="1" xfId="3" applyFont="1" applyBorder="1"/>
    <xf numFmtId="0" fontId="3" fillId="4" borderId="1" xfId="3" applyBorder="1"/>
    <xf numFmtId="0" fontId="3" fillId="4" borderId="2" xfId="3" applyBorder="1"/>
    <xf numFmtId="0" fontId="3" fillId="4" borderId="0" xfId="3" applyBorder="1"/>
    <xf numFmtId="0" fontId="1" fillId="5" borderId="0" xfId="4" applyFont="1"/>
    <xf numFmtId="0" fontId="1" fillId="4" borderId="0" xfId="3" applyFont="1"/>
    <xf numFmtId="0" fontId="1" fillId="5" borderId="1" xfId="4" applyFont="1" applyBorder="1"/>
    <xf numFmtId="0" fontId="1" fillId="5" borderId="1" xfId="4" applyFont="1" applyBorder="1" applyAlignment="1">
      <alignment horizontal="center"/>
    </xf>
    <xf numFmtId="0" fontId="1" fillId="4" borderId="1" xfId="3" applyFont="1" applyBorder="1"/>
    <xf numFmtId="0" fontId="1" fillId="4" borderId="1" xfId="3" applyFont="1" applyBorder="1" applyAlignment="1">
      <alignment horizontal="center"/>
    </xf>
    <xf numFmtId="0" fontId="3" fillId="2" borderId="0" xfId="1"/>
    <xf numFmtId="0" fontId="3" fillId="2" borderId="0" xfId="1" applyAlignment="1">
      <alignment horizontal="center"/>
    </xf>
    <xf numFmtId="0" fontId="3" fillId="2" borderId="1" xfId="1" applyBorder="1"/>
    <xf numFmtId="0" fontId="3" fillId="2" borderId="1" xfId="1" applyBorder="1" applyAlignment="1">
      <alignment horizontal="center"/>
    </xf>
    <xf numFmtId="0" fontId="3" fillId="2" borderId="1" xfId="1" applyBorder="1" applyAlignment="1">
      <alignment horizontal="center" vertical="center"/>
    </xf>
    <xf numFmtId="0" fontId="1" fillId="2" borderId="1" xfId="1" applyFont="1" applyBorder="1"/>
    <xf numFmtId="0" fontId="1" fillId="2" borderId="1" xfId="1" applyFont="1" applyBorder="1" applyAlignment="1">
      <alignment horizontal="center"/>
    </xf>
    <xf numFmtId="0" fontId="1" fillId="2" borderId="0" xfId="1" applyFont="1"/>
    <xf numFmtId="0" fontId="0" fillId="3" borderId="1" xfId="2" applyFont="1" applyBorder="1"/>
    <xf numFmtId="0" fontId="3" fillId="3" borderId="1" xfId="2" applyBorder="1"/>
    <xf numFmtId="0" fontId="1" fillId="3" borderId="1" xfId="2" applyFont="1" applyBorder="1" applyAlignment="1">
      <alignment horizontal="center"/>
    </xf>
    <xf numFmtId="0" fontId="1" fillId="3" borderId="1" xfId="2" applyFont="1" applyBorder="1"/>
    <xf numFmtId="0" fontId="1" fillId="3" borderId="0" xfId="2" applyFont="1"/>
  </cellXfs>
  <cellStyles count="5">
    <cellStyle name="20% - Accent1" xfId="1" builtinId="30"/>
    <cellStyle name="20% - Accent3" xfId="2" builtinId="38"/>
    <cellStyle name="20% - Accent5" xfId="4" builtinId="46"/>
    <cellStyle name="40% - Accent3" xfId="3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35.42578125" customWidth="1"/>
    <col min="2" max="2" width="20.140625" style="2" customWidth="1"/>
    <col min="3" max="3" width="9.42578125" style="2" customWidth="1"/>
    <col min="4" max="4" width="17" style="2" bestFit="1" customWidth="1"/>
    <col min="5" max="5" width="10.7109375" bestFit="1" customWidth="1"/>
    <col min="7" max="7" width="27.5703125" bestFit="1" customWidth="1"/>
    <col min="8" max="8" width="20.42578125" bestFit="1" customWidth="1"/>
    <col min="10" max="10" width="17.28515625" bestFit="1" customWidth="1"/>
    <col min="11" max="11" width="10.7109375" bestFit="1" customWidth="1"/>
  </cols>
  <sheetData>
    <row r="1" spans="1:11" ht="26.25" x14ac:dyDescent="0.4">
      <c r="A1" s="1" t="s">
        <v>0</v>
      </c>
    </row>
    <row r="3" spans="1:11" x14ac:dyDescent="0.25">
      <c r="A3" s="27" t="s">
        <v>1</v>
      </c>
      <c r="B3" s="21"/>
      <c r="C3" s="21"/>
      <c r="D3" s="21"/>
      <c r="E3" s="20"/>
      <c r="G3" s="32" t="s">
        <v>45</v>
      </c>
      <c r="H3" s="5"/>
      <c r="I3" s="5"/>
      <c r="J3" s="5"/>
      <c r="K3" s="5"/>
    </row>
    <row r="4" spans="1:11" x14ac:dyDescent="0.25">
      <c r="A4" s="20" t="s">
        <v>3</v>
      </c>
      <c r="B4" s="21"/>
      <c r="C4" s="21"/>
      <c r="D4" s="21"/>
      <c r="E4" s="20"/>
      <c r="G4" s="5" t="s">
        <v>3</v>
      </c>
      <c r="H4" s="5"/>
      <c r="I4" s="5"/>
      <c r="J4" s="5"/>
      <c r="K4" s="5"/>
    </row>
    <row r="5" spans="1:11" x14ac:dyDescent="0.25">
      <c r="A5" s="20" t="s">
        <v>11</v>
      </c>
      <c r="B5" s="21"/>
      <c r="C5" s="21"/>
      <c r="D5" s="21"/>
      <c r="E5" s="20"/>
      <c r="G5" s="5"/>
      <c r="H5" s="5"/>
      <c r="I5" s="5"/>
      <c r="J5" s="5"/>
      <c r="K5" s="5"/>
    </row>
    <row r="6" spans="1:11" x14ac:dyDescent="0.25">
      <c r="A6" s="20" t="s">
        <v>18</v>
      </c>
      <c r="B6" s="21"/>
      <c r="C6" s="21"/>
      <c r="D6" s="21"/>
      <c r="E6" s="20"/>
      <c r="G6" s="5"/>
      <c r="H6" s="5"/>
      <c r="I6" s="5"/>
      <c r="J6" s="5"/>
      <c r="K6" s="5"/>
    </row>
    <row r="7" spans="1:11" x14ac:dyDescent="0.25">
      <c r="A7" s="20"/>
      <c r="B7" s="21"/>
      <c r="C7" s="21"/>
      <c r="D7" s="21"/>
      <c r="E7" s="20"/>
      <c r="G7" s="5"/>
      <c r="H7" s="5"/>
      <c r="I7" s="5"/>
      <c r="J7" s="5"/>
      <c r="K7" s="5"/>
    </row>
    <row r="8" spans="1:11" x14ac:dyDescent="0.25">
      <c r="A8" s="25" t="s">
        <v>2</v>
      </c>
      <c r="B8" s="26" t="s">
        <v>7</v>
      </c>
      <c r="C8" s="26" t="s">
        <v>6</v>
      </c>
      <c r="D8" s="26" t="s">
        <v>8</v>
      </c>
      <c r="E8" s="26" t="s">
        <v>15</v>
      </c>
      <c r="G8" s="30" t="s">
        <v>2</v>
      </c>
      <c r="H8" s="30" t="s">
        <v>47</v>
      </c>
      <c r="I8" s="30" t="s">
        <v>6</v>
      </c>
      <c r="J8" s="30" t="s">
        <v>49</v>
      </c>
      <c r="K8" s="30" t="s">
        <v>15</v>
      </c>
    </row>
    <row r="9" spans="1:11" x14ac:dyDescent="0.25">
      <c r="A9" s="22" t="s">
        <v>4</v>
      </c>
      <c r="B9" s="23">
        <v>200</v>
      </c>
      <c r="C9" s="23">
        <v>1</v>
      </c>
      <c r="D9" s="23">
        <f>B9*C9</f>
        <v>200</v>
      </c>
      <c r="E9" s="23">
        <f>(D9*10^-3)*3.3</f>
        <v>0.66</v>
      </c>
      <c r="G9" s="28" t="s">
        <v>46</v>
      </c>
      <c r="H9" s="29">
        <v>1.304</v>
      </c>
      <c r="I9" s="29">
        <v>8</v>
      </c>
      <c r="J9" s="29">
        <f>H9*I9</f>
        <v>10.432</v>
      </c>
      <c r="K9" s="29">
        <f>J9*3.3</f>
        <v>34.425600000000003</v>
      </c>
    </row>
    <row r="10" spans="1:11" x14ac:dyDescent="0.25">
      <c r="A10" s="22" t="s">
        <v>5</v>
      </c>
      <c r="B10" s="23">
        <v>7.6</v>
      </c>
      <c r="C10" s="23">
        <v>16</v>
      </c>
      <c r="D10" s="23">
        <f>B10*C10</f>
        <v>121.6</v>
      </c>
      <c r="E10" s="23">
        <f t="shared" ref="E10:E14" si="0">(D10*10^-3)*3.3</f>
        <v>0.40127999999999997</v>
      </c>
      <c r="G10" s="28" t="s">
        <v>48</v>
      </c>
      <c r="H10" s="29">
        <v>2.2959999999999998</v>
      </c>
      <c r="I10" s="29">
        <v>1</v>
      </c>
      <c r="J10" s="29">
        <f>H10*I10</f>
        <v>2.2959999999999998</v>
      </c>
      <c r="K10" s="29">
        <f>J10*3.3</f>
        <v>7.5767999999999986</v>
      </c>
    </row>
    <row r="11" spans="1:11" x14ac:dyDescent="0.25">
      <c r="A11" s="22" t="s">
        <v>9</v>
      </c>
      <c r="B11" s="23">
        <v>510</v>
      </c>
      <c r="C11" s="23">
        <v>1</v>
      </c>
      <c r="D11" s="23">
        <f>B11*C11</f>
        <v>510</v>
      </c>
      <c r="E11" s="23">
        <f t="shared" si="0"/>
        <v>1.6829999999999998</v>
      </c>
      <c r="G11" s="29"/>
      <c r="H11" s="29"/>
      <c r="I11" s="29"/>
      <c r="J11" s="29"/>
      <c r="K11" s="29"/>
    </row>
    <row r="12" spans="1:11" x14ac:dyDescent="0.25">
      <c r="A12" s="22" t="s">
        <v>10</v>
      </c>
      <c r="B12" s="23" t="s">
        <v>12</v>
      </c>
      <c r="C12" s="23" t="s">
        <v>19</v>
      </c>
      <c r="D12" s="23">
        <f>250*2.14</f>
        <v>535</v>
      </c>
      <c r="E12" s="23">
        <f t="shared" si="0"/>
        <v>1.7655000000000001</v>
      </c>
      <c r="G12" s="29"/>
      <c r="H12" s="29"/>
      <c r="I12" s="29"/>
      <c r="J12" s="29"/>
      <c r="K12" s="29"/>
    </row>
    <row r="13" spans="1:11" x14ac:dyDescent="0.25">
      <c r="A13" s="22" t="s">
        <v>13</v>
      </c>
      <c r="B13" s="24">
        <v>70</v>
      </c>
      <c r="C13" s="24">
        <v>1</v>
      </c>
      <c r="D13" s="24">
        <v>70</v>
      </c>
      <c r="E13" s="23">
        <f t="shared" si="0"/>
        <v>0.23100000000000001</v>
      </c>
      <c r="G13" s="29"/>
      <c r="H13" s="29"/>
      <c r="I13" s="29"/>
      <c r="J13" s="29"/>
      <c r="K13" s="29"/>
    </row>
    <row r="14" spans="1:11" x14ac:dyDescent="0.25">
      <c r="A14" s="22" t="s">
        <v>14</v>
      </c>
      <c r="B14" s="24">
        <v>70</v>
      </c>
      <c r="C14" s="24">
        <v>1</v>
      </c>
      <c r="D14" s="24">
        <v>70</v>
      </c>
      <c r="E14" s="23">
        <f t="shared" si="0"/>
        <v>0.23100000000000001</v>
      </c>
      <c r="G14" s="29"/>
      <c r="H14" s="29"/>
      <c r="I14" s="29"/>
      <c r="J14" s="29"/>
      <c r="K14" s="29"/>
    </row>
    <row r="15" spans="1:11" x14ac:dyDescent="0.25">
      <c r="A15" s="22"/>
      <c r="B15" s="23"/>
      <c r="C15" s="23"/>
      <c r="D15" s="23"/>
      <c r="E15" s="22"/>
      <c r="G15" s="29"/>
      <c r="H15" s="29"/>
      <c r="I15" s="29"/>
      <c r="J15" s="29"/>
      <c r="K15" s="29"/>
    </row>
    <row r="16" spans="1:11" x14ac:dyDescent="0.25">
      <c r="A16" s="25" t="s">
        <v>16</v>
      </c>
      <c r="B16" s="26"/>
      <c r="C16" s="26"/>
      <c r="D16" s="26">
        <f>SUM(D9:D14)</f>
        <v>1506.6</v>
      </c>
      <c r="E16" s="25">
        <f>SUM(E9:E14)</f>
        <v>4.9717799999999999</v>
      </c>
      <c r="G16" s="31" t="s">
        <v>16</v>
      </c>
      <c r="H16" s="31"/>
      <c r="I16" s="31"/>
      <c r="J16" s="31">
        <f>SUM(J9:J10)</f>
        <v>12.728</v>
      </c>
      <c r="K16" s="31">
        <f>SUM(K9:K10)</f>
        <v>42.002400000000002</v>
      </c>
    </row>
    <row r="20" spans="1:11" x14ac:dyDescent="0.25">
      <c r="A20" s="14" t="s">
        <v>33</v>
      </c>
      <c r="B20" s="4"/>
      <c r="C20" s="4"/>
      <c r="D20" s="4"/>
      <c r="E20" s="3"/>
      <c r="G20" s="15" t="s">
        <v>34</v>
      </c>
      <c r="H20" s="6"/>
      <c r="I20" s="6"/>
      <c r="J20" s="6"/>
      <c r="K20" s="6"/>
    </row>
    <row r="21" spans="1:11" x14ac:dyDescent="0.25">
      <c r="A21" s="3" t="s">
        <v>3</v>
      </c>
      <c r="B21" s="4"/>
      <c r="C21" s="4"/>
      <c r="D21" s="4"/>
      <c r="E21" s="3"/>
      <c r="G21" s="7" t="s">
        <v>38</v>
      </c>
      <c r="H21" s="6"/>
      <c r="I21" s="6"/>
      <c r="J21" s="6"/>
      <c r="K21" s="6"/>
    </row>
    <row r="22" spans="1:11" x14ac:dyDescent="0.25">
      <c r="A22" s="3" t="s">
        <v>17</v>
      </c>
      <c r="B22" s="4"/>
      <c r="C22" s="4"/>
      <c r="D22" s="4"/>
      <c r="E22" s="3"/>
      <c r="G22" s="6" t="s">
        <v>35</v>
      </c>
      <c r="H22" s="6"/>
      <c r="I22" s="6"/>
      <c r="J22" s="6"/>
      <c r="K22" s="6"/>
    </row>
    <row r="23" spans="1:11" x14ac:dyDescent="0.25">
      <c r="A23" s="3" t="s">
        <v>20</v>
      </c>
      <c r="B23" s="4"/>
      <c r="C23" s="4"/>
      <c r="D23" s="4"/>
      <c r="E23" s="3"/>
      <c r="G23" s="6"/>
      <c r="H23" s="6"/>
      <c r="I23" s="6"/>
      <c r="J23" s="6"/>
      <c r="K23" s="6"/>
    </row>
    <row r="24" spans="1:11" x14ac:dyDescent="0.25">
      <c r="A24" s="3"/>
      <c r="B24" s="4"/>
      <c r="C24" s="4"/>
      <c r="D24" s="4"/>
      <c r="E24" s="3"/>
      <c r="G24" s="6"/>
      <c r="H24" s="6"/>
      <c r="I24" s="6"/>
      <c r="J24" s="6"/>
      <c r="K24" s="6"/>
    </row>
    <row r="25" spans="1:11" x14ac:dyDescent="0.25">
      <c r="A25" s="16" t="s">
        <v>29</v>
      </c>
      <c r="B25" s="17" t="s">
        <v>25</v>
      </c>
      <c r="C25" s="17" t="s">
        <v>6</v>
      </c>
      <c r="D25" s="17" t="s">
        <v>23</v>
      </c>
      <c r="E25" s="17" t="s">
        <v>15</v>
      </c>
      <c r="G25" s="19" t="s">
        <v>29</v>
      </c>
      <c r="H25" s="19" t="s">
        <v>25</v>
      </c>
      <c r="I25" s="19" t="s">
        <v>6</v>
      </c>
      <c r="J25" s="19" t="s">
        <v>36</v>
      </c>
      <c r="K25" s="19" t="s">
        <v>15</v>
      </c>
    </row>
    <row r="26" spans="1:11" x14ac:dyDescent="0.25">
      <c r="A26" s="8" t="s">
        <v>21</v>
      </c>
      <c r="B26" s="9">
        <v>4.4000000000000004</v>
      </c>
      <c r="C26" s="9">
        <v>1</v>
      </c>
      <c r="D26" s="9">
        <f>B26*C26</f>
        <v>4.4000000000000004</v>
      </c>
      <c r="E26" s="8">
        <f>D26*3.3</f>
        <v>14.52</v>
      </c>
      <c r="G26" s="10" t="s">
        <v>37</v>
      </c>
      <c r="H26" s="11">
        <v>3.65</v>
      </c>
      <c r="I26" s="11">
        <v>1</v>
      </c>
      <c r="J26" s="11">
        <f>H26*I26</f>
        <v>3.65</v>
      </c>
      <c r="K26" s="11">
        <f>J26*3.3</f>
        <v>12.045</v>
      </c>
    </row>
    <row r="27" spans="1:11" x14ac:dyDescent="0.25">
      <c r="A27" s="8" t="s">
        <v>28</v>
      </c>
      <c r="B27" s="9">
        <v>0.4</v>
      </c>
      <c r="C27" s="9">
        <v>1</v>
      </c>
      <c r="D27" s="9">
        <f>B27*C27</f>
        <v>0.4</v>
      </c>
      <c r="E27" s="8">
        <f t="shared" ref="E27:E31" si="1">D27*3.3</f>
        <v>1.32</v>
      </c>
      <c r="G27" s="10" t="s">
        <v>39</v>
      </c>
      <c r="H27" s="11">
        <v>18</v>
      </c>
      <c r="I27" s="11">
        <v>1</v>
      </c>
      <c r="J27" s="11">
        <f>H27*I27</f>
        <v>18</v>
      </c>
      <c r="K27" s="11">
        <f>J27*3.3</f>
        <v>59.4</v>
      </c>
    </row>
    <row r="28" spans="1:11" x14ac:dyDescent="0.25">
      <c r="A28" s="8" t="s">
        <v>22</v>
      </c>
      <c r="B28" s="9">
        <v>6</v>
      </c>
      <c r="C28" s="9">
        <v>1</v>
      </c>
      <c r="D28" s="9">
        <f t="shared" ref="D28:D31" si="2">B28*C28</f>
        <v>6</v>
      </c>
      <c r="E28" s="8">
        <f t="shared" si="1"/>
        <v>19.799999999999997</v>
      </c>
      <c r="G28" s="12"/>
      <c r="H28" s="12"/>
      <c r="I28" s="12"/>
      <c r="J28" s="12"/>
      <c r="K28" s="12"/>
    </row>
    <row r="29" spans="1:11" x14ac:dyDescent="0.25">
      <c r="A29" s="8" t="s">
        <v>24</v>
      </c>
      <c r="B29" s="9">
        <v>0.19</v>
      </c>
      <c r="C29" s="9">
        <v>1</v>
      </c>
      <c r="D29" s="9">
        <f t="shared" si="2"/>
        <v>0.19</v>
      </c>
      <c r="E29" s="8">
        <f t="shared" si="1"/>
        <v>0.627</v>
      </c>
      <c r="G29" s="18" t="s">
        <v>16</v>
      </c>
      <c r="H29" s="18">
        <f>SUM(H26:H27)</f>
        <v>21.65</v>
      </c>
      <c r="I29" s="18">
        <f>SUM(I26:I27)</f>
        <v>2</v>
      </c>
      <c r="J29" s="18">
        <f>SUM(J26:J27)</f>
        <v>21.65</v>
      </c>
      <c r="K29" s="18">
        <f>SUM(K26:K27)</f>
        <v>71.444999999999993</v>
      </c>
    </row>
    <row r="30" spans="1:11" x14ac:dyDescent="0.25">
      <c r="A30" s="8" t="s">
        <v>26</v>
      </c>
      <c r="B30" s="9">
        <v>0.25800000000000001</v>
      </c>
      <c r="C30" s="9">
        <v>1</v>
      </c>
      <c r="D30" s="9">
        <f t="shared" si="2"/>
        <v>0.25800000000000001</v>
      </c>
      <c r="E30" s="8">
        <f t="shared" si="1"/>
        <v>0.85139999999999993</v>
      </c>
      <c r="G30" s="13"/>
      <c r="H30" s="13"/>
      <c r="I30" s="13"/>
      <c r="J30" s="13"/>
      <c r="K30" s="13"/>
    </row>
    <row r="31" spans="1:11" x14ac:dyDescent="0.25">
      <c r="A31" s="8" t="s">
        <v>27</v>
      </c>
      <c r="B31" s="9">
        <v>1E-3</v>
      </c>
      <c r="C31" s="9">
        <v>1</v>
      </c>
      <c r="D31" s="9">
        <f t="shared" si="2"/>
        <v>1E-3</v>
      </c>
      <c r="E31" s="8">
        <f t="shared" si="1"/>
        <v>3.3E-3</v>
      </c>
      <c r="G31" s="15" t="s">
        <v>40</v>
      </c>
      <c r="H31" s="6"/>
      <c r="I31" s="6"/>
      <c r="J31" s="6"/>
      <c r="K31" s="6"/>
    </row>
    <row r="32" spans="1:11" x14ac:dyDescent="0.25">
      <c r="A32" s="8"/>
      <c r="B32" s="9"/>
      <c r="C32" s="9"/>
      <c r="D32" s="9"/>
      <c r="E32" s="8"/>
      <c r="G32" s="7" t="s">
        <v>41</v>
      </c>
      <c r="H32" s="6"/>
      <c r="I32" s="6"/>
      <c r="J32" s="6"/>
      <c r="K32" s="6"/>
    </row>
    <row r="33" spans="1:11" x14ac:dyDescent="0.25">
      <c r="A33" s="16" t="s">
        <v>16</v>
      </c>
      <c r="B33" s="17"/>
      <c r="C33" s="17"/>
      <c r="D33" s="17">
        <f>SUM(D26:D31)</f>
        <v>11.249000000000001</v>
      </c>
      <c r="E33" s="16">
        <f>SUM(E26:E31)</f>
        <v>37.121700000000004</v>
      </c>
      <c r="G33" s="7" t="s">
        <v>42</v>
      </c>
      <c r="H33" s="6"/>
      <c r="I33" s="6"/>
      <c r="J33" s="6"/>
      <c r="K33" s="6"/>
    </row>
    <row r="34" spans="1:11" x14ac:dyDescent="0.25">
      <c r="A34" s="3"/>
      <c r="B34" s="4"/>
      <c r="C34" s="4"/>
      <c r="D34" s="4"/>
      <c r="E34" s="3"/>
      <c r="G34" s="6"/>
      <c r="H34" s="6"/>
      <c r="I34" s="6"/>
      <c r="J34" s="6"/>
      <c r="K34" s="6"/>
    </row>
    <row r="35" spans="1:11" x14ac:dyDescent="0.25">
      <c r="A35" s="16" t="s">
        <v>30</v>
      </c>
      <c r="B35" s="17" t="s">
        <v>25</v>
      </c>
      <c r="C35" s="17" t="s">
        <v>6</v>
      </c>
      <c r="D35" s="17" t="s">
        <v>23</v>
      </c>
      <c r="E35" s="17" t="s">
        <v>15</v>
      </c>
      <c r="G35" s="19" t="s">
        <v>29</v>
      </c>
      <c r="H35" s="19" t="s">
        <v>25</v>
      </c>
      <c r="I35" s="19" t="s">
        <v>6</v>
      </c>
      <c r="J35" s="19" t="s">
        <v>36</v>
      </c>
      <c r="K35" s="19" t="s">
        <v>15</v>
      </c>
    </row>
    <row r="36" spans="1:11" x14ac:dyDescent="0.25">
      <c r="A36" s="8" t="s">
        <v>31</v>
      </c>
      <c r="B36" s="9">
        <v>0.6</v>
      </c>
      <c r="C36" s="9">
        <v>1</v>
      </c>
      <c r="D36" s="9">
        <f>B36*C36</f>
        <v>0.6</v>
      </c>
      <c r="E36" s="8">
        <f>D36*3.3</f>
        <v>1.9799999999999998</v>
      </c>
      <c r="G36" s="10" t="s">
        <v>43</v>
      </c>
      <c r="H36" s="11">
        <v>6.9</v>
      </c>
      <c r="I36" s="11">
        <v>1</v>
      </c>
      <c r="J36" s="11">
        <f>H36*I36</f>
        <v>6.9</v>
      </c>
      <c r="K36" s="11">
        <f>J36*3.3</f>
        <v>22.77</v>
      </c>
    </row>
    <row r="37" spans="1:11" x14ac:dyDescent="0.25">
      <c r="A37" s="8" t="s">
        <v>28</v>
      </c>
      <c r="B37" s="9">
        <v>1</v>
      </c>
      <c r="C37" s="9">
        <v>1</v>
      </c>
      <c r="D37" s="9">
        <v>1</v>
      </c>
      <c r="E37" s="8">
        <f t="shared" ref="E37:E38" si="3">D37*3.3</f>
        <v>3.3</v>
      </c>
      <c r="G37" s="10" t="s">
        <v>44</v>
      </c>
      <c r="H37" s="11">
        <v>16.5</v>
      </c>
      <c r="I37" s="11">
        <v>1</v>
      </c>
      <c r="J37" s="11">
        <f>H37*I37</f>
        <v>16.5</v>
      </c>
      <c r="K37" s="11">
        <f>J37*3.3</f>
        <v>54.449999999999996</v>
      </c>
    </row>
    <row r="38" spans="1:11" x14ac:dyDescent="0.25">
      <c r="A38" s="8" t="s">
        <v>32</v>
      </c>
      <c r="B38" s="9">
        <v>7</v>
      </c>
      <c r="C38" s="9">
        <v>1</v>
      </c>
      <c r="D38" s="9">
        <v>7</v>
      </c>
      <c r="E38" s="8">
        <f t="shared" si="3"/>
        <v>23.099999999999998</v>
      </c>
      <c r="G38" s="11"/>
      <c r="H38" s="11"/>
      <c r="I38" s="11"/>
      <c r="J38" s="11"/>
      <c r="K38" s="11"/>
    </row>
    <row r="39" spans="1:11" x14ac:dyDescent="0.25">
      <c r="A39" s="8"/>
      <c r="B39" s="9"/>
      <c r="C39" s="9"/>
      <c r="D39" s="9"/>
      <c r="E39" s="8"/>
      <c r="G39" s="12"/>
      <c r="H39" s="12"/>
      <c r="I39" s="12"/>
      <c r="J39" s="12"/>
      <c r="K39" s="12"/>
    </row>
    <row r="40" spans="1:11" x14ac:dyDescent="0.25">
      <c r="A40" s="16" t="s">
        <v>16</v>
      </c>
      <c r="B40" s="17"/>
      <c r="C40" s="17"/>
      <c r="D40" s="17">
        <f>SUM(D36:D38)</f>
        <v>8.6</v>
      </c>
      <c r="E40" s="16">
        <f>SUM(E36:E38)</f>
        <v>28.379999999999995</v>
      </c>
      <c r="G40" s="18" t="s">
        <v>16</v>
      </c>
      <c r="H40" s="18">
        <f>SUM(H36:H37)</f>
        <v>23.4</v>
      </c>
      <c r="I40" s="18">
        <f>SUM(I36:I37)</f>
        <v>2</v>
      </c>
      <c r="J40" s="18">
        <f>SUM(J36:J37)</f>
        <v>23.4</v>
      </c>
      <c r="K40" s="18">
        <f>SUM(K36:K37)</f>
        <v>77.22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2013-03-13T07:21:40Z</dcterms:created>
  <dcterms:modified xsi:type="dcterms:W3CDTF">2013-03-20T06:11:24Z</dcterms:modified>
</cp:coreProperties>
</file>