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.Tonini\Documents\GitHub\tnt\documentation\"/>
    </mc:Choice>
  </mc:AlternateContent>
  <bookViews>
    <workbookView xWindow="0" yWindow="0" windowWidth="25200" windowHeight="1188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F8" i="1" l="1"/>
  <c r="F20" i="1" l="1"/>
  <c r="I20" i="1" s="1"/>
  <c r="F19" i="1"/>
  <c r="I19" i="1" s="1"/>
  <c r="F18" i="1"/>
  <c r="I18" i="1" s="1"/>
  <c r="F17" i="1"/>
  <c r="I17" i="1" s="1"/>
  <c r="F16" i="1"/>
  <c r="I16" i="1" s="1"/>
  <c r="F7" i="1"/>
  <c r="H9" i="1"/>
  <c r="H10" i="1"/>
  <c r="H11" i="1"/>
  <c r="H12" i="1"/>
  <c r="H13" i="1"/>
  <c r="H14" i="1"/>
  <c r="H15" i="1"/>
  <c r="H21" i="1"/>
  <c r="H22" i="1"/>
  <c r="H23" i="1"/>
  <c r="H24" i="1"/>
  <c r="H25" i="1"/>
  <c r="I8" i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21" i="1"/>
  <c r="I21" i="1" s="1"/>
  <c r="F22" i="1"/>
  <c r="I22" i="1" s="1"/>
  <c r="F23" i="1"/>
  <c r="I23" i="1" s="1"/>
  <c r="F24" i="1"/>
  <c r="I24" i="1" s="1"/>
  <c r="F25" i="1"/>
  <c r="I25" i="1" s="1"/>
  <c r="G27" i="1"/>
  <c r="E27" i="1"/>
  <c r="H8" i="1" l="1"/>
  <c r="H7" i="1"/>
  <c r="I7" i="1"/>
  <c r="I27" i="1" s="1"/>
  <c r="F27" i="1"/>
</calcChain>
</file>

<file path=xl/sharedStrings.xml><?xml version="1.0" encoding="utf-8"?>
<sst xmlns="http://schemas.openxmlformats.org/spreadsheetml/2006/main" count="36" uniqueCount="36">
  <si>
    <t>Hauptaktivität</t>
  </si>
  <si>
    <t>Teilaktivität</t>
  </si>
  <si>
    <t>Total</t>
  </si>
  <si>
    <t>Nr.</t>
  </si>
  <si>
    <t>Effektiver
Aufwand (IST)</t>
  </si>
  <si>
    <t>Aufwand-differenz
(SOLL-IST)</t>
  </si>
  <si>
    <t>Dauer (SOLL)
[Tage]</t>
  </si>
  <si>
    <t>Start-
datum
(IST)</t>
  </si>
  <si>
    <t>Enddatum
(IST)</t>
  </si>
  <si>
    <t>Aufwand
+Pufferzeit
+Overhead
(gerundet .5)</t>
  </si>
  <si>
    <t>Projektumriss</t>
  </si>
  <si>
    <t>Konzept</t>
  </si>
  <si>
    <t>Realisierung</t>
  </si>
  <si>
    <t>Systemtest</t>
  </si>
  <si>
    <t>Anzahl Mitarbeiter:</t>
  </si>
  <si>
    <t>Geschätzer
Aufwand (SOLL)
[Stunden]</t>
  </si>
  <si>
    <t>Projektplan</t>
  </si>
  <si>
    <t>Pflichtenheft</t>
  </si>
  <si>
    <t>Fachliche Spezifikationen</t>
  </si>
  <si>
    <t>Technische Spezifikation</t>
  </si>
  <si>
    <t>GUI Layout</t>
  </si>
  <si>
    <t>Datenbank Layout</t>
  </si>
  <si>
    <t>MVC Layout</t>
  </si>
  <si>
    <t>Umsetzung Datenbank Model</t>
  </si>
  <si>
    <t>Datenbank API Services</t>
  </si>
  <si>
    <t>Extended Login</t>
  </si>
  <si>
    <t>Test Cases schreiben</t>
  </si>
  <si>
    <t>Umsetzung GUI</t>
  </si>
  <si>
    <t>Umsetzung Navigation</t>
  </si>
  <si>
    <t>Umsetzung Formular</t>
  </si>
  <si>
    <t>Umsetzung Übersicht</t>
  </si>
  <si>
    <t>Umsetzung Logs</t>
  </si>
  <si>
    <t xml:space="preserve">DaU Testing </t>
  </si>
  <si>
    <t>Testbericht erstellen</t>
  </si>
  <si>
    <t>TestCases durchführen</t>
  </si>
  <si>
    <t>TNT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</si>
</sst>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2"/>
      <name val="Times New Roman"/>
      <family val="1"/>
    </font>
    <font>
      <sz val="8"/>
      <name val="Arial"/>
    </font>
    <font>
      <sz val="12"/>
      <name val="Arial"/>
    </font>
    <font>
      <b/>
      <sz val="12"/>
      <name val="Arial"/>
      <family val="2"/>
    </font>
    <font>
      <b/>
      <sz val="18"/>
      <name val="Arial"/>
      <family val="2"/>
    </font>
    <font>
      <sz val="11"/>
      <color theme="1" tint="0.24994659260841701"/>
      <name val="Cambria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20">
    <xf numFmtId="0" fontId="0" fillId="0" borderId="0"/>
    <xf numFmtId="0" fontId="6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12" fillId="0" borderId="7" applyFill="0" applyProtection="0">
      <alignment horizontal="center"/>
    </xf>
    <xf numFmtId="0" fontId="12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11" fillId="8" borderId="6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2" fillId="0" borderId="0" applyFill="0" applyProtection="0">
      <alignment vertical="center"/>
    </xf>
    <xf numFmtId="0" fontId="12" fillId="0" borderId="0" applyFill="0" applyProtection="0">
      <alignment horizontal="center" vertical="center" wrapText="1"/>
    </xf>
    <xf numFmtId="0" fontId="12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8" borderId="6">
      <alignment horizontal="center" vertical="center"/>
    </xf>
    <xf numFmtId="0" fontId="6" fillId="4" borderId="9" applyNumberFormat="0" applyFont="0" applyAlignment="0">
      <alignment horizontal="center"/>
    </xf>
    <xf numFmtId="0" fontId="6" fillId="5" borderId="8" applyNumberFormat="0" applyFont="0" applyAlignment="0">
      <alignment horizontal="center"/>
    </xf>
    <xf numFmtId="0" fontId="6" fillId="6" borderId="8" applyNumberFormat="0" applyFont="0" applyAlignment="0">
      <alignment horizontal="center"/>
    </xf>
    <xf numFmtId="0" fontId="6" fillId="7" borderId="8" applyNumberFormat="0" applyFont="0" applyAlignment="0">
      <alignment horizontal="center"/>
    </xf>
    <xf numFmtId="0" fontId="6" fillId="9" borderId="8" applyNumberFormat="0" applyFont="0" applyAlignment="0">
      <alignment horizontal="center"/>
    </xf>
  </cellStyleXfs>
  <cellXfs count="26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/>
    <xf numFmtId="0" fontId="3" fillId="0" borderId="1" xfId="0" applyFont="1" applyBorder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0">
    <cellStyle name="% abgeschlossen" xfId="17"/>
    <cellStyle name="Aktivität" xfId="3"/>
    <cellStyle name="Bezeichnung" xfId="6"/>
    <cellStyle name="Erklärender Text 2" xfId="13"/>
    <cellStyle name="Legende &quot;Tatsächlich&quot;" xfId="16"/>
    <cellStyle name="Legende zu &quot;% abgeschlossen (hinter dem Plan)&quot;" xfId="19"/>
    <cellStyle name="Legende zu &quot;tatsächlich (hinter dem Plan)&quot;" xfId="18"/>
    <cellStyle name="Planlegende" xfId="15"/>
    <cellStyle name="Projektüberschriften" xfId="5"/>
    <cellStyle name="Prozent abgeschlossen" xfId="7"/>
    <cellStyle name="Standard" xfId="0" builtinId="0"/>
    <cellStyle name="Standard 2" xfId="1"/>
    <cellStyle name="Steuerelement zum Hervorheben von Zeiträumen" xfId="8"/>
    <cellStyle name="Überschrift 1 2" xfId="2"/>
    <cellStyle name="Überschrift 2 2" xfId="10"/>
    <cellStyle name="Überschrift 3 2" xfId="11"/>
    <cellStyle name="Überschrift 4 2" xfId="12"/>
    <cellStyle name="Überschrift 5" xfId="9"/>
    <cellStyle name="Überschriften für Zeiträume" xfId="4"/>
    <cellStyle name="Zeitraumwert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zoomScale="75" workbookViewId="0">
      <selection activeCell="G9" sqref="G9"/>
    </sheetView>
  </sheetViews>
  <sheetFormatPr baseColWidth="10" defaultRowHeight="12.75" x14ac:dyDescent="0.2"/>
  <cols>
    <col min="1" max="1" width="3.85546875" customWidth="1"/>
    <col min="2" max="2" width="23.140625" customWidth="1"/>
    <col min="3" max="3" width="4.85546875" customWidth="1"/>
    <col min="4" max="4" width="50" customWidth="1"/>
    <col min="5" max="5" width="17.85546875" customWidth="1"/>
    <col min="6" max="6" width="16.28515625" customWidth="1"/>
    <col min="7" max="7" width="13.42578125" customWidth="1"/>
    <col min="8" max="8" width="12.85546875" customWidth="1"/>
    <col min="10" max="11" width="13.140625" bestFit="1" customWidth="1"/>
    <col min="12" max="12" width="3.5703125" customWidth="1"/>
  </cols>
  <sheetData>
    <row r="1" spans="2:11" ht="18" customHeight="1" x14ac:dyDescent="0.2"/>
    <row r="2" spans="2:11" ht="18" customHeight="1" x14ac:dyDescent="0.2"/>
    <row r="3" spans="2:11" ht="53.25" customHeight="1" x14ac:dyDescent="0.35">
      <c r="B3" s="16" t="s">
        <v>35</v>
      </c>
      <c r="D3" s="17" t="s">
        <v>14</v>
      </c>
      <c r="E3" s="18">
        <v>3</v>
      </c>
    </row>
    <row r="4" spans="2:11" ht="18" customHeight="1" x14ac:dyDescent="0.2"/>
    <row r="5" spans="2:11" ht="18" customHeight="1" x14ac:dyDescent="0.2">
      <c r="B5" s="1"/>
      <c r="C5" s="1"/>
      <c r="D5" s="1"/>
      <c r="E5" s="1"/>
      <c r="F5" s="1"/>
      <c r="G5" s="1"/>
      <c r="H5" s="1"/>
    </row>
    <row r="6" spans="2:11" ht="63" x14ac:dyDescent="0.2">
      <c r="B6" s="4" t="s">
        <v>0</v>
      </c>
      <c r="C6" s="4" t="s">
        <v>3</v>
      </c>
      <c r="D6" s="4" t="s">
        <v>1</v>
      </c>
      <c r="E6" s="5" t="s">
        <v>15</v>
      </c>
      <c r="F6" s="5" t="s">
        <v>9</v>
      </c>
      <c r="G6" s="13" t="s">
        <v>4</v>
      </c>
      <c r="H6" s="13" t="s">
        <v>5</v>
      </c>
      <c r="I6" s="5" t="s">
        <v>6</v>
      </c>
      <c r="J6" s="13" t="s">
        <v>7</v>
      </c>
      <c r="K6" s="13" t="s">
        <v>8</v>
      </c>
    </row>
    <row r="7" spans="2:11" ht="15.75" x14ac:dyDescent="0.2">
      <c r="B7" s="23" t="s">
        <v>10</v>
      </c>
      <c r="C7" s="6">
        <v>1</v>
      </c>
      <c r="D7" s="2" t="s">
        <v>16</v>
      </c>
      <c r="E7" s="6">
        <v>4</v>
      </c>
      <c r="F7" s="7">
        <f>MROUND(E7*1.2*1.1,0.5)</f>
        <v>5.5</v>
      </c>
      <c r="G7" s="7">
        <v>4</v>
      </c>
      <c r="H7" s="7">
        <f>IF(G7="","",SUM($F$7:F7)-SUM($G$7:G7))</f>
        <v>1.5</v>
      </c>
      <c r="I7" s="3">
        <f>F7/$E$3</f>
        <v>1.8333333333333333</v>
      </c>
      <c r="J7" s="14">
        <v>43333</v>
      </c>
      <c r="K7" s="14">
        <v>43368</v>
      </c>
    </row>
    <row r="8" spans="2:11" ht="15.75" x14ac:dyDescent="0.2">
      <c r="B8" s="24"/>
      <c r="C8" s="6">
        <v>2</v>
      </c>
      <c r="D8" s="2" t="s">
        <v>17</v>
      </c>
      <c r="E8" s="6">
        <v>8</v>
      </c>
      <c r="F8" s="7">
        <f>MROUND(E8*1.2*1.1,0.5)</f>
        <v>10.5</v>
      </c>
      <c r="G8" s="7">
        <v>8</v>
      </c>
      <c r="H8" s="7">
        <f>IF(G8="","",SUM($F$7:F8)-SUM($G$7:G8))</f>
        <v>4</v>
      </c>
      <c r="I8" s="3">
        <f t="shared" ref="I8:I25" si="0">F8/$E$3</f>
        <v>3.5</v>
      </c>
      <c r="J8" s="14">
        <v>43333</v>
      </c>
      <c r="K8" s="14">
        <v>43361</v>
      </c>
    </row>
    <row r="9" spans="2:11" ht="15.75" x14ac:dyDescent="0.2">
      <c r="B9" s="20" t="s">
        <v>11</v>
      </c>
      <c r="C9" s="6">
        <v>3</v>
      </c>
      <c r="D9" s="2" t="s">
        <v>18</v>
      </c>
      <c r="E9" s="6">
        <v>4</v>
      </c>
      <c r="F9" s="7">
        <f t="shared" ref="F9:F25" si="1">MROUND(E9*1.2*1.1,0.5)</f>
        <v>5.5</v>
      </c>
      <c r="G9" s="7"/>
      <c r="H9" s="7" t="str">
        <f>IF(G9="","",SUM($F$7:F9)-SUM($G$7:G9))</f>
        <v/>
      </c>
      <c r="I9" s="3">
        <f t="shared" si="0"/>
        <v>1.8333333333333333</v>
      </c>
      <c r="J9" s="14"/>
      <c r="K9" s="14"/>
    </row>
    <row r="10" spans="2:11" ht="15.75" x14ac:dyDescent="0.2">
      <c r="B10" s="21"/>
      <c r="C10" s="6">
        <v>4</v>
      </c>
      <c r="D10" s="2" t="s">
        <v>19</v>
      </c>
      <c r="E10" s="6">
        <v>4</v>
      </c>
      <c r="F10" s="7">
        <f t="shared" si="1"/>
        <v>5.5</v>
      </c>
      <c r="G10" s="7"/>
      <c r="H10" s="7" t="str">
        <f>IF(G10="","",SUM($F$7:F10)-SUM($G$7:G10))</f>
        <v/>
      </c>
      <c r="I10" s="3">
        <f t="shared" si="0"/>
        <v>1.8333333333333333</v>
      </c>
      <c r="J10" s="14"/>
      <c r="K10" s="14"/>
    </row>
    <row r="11" spans="2:11" ht="15.75" x14ac:dyDescent="0.2">
      <c r="B11" s="21"/>
      <c r="C11" s="6">
        <v>5</v>
      </c>
      <c r="D11" s="2" t="s">
        <v>20</v>
      </c>
      <c r="E11" s="6">
        <v>6</v>
      </c>
      <c r="F11" s="7">
        <f t="shared" si="1"/>
        <v>8</v>
      </c>
      <c r="G11" s="7"/>
      <c r="H11" s="7" t="str">
        <f>IF(G11="","",SUM($F$7:F11)-SUM($G$7:G11))</f>
        <v/>
      </c>
      <c r="I11" s="3">
        <f t="shared" si="0"/>
        <v>2.6666666666666665</v>
      </c>
      <c r="J11" s="14"/>
      <c r="K11" s="14"/>
    </row>
    <row r="12" spans="2:11" ht="15.75" x14ac:dyDescent="0.2">
      <c r="B12" s="21"/>
      <c r="C12" s="6">
        <v>6</v>
      </c>
      <c r="D12" s="2" t="s">
        <v>21</v>
      </c>
      <c r="E12" s="6">
        <v>4</v>
      </c>
      <c r="F12" s="7">
        <f t="shared" si="1"/>
        <v>5.5</v>
      </c>
      <c r="G12" s="7"/>
      <c r="H12" s="7" t="str">
        <f>IF(G12="","",SUM($F$7:F12)-SUM($G$7:G12))</f>
        <v/>
      </c>
      <c r="I12" s="3">
        <f t="shared" si="0"/>
        <v>1.8333333333333333</v>
      </c>
      <c r="J12" s="14"/>
      <c r="K12" s="14"/>
    </row>
    <row r="13" spans="2:11" ht="15.75" x14ac:dyDescent="0.2">
      <c r="B13" s="22"/>
      <c r="C13" s="6">
        <v>7</v>
      </c>
      <c r="D13" s="2" t="s">
        <v>22</v>
      </c>
      <c r="E13" s="6">
        <v>4</v>
      </c>
      <c r="F13" s="7">
        <f t="shared" si="1"/>
        <v>5.5</v>
      </c>
      <c r="G13" s="7"/>
      <c r="H13" s="7" t="str">
        <f>IF(G13="","",SUM($F$7:F13)-SUM($G$7:G13))</f>
        <v/>
      </c>
      <c r="I13" s="3">
        <f t="shared" si="0"/>
        <v>1.8333333333333333</v>
      </c>
      <c r="J13" s="14"/>
      <c r="K13" s="14"/>
    </row>
    <row r="14" spans="2:11" ht="15.75" x14ac:dyDescent="0.2">
      <c r="B14" s="23" t="s">
        <v>12</v>
      </c>
      <c r="C14" s="6">
        <v>8</v>
      </c>
      <c r="D14" s="2" t="s">
        <v>23</v>
      </c>
      <c r="E14" s="6">
        <v>2</v>
      </c>
      <c r="F14" s="7">
        <f t="shared" si="1"/>
        <v>2.5</v>
      </c>
      <c r="G14" s="7"/>
      <c r="H14" s="7" t="str">
        <f>IF(G14="","",SUM($F$7:F14)-SUM($G$7:G14))</f>
        <v/>
      </c>
      <c r="I14" s="3">
        <f t="shared" si="0"/>
        <v>0.83333333333333337</v>
      </c>
      <c r="J14" s="14"/>
      <c r="K14" s="15"/>
    </row>
    <row r="15" spans="2:11" ht="15.75" x14ac:dyDescent="0.2">
      <c r="B15" s="25"/>
      <c r="C15" s="6">
        <v>9</v>
      </c>
      <c r="D15" s="2" t="s">
        <v>24</v>
      </c>
      <c r="E15" s="6">
        <v>8</v>
      </c>
      <c r="F15" s="7">
        <f t="shared" si="1"/>
        <v>10.5</v>
      </c>
      <c r="G15" s="7"/>
      <c r="H15" s="7" t="str">
        <f>IF(G15="","",SUM($F$7:F15)-SUM($G$7:G15))</f>
        <v/>
      </c>
      <c r="I15" s="3">
        <f t="shared" si="0"/>
        <v>3.5</v>
      </c>
      <c r="J15" s="14"/>
      <c r="K15" s="15"/>
    </row>
    <row r="16" spans="2:11" ht="15.75" x14ac:dyDescent="0.2">
      <c r="B16" s="25"/>
      <c r="C16" s="6">
        <v>10</v>
      </c>
      <c r="D16" s="2" t="s">
        <v>27</v>
      </c>
      <c r="E16" s="6">
        <v>8</v>
      </c>
      <c r="F16" s="7">
        <f t="shared" si="1"/>
        <v>10.5</v>
      </c>
      <c r="G16" s="7"/>
      <c r="H16" s="7"/>
      <c r="I16" s="3">
        <f t="shared" si="0"/>
        <v>3.5</v>
      </c>
      <c r="J16" s="14"/>
      <c r="K16" s="15"/>
    </row>
    <row r="17" spans="2:11" ht="15.75" x14ac:dyDescent="0.2">
      <c r="B17" s="25"/>
      <c r="C17" s="6">
        <v>11</v>
      </c>
      <c r="D17" s="2" t="s">
        <v>28</v>
      </c>
      <c r="E17" s="6">
        <v>4</v>
      </c>
      <c r="F17" s="7">
        <f t="shared" si="1"/>
        <v>5.5</v>
      </c>
      <c r="G17" s="7"/>
      <c r="H17" s="7"/>
      <c r="I17" s="3">
        <f t="shared" si="0"/>
        <v>1.8333333333333333</v>
      </c>
      <c r="J17" s="14"/>
      <c r="K17" s="15"/>
    </row>
    <row r="18" spans="2:11" ht="15.75" x14ac:dyDescent="0.2">
      <c r="B18" s="25"/>
      <c r="C18" s="6">
        <v>12</v>
      </c>
      <c r="D18" s="2" t="s">
        <v>29</v>
      </c>
      <c r="E18" s="6">
        <v>6</v>
      </c>
      <c r="F18" s="7">
        <f t="shared" si="1"/>
        <v>8</v>
      </c>
      <c r="G18" s="7"/>
      <c r="H18" s="7"/>
      <c r="I18" s="3">
        <f t="shared" si="0"/>
        <v>2.6666666666666665</v>
      </c>
      <c r="J18" s="14"/>
      <c r="K18" s="15"/>
    </row>
    <row r="19" spans="2:11" ht="15.75" x14ac:dyDescent="0.2">
      <c r="B19" s="25"/>
      <c r="C19" s="6">
        <v>13</v>
      </c>
      <c r="D19" s="2" t="s">
        <v>30</v>
      </c>
      <c r="E19" s="6">
        <v>6</v>
      </c>
      <c r="F19" s="7">
        <f t="shared" si="1"/>
        <v>8</v>
      </c>
      <c r="G19" s="7"/>
      <c r="H19" s="7"/>
      <c r="I19" s="3">
        <f t="shared" si="0"/>
        <v>2.6666666666666665</v>
      </c>
      <c r="J19" s="14"/>
      <c r="K19" s="15"/>
    </row>
    <row r="20" spans="2:11" ht="15.75" x14ac:dyDescent="0.2">
      <c r="B20" s="25"/>
      <c r="C20" s="6">
        <v>14</v>
      </c>
      <c r="D20" s="2" t="s">
        <v>31</v>
      </c>
      <c r="E20" s="6">
        <v>6</v>
      </c>
      <c r="F20" s="7">
        <f t="shared" si="1"/>
        <v>8</v>
      </c>
      <c r="G20" s="7"/>
      <c r="H20" s="7"/>
      <c r="I20" s="3">
        <f t="shared" si="0"/>
        <v>2.6666666666666665</v>
      </c>
      <c r="J20" s="14"/>
      <c r="K20" s="15"/>
    </row>
    <row r="21" spans="2:11" ht="15.75" x14ac:dyDescent="0.2">
      <c r="B21" s="25"/>
      <c r="C21" s="6">
        <v>15</v>
      </c>
      <c r="D21" s="2" t="s">
        <v>25</v>
      </c>
      <c r="E21" s="6">
        <v>10</v>
      </c>
      <c r="F21" s="7">
        <f t="shared" si="1"/>
        <v>13</v>
      </c>
      <c r="G21" s="7"/>
      <c r="H21" s="7" t="str">
        <f>IF(G21="","",SUM($F$7:F21)-SUM($G$7:G21))</f>
        <v/>
      </c>
      <c r="I21" s="3">
        <f t="shared" si="0"/>
        <v>4.333333333333333</v>
      </c>
      <c r="J21" s="14"/>
      <c r="K21" s="15"/>
    </row>
    <row r="22" spans="2:11" ht="15.75" x14ac:dyDescent="0.2">
      <c r="B22" s="24"/>
      <c r="C22" s="6">
        <v>16</v>
      </c>
      <c r="D22" s="2" t="s">
        <v>26</v>
      </c>
      <c r="E22" s="6">
        <v>8</v>
      </c>
      <c r="F22" s="7">
        <f t="shared" si="1"/>
        <v>10.5</v>
      </c>
      <c r="G22" s="7"/>
      <c r="H22" s="7" t="str">
        <f>IF(G22="","",SUM($F$7:F22)-SUM($G$7:G22))</f>
        <v/>
      </c>
      <c r="I22" s="3">
        <f t="shared" si="0"/>
        <v>3.5</v>
      </c>
      <c r="J22" s="14"/>
      <c r="K22" s="15"/>
    </row>
    <row r="23" spans="2:11" ht="15.75" x14ac:dyDescent="0.2">
      <c r="B23" s="23" t="s">
        <v>13</v>
      </c>
      <c r="C23" s="6">
        <v>17</v>
      </c>
      <c r="D23" s="2" t="s">
        <v>32</v>
      </c>
      <c r="E23" s="6">
        <v>4</v>
      </c>
      <c r="F23" s="7">
        <f t="shared" si="1"/>
        <v>5.5</v>
      </c>
      <c r="G23" s="7"/>
      <c r="H23" s="7" t="str">
        <f>IF(G23="","",SUM($F$7:F23)-SUM($G$7:G23))</f>
        <v/>
      </c>
      <c r="I23" s="3">
        <f t="shared" si="0"/>
        <v>1.8333333333333333</v>
      </c>
      <c r="J23" s="15"/>
      <c r="K23" s="15"/>
    </row>
    <row r="24" spans="2:11" ht="15.75" x14ac:dyDescent="0.2">
      <c r="B24" s="25"/>
      <c r="C24" s="6">
        <v>18</v>
      </c>
      <c r="D24" s="2" t="s">
        <v>34</v>
      </c>
      <c r="E24" s="6">
        <v>4</v>
      </c>
      <c r="F24" s="7">
        <f t="shared" si="1"/>
        <v>5.5</v>
      </c>
      <c r="G24" s="7"/>
      <c r="H24" s="7" t="str">
        <f>IF(G24="","",SUM($F$7:F24)-SUM($G$7:G24))</f>
        <v/>
      </c>
      <c r="I24" s="3">
        <f t="shared" si="0"/>
        <v>1.8333333333333333</v>
      </c>
      <c r="J24" s="15"/>
      <c r="K24" s="15"/>
    </row>
    <row r="25" spans="2:11" ht="15.75" x14ac:dyDescent="0.2">
      <c r="B25" s="24"/>
      <c r="C25" s="6">
        <v>19</v>
      </c>
      <c r="D25" s="2" t="s">
        <v>33</v>
      </c>
      <c r="E25" s="6">
        <v>4</v>
      </c>
      <c r="F25" s="7">
        <f t="shared" si="1"/>
        <v>5.5</v>
      </c>
      <c r="G25" s="7"/>
      <c r="H25" s="7" t="str">
        <f>IF(G25="","",SUM($F$7:F25)-SUM($G$7:G25))</f>
        <v/>
      </c>
      <c r="I25" s="3">
        <f t="shared" si="0"/>
        <v>1.8333333333333333</v>
      </c>
      <c r="J25" s="15"/>
      <c r="K25" s="15"/>
    </row>
    <row r="26" spans="2:11" ht="15" x14ac:dyDescent="0.2">
      <c r="B26" s="1"/>
      <c r="C26" s="8"/>
      <c r="D26" s="1"/>
      <c r="E26" s="8"/>
      <c r="F26" s="8"/>
      <c r="G26" s="8"/>
      <c r="H26" s="8"/>
    </row>
    <row r="27" spans="2:11" ht="15.75" x14ac:dyDescent="0.25">
      <c r="C27" s="10"/>
      <c r="D27" s="19" t="s">
        <v>2</v>
      </c>
      <c r="E27" s="11">
        <f>SUM(E7:E26)</f>
        <v>104</v>
      </c>
      <c r="F27" s="9">
        <f>SUM(F7:F26)</f>
        <v>139</v>
      </c>
      <c r="G27" s="9">
        <f>SUM(G7:G26)</f>
        <v>12</v>
      </c>
      <c r="H27" s="10"/>
      <c r="I27" s="12">
        <f>SUM(I7:I26)</f>
        <v>46.333333333333343</v>
      </c>
    </row>
    <row r="28" spans="2:11" ht="15" x14ac:dyDescent="0.2">
      <c r="B28" s="1"/>
      <c r="C28" s="1"/>
      <c r="D28" s="1"/>
      <c r="E28" s="1"/>
      <c r="F28" s="1"/>
      <c r="G28" s="1"/>
      <c r="H28" s="1"/>
    </row>
    <row r="29" spans="2:11" ht="15" x14ac:dyDescent="0.2">
      <c r="B29" s="1"/>
      <c r="C29" s="1"/>
      <c r="D29" s="1"/>
      <c r="E29" s="1"/>
      <c r="F29" s="1"/>
      <c r="G29" s="1"/>
      <c r="H29" s="1"/>
    </row>
    <row r="30" spans="2:11" ht="15" x14ac:dyDescent="0.2">
      <c r="B30" s="1"/>
      <c r="C30" s="1"/>
      <c r="D30" s="1"/>
      <c r="E30" s="1"/>
      <c r="F30" s="1"/>
      <c r="G30" s="1"/>
      <c r="H30" s="1"/>
    </row>
    <row r="31" spans="2:11" ht="15" x14ac:dyDescent="0.2">
      <c r="B31" s="1"/>
      <c r="C31" s="1"/>
      <c r="D31" s="1"/>
      <c r="E31" s="1"/>
      <c r="F31" s="1"/>
      <c r="G31" s="1"/>
      <c r="H31" s="1"/>
    </row>
    <row r="32" spans="2:11" ht="15" x14ac:dyDescent="0.2">
      <c r="B32" s="1"/>
      <c r="C32" s="1"/>
      <c r="D32" s="1"/>
      <c r="E32" s="1"/>
      <c r="F32" s="1"/>
      <c r="G32" s="1"/>
      <c r="H32" s="1"/>
    </row>
  </sheetData>
  <mergeCells count="4">
    <mergeCell ref="B9:B13"/>
    <mergeCell ref="B7:B8"/>
    <mergeCell ref="B23:B25"/>
    <mergeCell ref="B14:B22"/>
  </mergeCells>
  <phoneticPr fontId="2" type="noConversion"/>
  <pageMargins left="0.78740157499999996" right="0.78740157499999996" top="0.984251969" bottom="0.984251969" header="0.4921259845" footer="0.4921259845"/>
  <pageSetup paperSize="9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gibs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mosimann</dc:creator>
  <cp:lastModifiedBy>Administrator</cp:lastModifiedBy>
  <cp:lastPrinted>2004-07-16T12:56:06Z</cp:lastPrinted>
  <dcterms:created xsi:type="dcterms:W3CDTF">2002-12-30T12:52:42Z</dcterms:created>
  <dcterms:modified xsi:type="dcterms:W3CDTF">2018-10-30T13:25:21Z</dcterms:modified>
</cp:coreProperties>
</file>