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nier4/PycharmProjects/Samples_Clustering_Pipeline/data/verification/"/>
    </mc:Choice>
  </mc:AlternateContent>
  <bookViews>
    <workbookView xWindow="23100" yWindow="1240" windowWidth="25860" windowHeight="28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6" i="1"/>
  <c r="E45" i="1"/>
  <c r="C46" i="1"/>
  <c r="C45" i="1"/>
  <c r="C47" i="1"/>
  <c r="C44" i="1"/>
  <c r="C43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B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3" i="1"/>
  <c r="E44" i="1"/>
  <c r="E47" i="1"/>
  <c r="B13" i="1"/>
  <c r="E7" i="1"/>
</calcChain>
</file>

<file path=xl/sharedStrings.xml><?xml version="1.0" encoding="utf-8"?>
<sst xmlns="http://schemas.openxmlformats.org/spreadsheetml/2006/main" count="64" uniqueCount="50">
  <si>
    <t>samples</t>
  </si>
  <si>
    <t>spreadsheet_df</t>
  </si>
  <si>
    <t>network_df</t>
  </si>
  <si>
    <t>edges</t>
  </si>
  <si>
    <t>genes</t>
  </si>
  <si>
    <t>net_genes</t>
  </si>
  <si>
    <t>M</t>
  </si>
  <si>
    <t>node_1_names</t>
  </si>
  <si>
    <t>node_2_names</t>
  </si>
  <si>
    <t>unique_gene_names</t>
  </si>
  <si>
    <t>network_mat</t>
  </si>
  <si>
    <t>Variable name</t>
  </si>
  <si>
    <t>Size</t>
  </si>
  <si>
    <t>sample_random</t>
  </si>
  <si>
    <t>genes_lookup_table</t>
  </si>
  <si>
    <t xml:space="preserve"> base memory Line number</t>
  </si>
  <si>
    <t>Input variables</t>
  </si>
  <si>
    <t>number of parallel processes</t>
  </si>
  <si>
    <t>Total Memory Required:</t>
  </si>
  <si>
    <t>multiplicity</t>
  </si>
  <si>
    <t>single</t>
  </si>
  <si>
    <t>cc_net_nmf Input Variables</t>
  </si>
  <si>
    <t>lap_diag</t>
  </si>
  <si>
    <t>lap_pos</t>
  </si>
  <si>
    <t>spreadsheet_mat</t>
  </si>
  <si>
    <t>sample_names</t>
  </si>
  <si>
    <t>linkage_matrix</t>
  </si>
  <si>
    <t>indicator_matrix</t>
  </si>
  <si>
    <t>consensus_matrix</t>
  </si>
  <si>
    <t>labels</t>
  </si>
  <si>
    <t>find and save</t>
  </si>
  <si>
    <t>CALL find_save_net_nmf_</t>
  </si>
  <si>
    <t>CALL save consensus</t>
  </si>
  <si>
    <t>CALL save samples clustering</t>
  </si>
  <si>
    <t>CALL save cluster average</t>
  </si>
  <si>
    <t>total</t>
  </si>
  <si>
    <r>
      <t>zip</t>
    </r>
    <r>
      <rPr>
        <sz val="9"/>
        <color rgb="FF000000"/>
        <rFont val="Menlo"/>
      </rPr>
      <t>(itertools.repeat(…</t>
    </r>
  </si>
  <si>
    <t>h_mat</t>
  </si>
  <si>
    <t>45b724b</t>
  </si>
  <si>
    <t>units</t>
  </si>
  <si>
    <t>Bytes</t>
  </si>
  <si>
    <t>gene name string</t>
  </si>
  <si>
    <t>sample name string</t>
  </si>
  <si>
    <t>letters</t>
  </si>
  <si>
    <t>items</t>
  </si>
  <si>
    <t>MB</t>
  </si>
  <si>
    <t>production version</t>
  </si>
  <si>
    <t>double</t>
  </si>
  <si>
    <t>sample_quantile_norm</t>
  </si>
  <si>
    <t>sample_smooth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</si>
</sst>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  <font>
      <sz val="9"/>
      <color rgb="FF000080"/>
      <name val="Menlo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2" fontId="0" fillId="0" borderId="0" xfId="0" applyNumberFormat="1" applyAlignment="1">
      <alignment horizontal="center"/>
    </xf>
    <xf numFmtId="0" fontId="2" fillId="0" borderId="0" xfId="3"/>
    <xf numFmtId="164" fontId="0" fillId="0" borderId="0" xfId="0" applyNumberFormat="1" applyAlignment="1">
      <alignment horizontal="right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nowEnG/Samples_Clustering_Pipeline/commit/45b724be93bda0d628d01e1fdd27a8555f4560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zoomScale="198" zoomScaleNormal="200" zoomScalePageLayoutView="200" workbookViewId="0">
      <selection activeCell="B32" sqref="B32"/>
    </sheetView>
  </sheetViews>
  <sheetFormatPr baseColWidth="10" defaultRowHeight="16" x14ac:dyDescent="0.2"/>
  <cols>
    <col min="1" max="1" width="31.1640625" style="1" customWidth="1"/>
    <col min="2" max="2" width="24.83203125" bestFit="1" customWidth="1"/>
    <col min="3" max="3" width="9.5" style="6" customWidth="1"/>
    <col min="4" max="4" width="9.6640625" style="6" customWidth="1"/>
    <col min="5" max="5" width="14.1640625" style="13" customWidth="1"/>
    <col min="6" max="6" width="8.1640625" customWidth="1"/>
  </cols>
  <sheetData>
    <row r="1" spans="1:5" x14ac:dyDescent="0.2">
      <c r="A1" s="1" t="s">
        <v>46</v>
      </c>
      <c r="B1" s="12" t="s">
        <v>38</v>
      </c>
    </row>
    <row r="2" spans="1:5" x14ac:dyDescent="0.2">
      <c r="A2" s="2" t="s">
        <v>21</v>
      </c>
      <c r="B2" s="5" t="s">
        <v>12</v>
      </c>
      <c r="C2" s="5" t="s">
        <v>39</v>
      </c>
    </row>
    <row r="3" spans="1:5" x14ac:dyDescent="0.2">
      <c r="A3" s="1" t="s">
        <v>6</v>
      </c>
      <c r="B3">
        <f>1000000</f>
        <v>1000000</v>
      </c>
      <c r="C3" s="6" t="s">
        <v>40</v>
      </c>
    </row>
    <row r="4" spans="1:5" x14ac:dyDescent="0.2">
      <c r="A4" s="1" t="s">
        <v>42</v>
      </c>
      <c r="B4">
        <v>32</v>
      </c>
      <c r="C4" s="6" t="s">
        <v>43</v>
      </c>
    </row>
    <row r="5" spans="1:5" x14ac:dyDescent="0.2">
      <c r="A5" s="1" t="s">
        <v>41</v>
      </c>
      <c r="B5">
        <v>15</v>
      </c>
      <c r="C5" s="6" t="s">
        <v>43</v>
      </c>
    </row>
    <row r="6" spans="1:5" x14ac:dyDescent="0.2">
      <c r="A6" s="1" t="s">
        <v>47</v>
      </c>
      <c r="B6">
        <v>8</v>
      </c>
      <c r="C6" s="6" t="s">
        <v>40</v>
      </c>
    </row>
    <row r="7" spans="1:5" x14ac:dyDescent="0.2">
      <c r="A7" s="1" t="s">
        <v>20</v>
      </c>
      <c r="B7">
        <v>4</v>
      </c>
      <c r="C7" s="6" t="s">
        <v>40</v>
      </c>
      <c r="E7" s="13">
        <f>5*60/24</f>
        <v>12.5</v>
      </c>
    </row>
    <row r="8" spans="1:5" x14ac:dyDescent="0.2">
      <c r="A8" s="1" t="s">
        <v>0</v>
      </c>
      <c r="B8">
        <v>248</v>
      </c>
      <c r="C8" s="6" t="s">
        <v>44</v>
      </c>
    </row>
    <row r="9" spans="1:5" x14ac:dyDescent="0.2">
      <c r="A9" s="1" t="s">
        <v>4</v>
      </c>
      <c r="B9">
        <v>17547</v>
      </c>
      <c r="C9" s="6" t="s">
        <v>44</v>
      </c>
    </row>
    <row r="10" spans="1:5" x14ac:dyDescent="0.2">
      <c r="A10" s="1" t="s">
        <v>3</v>
      </c>
      <c r="B10">
        <v>289432</v>
      </c>
      <c r="C10" s="6" t="s">
        <v>44</v>
      </c>
    </row>
    <row r="11" spans="1:5" x14ac:dyDescent="0.2">
      <c r="A11" s="1" t="s">
        <v>5</v>
      </c>
      <c r="B11">
        <v>11128</v>
      </c>
      <c r="C11" s="6" t="s">
        <v>44</v>
      </c>
    </row>
    <row r="12" spans="1:5" x14ac:dyDescent="0.2">
      <c r="A12" s="1" t="s">
        <v>17</v>
      </c>
      <c r="B12">
        <v>1</v>
      </c>
    </row>
    <row r="13" spans="1:5" x14ac:dyDescent="0.2">
      <c r="A13" s="1" t="s">
        <v>18</v>
      </c>
      <c r="B13" s="8">
        <f>(E40+E49*(B12+1))</f>
        <v>453.97075699999994</v>
      </c>
      <c r="C13" s="6" t="s">
        <v>45</v>
      </c>
    </row>
    <row r="15" spans="1:5" x14ac:dyDescent="0.2">
      <c r="A15" s="2" t="s">
        <v>15</v>
      </c>
      <c r="B15" s="3" t="s">
        <v>11</v>
      </c>
      <c r="C15" s="5" t="s">
        <v>45</v>
      </c>
      <c r="D15" t="s">
        <v>19</v>
      </c>
      <c r="E15" s="13" t="s">
        <v>45</v>
      </c>
    </row>
    <row r="16" spans="1:5" x14ac:dyDescent="0.2">
      <c r="A16" s="1">
        <v>174</v>
      </c>
      <c r="B16" s="4" t="s">
        <v>1</v>
      </c>
      <c r="C16" s="11">
        <f>(B9*B5+B8*B4+B9*B8*B6)/B3</f>
        <v>35.084389000000002</v>
      </c>
      <c r="D16">
        <v>1</v>
      </c>
      <c r="E16" s="13">
        <f>C16*D16</f>
        <v>35.084389000000002</v>
      </c>
    </row>
    <row r="17" spans="1:5" x14ac:dyDescent="0.2">
      <c r="A17" s="1">
        <v>175</v>
      </c>
      <c r="B17" s="4" t="s">
        <v>2</v>
      </c>
      <c r="C17" s="11">
        <f>(B10*B5*2+B10*B6)/B3</f>
        <v>10.998416000000001</v>
      </c>
      <c r="D17">
        <v>1</v>
      </c>
      <c r="E17" s="13">
        <f t="shared" ref="E17:E39" si="0">C17*D17</f>
        <v>10.998416000000001</v>
      </c>
    </row>
    <row r="18" spans="1:5" x14ac:dyDescent="0.2">
      <c r="A18" s="1">
        <v>177</v>
      </c>
      <c r="B18" s="4" t="s">
        <v>7</v>
      </c>
      <c r="C18" s="11">
        <f>B11*B5/B3</f>
        <v>0.16692000000000001</v>
      </c>
      <c r="D18">
        <v>1</v>
      </c>
      <c r="E18" s="13">
        <f t="shared" si="0"/>
        <v>0.16692000000000001</v>
      </c>
    </row>
    <row r="19" spans="1:5" x14ac:dyDescent="0.2">
      <c r="A19" s="1">
        <v>177</v>
      </c>
      <c r="B19" s="4" t="s">
        <v>8</v>
      </c>
      <c r="C19" s="11">
        <f>B11*B5/B3</f>
        <v>0.16692000000000001</v>
      </c>
      <c r="D19">
        <v>1</v>
      </c>
      <c r="E19" s="13">
        <f t="shared" si="0"/>
        <v>0.16692000000000001</v>
      </c>
    </row>
    <row r="20" spans="1:5" x14ac:dyDescent="0.2">
      <c r="A20" s="1">
        <v>178</v>
      </c>
      <c r="B20" s="4" t="s">
        <v>9</v>
      </c>
      <c r="C20" s="11">
        <f>B11*B5/B3</f>
        <v>0.16692000000000001</v>
      </c>
      <c r="D20">
        <v>1</v>
      </c>
      <c r="E20" s="13">
        <f t="shared" si="0"/>
        <v>0.16692000000000001</v>
      </c>
    </row>
    <row r="21" spans="1:5" x14ac:dyDescent="0.2">
      <c r="A21" s="1">
        <v>179</v>
      </c>
      <c r="B21" s="4" t="s">
        <v>14</v>
      </c>
      <c r="C21" s="11">
        <f>(B11*B5+B11*B6)/B3</f>
        <v>0.255944</v>
      </c>
      <c r="D21">
        <v>1</v>
      </c>
      <c r="E21" s="13">
        <f t="shared" si="0"/>
        <v>0.255944</v>
      </c>
    </row>
    <row r="22" spans="1:5" x14ac:dyDescent="0.2">
      <c r="A22" s="1">
        <v>181</v>
      </c>
      <c r="B22" s="4" t="s">
        <v>2</v>
      </c>
      <c r="C22" s="11">
        <f>C17</f>
        <v>10.998416000000001</v>
      </c>
      <c r="D22">
        <v>1</v>
      </c>
      <c r="E22" s="13">
        <f t="shared" si="0"/>
        <v>10.998416000000001</v>
      </c>
    </row>
    <row r="23" spans="1:5" x14ac:dyDescent="0.2">
      <c r="A23" s="1">
        <v>182</v>
      </c>
      <c r="B23" s="4" t="s">
        <v>2</v>
      </c>
      <c r="C23" s="11">
        <f>C17</f>
        <v>10.998416000000001</v>
      </c>
      <c r="D23">
        <v>1</v>
      </c>
      <c r="E23" s="13">
        <f t="shared" si="0"/>
        <v>10.998416000000001</v>
      </c>
    </row>
    <row r="24" spans="1:5" x14ac:dyDescent="0.2">
      <c r="A24" s="1">
        <v>184</v>
      </c>
      <c r="B24" s="4" t="s">
        <v>2</v>
      </c>
      <c r="C24" s="11">
        <f>C23*2</f>
        <v>21.996832000000001</v>
      </c>
      <c r="D24">
        <v>2</v>
      </c>
      <c r="E24" s="13">
        <f t="shared" si="0"/>
        <v>43.993664000000003</v>
      </c>
    </row>
    <row r="25" spans="1:5" x14ac:dyDescent="0.2">
      <c r="A25" s="1">
        <v>185</v>
      </c>
      <c r="B25" s="4" t="s">
        <v>10</v>
      </c>
      <c r="C25" s="11">
        <f>2*(B10*2*B7+B10*B6)/B3</f>
        <v>9.2618240000000007</v>
      </c>
      <c r="D25">
        <v>1</v>
      </c>
      <c r="E25" s="13">
        <f t="shared" si="0"/>
        <v>9.2618240000000007</v>
      </c>
    </row>
    <row r="26" spans="1:5" x14ac:dyDescent="0.2">
      <c r="A26" s="1">
        <v>188</v>
      </c>
      <c r="B26" s="4" t="s">
        <v>10</v>
      </c>
      <c r="C26" s="11">
        <f>C25</f>
        <v>9.2618240000000007</v>
      </c>
      <c r="D26">
        <v>2</v>
      </c>
      <c r="E26" s="13">
        <f t="shared" si="0"/>
        <v>18.523648000000001</v>
      </c>
    </row>
    <row r="27" spans="1:5" x14ac:dyDescent="0.2">
      <c r="A27" s="1">
        <v>189</v>
      </c>
      <c r="B27" s="4" t="s">
        <v>22</v>
      </c>
      <c r="C27" s="11">
        <f>(B11*B6)/B3</f>
        <v>8.9024000000000006E-2</v>
      </c>
      <c r="D27">
        <v>1</v>
      </c>
      <c r="E27" s="13">
        <f t="shared" si="0"/>
        <v>8.9024000000000006E-2</v>
      </c>
    </row>
    <row r="28" spans="1:5" x14ac:dyDescent="0.2">
      <c r="A28" s="1">
        <v>189</v>
      </c>
      <c r="B28" s="4" t="s">
        <v>23</v>
      </c>
      <c r="C28" s="11">
        <f>C26</f>
        <v>9.2618240000000007</v>
      </c>
      <c r="D28">
        <v>1</v>
      </c>
      <c r="E28" s="13">
        <f t="shared" si="0"/>
        <v>9.2618240000000007</v>
      </c>
    </row>
    <row r="29" spans="1:5" x14ac:dyDescent="0.2">
      <c r="A29" s="1">
        <v>191</v>
      </c>
      <c r="B29" s="4" t="s">
        <v>1</v>
      </c>
      <c r="C29" s="11">
        <f>(B11*B5+B8*B4+B11*B8*B6)/B3</f>
        <v>22.252808000000002</v>
      </c>
      <c r="D29">
        <v>2</v>
      </c>
      <c r="E29" s="13">
        <f t="shared" si="0"/>
        <v>44.505616000000003</v>
      </c>
    </row>
    <row r="30" spans="1:5" x14ac:dyDescent="0.2">
      <c r="A30" s="1">
        <v>192</v>
      </c>
      <c r="B30" s="4" t="s">
        <v>24</v>
      </c>
      <c r="C30" s="11">
        <f>(B11*B8*B6)/B3</f>
        <v>22.077952</v>
      </c>
      <c r="D30">
        <v>2</v>
      </c>
      <c r="E30" s="13">
        <f t="shared" si="0"/>
        <v>44.155904</v>
      </c>
    </row>
    <row r="31" spans="1:5" x14ac:dyDescent="0.2">
      <c r="A31" s="1">
        <v>193</v>
      </c>
      <c r="B31" s="4" t="s">
        <v>25</v>
      </c>
      <c r="C31" s="11">
        <f>B8*B4/B3</f>
        <v>7.9360000000000003E-3</v>
      </c>
      <c r="D31">
        <v>1</v>
      </c>
      <c r="E31" s="13">
        <f t="shared" si="0"/>
        <v>7.9360000000000003E-3</v>
      </c>
    </row>
    <row r="32" spans="1:5" x14ac:dyDescent="0.2">
      <c r="A32" s="1">
        <v>199</v>
      </c>
      <c r="B32" s="4" t="s">
        <v>31</v>
      </c>
      <c r="C32" s="11"/>
      <c r="D32">
        <v>1</v>
      </c>
      <c r="E32" s="13">
        <f t="shared" si="0"/>
        <v>0</v>
      </c>
    </row>
    <row r="33" spans="1:5" x14ac:dyDescent="0.2">
      <c r="A33" s="1">
        <v>234</v>
      </c>
      <c r="B33" s="4" t="s">
        <v>26</v>
      </c>
      <c r="C33" s="11">
        <f>B8*B6*B8/B3</f>
        <v>0.49203200000000002</v>
      </c>
      <c r="D33">
        <v>1</v>
      </c>
      <c r="E33" s="13">
        <f t="shared" si="0"/>
        <v>0.49203200000000002</v>
      </c>
    </row>
    <row r="34" spans="1:5" x14ac:dyDescent="0.2">
      <c r="A34" s="1">
        <v>235</v>
      </c>
      <c r="B34" s="4" t="s">
        <v>27</v>
      </c>
      <c r="C34" s="11">
        <f>B8*B6*B8/B3</f>
        <v>0.49203200000000002</v>
      </c>
      <c r="D34">
        <v>1</v>
      </c>
      <c r="E34" s="13">
        <f t="shared" si="0"/>
        <v>0.49203200000000002</v>
      </c>
    </row>
    <row r="35" spans="1:5" x14ac:dyDescent="0.2">
      <c r="A35" s="1">
        <v>236</v>
      </c>
      <c r="B35" s="4" t="s">
        <v>28</v>
      </c>
      <c r="C35" s="11">
        <f>B8*B6*B8/B3</f>
        <v>0.49203200000000002</v>
      </c>
      <c r="D35">
        <v>1</v>
      </c>
      <c r="E35" s="13">
        <f t="shared" si="0"/>
        <v>0.49203200000000002</v>
      </c>
    </row>
    <row r="36" spans="1:5" x14ac:dyDescent="0.2">
      <c r="A36" s="1">
        <v>237</v>
      </c>
      <c r="B36" s="4" t="s">
        <v>29</v>
      </c>
      <c r="C36" s="11">
        <f>B8*B6/B3</f>
        <v>1.9840000000000001E-3</v>
      </c>
      <c r="D36">
        <v>1</v>
      </c>
      <c r="E36" s="13">
        <f t="shared" si="0"/>
        <v>1.9840000000000001E-3</v>
      </c>
    </row>
    <row r="37" spans="1:5" x14ac:dyDescent="0.2">
      <c r="A37" s="1">
        <v>239</v>
      </c>
      <c r="B37" s="4" t="s">
        <v>32</v>
      </c>
      <c r="C37" s="11"/>
      <c r="D37">
        <v>1</v>
      </c>
      <c r="E37" s="13">
        <f t="shared" si="0"/>
        <v>0</v>
      </c>
    </row>
    <row r="38" spans="1:5" x14ac:dyDescent="0.2">
      <c r="A38" s="1">
        <v>240</v>
      </c>
      <c r="B38" s="4" t="s">
        <v>33</v>
      </c>
      <c r="C38" s="11"/>
      <c r="D38">
        <v>1</v>
      </c>
      <c r="E38" s="13">
        <f t="shared" si="0"/>
        <v>0</v>
      </c>
    </row>
    <row r="39" spans="1:5" x14ac:dyDescent="0.2">
      <c r="A39" s="1">
        <v>241</v>
      </c>
      <c r="B39" s="4" t="s">
        <v>34</v>
      </c>
      <c r="C39" s="11"/>
      <c r="D39">
        <v>1</v>
      </c>
      <c r="E39" s="13">
        <f t="shared" si="0"/>
        <v>0</v>
      </c>
    </row>
    <row r="40" spans="1:5" x14ac:dyDescent="0.2">
      <c r="A40" s="1" t="s">
        <v>35</v>
      </c>
      <c r="B40" s="4"/>
      <c r="C40" s="11"/>
      <c r="D40"/>
      <c r="E40" s="13">
        <f>SUM(E16:E39)</f>
        <v>240.11386099999996</v>
      </c>
    </row>
    <row r="41" spans="1:5" ht="17" customHeight="1" x14ac:dyDescent="0.2">
      <c r="B41" s="4"/>
      <c r="D41"/>
    </row>
    <row r="42" spans="1:5" x14ac:dyDescent="0.2">
      <c r="A42" s="2" t="s">
        <v>30</v>
      </c>
      <c r="B42" s="4"/>
      <c r="D42"/>
    </row>
    <row r="43" spans="1:5" x14ac:dyDescent="0.2">
      <c r="A43" s="2" t="s">
        <v>16</v>
      </c>
      <c r="B43" s="9" t="s">
        <v>36</v>
      </c>
      <c r="C43" s="11">
        <f>(C26+C30+C27+C28)</f>
        <v>40.690624</v>
      </c>
      <c r="D43">
        <v>1</v>
      </c>
      <c r="E43" s="13">
        <f>C43*D43</f>
        <v>40.690624</v>
      </c>
    </row>
    <row r="44" spans="1:5" x14ac:dyDescent="0.2">
      <c r="A44" s="7">
        <v>264</v>
      </c>
      <c r="B44" s="10" t="s">
        <v>13</v>
      </c>
      <c r="C44" s="11">
        <f>C30</f>
        <v>22.077952</v>
      </c>
      <c r="D44">
        <v>1</v>
      </c>
      <c r="E44" s="13">
        <f t="shared" ref="E44:E47" si="1">C44*D44</f>
        <v>22.077952</v>
      </c>
    </row>
    <row r="45" spans="1:5" x14ac:dyDescent="0.2">
      <c r="A45" s="7">
        <v>267</v>
      </c>
      <c r="B45" s="10" t="s">
        <v>49</v>
      </c>
      <c r="C45" s="11">
        <f>C44</f>
        <v>22.077952</v>
      </c>
      <c r="D45">
        <v>1</v>
      </c>
      <c r="E45" s="13">
        <f>C45*D45</f>
        <v>22.077952</v>
      </c>
    </row>
    <row r="46" spans="1:5" x14ac:dyDescent="0.2">
      <c r="A46" s="7">
        <v>273</v>
      </c>
      <c r="B46" s="10" t="s">
        <v>48</v>
      </c>
      <c r="C46" s="11">
        <f>C45</f>
        <v>22.077952</v>
      </c>
      <c r="D46">
        <v>1</v>
      </c>
      <c r="E46" s="13">
        <f>C46*D46</f>
        <v>22.077952</v>
      </c>
    </row>
    <row r="47" spans="1:5" x14ac:dyDescent="0.2">
      <c r="A47" s="7">
        <v>274</v>
      </c>
      <c r="B47" s="10" t="s">
        <v>37</v>
      </c>
      <c r="C47" s="11">
        <f>B8*2*B6/B3</f>
        <v>3.9680000000000002E-3</v>
      </c>
      <c r="D47">
        <v>1</v>
      </c>
      <c r="E47" s="13">
        <f t="shared" si="1"/>
        <v>3.9680000000000002E-3</v>
      </c>
    </row>
    <row r="48" spans="1:5" x14ac:dyDescent="0.2">
      <c r="B48" s="4"/>
      <c r="C48" s="11"/>
      <c r="D48"/>
    </row>
    <row r="49" spans="1:5" x14ac:dyDescent="0.2">
      <c r="A49" s="1" t="s">
        <v>35</v>
      </c>
      <c r="B49" s="4"/>
      <c r="C49" s="11"/>
      <c r="D49"/>
      <c r="E49" s="13">
        <f>SUM(E43:E47)</f>
        <v>106.92844799999999</v>
      </c>
    </row>
    <row r="50" spans="1:5" x14ac:dyDescent="0.2">
      <c r="B50" s="4"/>
      <c r="D50"/>
    </row>
    <row r="51" spans="1:5" x14ac:dyDescent="0.2">
      <c r="B51" s="4"/>
      <c r="D51"/>
    </row>
    <row r="52" spans="1:5" x14ac:dyDescent="0.2">
      <c r="B52" s="4"/>
      <c r="D52"/>
    </row>
    <row r="53" spans="1:5" x14ac:dyDescent="0.2">
      <c r="B53" s="4"/>
      <c r="D53"/>
    </row>
    <row r="54" spans="1:5" x14ac:dyDescent="0.2">
      <c r="B54" s="4"/>
      <c r="D54"/>
    </row>
    <row r="55" spans="1:5" x14ac:dyDescent="0.2">
      <c r="B55" s="4"/>
      <c r="D55"/>
    </row>
    <row r="56" spans="1:5" x14ac:dyDescent="0.2">
      <c r="B56" s="4"/>
      <c r="D56"/>
    </row>
    <row r="57" spans="1:5" x14ac:dyDescent="0.2">
      <c r="B57" s="4"/>
      <c r="D57"/>
    </row>
    <row r="58" spans="1:5" x14ac:dyDescent="0.2">
      <c r="B58" s="4"/>
      <c r="D58"/>
    </row>
    <row r="59" spans="1:5" x14ac:dyDescent="0.2">
      <c r="B59" s="4"/>
      <c r="D59"/>
    </row>
    <row r="60" spans="1:5" x14ac:dyDescent="0.2">
      <c r="B60" s="4"/>
      <c r="D60"/>
    </row>
    <row r="61" spans="1:5" x14ac:dyDescent="0.2">
      <c r="B61" s="4"/>
      <c r="D61"/>
    </row>
    <row r="62" spans="1:5" x14ac:dyDescent="0.2">
      <c r="B62" s="4"/>
      <c r="D62"/>
    </row>
    <row r="63" spans="1:5" x14ac:dyDescent="0.2">
      <c r="B63" s="4"/>
      <c r="D63"/>
    </row>
    <row r="64" spans="1:5" x14ac:dyDescent="0.2">
      <c r="B64" s="4"/>
      <c r="D64"/>
    </row>
    <row r="65" spans="2:4" x14ac:dyDescent="0.2">
      <c r="B65" s="4"/>
      <c r="D65"/>
    </row>
    <row r="66" spans="2:4" x14ac:dyDescent="0.2">
      <c r="B66" s="4"/>
      <c r="D66"/>
    </row>
    <row r="67" spans="2:4" x14ac:dyDescent="0.2">
      <c r="B67" s="4"/>
      <c r="D67"/>
    </row>
    <row r="68" spans="2:4" x14ac:dyDescent="0.2">
      <c r="B68" s="4"/>
      <c r="D68"/>
    </row>
    <row r="69" spans="2:4" x14ac:dyDescent="0.2">
      <c r="B69" s="4"/>
      <c r="D69"/>
    </row>
    <row r="70" spans="2:4" x14ac:dyDescent="0.2">
      <c r="B70" s="4"/>
      <c r="D70"/>
    </row>
    <row r="71" spans="2:4" x14ac:dyDescent="0.2">
      <c r="B71" s="4"/>
      <c r="D71"/>
    </row>
    <row r="72" spans="2:4" ht="18" customHeight="1" x14ac:dyDescent="0.2">
      <c r="B72" s="4"/>
      <c r="D72"/>
    </row>
    <row r="73" spans="2:4" x14ac:dyDescent="0.2">
      <c r="B73" s="4"/>
      <c r="D73"/>
    </row>
    <row r="74" spans="2:4" x14ac:dyDescent="0.2">
      <c r="B74" s="4"/>
      <c r="D74"/>
    </row>
    <row r="75" spans="2:4" ht="15" customHeight="1" x14ac:dyDescent="0.2">
      <c r="B75" s="4"/>
      <c r="D75"/>
    </row>
    <row r="76" spans="2:4" x14ac:dyDescent="0.2">
      <c r="B76" s="4"/>
      <c r="D76" s="1"/>
    </row>
    <row r="77" spans="2:4" x14ac:dyDescent="0.2">
      <c r="B77" s="4"/>
      <c r="D77" s="1"/>
    </row>
    <row r="78" spans="2:4" x14ac:dyDescent="0.2">
      <c r="B78" s="4"/>
      <c r="D78" s="1"/>
    </row>
    <row r="79" spans="2:4" x14ac:dyDescent="0.2">
      <c r="B79" s="4"/>
      <c r="D79" s="1"/>
    </row>
    <row r="80" spans="2:4" x14ac:dyDescent="0.2">
      <c r="B80" s="4"/>
      <c r="D80" s="1"/>
    </row>
    <row r="81" spans="2:4" x14ac:dyDescent="0.2">
      <c r="B81" s="4"/>
      <c r="D81" s="1"/>
    </row>
    <row r="82" spans="2:4" x14ac:dyDescent="0.2">
      <c r="B82" s="4"/>
      <c r="D82" s="1"/>
    </row>
    <row r="83" spans="2:4" x14ac:dyDescent="0.2">
      <c r="B83" s="4"/>
    </row>
  </sheetData>
  <hyperlinks>
    <hyperlink ref="B1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2016-12-05T16:11:46Z</dcterms:created>
  <dcterms:modified xsi:type="dcterms:W3CDTF">2016-12-19T21:15:15Z</dcterms:modified>
</cp:coreProperties>
</file>