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queryTables/queryTable3.xml" ContentType="application/vnd.openxmlformats-officedocument.spreadsheetml.query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6.xml" ContentType="application/vnd.openxmlformats-officedocument.spreadsheetml.table+xml"/>
  <Override PartName="/xl/queryTables/queryTable4.xml" ContentType="application/vnd.openxmlformats-officedocument.spreadsheetml.queryTable+xml"/>
  <Override PartName="/xl/drawings/drawing3.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drawings/drawing5.xml" ContentType="application/vnd.openxmlformats-officedocument.drawing+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https://d.docs.live.net/C1E8043CCBD0A3E8/Documents/"/>
    </mc:Choice>
  </mc:AlternateContent>
  <xr:revisionPtr revIDLastSave="0" documentId="8_{77755979-823B-45F4-9ED3-79A02A2267E0}" xr6:coauthVersionLast="47" xr6:coauthVersionMax="47" xr10:uidLastSave="{00000000-0000-0000-0000-000000000000}"/>
  <bookViews>
    <workbookView xWindow="-108" yWindow="-108" windowWidth="23256" windowHeight="13176" firstSheet="7" activeTab="10" xr2:uid="{26D4546B-D2A1-4444-8EAF-A6228F96F0C1}"/>
  </bookViews>
  <sheets>
    <sheet name="ind_staff" sheetId="4" r:id="rId1"/>
    <sheet name="nz_staff" sheetId="3" r:id="rId2"/>
    <sheet name="Data" sheetId="1" r:id="rId3"/>
    <sheet name="India Staff" sheetId="2" r:id="rId4"/>
    <sheet name="STAFF" sheetId="5" r:id="rId5"/>
    <sheet name="Information finder" sheetId="6" r:id="rId6"/>
    <sheet name="Sheet4" sheetId="9" r:id="rId7"/>
    <sheet name="Salary Spread" sheetId="10" r:id="rId8"/>
    <sheet name="Sheet2" sheetId="7" r:id="rId9"/>
    <sheet name="REPORTCARD" sheetId="11" r:id="rId10"/>
    <sheet name="Sheet3" sheetId="12" r:id="rId11"/>
  </sheets>
  <definedNames>
    <definedName name="_xlnm._FilterDatabase" localSheetId="2" hidden="1">Data!$C$5:$I$105</definedName>
    <definedName name="_xlnm._FilterDatabase" localSheetId="3" hidden="1">'India Staff'!$B$2:$H$114</definedName>
    <definedName name="_xlchart.v1.0" hidden="1">STAFF!$F$2:$F$184</definedName>
    <definedName name="_xlchart.v1.1" hidden="1">STAFF!$F$2:$F$184</definedName>
    <definedName name="_xlchart.v1.2" hidden="1">STAFF!$F$2:$F$184</definedName>
    <definedName name="_xlcn.WorksheetConnection_blankdatafile1.xlsxSTAFF1" hidden="1">STAFF[]</definedName>
    <definedName name="ExternalData_1" localSheetId="1" hidden="1">nz_staff!$A$1:$H$101</definedName>
    <definedName name="ExternalData_1" localSheetId="6" hidden="1">Sheet4!$A$3:$I$89</definedName>
    <definedName name="ExternalData_2" localSheetId="0" hidden="1">ind_staff!$A$1:$H$113</definedName>
    <definedName name="ExternalData_3" localSheetId="4" hidden="1">STAFF!$A$1:$H$184</definedName>
    <definedName name="Slicer_Country">#N/A</definedName>
  </definedNames>
  <calcPr calcId="191029"/>
  <pivotCaches>
    <pivotCache cacheId="0" r:id="rId12"/>
    <pivotCache cacheId="1" r:id="rId13"/>
    <pivotCache cacheId="2" r:id="rId14"/>
  </pivotCaches>
  <extLst>
    <ext xmlns:x14="http://schemas.microsoft.com/office/spreadsheetml/2009/9/main" uri="{876F7934-8845-4945-9796-88D515C7AA90}">
      <x14:pivotCaches>
        <pivotCache cacheId="3"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 (1).xlsx!STAFF"/>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1" l="1"/>
  <c r="H3" i="11"/>
  <c r="D3" i="11"/>
  <c r="L3" i="11"/>
  <c r="J3" i="11"/>
  <c r="F3" i="11"/>
  <c r="C5" i="6"/>
  <c r="I68" i="5"/>
  <c r="J68" i="5" s="1"/>
  <c r="I112" i="5"/>
  <c r="J112" i="5" s="1"/>
  <c r="I70" i="5"/>
  <c r="J70" i="5" s="1"/>
  <c r="I8" i="5"/>
  <c r="J8" i="5" s="1"/>
  <c r="I104" i="5"/>
  <c r="J104" i="5" s="1"/>
  <c r="I44" i="5"/>
  <c r="J44" i="5" s="1"/>
  <c r="I28" i="5"/>
  <c r="J28" i="5" s="1"/>
  <c r="I86" i="5"/>
  <c r="J86" i="5" s="1"/>
  <c r="I140" i="5"/>
  <c r="J140" i="5" s="1"/>
  <c r="I80" i="5"/>
  <c r="J80" i="5" s="1"/>
  <c r="I183" i="5"/>
  <c r="J183" i="5" s="1"/>
  <c r="I36" i="5"/>
  <c r="J36" i="5" s="1"/>
  <c r="I10" i="5"/>
  <c r="J10" i="5" s="1"/>
  <c r="I24" i="5"/>
  <c r="J24" i="5" s="1"/>
  <c r="I56" i="5"/>
  <c r="J56" i="5" s="1"/>
  <c r="I96" i="5"/>
  <c r="J96" i="5" s="1"/>
  <c r="I164" i="5"/>
  <c r="J164" i="5" s="1"/>
  <c r="I92" i="5"/>
  <c r="J92" i="5" s="1"/>
  <c r="I136" i="5"/>
  <c r="J136" i="5" s="1"/>
  <c r="I88" i="5"/>
  <c r="J88" i="5" s="1"/>
  <c r="I175" i="5"/>
  <c r="J175" i="5" s="1"/>
  <c r="I138" i="5"/>
  <c r="J138" i="5" s="1"/>
  <c r="I158" i="5"/>
  <c r="J158" i="5" s="1"/>
  <c r="I100" i="5"/>
  <c r="J100" i="5" s="1"/>
  <c r="I110" i="5"/>
  <c r="J110" i="5" s="1"/>
  <c r="I6" i="5"/>
  <c r="J6" i="5" s="1"/>
  <c r="I50" i="5"/>
  <c r="J50" i="5" s="1"/>
  <c r="I97" i="5"/>
  <c r="J97" i="5" s="1"/>
  <c r="I146" i="5"/>
  <c r="J146" i="5" s="1"/>
  <c r="I84" i="5"/>
  <c r="J84" i="5" s="1"/>
  <c r="I144" i="5"/>
  <c r="J144" i="5" s="1"/>
  <c r="I120" i="5"/>
  <c r="J120" i="5" s="1"/>
  <c r="I38" i="5"/>
  <c r="J38" i="5" s="1"/>
  <c r="I141" i="5"/>
  <c r="J141" i="5" s="1"/>
  <c r="I134" i="5"/>
  <c r="J134" i="5" s="1"/>
  <c r="I12" i="5"/>
  <c r="J12" i="5" s="1"/>
  <c r="I65" i="5"/>
  <c r="J65" i="5" s="1"/>
  <c r="I156" i="5"/>
  <c r="J156" i="5" s="1"/>
  <c r="I32" i="5"/>
  <c r="J32" i="5" s="1"/>
  <c r="I162" i="5"/>
  <c r="J162" i="5" s="1"/>
  <c r="I128" i="5"/>
  <c r="J128" i="5" s="1"/>
  <c r="I22" i="5"/>
  <c r="J22" i="5" s="1"/>
  <c r="I122" i="5"/>
  <c r="J122" i="5" s="1"/>
  <c r="I76" i="5"/>
  <c r="J76" i="5" s="1"/>
  <c r="I173" i="5"/>
  <c r="J173" i="5" s="1"/>
  <c r="I14" i="5"/>
  <c r="J14" i="5" s="1"/>
  <c r="I16" i="5"/>
  <c r="J16" i="5" s="1"/>
  <c r="I142" i="5"/>
  <c r="J142" i="5" s="1"/>
  <c r="I74" i="5"/>
  <c r="J74" i="5" s="1"/>
  <c r="I94" i="5"/>
  <c r="J94" i="5" s="1"/>
  <c r="I126" i="5"/>
  <c r="J126" i="5" s="1"/>
  <c r="I26" i="5"/>
  <c r="J26" i="5" s="1"/>
  <c r="I31" i="5"/>
  <c r="J31" i="5" s="1"/>
  <c r="I184" i="5"/>
  <c r="J184" i="5" s="1"/>
  <c r="I20" i="5"/>
  <c r="J20" i="5" s="1"/>
  <c r="I62" i="5"/>
  <c r="J62" i="5" s="1"/>
  <c r="I121" i="5"/>
  <c r="J121" i="5" s="1"/>
  <c r="I39" i="5"/>
  <c r="J39" i="5" s="1"/>
  <c r="I90" i="5"/>
  <c r="J90" i="5" s="1"/>
  <c r="I118" i="5"/>
  <c r="J118" i="5" s="1"/>
  <c r="I106" i="5"/>
  <c r="J106" i="5" s="1"/>
  <c r="I2" i="5"/>
  <c r="J2" i="5" s="1"/>
  <c r="I34" i="5"/>
  <c r="J34" i="5" s="1"/>
  <c r="I29" i="5"/>
  <c r="J29" i="5" s="1"/>
  <c r="I160" i="5"/>
  <c r="J160" i="5" s="1"/>
  <c r="I181" i="5"/>
  <c r="J181" i="5" s="1"/>
  <c r="I95" i="5"/>
  <c r="J95" i="5" s="1"/>
  <c r="I130" i="5"/>
  <c r="J130" i="5" s="1"/>
  <c r="I169" i="5"/>
  <c r="J169" i="5" s="1"/>
  <c r="I40" i="5"/>
  <c r="J40" i="5" s="1"/>
  <c r="I152" i="5"/>
  <c r="J152" i="5" s="1"/>
  <c r="I72" i="5"/>
  <c r="J72" i="5" s="1"/>
  <c r="I77" i="5"/>
  <c r="J77" i="5" s="1"/>
  <c r="I167" i="5"/>
  <c r="J167" i="5" s="1"/>
  <c r="I101" i="5"/>
  <c r="J101" i="5" s="1"/>
  <c r="I15" i="5"/>
  <c r="J15" i="5" s="1"/>
  <c r="I78" i="5"/>
  <c r="J78" i="5" s="1"/>
  <c r="I25" i="5"/>
  <c r="J25" i="5" s="1"/>
  <c r="I148" i="5"/>
  <c r="J148" i="5" s="1"/>
  <c r="I58" i="5"/>
  <c r="J58" i="5" s="1"/>
  <c r="I153" i="5"/>
  <c r="J153" i="5" s="1"/>
  <c r="I179" i="5"/>
  <c r="J179" i="5" s="1"/>
  <c r="I127" i="5"/>
  <c r="J127" i="5" s="1"/>
  <c r="I73" i="5"/>
  <c r="J73" i="5" s="1"/>
  <c r="I114" i="5"/>
  <c r="J114" i="5" s="1"/>
  <c r="I123" i="5"/>
  <c r="J123" i="5" s="1"/>
  <c r="I18" i="5"/>
  <c r="J18" i="5" s="1"/>
  <c r="I69" i="5"/>
  <c r="J69" i="5" s="1"/>
  <c r="I35" i="5"/>
  <c r="J35" i="5" s="1"/>
  <c r="I48" i="5"/>
  <c r="J48" i="5" s="1"/>
  <c r="I108" i="5"/>
  <c r="J108" i="5" s="1"/>
  <c r="I66" i="5"/>
  <c r="J66" i="5" s="1"/>
  <c r="I150" i="5"/>
  <c r="J150" i="5" s="1"/>
  <c r="I165" i="5"/>
  <c r="J165" i="5" s="1"/>
  <c r="I52" i="5"/>
  <c r="J52" i="5" s="1"/>
  <c r="I89" i="5"/>
  <c r="J89" i="5" s="1"/>
  <c r="I113" i="5"/>
  <c r="J113" i="5" s="1"/>
  <c r="I59" i="5"/>
  <c r="J59" i="5" s="1"/>
  <c r="I129" i="5"/>
  <c r="J129" i="5" s="1"/>
  <c r="I54" i="5"/>
  <c r="J54" i="5" s="1"/>
  <c r="I166" i="5"/>
  <c r="J166" i="5" s="1"/>
  <c r="I157" i="5"/>
  <c r="J157" i="5" s="1"/>
  <c r="I124" i="5"/>
  <c r="J124" i="5" s="1"/>
  <c r="I21" i="5"/>
  <c r="J21" i="5" s="1"/>
  <c r="I116" i="5"/>
  <c r="J116" i="5" s="1"/>
  <c r="I168" i="5"/>
  <c r="J168" i="5" s="1"/>
  <c r="I75" i="5"/>
  <c r="J75" i="5" s="1"/>
  <c r="I161" i="5"/>
  <c r="J161" i="5" s="1"/>
  <c r="I60" i="5"/>
  <c r="J60" i="5" s="1"/>
  <c r="I147" i="5"/>
  <c r="J147" i="5" s="1"/>
  <c r="I61" i="5"/>
  <c r="J61" i="5" s="1"/>
  <c r="I71" i="5"/>
  <c r="J71" i="5" s="1"/>
  <c r="I119" i="5"/>
  <c r="J119" i="5" s="1"/>
  <c r="I46" i="5"/>
  <c r="J46" i="5" s="1"/>
  <c r="I135" i="5"/>
  <c r="J135" i="5" s="1"/>
  <c r="I163" i="5"/>
  <c r="J163" i="5" s="1"/>
  <c r="I79" i="5"/>
  <c r="J79" i="5" s="1"/>
  <c r="I57" i="5"/>
  <c r="J57" i="5" s="1"/>
  <c r="I82" i="5"/>
  <c r="J82" i="5" s="1"/>
  <c r="I93" i="5"/>
  <c r="J93" i="5" s="1"/>
  <c r="I159" i="5"/>
  <c r="J159" i="5" s="1"/>
  <c r="I4" i="5"/>
  <c r="J4" i="5" s="1"/>
  <c r="I53" i="5"/>
  <c r="J53" i="5" s="1"/>
  <c r="I47" i="5"/>
  <c r="J47" i="5" s="1"/>
  <c r="I9" i="5"/>
  <c r="J9" i="5" s="1"/>
  <c r="I27" i="5"/>
  <c r="J27" i="5" s="1"/>
  <c r="I42" i="5"/>
  <c r="J42" i="5" s="1"/>
  <c r="I51" i="5"/>
  <c r="J51" i="5" s="1"/>
  <c r="I13" i="5"/>
  <c r="J13" i="5" s="1"/>
  <c r="I131" i="5"/>
  <c r="J131" i="5" s="1"/>
  <c r="I154" i="5"/>
  <c r="J154" i="5" s="1"/>
  <c r="I81" i="5"/>
  <c r="J81" i="5" s="1"/>
  <c r="I171" i="5"/>
  <c r="J171" i="5" s="1"/>
  <c r="I87" i="5"/>
  <c r="J87" i="5" s="1"/>
  <c r="I177" i="5"/>
  <c r="J177" i="5" s="1"/>
  <c r="I125" i="5"/>
  <c r="J125" i="5" s="1"/>
  <c r="I17" i="5"/>
  <c r="J17" i="5" s="1"/>
  <c r="I105" i="5"/>
  <c r="J105" i="5" s="1"/>
  <c r="I151" i="5"/>
  <c r="J151" i="5" s="1"/>
  <c r="I176" i="5"/>
  <c r="J176" i="5" s="1"/>
  <c r="I98" i="5"/>
  <c r="J98" i="5" s="1"/>
  <c r="I45" i="5"/>
  <c r="J45" i="5" s="1"/>
  <c r="I178" i="5"/>
  <c r="J178" i="5" s="1"/>
  <c r="I170" i="5"/>
  <c r="J170" i="5" s="1"/>
  <c r="I145" i="5"/>
  <c r="J145" i="5" s="1"/>
  <c r="I143" i="5"/>
  <c r="J143" i="5" s="1"/>
  <c r="I155" i="5"/>
  <c r="J155" i="5" s="1"/>
  <c r="I99" i="5"/>
  <c r="J99" i="5" s="1"/>
  <c r="I49" i="5"/>
  <c r="J49" i="5" s="1"/>
  <c r="I85" i="5"/>
  <c r="J85" i="5" s="1"/>
  <c r="I83" i="5"/>
  <c r="J83" i="5" s="1"/>
  <c r="I149" i="5"/>
  <c r="J149" i="5" s="1"/>
  <c r="I23" i="5"/>
  <c r="J23" i="5" s="1"/>
  <c r="I11" i="5"/>
  <c r="J11" i="5" s="1"/>
  <c r="I102" i="5"/>
  <c r="J102" i="5" s="1"/>
  <c r="I3" i="5"/>
  <c r="J3" i="5" s="1"/>
  <c r="I107" i="5"/>
  <c r="J107" i="5" s="1"/>
  <c r="I117" i="5"/>
  <c r="J117" i="5" s="1"/>
  <c r="I137" i="5"/>
  <c r="J137" i="5" s="1"/>
  <c r="I5" i="5"/>
  <c r="J5" i="5" s="1"/>
  <c r="I132" i="5"/>
  <c r="J132" i="5" s="1"/>
  <c r="I115" i="5"/>
  <c r="J115" i="5" s="1"/>
  <c r="I37" i="5"/>
  <c r="J37" i="5" s="1"/>
  <c r="I182" i="5"/>
  <c r="J182" i="5" s="1"/>
  <c r="I67" i="5"/>
  <c r="J67" i="5" s="1"/>
  <c r="I133" i="5"/>
  <c r="J133" i="5" s="1"/>
  <c r="I174" i="5"/>
  <c r="J174" i="5" s="1"/>
  <c r="I109" i="5"/>
  <c r="J109" i="5" s="1"/>
  <c r="I64" i="5"/>
  <c r="J64" i="5" s="1"/>
  <c r="I180" i="5"/>
  <c r="J180" i="5" s="1"/>
  <c r="I111" i="5"/>
  <c r="J111" i="5" s="1"/>
  <c r="I30" i="5"/>
  <c r="J30" i="5" s="1"/>
  <c r="I139" i="5"/>
  <c r="J139" i="5" s="1"/>
  <c r="I63" i="5"/>
  <c r="J63" i="5" s="1"/>
  <c r="I55" i="5"/>
  <c r="J55" i="5" s="1"/>
  <c r="I33" i="5"/>
  <c r="J33" i="5" s="1"/>
  <c r="I103" i="5"/>
  <c r="J103" i="5" s="1"/>
  <c r="I7" i="5"/>
  <c r="J7" i="5" s="1"/>
  <c r="I43" i="5"/>
  <c r="J43" i="5" s="1"/>
  <c r="I172" i="5"/>
  <c r="J172" i="5" s="1"/>
  <c r="I19" i="5"/>
  <c r="J19" i="5" s="1"/>
  <c r="I91" i="5"/>
  <c r="J91" i="5" s="1"/>
  <c r="I41" i="5"/>
  <c r="J41" i="5" s="1"/>
  <c r="K2" i="5"/>
  <c r="B8" i="6" l="1" a="1"/>
  <c r="B8"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639879-50ED-4EB9-9997-811F42EE0E28}" keepAlive="1" name="ModelConnection_ExternalData_1" description="Data Model" type="5" refreshedVersion="8" minRefreshableVersion="5" saveData="1">
    <dbPr connection="Data Model Connection" command="DRILLTHROUGH MAXROWS 1000 SELECT FROM [Model] WHERE (([Measures].[Sum of Age],[STAFF].[Gender].&amp;[Female])) RETURN [$STAFF].[Name],[$STAFF].[Gender],[$STAFF].[Department],[$STAFF].[Age],[$STAFF].[Date Joined],[$STAFF].[Salary],[$STAFF].[Rating],[$STAFF].[Country],[$STAFF].[Tenure]" commandType="4"/>
    <extLst>
      <ext xmlns:x15="http://schemas.microsoft.com/office/spreadsheetml/2010/11/main" uri="{DE250136-89BD-433C-8126-D09CA5730AF9}">
        <x15:connection id="" model="1"/>
      </ext>
    </extLst>
  </connection>
  <connection id="2" xr16:uid="{38AF177F-A89A-4848-9B8A-E5EDED4C146F}" keepAlive="1" name="Query - ind_staff" description="Connection to the 'ind_staff' query in the workbook." type="5" refreshedVersion="8" background="1" saveData="1">
    <dbPr connection="Provider=Microsoft.Mashup.OleDb.1;Data Source=$Workbook$;Location=ind_staff;Extended Properties=&quot;&quot;" command="SELECT * FROM [ind_staff]"/>
  </connection>
  <connection id="3" xr16:uid="{5CFCE255-5C5A-4D30-B959-022CE6BC5EAA}" keepAlive="1" name="Query - nz_staff" description="Connection to the 'nz_staff' query in the workbook." type="5" refreshedVersion="8" background="1" saveData="1">
    <dbPr connection="Provider=Microsoft.Mashup.OleDb.1;Data Source=$Workbook$;Location=nz_staff;Extended Properties=&quot;&quot;" command="SELECT * FROM [nz_staff]"/>
  </connection>
  <connection id="4" xr16:uid="{C7530564-6CFF-45E7-862C-EBB34734BA80}"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5" xr16:uid="{21E8616F-BD4E-4A61-BEEC-DD615856430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xr16:uid="{1512D5FB-05EB-49EA-A49C-790A5F1829CF}" name="WorksheetConnection_blank-data-file (1).xlsx!STAFF" type="102" refreshedVersion="8" minRefreshableVersion="5">
    <extLst>
      <ext xmlns:x15="http://schemas.microsoft.com/office/spreadsheetml/2010/11/main" uri="{DE250136-89BD-433C-8126-D09CA5730AF9}">
        <x15:connection id="STAFF" autoDelete="1">
          <x15:rangePr sourceName="_xlcn.WorksheetConnection_blankdatafile1.xlsx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<sst xmlns="http://schemas.openxmlformats.org/spreadsheetml/2006/main" count="3340" uniqueCount="237">
  <si>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</si>
  <si>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</si>
  <si>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</si>
  <si>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</si>
  <si>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</si>
  <si>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</si>
  <si>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</si>
  <si>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</si>
  <si>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</si>
  <si>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</si>
  <si>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</si>
  <si>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</si>
  <si>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</si>
  <si>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</si>
  <si>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</si>
  <si>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</si>
  <si>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</si>
  <si>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</si>
  <si>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</si>
  <si>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</si>
  <si>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</si>
  <si>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</si>
  <si>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</si>
  <si>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</si>
  <si>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</si>
  <si>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</si>
  <si>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</si>
  <si>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</si>
  <si>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</si>
  <si>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</si>
  <si>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</si>
  <si>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</si>
  <si>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</si>
  <si>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</si>
  <si>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</si>
  <si>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</si>
  <si>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</si>
  <si>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</si>
  <si>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</si>
  <si>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</si>
  <si>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</si>
  <si>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</si>
  <si>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</si>
  <si>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</si>
  <si>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</si>
  <si>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</si>
  <si>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</si>
  <si>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</si>
  <si>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</si>
  <si>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</si>
  <si>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</si>
  <si>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</si>
  <si>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</si>
  <si>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</si>
  <si>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</si>
  <si>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</si>
  <si>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</si>
  <si>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</si>
  <si>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</si>
  <si>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</si>
  <si>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</si>
  <si>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</si>
  <si>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</si>
  <si>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</si>
  <si>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</si>
  <si>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</si>
  <si>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</si>
  <si>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</si>
  <si>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</si>
  <si>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</si>
  <si>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</si>
  <si>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</si>
  <si>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</si>
  <si>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</si>
  <si>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</si>
  <si>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</si>
  <si>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</si>
  <si>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</si>
  <si>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</si>
  <si>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</si>
  <si>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</si>
  <si>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</si>
  <si>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</si>
  <si>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</si>
  <si>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</si>
  <si>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</si>
  <si>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</si>
  <si>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</si>
  <si>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</si>
  <si>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</si>
  <si>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</si>
  <si>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</si>
  <si>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</si>
  <si>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</si>
  <si>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</si>
  <si>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</si>
  <si>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</si>
  <si>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</si>
  <si>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</si>
  <si>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</si>
  <si>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</si>
  <si>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</si>
  <si>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</si>
  <si>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</si>
  <si>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</si>
  <si>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</si>
  <si>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</si>
  <si>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</si>
  <si>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</si>
  <si>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</si>
  <si>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</si>
  <si>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</si>
  <si>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</si>
  <si>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</si>
  <si>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</si>
  <si>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</si>
  <si>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</si>
  <si>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</si>
  <si>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</si>
  <si>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</si>
  <si>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</si>
  <si>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</si>
  <si>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</si>
  <si>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</si>
  <si>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</si>
  <si>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</si>
  <si>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</si>
  <si>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</si>
  <si>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</si>
  <si>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</si>
  <si>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</si>
  <si>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</si>
  <si>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</si>
  <si>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</si>
  <si>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</si>
  <si>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</si>
  <si>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</si>
  <si>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</si>
  <si>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</si>
  <si>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</si>
  <si>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</si>
  <si>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</si>
  <si>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</si>
  <si>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</si>
  <si>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</si>
  <si>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</si>
  <si>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</si>
  <si>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</si>
  <si>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</si>
  <si>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</si>
  <si>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</si>
  <si>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</si>
  <si>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</si>
  <si>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</si>
  <si>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</si>
  <si>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</si>
  <si>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</si>
  <si>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</si>
  <si>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</si>
  <si>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</si>
  <si>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</si>
  <si>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</si>
  <si>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</si>
  <si>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</si>
  <si>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</si>
  <si>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</si>
  <si>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</si>
  <si>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</si>
  <si>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</si>
  <si>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</si>
  <si>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</si>
  <si>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</si>
  <si>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</si>
  <si>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</si>
  <si>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</si>
  <si>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</si>
  <si>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</si>
  <si>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</si>
  <si>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</si>
  <si>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</si>
  <si>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</si>
  <si>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</si>
  <si>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</si>
  <si>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</si>
  <si>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</si>
  <si>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</si>
  <si>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</si>
  <si>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</si>
  <si>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</si>
  <si>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</si>
  <si>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</si>
  <si>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</si>
  <si>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</si>
  <si>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</si>
  <si>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</si>
  <si>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</si>
  <si>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</si>
  <si>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</si>
  <si>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</si>
  <si>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</si>
  <si>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</si>
  <si>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</si>
  <si>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</si>
  <si>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Country</t>
  </si>
  <si>
    <t>NZ</t>
  </si>
  <si>
    <t>IND</t>
  </si>
  <si>
    <t>other</t>
  </si>
  <si>
    <t>Tenure</t>
  </si>
  <si>
    <t>Dept</t>
  </si>
  <si>
    <t>Date</t>
  </si>
  <si>
    <t>Information Finder</t>
  </si>
  <si>
    <t>Department Name</t>
  </si>
  <si>
    <t>Number of People</t>
  </si>
  <si>
    <t>Male vs Female</t>
  </si>
  <si>
    <t>Column Labels</t>
  </si>
  <si>
    <t>Count of Name</t>
  </si>
  <si>
    <t>Average of Age</t>
  </si>
  <si>
    <t>STAFF[Name]</t>
  </si>
  <si>
    <t>STAFF[Gender]</t>
  </si>
  <si>
    <t>STAFF[Department]</t>
  </si>
  <si>
    <t>STAFF[Age]</t>
  </si>
  <si>
    <t>STAFF[Date Joined]</t>
  </si>
  <si>
    <t>STAFF[Salary]</t>
  </si>
  <si>
    <t>STAFF[Rating]</t>
  </si>
  <si>
    <t>STAFF[Country]</t>
  </si>
  <si>
    <t>STAFF[Tenure]</t>
  </si>
  <si>
    <t>Data returned for Sum of Age, Female (First 1000 rows).</t>
  </si>
  <si>
    <t>Values</t>
  </si>
  <si>
    <t>Average of Salary</t>
  </si>
  <si>
    <t>Average of Tenure</t>
  </si>
  <si>
    <t>BONUS</t>
  </si>
  <si>
    <t xml:space="preserve"> </t>
  </si>
  <si>
    <t>Row Labels</t>
  </si>
  <si>
    <t>Grand Total</t>
  </si>
  <si>
    <t xml:space="preserve">                                           Headcount by Department</t>
  </si>
  <si>
    <t xml:space="preserve">              New Zealand</t>
  </si>
  <si>
    <t xml:space="preserve">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</si>
</sst>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_);[Red]\(&quot;$&quot;#,##0\)"/>
    <numFmt numFmtId="165" formatCode="&quot;$&quot;#,##0;[Red]&quot;$&quot;#,##0"/>
    <numFmt numFmtId="166" formatCode="0.00;[Red]0.00"/>
    <numFmt numFmtId="167" formatCode="&quot;$&quot;#,##0"/>
  </numFmts>
  <fonts count="8" x14ac:knownFonts="1">
    <font>
      <sz val="11"/>
      <color theme="1"/>
      <name val="Calibri"/>
      <family val="2"/>
      <scheme val="minor"/>
    </font>
    <font>
      <sz val="28"/>
      <color theme="1"/>
      <name val="Segoe UI Light"/>
      <family val="2"/>
    </font>
    <font>
      <b/>
      <sz val="11"/>
      <color theme="1"/>
      <name val="Calibri"/>
      <family val="2"/>
      <scheme val="minor"/>
    </font>
    <font>
      <sz val="36"/>
      <color theme="1"/>
      <name val="Calibri"/>
      <family val="2"/>
      <scheme val="minor"/>
    </font>
    <font>
      <b/>
      <sz val="36"/>
      <color theme="1"/>
      <name val="Calibri"/>
      <family val="2"/>
      <scheme val="minor"/>
    </font>
    <font>
      <b/>
      <sz val="16"/>
      <color theme="1"/>
      <name val="Calibri"/>
      <family val="2"/>
      <scheme val="minor"/>
    </font>
    <font>
      <sz val="18"/>
      <color theme="1"/>
      <name val="Calibri"/>
      <family val="2"/>
      <scheme val="minor"/>
    </font>
    <font>
      <b/>
      <sz val="48"/>
      <color theme="1"/>
      <name val="Calibri"/>
      <family val="2"/>
      <scheme val="minor"/>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bgColor indexed="64"/>
      </patternFill>
    </fill>
    <fill>
      <patternFill patternType="solid">
        <fgColor rgb="FFFFFF00"/>
        <bgColor indexed="64"/>
      </patternFill>
    </fill>
    <fill>
      <patternFill patternType="solid">
        <fgColor theme="5" tint="0.39997558519241921"/>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4" fontId="0" fillId="0" borderId="0" xfId="0" applyNumberFormat="1"/>
    <xf numFmtId="165" fontId="0" fillId="0" borderId="0" xfId="0" applyNumberFormat="1"/>
    <xf numFmtId="0" fontId="0" fillId="4" borderId="0" xfId="0" applyFill="1"/>
    <xf numFmtId="0" fontId="0" fillId="0" borderId="0" xfId="0" applyAlignment="1">
      <alignment horizontal="left"/>
    </xf>
    <xf numFmtId="0" fontId="2" fillId="0" borderId="0" xfId="0" applyFont="1"/>
    <xf numFmtId="0" fontId="2" fillId="0" borderId="2" xfId="0" applyFont="1" applyBorder="1"/>
    <xf numFmtId="0" fontId="2" fillId="0" borderId="4" xfId="0" applyFont="1" applyBorder="1"/>
    <xf numFmtId="0" fontId="2" fillId="0" borderId="6" xfId="0" applyFont="1" applyBorder="1"/>
    <xf numFmtId="0" fontId="0" fillId="0" borderId="3" xfId="0" applyBorder="1"/>
    <xf numFmtId="0" fontId="0" fillId="0" borderId="5" xfId="0" applyBorder="1"/>
    <xf numFmtId="0" fontId="0" fillId="0" borderId="7" xfId="0" applyBorder="1"/>
    <xf numFmtId="0" fontId="0" fillId="5" borderId="0" xfId="0" applyFill="1"/>
    <xf numFmtId="0" fontId="0" fillId="0" borderId="1" xfId="0" applyBorder="1"/>
    <xf numFmtId="165" fontId="0" fillId="0" borderId="1" xfId="0" applyNumberFormat="1" applyBorder="1"/>
    <xf numFmtId="0" fontId="0" fillId="6" borderId="0" xfId="0" applyFill="1"/>
    <xf numFmtId="0" fontId="0" fillId="0" borderId="0" xfId="0" pivotButton="1"/>
    <xf numFmtId="166" fontId="0" fillId="0" borderId="0" xfId="0" applyNumberFormat="1"/>
    <xf numFmtId="2" fontId="0" fillId="0" borderId="0" xfId="0" applyNumberFormat="1"/>
    <xf numFmtId="167" fontId="0" fillId="0" borderId="0" xfId="0" applyNumberFormat="1"/>
    <xf numFmtId="9" fontId="4" fillId="2" borderId="0" xfId="0" applyNumberFormat="1" applyFont="1" applyFill="1" applyAlignment="1">
      <alignment vertical="center"/>
    </xf>
    <xf numFmtId="164" fontId="5" fillId="2" borderId="0" xfId="0" applyNumberFormat="1" applyFont="1" applyFill="1" applyAlignment="1">
      <alignment vertical="center"/>
    </xf>
    <xf numFmtId="0" fontId="3" fillId="0" borderId="0" xfId="0" applyFont="1" applyAlignment="1">
      <alignment vertical="center"/>
    </xf>
    <xf numFmtId="164" fontId="5" fillId="4" borderId="0" xfId="0" applyNumberFormat="1" applyFont="1" applyFill="1" applyAlignment="1">
      <alignment vertical="center"/>
    </xf>
    <xf numFmtId="9" fontId="4" fillId="4" borderId="0" xfId="0" applyNumberFormat="1" applyFont="1" applyFill="1" applyAlignment="1">
      <alignment vertical="center"/>
    </xf>
    <xf numFmtId="0" fontId="7" fillId="2" borderId="0" xfId="0" applyFont="1" applyFill="1" applyAlignment="1">
      <alignment vertical="center"/>
    </xf>
    <xf numFmtId="0" fontId="7" fillId="4" borderId="0" xfId="0" applyFont="1" applyFill="1" applyAlignment="1">
      <alignment vertical="center"/>
    </xf>
    <xf numFmtId="0" fontId="6" fillId="0" borderId="0" xfId="0" applyFont="1"/>
    <xf numFmtId="0" fontId="0" fillId="0" borderId="0" xfId="0"/>
    <xf numFmtId="0" fontId="6" fillId="7" borderId="0" xfId="0" applyFont="1" applyFill="1" applyAlignment="1">
      <alignment vertical="top"/>
    </xf>
  </cellXfs>
  <cellStyles count="1">
    <cellStyle name="Normal" xfId="0" builtinId="0"/>
  </cellStyles>
  <dxfs count="19">
    <dxf>
      <numFmt numFmtId="168" formatCode="m/d/yyyy"/>
    </dxf>
    <dxf>
      <numFmt numFmtId="167" formatCode="&quot;$&quot;#,##0"/>
    </dxf>
    <dxf>
      <numFmt numFmtId="2" formatCode="0.00"/>
    </dxf>
    <dxf>
      <numFmt numFmtId="0" formatCode="General"/>
    </dxf>
    <dxf>
      <numFmt numFmtId="165" formatCode="&quot;$&quot;#,##0;[Red]&quot;$&quot;#,##0"/>
    </dxf>
    <dxf>
      <numFmt numFmtId="168" formatCode="m/d/yyyy"/>
    </dxf>
    <dxf>
      <numFmt numFmtId="0" formatCode="General"/>
    </dxf>
    <dxf>
      <numFmt numFmtId="0" formatCode="General"/>
    </dxf>
    <dxf>
      <numFmt numFmtId="0" formatCode="General"/>
    </dxf>
    <dxf>
      <numFmt numFmtId="169" formatCode="d\-m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training 2.xlsx]Sheet3!PivotTable1</c:name>
    <c:fmtId val="9"/>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Total</c:v>
                </c:pt>
              </c:strCache>
            </c:strRef>
          </c:tx>
          <c:spPr>
            <a:solidFill>
              <a:schemeClr val="accent4"/>
            </a:solidFill>
            <a:ln>
              <a:noFill/>
            </a:ln>
            <a:effectLst/>
          </c:spPr>
          <c:invertIfNegative val="0"/>
          <c:cat>
            <c:strRef>
              <c:f>Sheet3!$A$4:$A$9</c:f>
              <c:strCache>
                <c:ptCount val="5"/>
                <c:pt idx="0">
                  <c:v>Procurement</c:v>
                </c:pt>
                <c:pt idx="1">
                  <c:v>Website</c:v>
                </c:pt>
                <c:pt idx="2">
                  <c:v>Finance</c:v>
                </c:pt>
                <c:pt idx="3">
                  <c:v>Sales</c:v>
                </c:pt>
                <c:pt idx="4">
                  <c:v>HR</c:v>
                </c:pt>
              </c:strCache>
            </c:strRef>
          </c:cat>
          <c:val>
            <c:numRef>
              <c:f>Sheet3!$B$4:$B$9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BBC4-4E4C-99C2-46082C51EF85}"/>
            </c:ext>
          </c:extLst>
        </c:ser>
        <c:dLbls>
          <c:showLegendKey val="0"/>
          <c:showVal val="0"/>
          <c:showCatName val="0"/>
          <c:showSerName val="0"/>
          <c:showPercent val="0"/>
          <c:showBubbleSize val="0"/>
        </c:dLbls>
        <c:gapWidth val="25"/>
        <c:axId val="1965202831"/>
        <c:axId val="20179807"/>
      </c:barChart>
      <c:catAx>
        <c:axId val="196520283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9807"/>
        <c:crosses val="autoZero"/>
        <c:auto val="1"/>
        <c:lblAlgn val="ctr"/>
        <c:lblOffset val="100"/>
        <c:noMultiLvlLbl val="0"/>
      </c:catAx>
      <c:valAx>
        <c:axId val="20179807"/>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20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training 2.xlsx]Sheet3!PivotTable2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oftEdge rad="0"/>
          </a:effectLst>
        </c:spPr>
      </c:pivotFmt>
    </c:pivotFmts>
    <c:plotArea>
      <c:layout/>
      <c:barChart>
        <c:barDir val="bar"/>
        <c:grouping val="clustered"/>
        <c:varyColors val="0"/>
        <c:ser>
          <c:idx val="0"/>
          <c:order val="0"/>
          <c:tx>
            <c:strRef>
              <c:f>Sheet3!$F$3</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a:softEdge rad="0"/>
              </a:effectLst>
            </c:spPr>
            <c:extLst>
              <c:ext xmlns:c16="http://schemas.microsoft.com/office/drawing/2014/chart" uri="{C3380CC4-5D6E-409C-BE32-E72D297353CC}">
                <c16:uniqueId val="{00000001-7CDE-4354-B743-3542E544BE41}"/>
              </c:ext>
            </c:extLst>
          </c:dPt>
          <c:cat>
            <c:strRef>
              <c:f>Sheet3!$E$4:$E$9</c:f>
              <c:strCache>
                <c:ptCount val="5"/>
                <c:pt idx="0">
                  <c:v>Website</c:v>
                </c:pt>
                <c:pt idx="1">
                  <c:v>Procurement</c:v>
                </c:pt>
                <c:pt idx="2">
                  <c:v>Finance</c:v>
                </c:pt>
                <c:pt idx="3">
                  <c:v>Sales</c:v>
                </c:pt>
                <c:pt idx="4">
                  <c:v>HR</c:v>
                </c:pt>
              </c:strCache>
            </c:strRef>
          </c:cat>
          <c:val>
            <c:numRef>
              <c:f>Sheet3!$F$4:$F$9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7CDE-4354-B743-3542E544BE41}"/>
            </c:ext>
          </c:extLst>
        </c:ser>
        <c:dLbls>
          <c:showLegendKey val="0"/>
          <c:showVal val="0"/>
          <c:showCatName val="0"/>
          <c:showSerName val="0"/>
          <c:showPercent val="0"/>
          <c:showBubbleSize val="0"/>
        </c:dLbls>
        <c:gapWidth val="25"/>
        <c:axId val="1965198943"/>
        <c:axId val="1250651183"/>
      </c:barChart>
      <c:catAx>
        <c:axId val="196519894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651183"/>
        <c:crosses val="autoZero"/>
        <c:auto val="1"/>
        <c:lblAlgn val="ctr"/>
        <c:lblOffset val="100"/>
        <c:noMultiLvlLbl val="0"/>
      </c:catAx>
      <c:valAx>
        <c:axId val="1250651183"/>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198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clusteredColumn" uniqueId="{C62DA8ED-0602-4E9C-B33B-12AF9B462CFE}">
          <cx:dataLabels pos="inEnd">
            <cx:visibility seriesName="0" categoryName="0" value="1"/>
          </cx:dataLabels>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C62DA8ED-0602-4E9C-B33B-12AF9B462CFE}">
          <cx:dataId val="0"/>
          <cx:layoutPr>
            <cx:binning intervalClosed="r" underflow="40000">
              <cx:binSize val="10000"/>
            </cx:binning>
          </cx:layoutPr>
        </cx:series>
      </cx:plotAreaRegion>
      <cx:axis id="0">
        <cx:catScaling gapWidth="0"/>
        <cx:tickLabels/>
      </cx:axis>
      <cx:axis id="1">
        <cx:valScaling/>
        <cx:majorGridlines/>
        <cx:tickLabels/>
      </cx:axis>
    </cx:plotArea>
  </cx:chart>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7BCB9796-9D6C-4B1D-8B54-1F0F75FBBA67}">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youtu.be/H6k28jhclwI" TargetMode="External"/><Relationship Id="rId2" Type="http://schemas.openxmlformats.org/officeDocument/2006/relationships/image" Target="../media/image1.png"/><Relationship Id="rId1" Type="http://schemas.openxmlformats.org/officeDocument/2006/relationships/hyperlink" Target="https://chandoo.org/wp/" TargetMode="External"/><Relationship Id="rId6" Type="http://schemas.openxmlformats.org/officeDocument/2006/relationships/image" Target="../media/image3.png"/><Relationship Id="rId5" Type="http://schemas.openxmlformats.org/officeDocument/2006/relationships/hyperlink" Target="https://chandoo.org/wp/excel-school-program/" TargetMode="Externa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2" Type="http://schemas.microsoft.com/office/2014/relationships/chartEx" Target="../charts/chartEx3.xml"/><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149958</xdr:rowOff>
    </xdr:from>
    <xdr:to>
      <xdr:col>16</xdr:col>
      <xdr:colOff>47625</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149958"/>
          <a:ext cx="2486025" cy="707292"/>
        </a:xfrm>
        <a:prstGeom prst="rect">
          <a:avLst/>
        </a:prstGeom>
      </xdr:spPr>
    </xdr:pic>
    <xdr:clientData/>
  </xdr:twoCellAnchor>
  <xdr:twoCellAnchor editAs="oneCell">
    <xdr:from>
      <xdr:col>12</xdr:col>
      <xdr:colOff>0</xdr:colOff>
      <xdr:row>4</xdr:row>
      <xdr:rowOff>0</xdr:rowOff>
    </xdr:from>
    <xdr:to>
      <xdr:col>16</xdr:col>
      <xdr:colOff>6350</xdr:colOff>
      <xdr:row>11</xdr:row>
      <xdr:rowOff>41055</xdr:rowOff>
    </xdr:to>
    <xdr:pic>
      <xdr:nvPicPr>
        <xdr:cNvPr id="2" name="Picture 1">
          <a:hlinkClick xmlns:r="http://schemas.openxmlformats.org/officeDocument/2006/relationships" r:id="rId3"/>
          <a:extLst>
            <a:ext uri="{FF2B5EF4-FFF2-40B4-BE49-F238E27FC236}">
              <a16:creationId xmlns:a16="http://schemas.microsoft.com/office/drawing/2014/main" id="{57E6FE93-84F3-45D7-B277-295969E51D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524625" y="1238250"/>
          <a:ext cx="2444750" cy="1374555"/>
        </a:xfrm>
        <a:prstGeom prst="rect">
          <a:avLst/>
        </a:prstGeom>
        <a:ln>
          <a:solidFill>
            <a:schemeClr val="tx1"/>
          </a:solidFill>
        </a:ln>
      </xdr:spPr>
    </xdr:pic>
    <xdr:clientData/>
  </xdr:twoCellAnchor>
  <xdr:twoCellAnchor>
    <xdr:from>
      <xdr:col>12</xdr:col>
      <xdr:colOff>548508</xdr:colOff>
      <xdr:row>10</xdr:row>
      <xdr:rowOff>124811</xdr:rowOff>
    </xdr:from>
    <xdr:to>
      <xdr:col>15</xdr:col>
      <xdr:colOff>67167</xdr:colOff>
      <xdr:row>12</xdr:row>
      <xdr:rowOff>19707</xdr:rowOff>
    </xdr:to>
    <xdr:sp macro="" textlink="">
      <xdr:nvSpPr>
        <xdr:cNvPr id="3" name="Rectangle: Rounded Corners 2">
          <a:hlinkClick xmlns:r="http://schemas.openxmlformats.org/officeDocument/2006/relationships" r:id="rId3"/>
          <a:extLst>
            <a:ext uri="{FF2B5EF4-FFF2-40B4-BE49-F238E27FC236}">
              <a16:creationId xmlns:a16="http://schemas.microsoft.com/office/drawing/2014/main" id="{FB0C10A5-873E-49A5-819F-85042883FE66}"/>
            </a:ext>
          </a:extLst>
        </xdr:cNvPr>
        <xdr:cNvSpPr/>
      </xdr:nvSpPr>
      <xdr:spPr>
        <a:xfrm>
          <a:off x="7073133" y="2506061"/>
          <a:ext cx="1347459" cy="275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twoCellAnchor editAs="oneCell">
    <xdr:from>
      <xdr:col>12</xdr:col>
      <xdr:colOff>0</xdr:colOff>
      <xdr:row>13</xdr:row>
      <xdr:rowOff>0</xdr:rowOff>
    </xdr:from>
    <xdr:to>
      <xdr:col>16</xdr:col>
      <xdr:colOff>19488</xdr:colOff>
      <xdr:row>25</xdr:row>
      <xdr:rowOff>170793</xdr:rowOff>
    </xdr:to>
    <xdr:pic>
      <xdr:nvPicPr>
        <xdr:cNvPr id="5" name="Picture 4">
          <a:hlinkClick xmlns:r="http://schemas.openxmlformats.org/officeDocument/2006/relationships" r:id="rId5"/>
          <a:extLst>
            <a:ext uri="{FF2B5EF4-FFF2-40B4-BE49-F238E27FC236}">
              <a16:creationId xmlns:a16="http://schemas.microsoft.com/office/drawing/2014/main" id="{B36909BE-7360-4913-9D8E-2CCF602982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24625" y="2952750"/>
          <a:ext cx="2457888" cy="2456793"/>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594360</xdr:colOff>
      <xdr:row>45</xdr:row>
      <xdr:rowOff>160020</xdr:rowOff>
    </xdr:from>
    <xdr:to>
      <xdr:col>21</xdr:col>
      <xdr:colOff>114300</xdr:colOff>
      <xdr:row>62</xdr:row>
      <xdr:rowOff>152400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630C017-B147-5DDE-ED7C-B839673D09E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412480" y="8389620"/>
              <a:ext cx="6949440" cy="3101340"/>
            </a:xfrm>
            <a:prstGeom prst="rect">
              <a:avLst/>
            </a:prstGeom>
            <a:solidFill>
              <a:prstClr val="white"/>
            </a:solidFill>
            <a:ln w="1">
              <a:solidFill>
                <a:prstClr val="green"/>
              </a:solidFill>
            </a:ln>
          </xdr:spPr>
          <xdr:txBody>
            <a:bodyPr vertOverflow="clip" horzOverflow="clip"/>
            <a:lstStyle/>
            <a:p>
              <a:r>
                <a:rPr lang="en-GH"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563880</xdr:colOff>
      <xdr:row>11</xdr:row>
      <xdr:rowOff>121920</xdr:rowOff>
    </xdr:from>
    <xdr:to>
      <xdr:col>11</xdr:col>
      <xdr:colOff>114300</xdr:colOff>
      <xdr:row>37</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84F2202-0EE7-486D-8A30-94DEF69900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3880" y="2133600"/>
              <a:ext cx="6256020" cy="4785360"/>
            </a:xfrm>
            <a:prstGeom prst="rect">
              <a:avLst/>
            </a:prstGeom>
            <a:solidFill>
              <a:prstClr val="white"/>
            </a:solidFill>
            <a:ln w="1">
              <a:solidFill>
                <a:prstClr val="green"/>
              </a:solidFill>
            </a:ln>
          </xdr:spPr>
          <xdr:txBody>
            <a:bodyPr vertOverflow="clip" horzOverflow="clip"/>
            <a:lstStyle/>
            <a:p>
              <a:r>
                <a:rPr lang="en-GH"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114300</xdr:colOff>
      <xdr:row>12</xdr:row>
      <xdr:rowOff>0</xdr:rowOff>
    </xdr:from>
    <xdr:to>
      <xdr:col>20</xdr:col>
      <xdr:colOff>419100</xdr:colOff>
      <xdr:row>40</xdr:row>
      <xdr:rowOff>137160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65C88EF-FCF4-471E-BD49-2C1D5DD5BD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039100" y="2194560"/>
              <a:ext cx="4572000" cy="5257800"/>
            </a:xfrm>
            <a:prstGeom prst="rect">
              <a:avLst/>
            </a:prstGeom>
            <a:solidFill>
              <a:prstClr val="white"/>
            </a:solidFill>
            <a:ln w="1">
              <a:solidFill>
                <a:prstClr val="green"/>
              </a:solidFill>
            </a:ln>
          </xdr:spPr>
          <xdr:txBody>
            <a:bodyPr vertOverflow="clip" horzOverflow="clip"/>
            <a:lstStyle/>
            <a:p>
              <a:r>
                <a:rPr lang="en-GH"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236220</xdr:colOff>
      <xdr:row>3</xdr:row>
      <xdr:rowOff>45720</xdr:rowOff>
    </xdr:from>
    <xdr:to>
      <xdr:col>6</xdr:col>
      <xdr:colOff>502920</xdr:colOff>
      <xdr:row>16</xdr:row>
      <xdr:rowOff>135255</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A0AFF094-3865-4C03-3785-F12557EB08E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520440" y="5943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6</xdr:row>
      <xdr:rowOff>15240</xdr:rowOff>
    </xdr:from>
    <xdr:to>
      <xdr:col>11</xdr:col>
      <xdr:colOff>1188720</xdr:colOff>
      <xdr:row>20</xdr:row>
      <xdr:rowOff>106680</xdr:rowOff>
    </xdr:to>
    <xdr:graphicFrame macro="">
      <xdr:nvGraphicFramePr>
        <xdr:cNvPr id="2" name="Chart 1">
          <a:extLst>
            <a:ext uri="{FF2B5EF4-FFF2-40B4-BE49-F238E27FC236}">
              <a16:creationId xmlns:a16="http://schemas.microsoft.com/office/drawing/2014/main" id="{06F5B8DA-7727-4F81-9338-A3B8543EC8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601980</xdr:colOff>
      <xdr:row>6</xdr:row>
      <xdr:rowOff>0</xdr:rowOff>
    </xdr:from>
    <xdr:to>
      <xdr:col>6</xdr:col>
      <xdr:colOff>15240</xdr:colOff>
      <xdr:row>20</xdr:row>
      <xdr:rowOff>121920</xdr:rowOff>
    </xdr:to>
    <xdr:graphicFrame macro="">
      <xdr:nvGraphicFramePr>
        <xdr:cNvPr id="3" name="Chart 2">
          <a:extLst>
            <a:ext uri="{FF2B5EF4-FFF2-40B4-BE49-F238E27FC236}">
              <a16:creationId xmlns:a16="http://schemas.microsoft.com/office/drawing/2014/main" id="{67D0E8EC-9C10-4FD8-903A-6ADF78DA34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525780</xdr:colOff>
      <xdr:row>1</xdr:row>
      <xdr:rowOff>190500</xdr:rowOff>
    </xdr:from>
    <xdr:to>
      <xdr:col>6</xdr:col>
      <xdr:colOff>548640</xdr:colOff>
      <xdr:row>20</xdr:row>
      <xdr:rowOff>175260</xdr:rowOff>
    </xdr:to>
    <xdr:cxnSp macro="">
      <xdr:nvCxnSpPr>
        <xdr:cNvPr id="5" name="Straight Connector 4">
          <a:extLst>
            <a:ext uri="{FF2B5EF4-FFF2-40B4-BE49-F238E27FC236}">
              <a16:creationId xmlns:a16="http://schemas.microsoft.com/office/drawing/2014/main" id="{738694E3-3407-C5DA-84DF-CD5CB03A4E4F}"/>
            </a:ext>
          </a:extLst>
        </xdr:cNvPr>
        <xdr:cNvCxnSpPr/>
      </xdr:nvCxnSpPr>
      <xdr:spPr>
        <a:xfrm>
          <a:off x="4297680" y="373380"/>
          <a:ext cx="22860" cy="437388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srael Aidoo" refreshedDate="45268.799801620371" backgroundQuery="1" createdVersion="8" refreshedVersion="8" minRefreshableVersion="3" recordCount="0" supportSubquery="1" supportAdvancedDrill="1" xr:uid="{5E71B139-CFFB-4426-BE1F-B0E07CC7096D}">
  <cacheSource type="external" connectionId="5"/>
  <cacheFields count="6">
    <cacheField name="[STAFF].[Gender].[Gender]" caption="Gender" numFmtId="0" hierarchy="1" level="1">
      <sharedItems count="2">
        <s v="Female"/>
        <s v="Male"/>
      </sharedItems>
    </cacheField>
    <cacheField name="[Measures].[Count of Name]" caption="Count of Name" numFmtId="0" hierarchy="11" level="32767"/>
    <cacheField name="[Measures].[Average of Age]" caption="Average of Age" numFmtId="0" hierarchy="13" level="32767"/>
    <cacheField name="[Measures].[Average of Salary]" caption="Average of Salary" numFmtId="0" hierarchy="15" level="32767"/>
    <cacheField name="[STAFF].[Country].[Country]" caption="Country" numFmtId="0" hierarchy="7" level="1">
      <sharedItems containsSemiMixedTypes="0" containsNonDate="0" containsString="0"/>
    </cacheField>
    <cacheField name="[Measures].[Average of Tenure]" caption="Average of Tenure" numFmtId="0" hierarchy="17" level="32767"/>
  </cacheFields>
  <cacheHierarchies count="20">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4"/>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5"/>
      </fieldsUsage>
      <extLst>
        <ext xmlns:x15="http://schemas.microsoft.com/office/spreadsheetml/2010/11/main" uri="{B97F6D7D-B522-45F9-BDA1-12C45D357490}">
          <x15:cacheHierarchy aggregatedColumn="8"/>
        </ext>
      </extLst>
    </cacheHierarchy>
    <cacheHierarchy uniqueName="[Measures].[Count of Rating]" caption="Count of Rating" measure="1" displayFolder="" measureGroup="STAFF" count="0" hidden="1">
      <extLst>
        <ext xmlns:x15="http://schemas.microsoft.com/office/spreadsheetml/2010/11/main" uri="{B97F6D7D-B522-45F9-BDA1-12C45D357490}">
          <x15:cacheHierarchy aggregatedColumn="6"/>
        </ext>
      </extLst>
    </cacheHierarchy>
    <cacheHierarchy uniqueName="[Measures].[Count of Department]" caption="Count of Department" measure="1" displayFolder="" measureGroup="STAFF"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srael Aidoo" refreshedDate="45279.735567013886" backgroundQuery="1" createdVersion="8" refreshedVersion="8" minRefreshableVersion="3" recordCount="0" supportSubquery="1" supportAdvancedDrill="1" xr:uid="{9FC868C6-089A-4F02-B607-8118AE4FE54C}">
  <cacheSource type="external" connectionId="5"/>
  <cacheFields count="3">
    <cacheField name="[STAFF].[Department].[Department]" caption="Department" numFmtId="0" hierarchy="2"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1" level="32767"/>
  </cacheFields>
  <cacheHierarchies count="20">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Rating]" caption="Count of Rating" measure="1" displayFolder="" measureGroup="STAFF" count="0" hidden="1">
      <extLst>
        <ext xmlns:x15="http://schemas.microsoft.com/office/spreadsheetml/2010/11/main" uri="{B97F6D7D-B522-45F9-BDA1-12C45D357490}">
          <x15:cacheHierarchy aggregatedColumn="6"/>
        </ext>
      </extLst>
    </cacheHierarchy>
    <cacheHierarchy uniqueName="[Measures].[Count of Department]" caption="Count of Department" measure="1" displayFolder="" measureGroup="STAFF"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srael Aidoo" refreshedDate="45279.735739583331" backgroundQuery="1" createdVersion="8" refreshedVersion="8" minRefreshableVersion="3" recordCount="0" supportSubquery="1" supportAdvancedDrill="1" xr:uid="{10E2842D-A835-462B-B678-4C587FEAD6B9}">
  <cacheSource type="external" connectionId="5"/>
  <cacheFields count="3">
    <cacheField name="[STAFF].[Department].[Department]" caption="Department" numFmtId="0" hierarchy="2"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1" level="32767"/>
  </cacheFields>
  <cacheHierarchies count="20">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Rating]" caption="Count of Rating" measure="1" displayFolder="" measureGroup="STAFF" count="0" hidden="1">
      <extLst>
        <ext xmlns:x15="http://schemas.microsoft.com/office/spreadsheetml/2010/11/main" uri="{B97F6D7D-B522-45F9-BDA1-12C45D357490}">
          <x15:cacheHierarchy aggregatedColumn="6"/>
        </ext>
      </extLst>
    </cacheHierarchy>
    <cacheHierarchy uniqueName="[Measures].[Count of Department]" caption="Count of Department" measure="1" displayFolder="" measureGroup="STAFF"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srael Aidoo" refreshedDate="45268.795549884257" backgroundQuery="1" createdVersion="3" refreshedVersion="8" minRefreshableVersion="3" recordCount="0" supportSubquery="1" supportAdvancedDrill="1" xr:uid="{89D0A18F-D849-4D33-B5A0-EB76B732C2FD}">
  <cacheSource type="external" connectionId="5">
    <extLst>
      <ext xmlns:x14="http://schemas.microsoft.com/office/spreadsheetml/2009/9/main" uri="{F057638F-6D5F-4e77-A914-E7F072B9BCA8}">
        <x14:sourceConnection name="ThisWorkbookDataModel"/>
      </ext>
    </extLst>
  </cacheSource>
  <cacheFields count="0"/>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7150335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7F9497-D6CC-40D7-A178-FB831B526DA7}" name="PivotTable3" cacheId="0"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B4:D9" firstHeaderRow="1" firstDataRow="2" firstDataCol="1"/>
  <pivotFields count="6">
    <pivotField axis="axisCol" allDrilled="1" subtotalTop="0" showAll="0" sortType="ascending"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dataField="1" subtotalTop="0" showAll="0" defaultSubtotal="0"/>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6"/>
    <dataField name="Average of Salary" fld="3" subtotal="average" baseField="0" baseItem="0" numFmtId="165"/>
    <dataField name="Average of Tenure" fld="5" subtotal="average" baseField="0" baseItem="0" numFmtId="166"/>
  </dataFields>
  <pivotHierarchies count="2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 (1).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CC4259-686B-4D23-8E55-EB87FCFED7A8}"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2">
    <chartFormat chart="2"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B0B900-E098-4E10-A27B-D75330DFDC23}"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3:F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3">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0" count="1" selected="0">
            <x v="4"/>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E626A4B1-1E78-4272-AE70-3F96AD9139CC}" autoFormatId="16" applyNumberFormats="0" applyBorderFormats="0" applyFontFormats="0" applyPatternFormats="0" applyAlignmentFormats="0" applyWidthHeightFormats="0">
  <queryTableRefresh nextId="9">
    <queryTableFields count="8">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BF70846-25E4-4107-9A2E-4483BF958C5C}" autoFormatId="16" applyNumberFormats="0" applyBorderFormats="0" applyFontFormats="0" applyPatternFormats="0" applyAlignmentFormats="0" applyWidthHeightFormats="0">
  <queryTableRefresh nextId="9">
    <queryTableFields count="8">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4" xr16:uid="{70CFEA99-ED70-47A9-BA10-0751B849B715}" autoFormatId="16" applyNumberFormats="0" applyBorderFormats="0" applyFontFormats="0" applyPatternFormats="0" applyAlignmentFormats="0" applyWidthHeightFormats="0">
  <queryTableRefresh nextId="11" unboundColumnsRight="2">
    <queryTableFields count="10">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 id="10" dataBound="0"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18CFF311-601C-47D2-B1C1-89D1D7096A86}" autoFormatId="16" applyNumberFormats="0" applyBorderFormats="0" applyFontFormats="0" applyPatternFormats="0" applyAlignmentFormats="0" applyWidthHeightFormats="0">
  <queryTableRefresh nextId="10">
    <queryTableFields count="9">
      <queryTableField id="1" name="STAFF[Name]" tableColumnId="1"/>
      <queryTableField id="2" name="STAFF[Gender]" tableColumnId="2"/>
      <queryTableField id="3" name="STAFF[Department]" tableColumnId="3"/>
      <queryTableField id="4" name="STAFF[Age]" tableColumnId="4"/>
      <queryTableField id="5" name="STAFF[Date Joined]" tableColumnId="5"/>
      <queryTableField id="6" name="STAFF[Salary]" tableColumnId="6"/>
      <queryTableField id="7" name="STAFF[Rating]" tableColumnId="7"/>
      <queryTableField id="8" name="STAFF[Country]" tableColumnId="8"/>
      <queryTableField id="9" name="STAFF[Tenure]" tableColumnId="9"/>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182B36C-0E80-4592-BE88-B101C8E9BA7D}" sourceName="[STAFF].[Country]">
  <pivotTables>
    <pivotTable tabId="7" name="PivotTable3"/>
  </pivotTables>
  <data>
    <olap pivotCacheId="1671503350">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D0B274B7-60B6-45E1-8C6A-035C72088821}" cache="Slicer_Country" caption="Country" level="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384F61F-4310-4DC4-ABE4-6FAFC74A9C25}" name="ind_staff_1" displayName="ind_staff_1" ref="A1:H113" tableType="queryTable" totalsRowShown="0">
  <autoFilter ref="A1:H113" xr:uid="{E384F61F-4310-4DC4-ABE4-6FAFC74A9C25}"/>
  <tableColumns count="8">
    <tableColumn id="1" xr3:uid="{D408E96D-47F4-4985-AAE9-EDD398F8C004}" uniqueName="1" name="Name" queryTableFieldId="1" dataDxfId="18"/>
    <tableColumn id="2" xr3:uid="{8946AF4A-3E07-404D-832A-1FDF05D17C9C}" uniqueName="2" name="Gender" queryTableFieldId="2" dataDxfId="17"/>
    <tableColumn id="3" xr3:uid="{3250B347-E72B-4985-92B2-FE975932E228}" uniqueName="3" name="Age" queryTableFieldId="3"/>
    <tableColumn id="4" xr3:uid="{49E3AF79-E28B-4CCC-B38F-B90782E7D343}" uniqueName="4" name="Rating" queryTableFieldId="4" dataDxfId="16"/>
    <tableColumn id="5" xr3:uid="{D92C32A0-E3F8-45A1-8AA9-0F31992C6E56}" uniqueName="5" name="Date Joined" queryTableFieldId="5"/>
    <tableColumn id="6" xr3:uid="{DA63281F-922B-4B55-8820-83DADF645DAD}" uniqueName="6" name="Department" queryTableFieldId="6" dataDxfId="15"/>
    <tableColumn id="7" xr3:uid="{81E065D8-0E5F-4AA1-A29F-355077E338A6}" uniqueName="7" name="Salary" queryTableFieldId="7"/>
    <tableColumn id="8" xr3:uid="{70FC27D6-627D-45B5-AD5E-D476E3FA46CD}" uniqueName="8" name="Country" queryTableFieldId="8"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2D92A38-9CE0-4031-9FE7-9B817011E210}" name="nz_staff_1" displayName="nz_staff_1" ref="A1:H101" tableType="queryTable" totalsRowShown="0">
  <autoFilter ref="A1:H101" xr:uid="{92D92A38-9CE0-4031-9FE7-9B817011E210}"/>
  <tableColumns count="8">
    <tableColumn id="1" xr3:uid="{FB3EA2C3-F829-4A3E-9467-6A1627490944}" uniqueName="1" name="Name" queryTableFieldId="1" dataDxfId="13"/>
    <tableColumn id="2" xr3:uid="{5EF6295C-0D51-4045-9DAD-34ED51072404}" uniqueName="2" name="Gender" queryTableFieldId="2" dataDxfId="12"/>
    <tableColumn id="3" xr3:uid="{900B2065-C764-4E61-A585-7BD42736AE85}" uniqueName="3" name="Department" queryTableFieldId="3" dataDxfId="11"/>
    <tableColumn id="4" xr3:uid="{9DB471D2-E2B8-411B-833F-19F182395DBE}" uniqueName="4" name="Age" queryTableFieldId="4"/>
    <tableColumn id="5" xr3:uid="{155DB725-45C0-44DC-B3A1-293597A0B58A}" uniqueName="5" name="Date Joined" queryTableFieldId="5"/>
    <tableColumn id="6" xr3:uid="{AEFF160B-B5D8-4D50-8930-7B85DBF08AAF}" uniqueName="6" name="Salary" queryTableFieldId="6"/>
    <tableColumn id="7" xr3:uid="{824CC416-1C8F-498E-86BC-960845801C83}" uniqueName="7" name="Rating" queryTableFieldId="7" dataDxfId="10"/>
    <tableColumn id="8" xr3:uid="{9B416795-9B15-484D-8EF4-20D117F9FD6F}" uniqueName="8" name="Country" queryTableField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15077F-BEEC-444A-9CD8-54E439BBBB6B}" name="nz_staff" displayName="nz_staff" ref="C5:I105" totalsRowShown="0">
  <autoFilter ref="C5:I105" xr:uid="{3215077F-BEEC-444A-9CD8-54E439BBBB6B}"/>
  <tableColumns count="7">
    <tableColumn id="1" xr3:uid="{70C6E99C-2531-446B-ACB8-B44281A3A110}" name="Name"/>
    <tableColumn id="2" xr3:uid="{AB675537-AFDA-4F1F-A647-374D445ABDFE}" name="Gender"/>
    <tableColumn id="3" xr3:uid="{91697417-EEF8-4C93-B523-44EB3BFA640B}" name="Department"/>
    <tableColumn id="4" xr3:uid="{607330F8-1758-47F9-A935-5976AB8DC76E}" name="Age"/>
    <tableColumn id="5" xr3:uid="{F503D026-555D-4A1E-B209-37B18252D2D6}" name="Date Joined"/>
    <tableColumn id="6" xr3:uid="{4B4CD48D-6ACA-497F-9967-B7CDABDC8089}" name="Salary"/>
    <tableColumn id="7" xr3:uid="{2B1D94A7-2532-44D4-AB29-CE6A6EECF3F8}" name="Rating"/>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071337-4A15-4787-9F63-B9752564ADC7}" name="ind_staff" displayName="ind_staff" ref="B2:H114" totalsRowShown="0">
  <autoFilter ref="B2:H114" xr:uid="{56071337-4A15-4787-9F63-B9752564ADC7}"/>
  <tableColumns count="7">
    <tableColumn id="1" xr3:uid="{1803348C-D5D0-485F-B4C7-0D3DFC8EC461}" name="Name"/>
    <tableColumn id="2" xr3:uid="{392E2890-2C32-4EBD-B91B-2C585D65E7E2}" name="Gender"/>
    <tableColumn id="3" xr3:uid="{103B2EBA-F7A7-4A28-B981-2A8865158853}" name="Age"/>
    <tableColumn id="4" xr3:uid="{DB7678BA-2B9C-4621-9E78-DC28B5201F1F}" name="Rating"/>
    <tableColumn id="5" xr3:uid="{02F9DA70-CEC3-4BC7-9A31-D9C3CB5F629D}" name="Date Joined" dataDxfId="9"/>
    <tableColumn id="6" xr3:uid="{E313DD56-8F30-47F6-ACF7-CCC6320E33BC}" name="Department"/>
    <tableColumn id="7" xr3:uid="{A86DB7A3-8771-41AE-B699-D4D2CBF2764F}" name="Salary"/>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8F4842B-38D9-48B5-A9C2-76CF20C41869}" name="STAFF" displayName="STAFF" ref="A1:J184" tableType="queryTable" totalsRowShown="0">
  <autoFilter ref="A1:J184" xr:uid="{B8F4842B-38D9-48B5-A9C2-76CF20C41869}"/>
  <sortState xmlns:xlrd2="http://schemas.microsoft.com/office/spreadsheetml/2017/richdata2" ref="A2:J184">
    <sortCondition ref="F1:F184"/>
  </sortState>
  <tableColumns count="10">
    <tableColumn id="1" xr3:uid="{285D4C46-579A-49F5-B39B-8E43AFBC6D73}" uniqueName="1" name="Name" queryTableFieldId="1" dataDxfId="8"/>
    <tableColumn id="2" xr3:uid="{7400E4AE-1E64-48F9-8A82-FCD3E05FDC69}" uniqueName="2" name="Gender" queryTableFieldId="2" dataDxfId="7"/>
    <tableColumn id="3" xr3:uid="{A1D3DD62-EB13-4C84-8CFC-2115DF1680D3}" uniqueName="3" name="Department" queryTableFieldId="3" dataDxfId="6"/>
    <tableColumn id="4" xr3:uid="{21406CE5-AB5F-42B2-BB30-1BF06005A3A8}" uniqueName="4" name="Age" queryTableFieldId="4"/>
    <tableColumn id="5" xr3:uid="{D55BC265-A387-4332-AC70-D6DD74866A76}" uniqueName="5" name="Date Joined" queryTableFieldId="5" dataDxfId="5"/>
    <tableColumn id="6" xr3:uid="{AD8FB019-1813-400C-B0F4-0317AC16E35E}" uniqueName="6" name="Salary" queryTableFieldId="6" dataDxfId="4"/>
    <tableColumn id="7" xr3:uid="{2D983C99-E509-4028-B45F-C648570AA87A}" uniqueName="7" name="Rating" queryTableFieldId="7" dataDxfId="3"/>
    <tableColumn id="8" xr3:uid="{A414B9EF-6FDF-4DFB-816F-76D0E4CCCE4E}" uniqueName="8" name="Country" queryTableFieldId="8"/>
    <tableColumn id="9" xr3:uid="{A4014FA5-CEDF-4C6D-83A1-9FAFD7FA18BF}" uniqueName="9" name="Tenure" queryTableFieldId="9" dataDxfId="2">
      <calculatedColumnFormula>(TODAY()-STAFF[[#This Row],[Date Joined]])/365</calculatedColumnFormula>
    </tableColumn>
    <tableColumn id="10" xr3:uid="{D5A2AE54-A142-4D09-845D-449E5BF61B8C}" uniqueName="10" name="BONUS" queryTableFieldId="10" dataDxfId="1">
      <calculatedColumnFormula>ROUNDUP(IF(STAFF[[#This Row],[Tenure]]&gt;2,3%,2%)*STAFF[[#This Row],[Salary]],0)</calculatedColumnFormula>
    </tableColumn>
  </tableColumns>
  <tableStyleInfo name="TableStyleMedium1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2677265-B317-410E-8AA0-48ADE3D9BFCE}" name="Table_ExternalData_1" displayName="Table_ExternalData_1" ref="A3:I89" tableType="queryTable" totalsRowShown="0">
  <autoFilter ref="A3:I89" xr:uid="{02677265-B317-410E-8AA0-48ADE3D9BFCE}"/>
  <tableColumns count="9">
    <tableColumn id="1" xr3:uid="{D77373F7-936F-4878-9A93-346D46C4226F}" uniqueName="1" name="STAFF[Name]" queryTableFieldId="1"/>
    <tableColumn id="2" xr3:uid="{94709D5E-3B7C-4580-8E11-B3D9CBD3040E}" uniqueName="2" name="STAFF[Gender]" queryTableFieldId="2"/>
    <tableColumn id="3" xr3:uid="{CAEBE128-7F7B-4AC3-BA76-EDB5868F56B0}" uniqueName="3" name="STAFF[Department]" queryTableFieldId="3"/>
    <tableColumn id="4" xr3:uid="{245AEE76-F30D-4EB2-8AB1-1E339044B774}" uniqueName="4" name="STAFF[Age]" queryTableFieldId="4"/>
    <tableColumn id="5" xr3:uid="{399AD3B7-3354-4CBA-8657-7904FAE92E0C}" uniqueName="5" name="STAFF[Date Joined]" queryTableFieldId="5" dataDxfId="0"/>
    <tableColumn id="6" xr3:uid="{9203C238-BDED-4732-A3A2-6A2E13944150}" uniqueName="6" name="STAFF[Salary]" queryTableFieldId="6"/>
    <tableColumn id="7" xr3:uid="{09F24860-8E98-4456-8EB2-DED50BEC46C2}" uniqueName="7" name="STAFF[Rating]" queryTableFieldId="7"/>
    <tableColumn id="8" xr3:uid="{07588650-384B-4962-9B2B-21A9B52D32EC}" uniqueName="8" name="STAFF[Country]" queryTableFieldId="8"/>
    <tableColumn id="9" xr3:uid="{01058D56-E537-46F2-B7DA-4C2EB7E94208}" uniqueName="9" name="STAFF[Tenure]" queryTableFieldId="9"/>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5CFE6-F288-461E-9B35-A4D4BCD26ED8}">
  <dimension ref="A1:H113"/>
  <sheetViews>
    <sheetView workbookViewId="0"/>
  </sheetViews>
  <sheetFormatPr defaultRowHeight="14.4" x14ac:dyDescent="0.3"/>
  <cols>
    <col min="1" max="1" width="27.21875" bestFit="1" customWidth="1"/>
    <col min="2" max="2" width="9.33203125" bestFit="1" customWidth="1"/>
    <col min="3" max="3" width="6.44140625" bestFit="1" customWidth="1"/>
    <col min="4" max="4" width="13.109375" bestFit="1" customWidth="1"/>
    <col min="5" max="5" width="13" bestFit="1" customWidth="1"/>
    <col min="6" max="6" width="13.33203125" bestFit="1" customWidth="1"/>
    <col min="7" max="7" width="8.33203125" bestFit="1" customWidth="1"/>
    <col min="8" max="8" width="10" bestFit="1" customWidth="1"/>
  </cols>
  <sheetData>
    <row r="1" spans="1:8" x14ac:dyDescent="0.3">
      <c r="A1" t="s">
        <v>0</v>
      </c>
      <c r="B1" t="s">
        <v>1</v>
      </c>
      <c r="C1" t="s">
        <v>3</v>
      </c>
      <c r="D1" t="s">
        <v>6</v>
      </c>
      <c r="E1" t="s">
        <v>4</v>
      </c>
      <c r="F1" t="s">
        <v>2</v>
      </c>
      <c r="G1" t="s">
        <v>5</v>
      </c>
      <c r="H1" t="s">
        <v>203</v>
      </c>
    </row>
    <row r="2" spans="1:8" x14ac:dyDescent="0.3">
      <c r="A2" t="s">
        <v>156</v>
      </c>
      <c r="B2" t="s">
        <v>15</v>
      </c>
      <c r="C2">
        <v>20</v>
      </c>
      <c r="D2" t="s">
        <v>16</v>
      </c>
      <c r="E2">
        <v>44122</v>
      </c>
      <c r="F2" t="s">
        <v>12</v>
      </c>
      <c r="G2">
        <v>112650</v>
      </c>
      <c r="H2" t="s">
        <v>205</v>
      </c>
    </row>
    <row r="3" spans="1:8" x14ac:dyDescent="0.3">
      <c r="A3" t="s">
        <v>176</v>
      </c>
      <c r="B3" t="s">
        <v>8</v>
      </c>
      <c r="C3">
        <v>32</v>
      </c>
      <c r="D3" t="s">
        <v>13</v>
      </c>
      <c r="E3">
        <v>44293</v>
      </c>
      <c r="F3" t="s">
        <v>12</v>
      </c>
      <c r="G3">
        <v>43840</v>
      </c>
      <c r="H3" t="s">
        <v>205</v>
      </c>
    </row>
    <row r="4" spans="1:8" x14ac:dyDescent="0.3">
      <c r="A4" t="s">
        <v>143</v>
      </c>
      <c r="B4" t="s">
        <v>15</v>
      </c>
      <c r="C4">
        <v>31</v>
      </c>
      <c r="D4" t="s">
        <v>16</v>
      </c>
      <c r="E4">
        <v>44663</v>
      </c>
      <c r="F4" t="s">
        <v>9</v>
      </c>
      <c r="G4">
        <v>103550</v>
      </c>
      <c r="H4" t="s">
        <v>205</v>
      </c>
    </row>
    <row r="5" spans="1:8" x14ac:dyDescent="0.3">
      <c r="A5" t="s">
        <v>201</v>
      </c>
      <c r="B5" t="s">
        <v>8</v>
      </c>
      <c r="C5">
        <v>32</v>
      </c>
      <c r="D5" t="s">
        <v>16</v>
      </c>
      <c r="E5">
        <v>44339</v>
      </c>
      <c r="F5" t="s">
        <v>56</v>
      </c>
      <c r="G5">
        <v>45510</v>
      </c>
      <c r="H5" t="s">
        <v>205</v>
      </c>
    </row>
    <row r="6" spans="1:8" x14ac:dyDescent="0.3">
      <c r="A6" t="s">
        <v>142</v>
      </c>
      <c r="C6">
        <v>37</v>
      </c>
      <c r="D6" t="s">
        <v>24</v>
      </c>
      <c r="E6">
        <v>44085</v>
      </c>
      <c r="F6" t="s">
        <v>21</v>
      </c>
      <c r="G6">
        <v>115440</v>
      </c>
      <c r="H6" t="s">
        <v>205</v>
      </c>
    </row>
    <row r="7" spans="1:8" x14ac:dyDescent="0.3">
      <c r="A7" t="s">
        <v>202</v>
      </c>
      <c r="B7" t="s">
        <v>8</v>
      </c>
      <c r="C7">
        <v>38</v>
      </c>
      <c r="D7" t="s">
        <v>13</v>
      </c>
      <c r="E7">
        <v>44268</v>
      </c>
      <c r="F7" t="s">
        <v>19</v>
      </c>
      <c r="G7">
        <v>56870</v>
      </c>
      <c r="H7" t="s">
        <v>205</v>
      </c>
    </row>
    <row r="8" spans="1:8" x14ac:dyDescent="0.3">
      <c r="A8" t="s">
        <v>169</v>
      </c>
      <c r="B8" t="s">
        <v>8</v>
      </c>
      <c r="C8">
        <v>25</v>
      </c>
      <c r="D8" t="s">
        <v>16</v>
      </c>
      <c r="E8">
        <v>44144</v>
      </c>
      <c r="F8" t="s">
        <v>19</v>
      </c>
      <c r="G8">
        <v>92700</v>
      </c>
      <c r="H8" t="s">
        <v>205</v>
      </c>
    </row>
    <row r="9" spans="1:8" x14ac:dyDescent="0.3">
      <c r="A9" t="s">
        <v>145</v>
      </c>
      <c r="C9">
        <v>32</v>
      </c>
      <c r="D9" t="s">
        <v>16</v>
      </c>
      <c r="E9">
        <v>44713</v>
      </c>
      <c r="F9" t="s">
        <v>12</v>
      </c>
      <c r="G9">
        <v>91310</v>
      </c>
      <c r="H9" t="s">
        <v>205</v>
      </c>
    </row>
    <row r="10" spans="1:8" x14ac:dyDescent="0.3">
      <c r="A10" t="s">
        <v>115</v>
      </c>
      <c r="B10" t="s">
        <v>15</v>
      </c>
      <c r="C10">
        <v>33</v>
      </c>
      <c r="D10" t="s">
        <v>16</v>
      </c>
      <c r="E10">
        <v>44324</v>
      </c>
      <c r="F10" t="s">
        <v>19</v>
      </c>
      <c r="G10">
        <v>74550</v>
      </c>
      <c r="H10" t="s">
        <v>205</v>
      </c>
    </row>
    <row r="11" spans="1:8" x14ac:dyDescent="0.3">
      <c r="A11" t="s">
        <v>128</v>
      </c>
      <c r="B11" t="s">
        <v>15</v>
      </c>
      <c r="C11">
        <v>25</v>
      </c>
      <c r="D11" t="s">
        <v>13</v>
      </c>
      <c r="E11">
        <v>44665</v>
      </c>
      <c r="F11" t="s">
        <v>9</v>
      </c>
      <c r="G11">
        <v>109190</v>
      </c>
      <c r="H11" t="s">
        <v>205</v>
      </c>
    </row>
    <row r="12" spans="1:8" x14ac:dyDescent="0.3">
      <c r="A12" t="s">
        <v>194</v>
      </c>
      <c r="B12" t="s">
        <v>8</v>
      </c>
      <c r="C12">
        <v>40</v>
      </c>
      <c r="D12" t="s">
        <v>16</v>
      </c>
      <c r="E12">
        <v>44320</v>
      </c>
      <c r="F12" t="s">
        <v>12</v>
      </c>
      <c r="G12">
        <v>104410</v>
      </c>
      <c r="H12" t="s">
        <v>205</v>
      </c>
    </row>
    <row r="13" spans="1:8" x14ac:dyDescent="0.3">
      <c r="A13" t="s">
        <v>177</v>
      </c>
      <c r="B13" t="s">
        <v>15</v>
      </c>
      <c r="C13">
        <v>30</v>
      </c>
      <c r="D13" t="s">
        <v>16</v>
      </c>
      <c r="E13">
        <v>44544</v>
      </c>
      <c r="F13" t="s">
        <v>21</v>
      </c>
      <c r="G13">
        <v>96800</v>
      </c>
      <c r="H13" t="s">
        <v>205</v>
      </c>
    </row>
    <row r="14" spans="1:8" x14ac:dyDescent="0.3">
      <c r="A14" t="s">
        <v>123</v>
      </c>
      <c r="B14" t="s">
        <v>15</v>
      </c>
      <c r="C14">
        <v>28</v>
      </c>
      <c r="D14" t="s">
        <v>13</v>
      </c>
      <c r="E14">
        <v>43980</v>
      </c>
      <c r="F14" t="s">
        <v>21</v>
      </c>
      <c r="G14">
        <v>48170</v>
      </c>
      <c r="H14" t="s">
        <v>205</v>
      </c>
    </row>
    <row r="15" spans="1:8" x14ac:dyDescent="0.3">
      <c r="A15" t="s">
        <v>140</v>
      </c>
      <c r="B15" t="s">
        <v>15</v>
      </c>
      <c r="C15">
        <v>21</v>
      </c>
      <c r="D15" t="s">
        <v>16</v>
      </c>
      <c r="E15">
        <v>44042</v>
      </c>
      <c r="F15" t="s">
        <v>9</v>
      </c>
      <c r="G15">
        <v>37920</v>
      </c>
      <c r="H15" t="s">
        <v>205</v>
      </c>
    </row>
    <row r="16" spans="1:8" x14ac:dyDescent="0.3">
      <c r="A16" t="s">
        <v>178</v>
      </c>
      <c r="B16" t="s">
        <v>15</v>
      </c>
      <c r="C16">
        <v>34</v>
      </c>
      <c r="D16" t="s">
        <v>16</v>
      </c>
      <c r="E16">
        <v>44642</v>
      </c>
      <c r="F16" t="s">
        <v>9</v>
      </c>
      <c r="G16">
        <v>112650</v>
      </c>
      <c r="H16" t="s">
        <v>205</v>
      </c>
    </row>
    <row r="17" spans="1:8" x14ac:dyDescent="0.3">
      <c r="A17" t="s">
        <v>165</v>
      </c>
      <c r="B17" t="s">
        <v>8</v>
      </c>
      <c r="C17">
        <v>34</v>
      </c>
      <c r="D17" t="s">
        <v>24</v>
      </c>
      <c r="E17">
        <v>44660</v>
      </c>
      <c r="F17" t="s">
        <v>19</v>
      </c>
      <c r="G17">
        <v>49630</v>
      </c>
      <c r="H17" t="s">
        <v>205</v>
      </c>
    </row>
    <row r="18" spans="1:8" x14ac:dyDescent="0.3">
      <c r="A18" t="s">
        <v>199</v>
      </c>
      <c r="B18" t="s">
        <v>15</v>
      </c>
      <c r="C18">
        <v>36</v>
      </c>
      <c r="D18" t="s">
        <v>16</v>
      </c>
      <c r="E18">
        <v>43958</v>
      </c>
      <c r="F18" t="s">
        <v>12</v>
      </c>
      <c r="G18">
        <v>118840</v>
      </c>
      <c r="H18" t="s">
        <v>205</v>
      </c>
    </row>
    <row r="19" spans="1:8" x14ac:dyDescent="0.3">
      <c r="A19" t="s">
        <v>159</v>
      </c>
      <c r="B19" t="s">
        <v>15</v>
      </c>
      <c r="C19">
        <v>30</v>
      </c>
      <c r="D19" t="s">
        <v>16</v>
      </c>
      <c r="E19">
        <v>44789</v>
      </c>
      <c r="F19" t="s">
        <v>12</v>
      </c>
      <c r="G19">
        <v>69710</v>
      </c>
      <c r="H19" t="s">
        <v>205</v>
      </c>
    </row>
    <row r="20" spans="1:8" x14ac:dyDescent="0.3">
      <c r="A20" t="s">
        <v>197</v>
      </c>
      <c r="B20" t="s">
        <v>15</v>
      </c>
      <c r="C20">
        <v>20</v>
      </c>
      <c r="D20" t="s">
        <v>16</v>
      </c>
      <c r="E20">
        <v>44683</v>
      </c>
      <c r="F20" t="s">
        <v>9</v>
      </c>
      <c r="G20">
        <v>79570</v>
      </c>
      <c r="H20" t="s">
        <v>205</v>
      </c>
    </row>
    <row r="21" spans="1:8" x14ac:dyDescent="0.3">
      <c r="A21" t="s">
        <v>154</v>
      </c>
      <c r="B21" t="s">
        <v>8</v>
      </c>
      <c r="C21">
        <v>22</v>
      </c>
      <c r="D21" t="s">
        <v>13</v>
      </c>
      <c r="E21">
        <v>44388</v>
      </c>
      <c r="F21" t="s">
        <v>9</v>
      </c>
      <c r="G21">
        <v>76900</v>
      </c>
      <c r="H21" t="s">
        <v>205</v>
      </c>
    </row>
    <row r="22" spans="1:8" x14ac:dyDescent="0.3">
      <c r="A22" t="s">
        <v>182</v>
      </c>
      <c r="B22" t="s">
        <v>15</v>
      </c>
      <c r="C22">
        <v>27</v>
      </c>
      <c r="D22" t="s">
        <v>16</v>
      </c>
      <c r="E22">
        <v>44073</v>
      </c>
      <c r="F22" t="s">
        <v>19</v>
      </c>
      <c r="G22">
        <v>54970</v>
      </c>
      <c r="H22" t="s">
        <v>205</v>
      </c>
    </row>
    <row r="23" spans="1:8" x14ac:dyDescent="0.3">
      <c r="A23" t="s">
        <v>118</v>
      </c>
      <c r="B23" t="s">
        <v>15</v>
      </c>
      <c r="C23">
        <v>37</v>
      </c>
      <c r="D23" t="s">
        <v>24</v>
      </c>
      <c r="E23">
        <v>44277</v>
      </c>
      <c r="F23" t="s">
        <v>12</v>
      </c>
      <c r="G23">
        <v>88050</v>
      </c>
      <c r="H23" t="s">
        <v>205</v>
      </c>
    </row>
    <row r="24" spans="1:8" x14ac:dyDescent="0.3">
      <c r="A24" t="s">
        <v>192</v>
      </c>
      <c r="B24" t="s">
        <v>15</v>
      </c>
      <c r="C24">
        <v>43</v>
      </c>
      <c r="D24" t="s">
        <v>16</v>
      </c>
      <c r="E24">
        <v>44558</v>
      </c>
      <c r="F24" t="s">
        <v>19</v>
      </c>
      <c r="G24">
        <v>36040</v>
      </c>
      <c r="H24" t="s">
        <v>205</v>
      </c>
    </row>
    <row r="25" spans="1:8" x14ac:dyDescent="0.3">
      <c r="A25" t="s">
        <v>111</v>
      </c>
      <c r="B25" t="s">
        <v>8</v>
      </c>
      <c r="C25">
        <v>42</v>
      </c>
      <c r="D25" t="s">
        <v>10</v>
      </c>
      <c r="E25">
        <v>44718</v>
      </c>
      <c r="F25" t="s">
        <v>9</v>
      </c>
      <c r="G25">
        <v>75000</v>
      </c>
      <c r="H25" t="s">
        <v>205</v>
      </c>
    </row>
    <row r="26" spans="1:8" x14ac:dyDescent="0.3">
      <c r="A26" t="s">
        <v>149</v>
      </c>
      <c r="B26" t="s">
        <v>15</v>
      </c>
      <c r="C26">
        <v>35</v>
      </c>
      <c r="D26" t="s">
        <v>16</v>
      </c>
      <c r="E26">
        <v>44666</v>
      </c>
      <c r="F26" t="s">
        <v>9</v>
      </c>
      <c r="G26">
        <v>40400</v>
      </c>
      <c r="H26" t="s">
        <v>205</v>
      </c>
    </row>
    <row r="27" spans="1:8" x14ac:dyDescent="0.3">
      <c r="A27" t="s">
        <v>196</v>
      </c>
      <c r="B27" t="s">
        <v>15</v>
      </c>
      <c r="C27">
        <v>24</v>
      </c>
      <c r="D27" t="s">
        <v>16</v>
      </c>
      <c r="E27">
        <v>44625</v>
      </c>
      <c r="F27" t="s">
        <v>12</v>
      </c>
      <c r="G27">
        <v>100420</v>
      </c>
      <c r="H27" t="s">
        <v>205</v>
      </c>
    </row>
    <row r="28" spans="1:8" x14ac:dyDescent="0.3">
      <c r="A28" t="s">
        <v>120</v>
      </c>
      <c r="B28" t="s">
        <v>8</v>
      </c>
      <c r="C28">
        <v>31</v>
      </c>
      <c r="D28" t="s">
        <v>16</v>
      </c>
      <c r="E28">
        <v>44604</v>
      </c>
      <c r="F28" t="s">
        <v>12</v>
      </c>
      <c r="G28">
        <v>58100</v>
      </c>
      <c r="H28" t="s">
        <v>205</v>
      </c>
    </row>
    <row r="29" spans="1:8" x14ac:dyDescent="0.3">
      <c r="A29" t="s">
        <v>114</v>
      </c>
      <c r="B29" t="s">
        <v>8</v>
      </c>
      <c r="C29">
        <v>44</v>
      </c>
      <c r="D29" t="s">
        <v>16</v>
      </c>
      <c r="E29">
        <v>44985</v>
      </c>
      <c r="F29" t="s">
        <v>12</v>
      </c>
      <c r="G29">
        <v>114870</v>
      </c>
      <c r="H29" t="s">
        <v>205</v>
      </c>
    </row>
    <row r="30" spans="1:8" x14ac:dyDescent="0.3">
      <c r="A30" t="s">
        <v>158</v>
      </c>
      <c r="B30" t="s">
        <v>8</v>
      </c>
      <c r="C30">
        <v>32</v>
      </c>
      <c r="D30" t="s">
        <v>16</v>
      </c>
      <c r="E30">
        <v>44549</v>
      </c>
      <c r="F30" t="s">
        <v>9</v>
      </c>
      <c r="G30">
        <v>41570</v>
      </c>
      <c r="H30" t="s">
        <v>205</v>
      </c>
    </row>
    <row r="31" spans="1:8" x14ac:dyDescent="0.3">
      <c r="A31" t="s">
        <v>173</v>
      </c>
      <c r="B31" t="s">
        <v>8</v>
      </c>
      <c r="C31">
        <v>30</v>
      </c>
      <c r="D31" t="s">
        <v>16</v>
      </c>
      <c r="E31">
        <v>44800</v>
      </c>
      <c r="F31" t="s">
        <v>9</v>
      </c>
      <c r="G31">
        <v>112570</v>
      </c>
      <c r="H31" t="s">
        <v>205</v>
      </c>
    </row>
    <row r="32" spans="1:8" x14ac:dyDescent="0.3">
      <c r="A32" t="s">
        <v>151</v>
      </c>
      <c r="B32" t="s">
        <v>15</v>
      </c>
      <c r="C32">
        <v>26</v>
      </c>
      <c r="D32" t="s">
        <v>16</v>
      </c>
      <c r="E32">
        <v>44164</v>
      </c>
      <c r="F32" t="s">
        <v>9</v>
      </c>
      <c r="G32">
        <v>47360</v>
      </c>
      <c r="H32" t="s">
        <v>205</v>
      </c>
    </row>
    <row r="33" spans="1:8" x14ac:dyDescent="0.3">
      <c r="A33" t="s">
        <v>126</v>
      </c>
      <c r="B33" t="s">
        <v>8</v>
      </c>
      <c r="C33">
        <v>21</v>
      </c>
      <c r="D33" t="s">
        <v>16</v>
      </c>
      <c r="E33">
        <v>44256</v>
      </c>
      <c r="F33" t="s">
        <v>21</v>
      </c>
      <c r="G33">
        <v>65920</v>
      </c>
      <c r="H33" t="s">
        <v>205</v>
      </c>
    </row>
    <row r="34" spans="1:8" x14ac:dyDescent="0.3">
      <c r="A34" t="s">
        <v>200</v>
      </c>
      <c r="B34" t="s">
        <v>8</v>
      </c>
      <c r="C34">
        <v>28</v>
      </c>
      <c r="D34" t="s">
        <v>16</v>
      </c>
      <c r="E34">
        <v>44571</v>
      </c>
      <c r="F34" t="s">
        <v>9</v>
      </c>
      <c r="G34">
        <v>99970</v>
      </c>
      <c r="H34" t="s">
        <v>205</v>
      </c>
    </row>
    <row r="35" spans="1:8" x14ac:dyDescent="0.3">
      <c r="A35" t="s">
        <v>133</v>
      </c>
      <c r="B35" t="s">
        <v>8</v>
      </c>
      <c r="C35">
        <v>25</v>
      </c>
      <c r="D35" t="s">
        <v>13</v>
      </c>
      <c r="E35">
        <v>44633</v>
      </c>
      <c r="F35" t="s">
        <v>12</v>
      </c>
      <c r="G35">
        <v>80700</v>
      </c>
      <c r="H35" t="s">
        <v>205</v>
      </c>
    </row>
    <row r="36" spans="1:8" x14ac:dyDescent="0.3">
      <c r="A36" t="s">
        <v>155</v>
      </c>
      <c r="B36" t="s">
        <v>15</v>
      </c>
      <c r="C36">
        <v>24</v>
      </c>
      <c r="D36" t="s">
        <v>24</v>
      </c>
      <c r="E36">
        <v>44375</v>
      </c>
      <c r="F36" t="s">
        <v>21</v>
      </c>
      <c r="G36">
        <v>52610</v>
      </c>
      <c r="H36" t="s">
        <v>205</v>
      </c>
    </row>
    <row r="37" spans="1:8" x14ac:dyDescent="0.3">
      <c r="A37" t="s">
        <v>180</v>
      </c>
      <c r="B37" t="s">
        <v>15</v>
      </c>
      <c r="C37">
        <v>29</v>
      </c>
      <c r="D37" t="s">
        <v>24</v>
      </c>
      <c r="E37">
        <v>44119</v>
      </c>
      <c r="F37" t="s">
        <v>12</v>
      </c>
      <c r="G37">
        <v>112110</v>
      </c>
      <c r="H37" t="s">
        <v>205</v>
      </c>
    </row>
    <row r="38" spans="1:8" x14ac:dyDescent="0.3">
      <c r="A38" t="s">
        <v>152</v>
      </c>
      <c r="B38" t="s">
        <v>8</v>
      </c>
      <c r="C38">
        <v>27</v>
      </c>
      <c r="D38" t="s">
        <v>16</v>
      </c>
      <c r="E38">
        <v>44061</v>
      </c>
      <c r="F38" t="s">
        <v>56</v>
      </c>
      <c r="G38">
        <v>119110</v>
      </c>
      <c r="H38" t="s">
        <v>205</v>
      </c>
    </row>
    <row r="39" spans="1:8" x14ac:dyDescent="0.3">
      <c r="A39" t="s">
        <v>150</v>
      </c>
      <c r="B39" t="s">
        <v>15</v>
      </c>
      <c r="C39">
        <v>22</v>
      </c>
      <c r="D39" t="s">
        <v>13</v>
      </c>
      <c r="E39">
        <v>44384</v>
      </c>
      <c r="F39" t="s">
        <v>19</v>
      </c>
      <c r="G39">
        <v>112780</v>
      </c>
      <c r="H39" t="s">
        <v>205</v>
      </c>
    </row>
    <row r="40" spans="1:8" x14ac:dyDescent="0.3">
      <c r="A40" t="s">
        <v>175</v>
      </c>
      <c r="B40" t="s">
        <v>8</v>
      </c>
      <c r="C40">
        <v>36</v>
      </c>
      <c r="D40" t="s">
        <v>16</v>
      </c>
      <c r="E40">
        <v>44023</v>
      </c>
      <c r="F40" t="s">
        <v>9</v>
      </c>
      <c r="G40">
        <v>114890</v>
      </c>
      <c r="H40" t="s">
        <v>205</v>
      </c>
    </row>
    <row r="41" spans="1:8" x14ac:dyDescent="0.3">
      <c r="A41" t="s">
        <v>146</v>
      </c>
      <c r="B41" t="s">
        <v>15</v>
      </c>
      <c r="C41">
        <v>27</v>
      </c>
      <c r="D41" t="s">
        <v>16</v>
      </c>
      <c r="E41">
        <v>44506</v>
      </c>
      <c r="F41" t="s">
        <v>21</v>
      </c>
      <c r="G41">
        <v>48980</v>
      </c>
      <c r="H41" t="s">
        <v>205</v>
      </c>
    </row>
    <row r="42" spans="1:8" x14ac:dyDescent="0.3">
      <c r="A42" t="s">
        <v>170</v>
      </c>
      <c r="B42" t="s">
        <v>15</v>
      </c>
      <c r="C42">
        <v>21</v>
      </c>
      <c r="D42" t="s">
        <v>16</v>
      </c>
      <c r="E42">
        <v>44180</v>
      </c>
      <c r="F42" t="s">
        <v>56</v>
      </c>
      <c r="G42">
        <v>75880</v>
      </c>
      <c r="H42" t="s">
        <v>205</v>
      </c>
    </row>
    <row r="43" spans="1:8" x14ac:dyDescent="0.3">
      <c r="A43" t="s">
        <v>167</v>
      </c>
      <c r="B43" t="s">
        <v>8</v>
      </c>
      <c r="C43">
        <v>28</v>
      </c>
      <c r="D43" t="s">
        <v>16</v>
      </c>
      <c r="E43">
        <v>44296</v>
      </c>
      <c r="F43" t="s">
        <v>19</v>
      </c>
      <c r="G43">
        <v>53240</v>
      </c>
      <c r="H43" t="s">
        <v>205</v>
      </c>
    </row>
    <row r="44" spans="1:8" x14ac:dyDescent="0.3">
      <c r="A44" t="s">
        <v>122</v>
      </c>
      <c r="B44" t="s">
        <v>8</v>
      </c>
      <c r="C44">
        <v>34</v>
      </c>
      <c r="D44" t="s">
        <v>16</v>
      </c>
      <c r="E44">
        <v>44397</v>
      </c>
      <c r="F44" t="s">
        <v>21</v>
      </c>
      <c r="G44">
        <v>85000</v>
      </c>
      <c r="H44" t="s">
        <v>205</v>
      </c>
    </row>
    <row r="45" spans="1:8" x14ac:dyDescent="0.3">
      <c r="A45" t="s">
        <v>179</v>
      </c>
      <c r="B45" t="s">
        <v>8</v>
      </c>
      <c r="C45">
        <v>21</v>
      </c>
      <c r="D45" t="s">
        <v>16</v>
      </c>
      <c r="E45">
        <v>44619</v>
      </c>
      <c r="F45" t="s">
        <v>12</v>
      </c>
      <c r="G45">
        <v>33920</v>
      </c>
      <c r="H45" t="s">
        <v>205</v>
      </c>
    </row>
    <row r="46" spans="1:8" x14ac:dyDescent="0.3">
      <c r="A46" t="s">
        <v>188</v>
      </c>
      <c r="B46" t="s">
        <v>8</v>
      </c>
      <c r="C46">
        <v>33</v>
      </c>
      <c r="D46" t="s">
        <v>16</v>
      </c>
      <c r="E46">
        <v>44253</v>
      </c>
      <c r="F46" t="s">
        <v>12</v>
      </c>
      <c r="G46">
        <v>75280</v>
      </c>
      <c r="H46" t="s">
        <v>205</v>
      </c>
    </row>
    <row r="47" spans="1:8" x14ac:dyDescent="0.3">
      <c r="A47" t="s">
        <v>130</v>
      </c>
      <c r="B47" t="s">
        <v>8</v>
      </c>
      <c r="C47">
        <v>34</v>
      </c>
      <c r="D47" t="s">
        <v>16</v>
      </c>
      <c r="E47">
        <v>44594</v>
      </c>
      <c r="F47" t="s">
        <v>21</v>
      </c>
      <c r="G47">
        <v>58940</v>
      </c>
      <c r="H47" t="s">
        <v>205</v>
      </c>
    </row>
    <row r="48" spans="1:8" x14ac:dyDescent="0.3">
      <c r="A48" t="s">
        <v>136</v>
      </c>
      <c r="B48" t="s">
        <v>8</v>
      </c>
      <c r="C48">
        <v>28</v>
      </c>
      <c r="D48" t="s">
        <v>16</v>
      </c>
      <c r="E48">
        <v>44425</v>
      </c>
      <c r="F48" t="s">
        <v>9</v>
      </c>
      <c r="G48">
        <v>104770</v>
      </c>
      <c r="H48" t="s">
        <v>205</v>
      </c>
    </row>
    <row r="49" spans="1:8" x14ac:dyDescent="0.3">
      <c r="A49" t="s">
        <v>125</v>
      </c>
      <c r="B49" t="s">
        <v>15</v>
      </c>
      <c r="C49">
        <v>21</v>
      </c>
      <c r="D49" t="s">
        <v>16</v>
      </c>
      <c r="E49">
        <v>44701</v>
      </c>
      <c r="F49" t="s">
        <v>9</v>
      </c>
      <c r="G49">
        <v>57090</v>
      </c>
      <c r="H49" t="s">
        <v>205</v>
      </c>
    </row>
    <row r="50" spans="1:8" x14ac:dyDescent="0.3">
      <c r="A50" t="s">
        <v>160</v>
      </c>
      <c r="B50" t="s">
        <v>15</v>
      </c>
      <c r="C50">
        <v>27</v>
      </c>
      <c r="D50" t="s">
        <v>13</v>
      </c>
      <c r="E50">
        <v>44174</v>
      </c>
      <c r="F50" t="s">
        <v>21</v>
      </c>
      <c r="G50">
        <v>91650</v>
      </c>
      <c r="H50" t="s">
        <v>205</v>
      </c>
    </row>
    <row r="51" spans="1:8" x14ac:dyDescent="0.3">
      <c r="A51" t="s">
        <v>183</v>
      </c>
      <c r="B51" t="s">
        <v>15</v>
      </c>
      <c r="C51">
        <v>42</v>
      </c>
      <c r="D51" t="s">
        <v>24</v>
      </c>
      <c r="E51">
        <v>44670</v>
      </c>
      <c r="F51" t="s">
        <v>21</v>
      </c>
      <c r="G51">
        <v>70270</v>
      </c>
      <c r="H51" t="s">
        <v>205</v>
      </c>
    </row>
    <row r="52" spans="1:8" x14ac:dyDescent="0.3">
      <c r="A52" t="s">
        <v>129</v>
      </c>
      <c r="B52" t="s">
        <v>8</v>
      </c>
      <c r="C52">
        <v>28</v>
      </c>
      <c r="D52" t="s">
        <v>16</v>
      </c>
      <c r="E52">
        <v>44124</v>
      </c>
      <c r="F52" t="s">
        <v>21</v>
      </c>
      <c r="G52">
        <v>75970</v>
      </c>
      <c r="H52" t="s">
        <v>205</v>
      </c>
    </row>
    <row r="53" spans="1:8" x14ac:dyDescent="0.3">
      <c r="A53" t="s">
        <v>112</v>
      </c>
      <c r="C53">
        <v>27</v>
      </c>
      <c r="D53" t="s">
        <v>13</v>
      </c>
      <c r="E53">
        <v>44212</v>
      </c>
      <c r="F53" t="s">
        <v>12</v>
      </c>
      <c r="G53">
        <v>90700</v>
      </c>
      <c r="H53" t="s">
        <v>205</v>
      </c>
    </row>
    <row r="54" spans="1:8" x14ac:dyDescent="0.3">
      <c r="A54" t="s">
        <v>131</v>
      </c>
      <c r="B54" t="s">
        <v>15</v>
      </c>
      <c r="C54">
        <v>30</v>
      </c>
      <c r="D54" t="s">
        <v>16</v>
      </c>
      <c r="E54">
        <v>44607</v>
      </c>
      <c r="F54" t="s">
        <v>9</v>
      </c>
      <c r="G54">
        <v>60570</v>
      </c>
      <c r="H54" t="s">
        <v>205</v>
      </c>
    </row>
    <row r="55" spans="1:8" x14ac:dyDescent="0.3">
      <c r="A55" t="s">
        <v>134</v>
      </c>
      <c r="B55" t="s">
        <v>15</v>
      </c>
      <c r="C55">
        <v>33</v>
      </c>
      <c r="D55" t="s">
        <v>16</v>
      </c>
      <c r="E55">
        <v>44103</v>
      </c>
      <c r="F55" t="s">
        <v>9</v>
      </c>
      <c r="G55">
        <v>115920</v>
      </c>
      <c r="H55" t="s">
        <v>205</v>
      </c>
    </row>
    <row r="56" spans="1:8" x14ac:dyDescent="0.3">
      <c r="A56" t="s">
        <v>186</v>
      </c>
      <c r="B56" t="s">
        <v>8</v>
      </c>
      <c r="C56">
        <v>33</v>
      </c>
      <c r="D56" t="s">
        <v>16</v>
      </c>
      <c r="E56">
        <v>44006</v>
      </c>
      <c r="F56" t="s">
        <v>21</v>
      </c>
      <c r="G56">
        <v>65360</v>
      </c>
      <c r="H56" t="s">
        <v>205</v>
      </c>
    </row>
    <row r="57" spans="1:8" x14ac:dyDescent="0.3">
      <c r="A57" t="s">
        <v>116</v>
      </c>
      <c r="C57">
        <v>30</v>
      </c>
      <c r="D57" t="s">
        <v>16</v>
      </c>
      <c r="E57">
        <v>44535</v>
      </c>
      <c r="F57" t="s">
        <v>21</v>
      </c>
      <c r="G57">
        <v>64000</v>
      </c>
      <c r="H57" t="s">
        <v>205</v>
      </c>
    </row>
    <row r="58" spans="1:8" x14ac:dyDescent="0.3">
      <c r="A58" t="s">
        <v>195</v>
      </c>
      <c r="B58" t="s">
        <v>8</v>
      </c>
      <c r="C58">
        <v>34</v>
      </c>
      <c r="D58" t="s">
        <v>16</v>
      </c>
      <c r="E58">
        <v>44383</v>
      </c>
      <c r="F58" t="s">
        <v>21</v>
      </c>
      <c r="G58">
        <v>92450</v>
      </c>
      <c r="H58" t="s">
        <v>205</v>
      </c>
    </row>
    <row r="59" spans="1:8" x14ac:dyDescent="0.3">
      <c r="A59" t="s">
        <v>113</v>
      </c>
      <c r="B59" t="s">
        <v>15</v>
      </c>
      <c r="C59">
        <v>31</v>
      </c>
      <c r="D59" t="s">
        <v>16</v>
      </c>
      <c r="E59">
        <v>44450</v>
      </c>
      <c r="F59" t="s">
        <v>12</v>
      </c>
      <c r="G59">
        <v>48950</v>
      </c>
      <c r="H59" t="s">
        <v>205</v>
      </c>
    </row>
    <row r="60" spans="1:8" x14ac:dyDescent="0.3">
      <c r="A60" t="s">
        <v>185</v>
      </c>
      <c r="B60" t="s">
        <v>8</v>
      </c>
      <c r="C60">
        <v>27</v>
      </c>
      <c r="D60" t="s">
        <v>16</v>
      </c>
      <c r="E60">
        <v>44625</v>
      </c>
      <c r="F60" t="s">
        <v>12</v>
      </c>
      <c r="G60">
        <v>83750</v>
      </c>
      <c r="H60" t="s">
        <v>205</v>
      </c>
    </row>
    <row r="61" spans="1:8" x14ac:dyDescent="0.3">
      <c r="A61" t="s">
        <v>166</v>
      </c>
      <c r="B61" t="s">
        <v>8</v>
      </c>
      <c r="C61">
        <v>40</v>
      </c>
      <c r="D61" t="s">
        <v>16</v>
      </c>
      <c r="E61">
        <v>44276</v>
      </c>
      <c r="F61" t="s">
        <v>12</v>
      </c>
      <c r="G61">
        <v>87620</v>
      </c>
      <c r="H61" t="s">
        <v>205</v>
      </c>
    </row>
    <row r="62" spans="1:8" x14ac:dyDescent="0.3">
      <c r="A62" t="s">
        <v>184</v>
      </c>
      <c r="B62" t="s">
        <v>8</v>
      </c>
      <c r="C62">
        <v>20</v>
      </c>
      <c r="D62" t="s">
        <v>24</v>
      </c>
      <c r="E62">
        <v>44476</v>
      </c>
      <c r="F62" t="s">
        <v>19</v>
      </c>
      <c r="G62">
        <v>68900</v>
      </c>
      <c r="H62" t="s">
        <v>205</v>
      </c>
    </row>
    <row r="63" spans="1:8" x14ac:dyDescent="0.3">
      <c r="A63" t="s">
        <v>157</v>
      </c>
      <c r="B63" t="s">
        <v>15</v>
      </c>
      <c r="C63">
        <v>32</v>
      </c>
      <c r="D63" t="s">
        <v>16</v>
      </c>
      <c r="E63">
        <v>44403</v>
      </c>
      <c r="F63" t="s">
        <v>19</v>
      </c>
      <c r="G63">
        <v>53540</v>
      </c>
      <c r="H63" t="s">
        <v>205</v>
      </c>
    </row>
    <row r="64" spans="1:8" x14ac:dyDescent="0.3">
      <c r="A64" t="s">
        <v>172</v>
      </c>
      <c r="B64" t="s">
        <v>15</v>
      </c>
      <c r="C64">
        <v>28</v>
      </c>
      <c r="D64" t="s">
        <v>42</v>
      </c>
      <c r="E64">
        <v>44758</v>
      </c>
      <c r="F64" t="s">
        <v>19</v>
      </c>
      <c r="G64">
        <v>43510</v>
      </c>
      <c r="H64" t="s">
        <v>205</v>
      </c>
    </row>
    <row r="65" spans="1:8" x14ac:dyDescent="0.3">
      <c r="A65" t="s">
        <v>127</v>
      </c>
      <c r="B65" t="s">
        <v>8</v>
      </c>
      <c r="C65">
        <v>38</v>
      </c>
      <c r="D65" t="s">
        <v>10</v>
      </c>
      <c r="E65">
        <v>44316</v>
      </c>
      <c r="F65" t="s">
        <v>19</v>
      </c>
      <c r="G65">
        <v>109160</v>
      </c>
      <c r="H65" t="s">
        <v>205</v>
      </c>
    </row>
    <row r="66" spans="1:8" x14ac:dyDescent="0.3">
      <c r="A66" t="s">
        <v>198</v>
      </c>
      <c r="B66" t="s">
        <v>15</v>
      </c>
      <c r="C66">
        <v>40</v>
      </c>
      <c r="D66" t="s">
        <v>16</v>
      </c>
      <c r="E66">
        <v>44204</v>
      </c>
      <c r="F66" t="s">
        <v>9</v>
      </c>
      <c r="G66">
        <v>99750</v>
      </c>
      <c r="H66" t="s">
        <v>205</v>
      </c>
    </row>
    <row r="67" spans="1:8" x14ac:dyDescent="0.3">
      <c r="A67" t="s">
        <v>124</v>
      </c>
      <c r="B67" t="s">
        <v>8</v>
      </c>
      <c r="C67">
        <v>31</v>
      </c>
      <c r="D67" t="s">
        <v>16</v>
      </c>
      <c r="E67">
        <v>44084</v>
      </c>
      <c r="F67" t="s">
        <v>12</v>
      </c>
      <c r="G67">
        <v>41980</v>
      </c>
      <c r="H67" t="s">
        <v>205</v>
      </c>
    </row>
    <row r="68" spans="1:8" x14ac:dyDescent="0.3">
      <c r="A68" t="s">
        <v>187</v>
      </c>
      <c r="B68" t="s">
        <v>15</v>
      </c>
      <c r="C68">
        <v>36</v>
      </c>
      <c r="D68" t="s">
        <v>16</v>
      </c>
      <c r="E68">
        <v>44272</v>
      </c>
      <c r="F68" t="s">
        <v>21</v>
      </c>
      <c r="G68">
        <v>71380</v>
      </c>
      <c r="H68" t="s">
        <v>205</v>
      </c>
    </row>
    <row r="69" spans="1:8" x14ac:dyDescent="0.3">
      <c r="A69" t="s">
        <v>191</v>
      </c>
      <c r="B69" t="s">
        <v>15</v>
      </c>
      <c r="C69">
        <v>27</v>
      </c>
      <c r="D69" t="s">
        <v>42</v>
      </c>
      <c r="E69">
        <v>44547</v>
      </c>
      <c r="F69" t="s">
        <v>9</v>
      </c>
      <c r="G69">
        <v>113280</v>
      </c>
      <c r="H69" t="s">
        <v>205</v>
      </c>
    </row>
    <row r="70" spans="1:8" x14ac:dyDescent="0.3">
      <c r="A70" t="s">
        <v>181</v>
      </c>
      <c r="B70" t="s">
        <v>8</v>
      </c>
      <c r="C70">
        <v>33</v>
      </c>
      <c r="D70" t="s">
        <v>16</v>
      </c>
      <c r="E70">
        <v>44747</v>
      </c>
      <c r="F70" t="s">
        <v>21</v>
      </c>
      <c r="G70">
        <v>86570</v>
      </c>
      <c r="H70" t="s">
        <v>205</v>
      </c>
    </row>
    <row r="71" spans="1:8" x14ac:dyDescent="0.3">
      <c r="A71" t="s">
        <v>139</v>
      </c>
      <c r="B71" t="s">
        <v>15</v>
      </c>
      <c r="C71">
        <v>26</v>
      </c>
      <c r="D71" t="s">
        <v>16</v>
      </c>
      <c r="E71">
        <v>44350</v>
      </c>
      <c r="F71" t="s">
        <v>9</v>
      </c>
      <c r="G71">
        <v>53540</v>
      </c>
      <c r="H71" t="s">
        <v>205</v>
      </c>
    </row>
    <row r="72" spans="1:8" x14ac:dyDescent="0.3">
      <c r="A72" t="s">
        <v>190</v>
      </c>
      <c r="B72" t="s">
        <v>15</v>
      </c>
      <c r="C72">
        <v>37</v>
      </c>
      <c r="D72" t="s">
        <v>16</v>
      </c>
      <c r="E72">
        <v>44640</v>
      </c>
      <c r="F72" t="s">
        <v>12</v>
      </c>
      <c r="G72">
        <v>69070</v>
      </c>
      <c r="H72" t="s">
        <v>205</v>
      </c>
    </row>
    <row r="73" spans="1:8" x14ac:dyDescent="0.3">
      <c r="A73" t="s">
        <v>121</v>
      </c>
      <c r="B73" t="s">
        <v>8</v>
      </c>
      <c r="C73">
        <v>30</v>
      </c>
      <c r="D73" t="s">
        <v>24</v>
      </c>
      <c r="E73">
        <v>44328</v>
      </c>
      <c r="F73" t="s">
        <v>21</v>
      </c>
      <c r="G73">
        <v>67910</v>
      </c>
      <c r="H73" t="s">
        <v>205</v>
      </c>
    </row>
    <row r="74" spans="1:8" x14ac:dyDescent="0.3">
      <c r="A74" t="s">
        <v>119</v>
      </c>
      <c r="B74" t="s">
        <v>15</v>
      </c>
      <c r="C74">
        <v>30</v>
      </c>
      <c r="D74" t="s">
        <v>16</v>
      </c>
      <c r="E74">
        <v>44214</v>
      </c>
      <c r="F74" t="s">
        <v>12</v>
      </c>
      <c r="G74">
        <v>69120</v>
      </c>
      <c r="H74" t="s">
        <v>205</v>
      </c>
    </row>
    <row r="75" spans="1:8" x14ac:dyDescent="0.3">
      <c r="A75" t="s">
        <v>132</v>
      </c>
      <c r="B75" t="s">
        <v>8</v>
      </c>
      <c r="C75">
        <v>34</v>
      </c>
      <c r="D75" t="s">
        <v>16</v>
      </c>
      <c r="E75">
        <v>44550</v>
      </c>
      <c r="F75" t="s">
        <v>21</v>
      </c>
      <c r="G75">
        <v>60130</v>
      </c>
      <c r="H75" t="s">
        <v>205</v>
      </c>
    </row>
    <row r="76" spans="1:8" x14ac:dyDescent="0.3">
      <c r="A76" t="s">
        <v>161</v>
      </c>
      <c r="B76" t="s">
        <v>15</v>
      </c>
      <c r="C76">
        <v>23</v>
      </c>
      <c r="D76" t="s">
        <v>16</v>
      </c>
      <c r="E76">
        <v>44378</v>
      </c>
      <c r="F76" t="s">
        <v>9</v>
      </c>
      <c r="G76">
        <v>106460</v>
      </c>
      <c r="H76" t="s">
        <v>205</v>
      </c>
    </row>
    <row r="77" spans="1:8" x14ac:dyDescent="0.3">
      <c r="A77" t="s">
        <v>148</v>
      </c>
      <c r="B77" t="s">
        <v>8</v>
      </c>
      <c r="C77">
        <v>37</v>
      </c>
      <c r="D77" t="s">
        <v>16</v>
      </c>
      <c r="E77">
        <v>44389</v>
      </c>
      <c r="F77" t="s">
        <v>56</v>
      </c>
      <c r="G77">
        <v>118100</v>
      </c>
      <c r="H77" t="s">
        <v>205</v>
      </c>
    </row>
    <row r="78" spans="1:8" x14ac:dyDescent="0.3">
      <c r="A78" t="s">
        <v>164</v>
      </c>
      <c r="B78" t="s">
        <v>8</v>
      </c>
      <c r="C78">
        <v>36</v>
      </c>
      <c r="D78" t="s">
        <v>16</v>
      </c>
      <c r="E78">
        <v>44468</v>
      </c>
      <c r="F78" t="s">
        <v>9</v>
      </c>
      <c r="G78">
        <v>78390</v>
      </c>
      <c r="H78" t="s">
        <v>205</v>
      </c>
    </row>
    <row r="79" spans="1:8" x14ac:dyDescent="0.3">
      <c r="A79" t="s">
        <v>147</v>
      </c>
      <c r="B79" t="s">
        <v>8</v>
      </c>
      <c r="C79">
        <v>30</v>
      </c>
      <c r="D79" t="s">
        <v>16</v>
      </c>
      <c r="E79">
        <v>44789</v>
      </c>
      <c r="F79" t="s">
        <v>9</v>
      </c>
      <c r="G79">
        <v>114180</v>
      </c>
      <c r="H79" t="s">
        <v>205</v>
      </c>
    </row>
    <row r="80" spans="1:8" x14ac:dyDescent="0.3">
      <c r="A80" t="s">
        <v>189</v>
      </c>
      <c r="B80" t="s">
        <v>8</v>
      </c>
      <c r="C80">
        <v>28</v>
      </c>
      <c r="D80" t="s">
        <v>16</v>
      </c>
      <c r="E80">
        <v>44590</v>
      </c>
      <c r="F80" t="s">
        <v>9</v>
      </c>
      <c r="G80">
        <v>104120</v>
      </c>
      <c r="H80" t="s">
        <v>205</v>
      </c>
    </row>
    <row r="81" spans="1:8" x14ac:dyDescent="0.3">
      <c r="A81" t="s">
        <v>138</v>
      </c>
      <c r="B81" t="s">
        <v>15</v>
      </c>
      <c r="C81">
        <v>30</v>
      </c>
      <c r="D81" t="s">
        <v>16</v>
      </c>
      <c r="E81">
        <v>44640</v>
      </c>
      <c r="F81" t="s">
        <v>9</v>
      </c>
      <c r="G81">
        <v>67950</v>
      </c>
      <c r="H81" t="s">
        <v>205</v>
      </c>
    </row>
    <row r="82" spans="1:8" x14ac:dyDescent="0.3">
      <c r="A82" t="s">
        <v>137</v>
      </c>
      <c r="B82" t="s">
        <v>8</v>
      </c>
      <c r="C82">
        <v>29</v>
      </c>
      <c r="D82" t="s">
        <v>16</v>
      </c>
      <c r="E82">
        <v>43962</v>
      </c>
      <c r="F82" t="s">
        <v>12</v>
      </c>
      <c r="G82">
        <v>34980</v>
      </c>
      <c r="H82" t="s">
        <v>205</v>
      </c>
    </row>
    <row r="83" spans="1:8" x14ac:dyDescent="0.3">
      <c r="A83" t="s">
        <v>153</v>
      </c>
      <c r="B83" t="s">
        <v>8</v>
      </c>
      <c r="C83">
        <v>24</v>
      </c>
      <c r="D83" t="s">
        <v>16</v>
      </c>
      <c r="E83">
        <v>44087</v>
      </c>
      <c r="F83" t="s">
        <v>12</v>
      </c>
      <c r="G83">
        <v>62780</v>
      </c>
      <c r="H83" t="s">
        <v>205</v>
      </c>
    </row>
    <row r="84" spans="1:8" x14ac:dyDescent="0.3">
      <c r="A84" t="s">
        <v>117</v>
      </c>
      <c r="B84" t="s">
        <v>15</v>
      </c>
      <c r="C84">
        <v>20</v>
      </c>
      <c r="D84" t="s">
        <v>16</v>
      </c>
      <c r="E84">
        <v>44397</v>
      </c>
      <c r="F84" t="s">
        <v>12</v>
      </c>
      <c r="G84">
        <v>107700</v>
      </c>
      <c r="H84" t="s">
        <v>205</v>
      </c>
    </row>
    <row r="85" spans="1:8" x14ac:dyDescent="0.3">
      <c r="A85" t="s">
        <v>168</v>
      </c>
      <c r="B85" t="s">
        <v>15</v>
      </c>
      <c r="C85">
        <v>25</v>
      </c>
      <c r="D85" t="s">
        <v>16</v>
      </c>
      <c r="E85">
        <v>44322</v>
      </c>
      <c r="F85" t="s">
        <v>19</v>
      </c>
      <c r="G85">
        <v>65700</v>
      </c>
      <c r="H85" t="s">
        <v>205</v>
      </c>
    </row>
    <row r="86" spans="1:8" x14ac:dyDescent="0.3">
      <c r="A86" t="s">
        <v>135</v>
      </c>
      <c r="B86" t="s">
        <v>8</v>
      </c>
      <c r="C86">
        <v>33</v>
      </c>
      <c r="D86" t="s">
        <v>42</v>
      </c>
      <c r="E86">
        <v>44313</v>
      </c>
      <c r="F86" t="s">
        <v>12</v>
      </c>
      <c r="G86">
        <v>75480</v>
      </c>
      <c r="H86" t="s">
        <v>205</v>
      </c>
    </row>
    <row r="87" spans="1:8" x14ac:dyDescent="0.3">
      <c r="A87" t="s">
        <v>174</v>
      </c>
      <c r="B87" t="s">
        <v>15</v>
      </c>
      <c r="C87">
        <v>33</v>
      </c>
      <c r="D87" t="s">
        <v>16</v>
      </c>
      <c r="E87">
        <v>44448</v>
      </c>
      <c r="F87" t="s">
        <v>12</v>
      </c>
      <c r="G87">
        <v>53870</v>
      </c>
      <c r="H87" t="s">
        <v>205</v>
      </c>
    </row>
    <row r="88" spans="1:8" x14ac:dyDescent="0.3">
      <c r="A88" t="s">
        <v>141</v>
      </c>
      <c r="B88" t="s">
        <v>8</v>
      </c>
      <c r="C88">
        <v>36</v>
      </c>
      <c r="D88" t="s">
        <v>16</v>
      </c>
      <c r="E88">
        <v>44433</v>
      </c>
      <c r="F88" t="s">
        <v>19</v>
      </c>
      <c r="G88">
        <v>78540</v>
      </c>
      <c r="H88" t="s">
        <v>205</v>
      </c>
    </row>
    <row r="89" spans="1:8" x14ac:dyDescent="0.3">
      <c r="A89" t="s">
        <v>193</v>
      </c>
      <c r="B89" t="s">
        <v>15</v>
      </c>
      <c r="C89">
        <v>19</v>
      </c>
      <c r="D89" t="s">
        <v>16</v>
      </c>
      <c r="E89">
        <v>44218</v>
      </c>
      <c r="F89" t="s">
        <v>9</v>
      </c>
      <c r="G89">
        <v>58960</v>
      </c>
      <c r="H89" t="s">
        <v>205</v>
      </c>
    </row>
    <row r="90" spans="1:8" x14ac:dyDescent="0.3">
      <c r="A90" t="s">
        <v>162</v>
      </c>
      <c r="B90" t="s">
        <v>15</v>
      </c>
      <c r="C90">
        <v>46</v>
      </c>
      <c r="D90" t="s">
        <v>16</v>
      </c>
      <c r="E90">
        <v>44697</v>
      </c>
      <c r="F90" t="s">
        <v>9</v>
      </c>
      <c r="G90">
        <v>70610</v>
      </c>
      <c r="H90" t="s">
        <v>205</v>
      </c>
    </row>
    <row r="91" spans="1:8" x14ac:dyDescent="0.3">
      <c r="A91" t="s">
        <v>171</v>
      </c>
      <c r="B91" t="s">
        <v>15</v>
      </c>
      <c r="C91">
        <v>33</v>
      </c>
      <c r="D91" t="s">
        <v>16</v>
      </c>
      <c r="E91">
        <v>44181</v>
      </c>
      <c r="F91" t="s">
        <v>21</v>
      </c>
      <c r="G91">
        <v>59430</v>
      </c>
      <c r="H91" t="s">
        <v>205</v>
      </c>
    </row>
    <row r="92" spans="1:8" x14ac:dyDescent="0.3">
      <c r="A92" t="s">
        <v>144</v>
      </c>
      <c r="B92" t="s">
        <v>15</v>
      </c>
      <c r="C92">
        <v>33</v>
      </c>
      <c r="D92" t="s">
        <v>13</v>
      </c>
      <c r="E92">
        <v>44640</v>
      </c>
      <c r="F92" t="s">
        <v>9</v>
      </c>
      <c r="G92">
        <v>48530</v>
      </c>
      <c r="H92" t="s">
        <v>205</v>
      </c>
    </row>
    <row r="93" spans="1:8" x14ac:dyDescent="0.3">
      <c r="A93" t="s">
        <v>163</v>
      </c>
      <c r="B93" t="s">
        <v>8</v>
      </c>
      <c r="C93">
        <v>33</v>
      </c>
      <c r="D93" t="s">
        <v>16</v>
      </c>
      <c r="E93">
        <v>44129</v>
      </c>
      <c r="F93" t="s">
        <v>12</v>
      </c>
      <c r="G93">
        <v>96140</v>
      </c>
      <c r="H93" t="s">
        <v>205</v>
      </c>
    </row>
    <row r="94" spans="1:8" x14ac:dyDescent="0.3">
      <c r="A94" t="s">
        <v>156</v>
      </c>
      <c r="B94" t="s">
        <v>15</v>
      </c>
      <c r="C94">
        <v>20</v>
      </c>
      <c r="D94" t="s">
        <v>16</v>
      </c>
      <c r="E94">
        <v>44122</v>
      </c>
      <c r="F94" t="s">
        <v>12</v>
      </c>
      <c r="G94">
        <v>112650</v>
      </c>
      <c r="H94" t="s">
        <v>205</v>
      </c>
    </row>
    <row r="95" spans="1:8" x14ac:dyDescent="0.3">
      <c r="A95" t="s">
        <v>176</v>
      </c>
      <c r="B95" t="s">
        <v>8</v>
      </c>
      <c r="C95">
        <v>32</v>
      </c>
      <c r="D95" t="s">
        <v>13</v>
      </c>
      <c r="E95">
        <v>44293</v>
      </c>
      <c r="F95" t="s">
        <v>12</v>
      </c>
      <c r="G95">
        <v>43840</v>
      </c>
      <c r="H95" t="s">
        <v>205</v>
      </c>
    </row>
    <row r="96" spans="1:8" x14ac:dyDescent="0.3">
      <c r="A96" t="s">
        <v>143</v>
      </c>
      <c r="B96" t="s">
        <v>15</v>
      </c>
      <c r="C96">
        <v>31</v>
      </c>
      <c r="D96" t="s">
        <v>16</v>
      </c>
      <c r="E96">
        <v>44663</v>
      </c>
      <c r="F96" t="s">
        <v>9</v>
      </c>
      <c r="G96">
        <v>103550</v>
      </c>
      <c r="H96" t="s">
        <v>205</v>
      </c>
    </row>
    <row r="97" spans="1:8" x14ac:dyDescent="0.3">
      <c r="A97" t="s">
        <v>201</v>
      </c>
      <c r="B97" t="s">
        <v>8</v>
      </c>
      <c r="C97">
        <v>32</v>
      </c>
      <c r="D97" t="s">
        <v>16</v>
      </c>
      <c r="E97">
        <v>44339</v>
      </c>
      <c r="F97" t="s">
        <v>56</v>
      </c>
      <c r="G97">
        <v>45510</v>
      </c>
      <c r="H97" t="s">
        <v>205</v>
      </c>
    </row>
    <row r="98" spans="1:8" x14ac:dyDescent="0.3">
      <c r="A98" t="s">
        <v>142</v>
      </c>
      <c r="C98">
        <v>37</v>
      </c>
      <c r="D98" t="s">
        <v>24</v>
      </c>
      <c r="E98">
        <v>44085</v>
      </c>
      <c r="F98" t="s">
        <v>21</v>
      </c>
      <c r="G98">
        <v>115440</v>
      </c>
      <c r="H98" t="s">
        <v>205</v>
      </c>
    </row>
    <row r="99" spans="1:8" x14ac:dyDescent="0.3">
      <c r="A99" t="s">
        <v>202</v>
      </c>
      <c r="B99" t="s">
        <v>8</v>
      </c>
      <c r="C99">
        <v>38</v>
      </c>
      <c r="D99" t="s">
        <v>13</v>
      </c>
      <c r="E99">
        <v>44268</v>
      </c>
      <c r="F99" t="s">
        <v>19</v>
      </c>
      <c r="G99">
        <v>56870</v>
      </c>
      <c r="H99" t="s">
        <v>205</v>
      </c>
    </row>
    <row r="100" spans="1:8" x14ac:dyDescent="0.3">
      <c r="A100" t="s">
        <v>169</v>
      </c>
      <c r="B100" t="s">
        <v>8</v>
      </c>
      <c r="C100">
        <v>25</v>
      </c>
      <c r="D100" t="s">
        <v>16</v>
      </c>
      <c r="E100">
        <v>44144</v>
      </c>
      <c r="F100" t="s">
        <v>19</v>
      </c>
      <c r="G100">
        <v>92700</v>
      </c>
      <c r="H100" t="s">
        <v>205</v>
      </c>
    </row>
    <row r="101" spans="1:8" x14ac:dyDescent="0.3">
      <c r="A101" t="s">
        <v>145</v>
      </c>
      <c r="C101">
        <v>32</v>
      </c>
      <c r="D101" t="s">
        <v>16</v>
      </c>
      <c r="E101">
        <v>44713</v>
      </c>
      <c r="F101" t="s">
        <v>12</v>
      </c>
      <c r="G101">
        <v>91310</v>
      </c>
      <c r="H101" t="s">
        <v>205</v>
      </c>
    </row>
    <row r="102" spans="1:8" x14ac:dyDescent="0.3">
      <c r="A102" t="s">
        <v>115</v>
      </c>
      <c r="B102" t="s">
        <v>15</v>
      </c>
      <c r="C102">
        <v>33</v>
      </c>
      <c r="D102" t="s">
        <v>16</v>
      </c>
      <c r="E102">
        <v>44324</v>
      </c>
      <c r="F102" t="s">
        <v>19</v>
      </c>
      <c r="G102">
        <v>74550</v>
      </c>
      <c r="H102" t="s">
        <v>205</v>
      </c>
    </row>
    <row r="103" spans="1:8" x14ac:dyDescent="0.3">
      <c r="A103" t="s">
        <v>128</v>
      </c>
      <c r="B103" t="s">
        <v>15</v>
      </c>
      <c r="C103">
        <v>25</v>
      </c>
      <c r="D103" t="s">
        <v>13</v>
      </c>
      <c r="E103">
        <v>44665</v>
      </c>
      <c r="F103" t="s">
        <v>9</v>
      </c>
      <c r="G103">
        <v>109190</v>
      </c>
      <c r="H103" t="s">
        <v>205</v>
      </c>
    </row>
    <row r="104" spans="1:8" x14ac:dyDescent="0.3">
      <c r="A104" t="s">
        <v>194</v>
      </c>
      <c r="B104" t="s">
        <v>8</v>
      </c>
      <c r="C104">
        <v>40</v>
      </c>
      <c r="D104" t="s">
        <v>16</v>
      </c>
      <c r="E104">
        <v>44320</v>
      </c>
      <c r="F104" t="s">
        <v>12</v>
      </c>
      <c r="G104">
        <v>104410</v>
      </c>
      <c r="H104" t="s">
        <v>205</v>
      </c>
    </row>
    <row r="105" spans="1:8" x14ac:dyDescent="0.3">
      <c r="A105" t="s">
        <v>177</v>
      </c>
      <c r="B105" t="s">
        <v>15</v>
      </c>
      <c r="C105">
        <v>30</v>
      </c>
      <c r="D105" t="s">
        <v>16</v>
      </c>
      <c r="E105">
        <v>44544</v>
      </c>
      <c r="F105" t="s">
        <v>21</v>
      </c>
      <c r="G105">
        <v>96800</v>
      </c>
      <c r="H105" t="s">
        <v>205</v>
      </c>
    </row>
    <row r="106" spans="1:8" x14ac:dyDescent="0.3">
      <c r="A106" t="s">
        <v>123</v>
      </c>
      <c r="B106" t="s">
        <v>15</v>
      </c>
      <c r="C106">
        <v>28</v>
      </c>
      <c r="D106" t="s">
        <v>13</v>
      </c>
      <c r="E106">
        <v>43980</v>
      </c>
      <c r="F106" t="s">
        <v>21</v>
      </c>
      <c r="G106">
        <v>48170</v>
      </c>
      <c r="H106" t="s">
        <v>205</v>
      </c>
    </row>
    <row r="107" spans="1:8" x14ac:dyDescent="0.3">
      <c r="A107" t="s">
        <v>140</v>
      </c>
      <c r="B107" t="s">
        <v>15</v>
      </c>
      <c r="C107">
        <v>21</v>
      </c>
      <c r="D107" t="s">
        <v>16</v>
      </c>
      <c r="E107">
        <v>44042</v>
      </c>
      <c r="F107" t="s">
        <v>9</v>
      </c>
      <c r="G107">
        <v>37920</v>
      </c>
      <c r="H107" t="s">
        <v>205</v>
      </c>
    </row>
    <row r="108" spans="1:8" x14ac:dyDescent="0.3">
      <c r="A108" t="s">
        <v>178</v>
      </c>
      <c r="B108" t="s">
        <v>15</v>
      </c>
      <c r="C108">
        <v>34</v>
      </c>
      <c r="D108" t="s">
        <v>16</v>
      </c>
      <c r="E108">
        <v>44642</v>
      </c>
      <c r="F108" t="s">
        <v>9</v>
      </c>
      <c r="G108">
        <v>112650</v>
      </c>
      <c r="H108" t="s">
        <v>205</v>
      </c>
    </row>
    <row r="109" spans="1:8" x14ac:dyDescent="0.3">
      <c r="A109" t="s">
        <v>165</v>
      </c>
      <c r="B109" t="s">
        <v>8</v>
      </c>
      <c r="C109">
        <v>34</v>
      </c>
      <c r="D109" t="s">
        <v>24</v>
      </c>
      <c r="E109">
        <v>44660</v>
      </c>
      <c r="F109" t="s">
        <v>19</v>
      </c>
      <c r="G109">
        <v>49630</v>
      </c>
      <c r="H109" t="s">
        <v>205</v>
      </c>
    </row>
    <row r="110" spans="1:8" x14ac:dyDescent="0.3">
      <c r="A110" t="s">
        <v>199</v>
      </c>
      <c r="B110" t="s">
        <v>15</v>
      </c>
      <c r="C110">
        <v>36</v>
      </c>
      <c r="D110" t="s">
        <v>16</v>
      </c>
      <c r="E110">
        <v>43958</v>
      </c>
      <c r="F110" t="s">
        <v>12</v>
      </c>
      <c r="G110">
        <v>118840</v>
      </c>
      <c r="H110" t="s">
        <v>205</v>
      </c>
    </row>
    <row r="111" spans="1:8" x14ac:dyDescent="0.3">
      <c r="A111" t="s">
        <v>159</v>
      </c>
      <c r="B111" t="s">
        <v>15</v>
      </c>
      <c r="C111">
        <v>30</v>
      </c>
      <c r="D111" t="s">
        <v>16</v>
      </c>
      <c r="E111">
        <v>44789</v>
      </c>
      <c r="F111" t="s">
        <v>12</v>
      </c>
      <c r="G111">
        <v>69710</v>
      </c>
      <c r="H111" t="s">
        <v>205</v>
      </c>
    </row>
    <row r="112" spans="1:8" x14ac:dyDescent="0.3">
      <c r="A112" t="s">
        <v>197</v>
      </c>
      <c r="B112" t="s">
        <v>15</v>
      </c>
      <c r="C112">
        <v>20</v>
      </c>
      <c r="D112" t="s">
        <v>16</v>
      </c>
      <c r="E112">
        <v>44683</v>
      </c>
      <c r="F112" t="s">
        <v>9</v>
      </c>
      <c r="G112">
        <v>79570</v>
      </c>
      <c r="H112" t="s">
        <v>205</v>
      </c>
    </row>
    <row r="113" spans="1:8" x14ac:dyDescent="0.3">
      <c r="A113" t="s">
        <v>154</v>
      </c>
      <c r="B113" t="s">
        <v>8</v>
      </c>
      <c r="C113">
        <v>22</v>
      </c>
      <c r="D113" t="s">
        <v>13</v>
      </c>
      <c r="E113">
        <v>44388</v>
      </c>
      <c r="F113" t="s">
        <v>9</v>
      </c>
      <c r="G113">
        <v>76900</v>
      </c>
      <c r="H113" t="s">
        <v>205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001BB-3BDA-4D61-81C2-AA114B4E1E9A}">
  <dimension ref="A1:H101"/>
  <sheetViews>
    <sheetView workbookViewId="0"/>
  </sheetViews>
  <sheetFormatPr defaultRowHeight="14.4" x14ac:dyDescent="0.3"/>
  <cols>
    <col min="1" max="1" width="19.6640625" bestFit="1" customWidth="1"/>
    <col min="2" max="2" width="9.33203125" bestFit="1" customWidth="1"/>
    <col min="3" max="3" width="13.33203125" bestFit="1" customWidth="1"/>
    <col min="4" max="4" width="6.44140625" bestFit="1" customWidth="1"/>
    <col min="5" max="5" width="13" bestFit="1" customWidth="1"/>
    <col min="6" max="6" width="8.33203125" bestFit="1" customWidth="1"/>
    <col min="7" max="7" width="13.109375" bestFit="1" customWidth="1"/>
    <col min="8" max="8" width="10" bestFit="1" customWidth="1"/>
  </cols>
  <sheetData>
    <row r="1" spans="1:8" x14ac:dyDescent="0.3">
      <c r="A1" t="s">
        <v>0</v>
      </c>
      <c r="B1" t="s">
        <v>1</v>
      </c>
      <c r="C1" t="s">
        <v>2</v>
      </c>
      <c r="D1" t="s">
        <v>3</v>
      </c>
      <c r="E1" t="s">
        <v>4</v>
      </c>
      <c r="F1" t="s">
        <v>5</v>
      </c>
      <c r="G1" t="s">
        <v>6</v>
      </c>
      <c r="H1" t="s">
        <v>203</v>
      </c>
    </row>
    <row r="2" spans="1:8" x14ac:dyDescent="0.3">
      <c r="A2" t="s">
        <v>58</v>
      </c>
      <c r="B2" t="s">
        <v>15</v>
      </c>
      <c r="C2" t="s">
        <v>19</v>
      </c>
      <c r="D2">
        <v>22</v>
      </c>
      <c r="E2">
        <v>44446</v>
      </c>
      <c r="F2">
        <v>112780</v>
      </c>
      <c r="G2" t="s">
        <v>13</v>
      </c>
      <c r="H2" t="s">
        <v>204</v>
      </c>
    </row>
    <row r="3" spans="1:8" x14ac:dyDescent="0.3">
      <c r="A3" t="s">
        <v>70</v>
      </c>
      <c r="B3" t="s">
        <v>15</v>
      </c>
      <c r="C3" t="s">
        <v>9</v>
      </c>
      <c r="D3">
        <v>46</v>
      </c>
      <c r="E3">
        <v>44758</v>
      </c>
      <c r="F3">
        <v>70610</v>
      </c>
      <c r="G3" t="s">
        <v>16</v>
      </c>
      <c r="H3" t="s">
        <v>204</v>
      </c>
    </row>
    <row r="4" spans="1:8" x14ac:dyDescent="0.3">
      <c r="A4" t="s">
        <v>75</v>
      </c>
      <c r="B4" t="s">
        <v>8</v>
      </c>
      <c r="C4" t="s">
        <v>19</v>
      </c>
      <c r="D4">
        <v>28</v>
      </c>
      <c r="E4">
        <v>44357</v>
      </c>
      <c r="F4">
        <v>53240</v>
      </c>
      <c r="G4" t="s">
        <v>16</v>
      </c>
      <c r="H4" t="s">
        <v>204</v>
      </c>
    </row>
    <row r="5" spans="1:8" x14ac:dyDescent="0.3">
      <c r="A5" t="s">
        <v>49</v>
      </c>
      <c r="C5" t="s">
        <v>21</v>
      </c>
      <c r="D5">
        <v>37</v>
      </c>
      <c r="E5">
        <v>44146</v>
      </c>
      <c r="F5">
        <v>115440</v>
      </c>
      <c r="G5" t="s">
        <v>24</v>
      </c>
      <c r="H5" t="s">
        <v>204</v>
      </c>
    </row>
    <row r="6" spans="1:8" x14ac:dyDescent="0.3">
      <c r="A6" t="s">
        <v>65</v>
      </c>
      <c r="B6" t="s">
        <v>15</v>
      </c>
      <c r="C6" t="s">
        <v>19</v>
      </c>
      <c r="D6">
        <v>32</v>
      </c>
      <c r="E6">
        <v>44465</v>
      </c>
      <c r="F6">
        <v>53540</v>
      </c>
      <c r="G6" t="s">
        <v>16</v>
      </c>
      <c r="H6" t="s">
        <v>204</v>
      </c>
    </row>
    <row r="7" spans="1:8" x14ac:dyDescent="0.3">
      <c r="A7" t="s">
        <v>81</v>
      </c>
      <c r="B7" t="s">
        <v>8</v>
      </c>
      <c r="C7" t="s">
        <v>9</v>
      </c>
      <c r="D7">
        <v>30</v>
      </c>
      <c r="E7">
        <v>44861</v>
      </c>
      <c r="F7">
        <v>112570</v>
      </c>
      <c r="G7" t="s">
        <v>16</v>
      </c>
      <c r="H7" t="s">
        <v>204</v>
      </c>
    </row>
    <row r="8" spans="1:8" x14ac:dyDescent="0.3">
      <c r="A8" t="s">
        <v>51</v>
      </c>
      <c r="B8" t="s">
        <v>15</v>
      </c>
      <c r="C8" t="s">
        <v>9</v>
      </c>
      <c r="D8">
        <v>33</v>
      </c>
      <c r="E8">
        <v>44701</v>
      </c>
      <c r="F8">
        <v>48530</v>
      </c>
      <c r="G8" t="s">
        <v>13</v>
      </c>
      <c r="H8" t="s">
        <v>204</v>
      </c>
    </row>
    <row r="9" spans="1:8" x14ac:dyDescent="0.3">
      <c r="A9" t="s">
        <v>61</v>
      </c>
      <c r="B9" t="s">
        <v>8</v>
      </c>
      <c r="C9" t="s">
        <v>12</v>
      </c>
      <c r="D9">
        <v>24</v>
      </c>
      <c r="E9">
        <v>44148</v>
      </c>
      <c r="F9">
        <v>62780</v>
      </c>
      <c r="G9" t="s">
        <v>16</v>
      </c>
      <c r="H9" t="s">
        <v>204</v>
      </c>
    </row>
    <row r="10" spans="1:8" x14ac:dyDescent="0.3">
      <c r="A10" t="s">
        <v>82</v>
      </c>
      <c r="B10" t="s">
        <v>15</v>
      </c>
      <c r="C10" t="s">
        <v>12</v>
      </c>
      <c r="D10">
        <v>33</v>
      </c>
      <c r="E10">
        <v>44509</v>
      </c>
      <c r="F10">
        <v>53870</v>
      </c>
      <c r="G10" t="s">
        <v>16</v>
      </c>
      <c r="H10" t="s">
        <v>204</v>
      </c>
    </row>
    <row r="11" spans="1:8" x14ac:dyDescent="0.3">
      <c r="A11" t="s">
        <v>60</v>
      </c>
      <c r="B11" t="s">
        <v>8</v>
      </c>
      <c r="C11" t="s">
        <v>56</v>
      </c>
      <c r="D11">
        <v>27</v>
      </c>
      <c r="E11">
        <v>44122</v>
      </c>
      <c r="F11">
        <v>119110</v>
      </c>
      <c r="G11" t="s">
        <v>16</v>
      </c>
      <c r="H11" t="s">
        <v>204</v>
      </c>
    </row>
    <row r="12" spans="1:8" x14ac:dyDescent="0.3">
      <c r="A12" t="s">
        <v>87</v>
      </c>
      <c r="B12" t="s">
        <v>15</v>
      </c>
      <c r="C12" t="s">
        <v>12</v>
      </c>
      <c r="D12">
        <v>29</v>
      </c>
      <c r="E12">
        <v>44180</v>
      </c>
      <c r="F12">
        <v>112110</v>
      </c>
      <c r="G12" t="s">
        <v>24</v>
      </c>
      <c r="H12" t="s">
        <v>204</v>
      </c>
    </row>
    <row r="13" spans="1:8" x14ac:dyDescent="0.3">
      <c r="A13" t="s">
        <v>76</v>
      </c>
      <c r="B13" t="s">
        <v>15</v>
      </c>
      <c r="C13" t="s">
        <v>19</v>
      </c>
      <c r="D13">
        <v>25</v>
      </c>
      <c r="E13">
        <v>44383</v>
      </c>
      <c r="F13">
        <v>65700</v>
      </c>
      <c r="G13" t="s">
        <v>16</v>
      </c>
      <c r="H13" t="s">
        <v>204</v>
      </c>
    </row>
    <row r="14" spans="1:8" x14ac:dyDescent="0.3">
      <c r="A14" t="s">
        <v>97</v>
      </c>
      <c r="B14" t="s">
        <v>15</v>
      </c>
      <c r="C14" t="s">
        <v>12</v>
      </c>
      <c r="D14">
        <v>37</v>
      </c>
      <c r="E14">
        <v>44701</v>
      </c>
      <c r="F14">
        <v>69070</v>
      </c>
      <c r="G14" t="s">
        <v>16</v>
      </c>
      <c r="H14" t="s">
        <v>204</v>
      </c>
    </row>
    <row r="15" spans="1:8" x14ac:dyDescent="0.3">
      <c r="A15" t="s">
        <v>22</v>
      </c>
      <c r="B15" t="s">
        <v>15</v>
      </c>
      <c r="C15" t="s">
        <v>12</v>
      </c>
      <c r="D15">
        <v>20</v>
      </c>
      <c r="E15">
        <v>44459</v>
      </c>
      <c r="F15">
        <v>107700</v>
      </c>
      <c r="G15" t="s">
        <v>16</v>
      </c>
      <c r="H15" t="s">
        <v>204</v>
      </c>
    </row>
    <row r="16" spans="1:8" x14ac:dyDescent="0.3">
      <c r="A16" t="s">
        <v>84</v>
      </c>
      <c r="B16" t="s">
        <v>8</v>
      </c>
      <c r="C16" t="s">
        <v>12</v>
      </c>
      <c r="D16">
        <v>32</v>
      </c>
      <c r="E16">
        <v>44354</v>
      </c>
      <c r="F16">
        <v>43840</v>
      </c>
      <c r="G16" t="s">
        <v>13</v>
      </c>
      <c r="H16" t="s">
        <v>204</v>
      </c>
    </row>
    <row r="17" spans="1:8" x14ac:dyDescent="0.3">
      <c r="A17" t="s">
        <v>105</v>
      </c>
      <c r="B17" t="s">
        <v>15</v>
      </c>
      <c r="C17" t="s">
        <v>9</v>
      </c>
      <c r="D17">
        <v>40</v>
      </c>
      <c r="E17">
        <v>44263</v>
      </c>
      <c r="F17">
        <v>99750</v>
      </c>
      <c r="G17" t="s">
        <v>16</v>
      </c>
      <c r="H17" t="s">
        <v>204</v>
      </c>
    </row>
    <row r="18" spans="1:8" x14ac:dyDescent="0.3">
      <c r="A18" t="s">
        <v>47</v>
      </c>
      <c r="B18" t="s">
        <v>15</v>
      </c>
      <c r="C18" t="s">
        <v>9</v>
      </c>
      <c r="D18">
        <v>21</v>
      </c>
      <c r="E18">
        <v>44104</v>
      </c>
      <c r="F18">
        <v>37920</v>
      </c>
      <c r="G18" t="s">
        <v>16</v>
      </c>
      <c r="H18" t="s">
        <v>204</v>
      </c>
    </row>
    <row r="19" spans="1:8" x14ac:dyDescent="0.3">
      <c r="A19" t="s">
        <v>31</v>
      </c>
      <c r="B19" t="s">
        <v>15</v>
      </c>
      <c r="C19" t="s">
        <v>9</v>
      </c>
      <c r="D19">
        <v>21</v>
      </c>
      <c r="E19">
        <v>44762</v>
      </c>
      <c r="F19">
        <v>57090</v>
      </c>
      <c r="G19" t="s">
        <v>16</v>
      </c>
      <c r="H19" t="s">
        <v>204</v>
      </c>
    </row>
    <row r="20" spans="1:8" x14ac:dyDescent="0.3">
      <c r="A20" t="s">
        <v>30</v>
      </c>
      <c r="B20" t="s">
        <v>8</v>
      </c>
      <c r="C20" t="s">
        <v>12</v>
      </c>
      <c r="D20">
        <v>31</v>
      </c>
      <c r="E20">
        <v>44145</v>
      </c>
      <c r="F20">
        <v>41980</v>
      </c>
      <c r="G20" t="s">
        <v>16</v>
      </c>
      <c r="H20" t="s">
        <v>204</v>
      </c>
    </row>
    <row r="21" spans="1:8" x14ac:dyDescent="0.3">
      <c r="A21" t="s">
        <v>78</v>
      </c>
      <c r="B21" t="s">
        <v>15</v>
      </c>
      <c r="C21" t="s">
        <v>56</v>
      </c>
      <c r="D21">
        <v>21</v>
      </c>
      <c r="E21">
        <v>44242</v>
      </c>
      <c r="F21">
        <v>75880</v>
      </c>
      <c r="G21" t="s">
        <v>16</v>
      </c>
      <c r="H21" t="s">
        <v>204</v>
      </c>
    </row>
    <row r="22" spans="1:8" x14ac:dyDescent="0.3">
      <c r="A22" t="s">
        <v>36</v>
      </c>
      <c r="B22" t="s">
        <v>8</v>
      </c>
      <c r="C22" t="s">
        <v>21</v>
      </c>
      <c r="D22">
        <v>34</v>
      </c>
      <c r="E22">
        <v>44653</v>
      </c>
      <c r="F22">
        <v>58940</v>
      </c>
      <c r="G22" t="s">
        <v>16</v>
      </c>
      <c r="H22" t="s">
        <v>204</v>
      </c>
    </row>
    <row r="23" spans="1:8" x14ac:dyDescent="0.3">
      <c r="A23" t="s">
        <v>27</v>
      </c>
      <c r="B23" t="s">
        <v>8</v>
      </c>
      <c r="C23" t="s">
        <v>21</v>
      </c>
      <c r="D23">
        <v>30</v>
      </c>
      <c r="E23">
        <v>44389</v>
      </c>
      <c r="F23">
        <v>67910</v>
      </c>
      <c r="G23" t="s">
        <v>24</v>
      </c>
      <c r="H23" t="s">
        <v>204</v>
      </c>
    </row>
    <row r="24" spans="1:8" x14ac:dyDescent="0.3">
      <c r="A24" t="s">
        <v>26</v>
      </c>
      <c r="B24" t="s">
        <v>8</v>
      </c>
      <c r="C24" t="s">
        <v>12</v>
      </c>
      <c r="D24">
        <v>31</v>
      </c>
      <c r="E24">
        <v>44663</v>
      </c>
      <c r="F24">
        <v>58100</v>
      </c>
      <c r="G24" t="s">
        <v>16</v>
      </c>
      <c r="H24" t="s">
        <v>204</v>
      </c>
    </row>
    <row r="25" spans="1:8" x14ac:dyDescent="0.3">
      <c r="A25" t="s">
        <v>53</v>
      </c>
      <c r="B25" t="s">
        <v>15</v>
      </c>
      <c r="C25" t="s">
        <v>21</v>
      </c>
      <c r="D25">
        <v>27</v>
      </c>
      <c r="E25">
        <v>44567</v>
      </c>
      <c r="F25">
        <v>48980</v>
      </c>
      <c r="G25" t="s">
        <v>16</v>
      </c>
      <c r="H25" t="s">
        <v>204</v>
      </c>
    </row>
    <row r="26" spans="1:8" x14ac:dyDescent="0.3">
      <c r="A26" t="s">
        <v>20</v>
      </c>
      <c r="C26" t="s">
        <v>21</v>
      </c>
      <c r="D26">
        <v>30</v>
      </c>
      <c r="E26">
        <v>44597</v>
      </c>
      <c r="F26">
        <v>64000</v>
      </c>
      <c r="G26" t="s">
        <v>16</v>
      </c>
      <c r="H26" t="s">
        <v>204</v>
      </c>
    </row>
    <row r="27" spans="1:8" x14ac:dyDescent="0.3">
      <c r="A27" t="s">
        <v>7</v>
      </c>
      <c r="B27" t="s">
        <v>8</v>
      </c>
      <c r="C27" t="s">
        <v>9</v>
      </c>
      <c r="D27">
        <v>42</v>
      </c>
      <c r="E27">
        <v>44779</v>
      </c>
      <c r="F27">
        <v>75000</v>
      </c>
      <c r="G27" t="s">
        <v>10</v>
      </c>
      <c r="H27" t="s">
        <v>204</v>
      </c>
    </row>
    <row r="28" spans="1:8" x14ac:dyDescent="0.3">
      <c r="A28" t="s">
        <v>74</v>
      </c>
      <c r="B28" t="s">
        <v>8</v>
      </c>
      <c r="C28" t="s">
        <v>12</v>
      </c>
      <c r="D28">
        <v>40</v>
      </c>
      <c r="E28">
        <v>44337</v>
      </c>
      <c r="F28">
        <v>87620</v>
      </c>
      <c r="G28" t="s">
        <v>16</v>
      </c>
      <c r="H28" t="s">
        <v>204</v>
      </c>
    </row>
    <row r="29" spans="1:8" x14ac:dyDescent="0.3">
      <c r="A29" t="s">
        <v>44</v>
      </c>
      <c r="B29" t="s">
        <v>8</v>
      </c>
      <c r="C29" t="s">
        <v>12</v>
      </c>
      <c r="D29">
        <v>29</v>
      </c>
      <c r="E29">
        <v>44023</v>
      </c>
      <c r="F29">
        <v>34980</v>
      </c>
      <c r="G29" t="s">
        <v>16</v>
      </c>
      <c r="H29" t="s">
        <v>204</v>
      </c>
    </row>
    <row r="30" spans="1:8" x14ac:dyDescent="0.3">
      <c r="A30" t="s">
        <v>35</v>
      </c>
      <c r="B30" t="s">
        <v>8</v>
      </c>
      <c r="C30" t="s">
        <v>21</v>
      </c>
      <c r="D30">
        <v>28</v>
      </c>
      <c r="E30">
        <v>44185</v>
      </c>
      <c r="F30">
        <v>75970</v>
      </c>
      <c r="G30" t="s">
        <v>16</v>
      </c>
      <c r="H30" t="s">
        <v>204</v>
      </c>
    </row>
    <row r="31" spans="1:8" x14ac:dyDescent="0.3">
      <c r="A31" t="s">
        <v>38</v>
      </c>
      <c r="B31" t="s">
        <v>8</v>
      </c>
      <c r="C31" t="s">
        <v>21</v>
      </c>
      <c r="D31">
        <v>34</v>
      </c>
      <c r="E31">
        <v>44612</v>
      </c>
      <c r="F31">
        <v>60130</v>
      </c>
      <c r="G31" t="s">
        <v>16</v>
      </c>
      <c r="H31" t="s">
        <v>204</v>
      </c>
    </row>
    <row r="32" spans="1:8" x14ac:dyDescent="0.3">
      <c r="A32" t="s">
        <v>41</v>
      </c>
      <c r="B32" t="s">
        <v>8</v>
      </c>
      <c r="C32" t="s">
        <v>12</v>
      </c>
      <c r="D32">
        <v>33</v>
      </c>
      <c r="E32">
        <v>44374</v>
      </c>
      <c r="F32">
        <v>75480</v>
      </c>
      <c r="G32" t="s">
        <v>42</v>
      </c>
      <c r="H32" t="s">
        <v>204</v>
      </c>
    </row>
    <row r="33" spans="1:8" x14ac:dyDescent="0.3">
      <c r="A33" t="s">
        <v>40</v>
      </c>
      <c r="B33" t="s">
        <v>15</v>
      </c>
      <c r="C33" t="s">
        <v>9</v>
      </c>
      <c r="D33">
        <v>33</v>
      </c>
      <c r="E33">
        <v>44164</v>
      </c>
      <c r="F33">
        <v>115920</v>
      </c>
      <c r="G33" t="s">
        <v>16</v>
      </c>
      <c r="H33" t="s">
        <v>204</v>
      </c>
    </row>
    <row r="34" spans="1:8" x14ac:dyDescent="0.3">
      <c r="A34" t="s">
        <v>48</v>
      </c>
      <c r="B34" t="s">
        <v>8</v>
      </c>
      <c r="C34" t="s">
        <v>19</v>
      </c>
      <c r="D34">
        <v>36</v>
      </c>
      <c r="E34">
        <v>44494</v>
      </c>
      <c r="F34">
        <v>78540</v>
      </c>
      <c r="G34" t="s">
        <v>16</v>
      </c>
      <c r="H34" t="s">
        <v>204</v>
      </c>
    </row>
    <row r="35" spans="1:8" x14ac:dyDescent="0.3">
      <c r="A35" t="s">
        <v>34</v>
      </c>
      <c r="B35" t="s">
        <v>15</v>
      </c>
      <c r="C35" t="s">
        <v>9</v>
      </c>
      <c r="D35">
        <v>25</v>
      </c>
      <c r="E35">
        <v>44726</v>
      </c>
      <c r="F35">
        <v>109190</v>
      </c>
      <c r="G35" t="s">
        <v>13</v>
      </c>
      <c r="H35" t="s">
        <v>204</v>
      </c>
    </row>
    <row r="36" spans="1:8" x14ac:dyDescent="0.3">
      <c r="A36" t="s">
        <v>73</v>
      </c>
      <c r="B36" t="s">
        <v>8</v>
      </c>
      <c r="C36" t="s">
        <v>19</v>
      </c>
      <c r="D36">
        <v>34</v>
      </c>
      <c r="E36">
        <v>44721</v>
      </c>
      <c r="F36">
        <v>49630</v>
      </c>
      <c r="G36" t="s">
        <v>24</v>
      </c>
      <c r="H36" t="s">
        <v>204</v>
      </c>
    </row>
    <row r="37" spans="1:8" x14ac:dyDescent="0.3">
      <c r="A37" t="s">
        <v>107</v>
      </c>
      <c r="B37" t="s">
        <v>8</v>
      </c>
      <c r="C37" t="s">
        <v>9</v>
      </c>
      <c r="D37">
        <v>28</v>
      </c>
      <c r="E37">
        <v>44630</v>
      </c>
      <c r="F37">
        <v>99970</v>
      </c>
      <c r="G37" t="s">
        <v>16</v>
      </c>
      <c r="H37" t="s">
        <v>204</v>
      </c>
    </row>
    <row r="38" spans="1:8" x14ac:dyDescent="0.3">
      <c r="A38" t="s">
        <v>71</v>
      </c>
      <c r="B38" t="s">
        <v>8</v>
      </c>
      <c r="C38" t="s">
        <v>12</v>
      </c>
      <c r="D38">
        <v>33</v>
      </c>
      <c r="E38">
        <v>44190</v>
      </c>
      <c r="F38">
        <v>96140</v>
      </c>
      <c r="G38" t="s">
        <v>16</v>
      </c>
      <c r="H38" t="s">
        <v>204</v>
      </c>
    </row>
    <row r="39" spans="1:8" x14ac:dyDescent="0.3">
      <c r="A39" t="s">
        <v>50</v>
      </c>
      <c r="B39" t="s">
        <v>15</v>
      </c>
      <c r="C39" t="s">
        <v>9</v>
      </c>
      <c r="D39">
        <v>31</v>
      </c>
      <c r="E39">
        <v>44724</v>
      </c>
      <c r="F39">
        <v>103550</v>
      </c>
      <c r="G39" t="s">
        <v>16</v>
      </c>
      <c r="H39" t="s">
        <v>204</v>
      </c>
    </row>
    <row r="40" spans="1:8" x14ac:dyDescent="0.3">
      <c r="A40" t="s">
        <v>14</v>
      </c>
      <c r="B40" t="s">
        <v>15</v>
      </c>
      <c r="C40" t="s">
        <v>12</v>
      </c>
      <c r="D40">
        <v>31</v>
      </c>
      <c r="E40">
        <v>44511</v>
      </c>
      <c r="F40">
        <v>48950</v>
      </c>
      <c r="G40" t="s">
        <v>16</v>
      </c>
      <c r="H40" t="s">
        <v>204</v>
      </c>
    </row>
    <row r="41" spans="1:8" x14ac:dyDescent="0.3">
      <c r="A41" t="s">
        <v>63</v>
      </c>
      <c r="B41" t="s">
        <v>15</v>
      </c>
      <c r="C41" t="s">
        <v>21</v>
      </c>
      <c r="D41">
        <v>24</v>
      </c>
      <c r="E41">
        <v>44436</v>
      </c>
      <c r="F41">
        <v>52610</v>
      </c>
      <c r="G41" t="s">
        <v>24</v>
      </c>
      <c r="H41" t="s">
        <v>204</v>
      </c>
    </row>
    <row r="42" spans="1:8" x14ac:dyDescent="0.3">
      <c r="A42" t="s">
        <v>72</v>
      </c>
      <c r="B42" t="s">
        <v>8</v>
      </c>
      <c r="C42" t="s">
        <v>9</v>
      </c>
      <c r="D42">
        <v>36</v>
      </c>
      <c r="E42">
        <v>44529</v>
      </c>
      <c r="F42">
        <v>78390</v>
      </c>
      <c r="G42" t="s">
        <v>16</v>
      </c>
      <c r="H42" t="s">
        <v>204</v>
      </c>
    </row>
    <row r="43" spans="1:8" x14ac:dyDescent="0.3">
      <c r="A43" t="s">
        <v>88</v>
      </c>
      <c r="B43" t="s">
        <v>8</v>
      </c>
      <c r="C43" t="s">
        <v>21</v>
      </c>
      <c r="D43">
        <v>33</v>
      </c>
      <c r="E43">
        <v>44809</v>
      </c>
      <c r="F43">
        <v>86570</v>
      </c>
      <c r="G43" t="s">
        <v>16</v>
      </c>
      <c r="H43" t="s">
        <v>204</v>
      </c>
    </row>
    <row r="44" spans="1:8" x14ac:dyDescent="0.3">
      <c r="A44" t="s">
        <v>92</v>
      </c>
      <c r="B44" t="s">
        <v>8</v>
      </c>
      <c r="C44" t="s">
        <v>12</v>
      </c>
      <c r="D44">
        <v>27</v>
      </c>
      <c r="E44">
        <v>44686</v>
      </c>
      <c r="F44">
        <v>83750</v>
      </c>
      <c r="G44" t="s">
        <v>16</v>
      </c>
      <c r="H44" t="s">
        <v>204</v>
      </c>
    </row>
    <row r="45" spans="1:8" x14ac:dyDescent="0.3">
      <c r="A45" t="s">
        <v>102</v>
      </c>
      <c r="B45" t="s">
        <v>8</v>
      </c>
      <c r="C45" t="s">
        <v>21</v>
      </c>
      <c r="D45">
        <v>34</v>
      </c>
      <c r="E45">
        <v>44445</v>
      </c>
      <c r="F45">
        <v>92450</v>
      </c>
      <c r="G45" t="s">
        <v>16</v>
      </c>
      <c r="H45" t="s">
        <v>204</v>
      </c>
    </row>
    <row r="46" spans="1:8" x14ac:dyDescent="0.3">
      <c r="A46" t="s">
        <v>64</v>
      </c>
      <c r="B46" t="s">
        <v>15</v>
      </c>
      <c r="C46" t="s">
        <v>12</v>
      </c>
      <c r="D46">
        <v>20</v>
      </c>
      <c r="E46">
        <v>44183</v>
      </c>
      <c r="F46">
        <v>112650</v>
      </c>
      <c r="G46" t="s">
        <v>16</v>
      </c>
      <c r="H46" t="s">
        <v>204</v>
      </c>
    </row>
    <row r="47" spans="1:8" x14ac:dyDescent="0.3">
      <c r="A47" t="s">
        <v>104</v>
      </c>
      <c r="B47" t="s">
        <v>15</v>
      </c>
      <c r="C47" t="s">
        <v>9</v>
      </c>
      <c r="D47">
        <v>20</v>
      </c>
      <c r="E47">
        <v>44744</v>
      </c>
      <c r="F47">
        <v>79570</v>
      </c>
      <c r="G47" t="s">
        <v>16</v>
      </c>
      <c r="H47" t="s">
        <v>204</v>
      </c>
    </row>
    <row r="48" spans="1:8" x14ac:dyDescent="0.3">
      <c r="A48" t="s">
        <v>91</v>
      </c>
      <c r="B48" t="s">
        <v>8</v>
      </c>
      <c r="C48" t="s">
        <v>19</v>
      </c>
      <c r="D48">
        <v>20</v>
      </c>
      <c r="E48">
        <v>44537</v>
      </c>
      <c r="F48">
        <v>68900</v>
      </c>
      <c r="G48" t="s">
        <v>24</v>
      </c>
      <c r="H48" t="s">
        <v>204</v>
      </c>
    </row>
    <row r="49" spans="1:8" x14ac:dyDescent="0.3">
      <c r="A49" t="s">
        <v>39</v>
      </c>
      <c r="B49" t="s">
        <v>8</v>
      </c>
      <c r="C49" t="s">
        <v>12</v>
      </c>
      <c r="D49">
        <v>25</v>
      </c>
      <c r="E49">
        <v>44694</v>
      </c>
      <c r="F49">
        <v>80700</v>
      </c>
      <c r="G49" t="s">
        <v>13</v>
      </c>
      <c r="H49" t="s">
        <v>204</v>
      </c>
    </row>
    <row r="50" spans="1:8" x14ac:dyDescent="0.3">
      <c r="A50" t="s">
        <v>100</v>
      </c>
      <c r="B50" t="s">
        <v>15</v>
      </c>
      <c r="C50" t="s">
        <v>9</v>
      </c>
      <c r="D50">
        <v>19</v>
      </c>
      <c r="E50">
        <v>44277</v>
      </c>
      <c r="F50">
        <v>58960</v>
      </c>
      <c r="G50" t="s">
        <v>16</v>
      </c>
      <c r="H50" t="s">
        <v>204</v>
      </c>
    </row>
    <row r="51" spans="1:8" x14ac:dyDescent="0.3">
      <c r="A51" t="s">
        <v>106</v>
      </c>
      <c r="B51" t="s">
        <v>15</v>
      </c>
      <c r="C51" t="s">
        <v>12</v>
      </c>
      <c r="D51">
        <v>36</v>
      </c>
      <c r="E51">
        <v>44019</v>
      </c>
      <c r="F51">
        <v>118840</v>
      </c>
      <c r="G51" t="s">
        <v>16</v>
      </c>
      <c r="H51" t="s">
        <v>204</v>
      </c>
    </row>
    <row r="52" spans="1:8" x14ac:dyDescent="0.3">
      <c r="A52" t="s">
        <v>29</v>
      </c>
      <c r="B52" t="s">
        <v>15</v>
      </c>
      <c r="C52" t="s">
        <v>21</v>
      </c>
      <c r="D52">
        <v>28</v>
      </c>
      <c r="E52">
        <v>44041</v>
      </c>
      <c r="F52">
        <v>48170</v>
      </c>
      <c r="G52" t="s">
        <v>13</v>
      </c>
      <c r="H52" t="s">
        <v>204</v>
      </c>
    </row>
    <row r="53" spans="1:8" x14ac:dyDescent="0.3">
      <c r="A53" t="s">
        <v>108</v>
      </c>
      <c r="B53" t="s">
        <v>8</v>
      </c>
      <c r="C53" t="s">
        <v>56</v>
      </c>
      <c r="D53">
        <v>32</v>
      </c>
      <c r="E53">
        <v>44400</v>
      </c>
      <c r="F53">
        <v>45510</v>
      </c>
      <c r="G53" t="s">
        <v>16</v>
      </c>
      <c r="H53" t="s">
        <v>204</v>
      </c>
    </row>
    <row r="54" spans="1:8" x14ac:dyDescent="0.3">
      <c r="A54" t="s">
        <v>64</v>
      </c>
      <c r="B54" t="s">
        <v>15</v>
      </c>
      <c r="C54" t="s">
        <v>9</v>
      </c>
      <c r="D54">
        <v>34</v>
      </c>
      <c r="E54">
        <v>44703</v>
      </c>
      <c r="F54">
        <v>112650</v>
      </c>
      <c r="G54" t="s">
        <v>16</v>
      </c>
      <c r="H54" t="s">
        <v>204</v>
      </c>
    </row>
    <row r="55" spans="1:8" x14ac:dyDescent="0.3">
      <c r="A55" t="s">
        <v>83</v>
      </c>
      <c r="B55" t="s">
        <v>8</v>
      </c>
      <c r="C55" t="s">
        <v>9</v>
      </c>
      <c r="D55">
        <v>36</v>
      </c>
      <c r="E55">
        <v>44085</v>
      </c>
      <c r="F55">
        <v>114890</v>
      </c>
      <c r="G55" t="s">
        <v>16</v>
      </c>
      <c r="H55" t="s">
        <v>204</v>
      </c>
    </row>
    <row r="56" spans="1:8" x14ac:dyDescent="0.3">
      <c r="A56" t="s">
        <v>67</v>
      </c>
      <c r="B56" t="s">
        <v>15</v>
      </c>
      <c r="C56" t="s">
        <v>12</v>
      </c>
      <c r="D56">
        <v>30</v>
      </c>
      <c r="E56">
        <v>44850</v>
      </c>
      <c r="F56">
        <v>69710</v>
      </c>
      <c r="G56" t="s">
        <v>16</v>
      </c>
      <c r="H56" t="s">
        <v>204</v>
      </c>
    </row>
    <row r="57" spans="1:8" x14ac:dyDescent="0.3">
      <c r="A57" t="s">
        <v>94</v>
      </c>
      <c r="B57" t="s">
        <v>15</v>
      </c>
      <c r="C57" t="s">
        <v>21</v>
      </c>
      <c r="D57">
        <v>36</v>
      </c>
      <c r="E57">
        <v>44333</v>
      </c>
      <c r="F57">
        <v>71380</v>
      </c>
      <c r="G57" t="s">
        <v>16</v>
      </c>
      <c r="H57" t="s">
        <v>204</v>
      </c>
    </row>
    <row r="58" spans="1:8" x14ac:dyDescent="0.3">
      <c r="A58" t="s">
        <v>33</v>
      </c>
      <c r="B58" t="s">
        <v>8</v>
      </c>
      <c r="C58" t="s">
        <v>19</v>
      </c>
      <c r="D58">
        <v>38</v>
      </c>
      <c r="E58">
        <v>44377</v>
      </c>
      <c r="F58">
        <v>109160</v>
      </c>
      <c r="G58" t="s">
        <v>10</v>
      </c>
      <c r="H58" t="s">
        <v>204</v>
      </c>
    </row>
    <row r="59" spans="1:8" x14ac:dyDescent="0.3">
      <c r="A59" t="s">
        <v>98</v>
      </c>
      <c r="B59" t="s">
        <v>15</v>
      </c>
      <c r="C59" t="s">
        <v>9</v>
      </c>
      <c r="D59">
        <v>27</v>
      </c>
      <c r="E59">
        <v>44609</v>
      </c>
      <c r="F59">
        <v>113280</v>
      </c>
      <c r="G59" t="s">
        <v>42</v>
      </c>
      <c r="H59" t="s">
        <v>204</v>
      </c>
    </row>
    <row r="60" spans="1:8" x14ac:dyDescent="0.3">
      <c r="A60" t="s">
        <v>25</v>
      </c>
      <c r="B60" t="s">
        <v>15</v>
      </c>
      <c r="C60" t="s">
        <v>12</v>
      </c>
      <c r="D60">
        <v>30</v>
      </c>
      <c r="E60">
        <v>44273</v>
      </c>
      <c r="F60">
        <v>69120</v>
      </c>
      <c r="G60" t="s">
        <v>16</v>
      </c>
      <c r="H60" t="s">
        <v>204</v>
      </c>
    </row>
    <row r="61" spans="1:8" x14ac:dyDescent="0.3">
      <c r="A61" t="s">
        <v>55</v>
      </c>
      <c r="B61" t="s">
        <v>8</v>
      </c>
      <c r="C61" t="s">
        <v>56</v>
      </c>
      <c r="D61">
        <v>37</v>
      </c>
      <c r="E61">
        <v>44451</v>
      </c>
      <c r="F61">
        <v>118100</v>
      </c>
      <c r="G61" t="s">
        <v>16</v>
      </c>
      <c r="H61" t="s">
        <v>204</v>
      </c>
    </row>
    <row r="62" spans="1:8" x14ac:dyDescent="0.3">
      <c r="A62" t="s">
        <v>62</v>
      </c>
      <c r="B62" t="s">
        <v>8</v>
      </c>
      <c r="C62" t="s">
        <v>9</v>
      </c>
      <c r="D62">
        <v>22</v>
      </c>
      <c r="E62">
        <v>44450</v>
      </c>
      <c r="F62">
        <v>76900</v>
      </c>
      <c r="G62" t="s">
        <v>13</v>
      </c>
      <c r="H62" t="s">
        <v>204</v>
      </c>
    </row>
    <row r="63" spans="1:8" x14ac:dyDescent="0.3">
      <c r="A63" t="s">
        <v>17</v>
      </c>
      <c r="B63" t="s">
        <v>8</v>
      </c>
      <c r="C63" t="s">
        <v>12</v>
      </c>
      <c r="D63">
        <v>43</v>
      </c>
      <c r="E63">
        <v>45045</v>
      </c>
      <c r="F63">
        <v>114870</v>
      </c>
      <c r="G63" t="s">
        <v>16</v>
      </c>
      <c r="H63" t="s">
        <v>204</v>
      </c>
    </row>
    <row r="64" spans="1:8" x14ac:dyDescent="0.3">
      <c r="A64" t="s">
        <v>52</v>
      </c>
      <c r="C64" t="s">
        <v>12</v>
      </c>
      <c r="D64">
        <v>32</v>
      </c>
      <c r="E64">
        <v>44774</v>
      </c>
      <c r="F64">
        <v>91310</v>
      </c>
      <c r="G64" t="s">
        <v>16</v>
      </c>
      <c r="H64" t="s">
        <v>204</v>
      </c>
    </row>
    <row r="65" spans="1:8" x14ac:dyDescent="0.3">
      <c r="A65" t="s">
        <v>43</v>
      </c>
      <c r="B65" t="s">
        <v>8</v>
      </c>
      <c r="C65" t="s">
        <v>9</v>
      </c>
      <c r="D65">
        <v>28</v>
      </c>
      <c r="E65">
        <v>44486</v>
      </c>
      <c r="F65">
        <v>104770</v>
      </c>
      <c r="G65" t="s">
        <v>16</v>
      </c>
      <c r="H65" t="s">
        <v>204</v>
      </c>
    </row>
    <row r="66" spans="1:8" x14ac:dyDescent="0.3">
      <c r="A66" t="s">
        <v>89</v>
      </c>
      <c r="B66" t="s">
        <v>15</v>
      </c>
      <c r="C66" t="s">
        <v>19</v>
      </c>
      <c r="D66">
        <v>27</v>
      </c>
      <c r="E66">
        <v>44134</v>
      </c>
      <c r="F66">
        <v>54970</v>
      </c>
      <c r="G66" t="s">
        <v>16</v>
      </c>
      <c r="H66" t="s">
        <v>204</v>
      </c>
    </row>
    <row r="67" spans="1:8" x14ac:dyDescent="0.3">
      <c r="A67" t="s">
        <v>11</v>
      </c>
      <c r="C67" t="s">
        <v>12</v>
      </c>
      <c r="D67">
        <v>26</v>
      </c>
      <c r="E67">
        <v>44271</v>
      </c>
      <c r="F67">
        <v>90700</v>
      </c>
      <c r="G67" t="s">
        <v>13</v>
      </c>
      <c r="H67" t="s">
        <v>204</v>
      </c>
    </row>
    <row r="68" spans="1:8" x14ac:dyDescent="0.3">
      <c r="A68" t="s">
        <v>109</v>
      </c>
      <c r="B68" t="s">
        <v>8</v>
      </c>
      <c r="C68" t="s">
        <v>19</v>
      </c>
      <c r="D68">
        <v>38</v>
      </c>
      <c r="E68">
        <v>44329</v>
      </c>
      <c r="F68">
        <v>56870</v>
      </c>
      <c r="G68" t="s">
        <v>13</v>
      </c>
      <c r="H68" t="s">
        <v>204</v>
      </c>
    </row>
    <row r="69" spans="1:8" x14ac:dyDescent="0.3">
      <c r="A69" t="s">
        <v>77</v>
      </c>
      <c r="B69" t="s">
        <v>8</v>
      </c>
      <c r="C69" t="s">
        <v>19</v>
      </c>
      <c r="D69">
        <v>25</v>
      </c>
      <c r="E69">
        <v>44205</v>
      </c>
      <c r="F69">
        <v>92700</v>
      </c>
      <c r="G69" t="s">
        <v>16</v>
      </c>
      <c r="H69" t="s">
        <v>204</v>
      </c>
    </row>
    <row r="70" spans="1:8" x14ac:dyDescent="0.3">
      <c r="A70" t="s">
        <v>32</v>
      </c>
      <c r="B70" t="s">
        <v>8</v>
      </c>
      <c r="C70" t="s">
        <v>21</v>
      </c>
      <c r="D70">
        <v>21</v>
      </c>
      <c r="E70">
        <v>44317</v>
      </c>
      <c r="F70">
        <v>65920</v>
      </c>
      <c r="G70" t="s">
        <v>16</v>
      </c>
      <c r="H70" t="s">
        <v>204</v>
      </c>
    </row>
    <row r="71" spans="1:8" x14ac:dyDescent="0.3">
      <c r="A71" t="s">
        <v>59</v>
      </c>
      <c r="B71" t="s">
        <v>15</v>
      </c>
      <c r="C71" t="s">
        <v>9</v>
      </c>
      <c r="D71">
        <v>26</v>
      </c>
      <c r="E71">
        <v>44225</v>
      </c>
      <c r="F71">
        <v>47360</v>
      </c>
      <c r="G71" t="s">
        <v>16</v>
      </c>
      <c r="H71" t="s">
        <v>204</v>
      </c>
    </row>
    <row r="72" spans="1:8" x14ac:dyDescent="0.3">
      <c r="A72" t="s">
        <v>37</v>
      </c>
      <c r="B72" t="s">
        <v>15</v>
      </c>
      <c r="C72" t="s">
        <v>9</v>
      </c>
      <c r="D72">
        <v>30</v>
      </c>
      <c r="E72">
        <v>44666</v>
      </c>
      <c r="F72">
        <v>60570</v>
      </c>
      <c r="G72" t="s">
        <v>16</v>
      </c>
      <c r="H72" t="s">
        <v>204</v>
      </c>
    </row>
    <row r="73" spans="1:8" x14ac:dyDescent="0.3">
      <c r="A73" t="s">
        <v>96</v>
      </c>
      <c r="B73" t="s">
        <v>8</v>
      </c>
      <c r="C73" t="s">
        <v>9</v>
      </c>
      <c r="D73">
        <v>28</v>
      </c>
      <c r="E73">
        <v>44649</v>
      </c>
      <c r="F73">
        <v>104120</v>
      </c>
      <c r="G73" t="s">
        <v>16</v>
      </c>
      <c r="H73" t="s">
        <v>204</v>
      </c>
    </row>
    <row r="74" spans="1:8" x14ac:dyDescent="0.3">
      <c r="A74" t="s">
        <v>23</v>
      </c>
      <c r="B74" t="s">
        <v>15</v>
      </c>
      <c r="C74" t="s">
        <v>12</v>
      </c>
      <c r="D74">
        <v>37</v>
      </c>
      <c r="E74">
        <v>44338</v>
      </c>
      <c r="F74">
        <v>88050</v>
      </c>
      <c r="G74" t="s">
        <v>24</v>
      </c>
      <c r="H74" t="s">
        <v>204</v>
      </c>
    </row>
    <row r="75" spans="1:8" x14ac:dyDescent="0.3">
      <c r="A75" t="s">
        <v>103</v>
      </c>
      <c r="B75" t="s">
        <v>15</v>
      </c>
      <c r="C75" t="s">
        <v>12</v>
      </c>
      <c r="D75">
        <v>24</v>
      </c>
      <c r="E75">
        <v>44686</v>
      </c>
      <c r="F75">
        <v>100420</v>
      </c>
      <c r="G75" t="s">
        <v>16</v>
      </c>
      <c r="H75" t="s">
        <v>204</v>
      </c>
    </row>
    <row r="76" spans="1:8" x14ac:dyDescent="0.3">
      <c r="A76" t="s">
        <v>54</v>
      </c>
      <c r="B76" t="s">
        <v>8</v>
      </c>
      <c r="C76" t="s">
        <v>9</v>
      </c>
      <c r="D76">
        <v>30</v>
      </c>
      <c r="E76">
        <v>44850</v>
      </c>
      <c r="F76">
        <v>114180</v>
      </c>
      <c r="G76" t="s">
        <v>16</v>
      </c>
      <c r="H76" t="s">
        <v>204</v>
      </c>
    </row>
    <row r="77" spans="1:8" x14ac:dyDescent="0.3">
      <c r="A77" t="s">
        <v>86</v>
      </c>
      <c r="B77" t="s">
        <v>8</v>
      </c>
      <c r="C77" t="s">
        <v>12</v>
      </c>
      <c r="D77">
        <v>21</v>
      </c>
      <c r="E77">
        <v>44678</v>
      </c>
      <c r="F77">
        <v>33920</v>
      </c>
      <c r="G77" t="s">
        <v>16</v>
      </c>
      <c r="H77" t="s">
        <v>204</v>
      </c>
    </row>
    <row r="78" spans="1:8" x14ac:dyDescent="0.3">
      <c r="A78" t="s">
        <v>69</v>
      </c>
      <c r="B78" t="s">
        <v>15</v>
      </c>
      <c r="C78" t="s">
        <v>9</v>
      </c>
      <c r="D78">
        <v>23</v>
      </c>
      <c r="E78">
        <v>44440</v>
      </c>
      <c r="F78">
        <v>106460</v>
      </c>
      <c r="G78" t="s">
        <v>16</v>
      </c>
      <c r="H78" t="s">
        <v>204</v>
      </c>
    </row>
    <row r="79" spans="1:8" x14ac:dyDescent="0.3">
      <c r="A79" t="s">
        <v>57</v>
      </c>
      <c r="B79" t="s">
        <v>15</v>
      </c>
      <c r="C79" t="s">
        <v>9</v>
      </c>
      <c r="D79">
        <v>35</v>
      </c>
      <c r="E79">
        <v>44727</v>
      </c>
      <c r="F79">
        <v>40400</v>
      </c>
      <c r="G79" t="s">
        <v>16</v>
      </c>
      <c r="H79" t="s">
        <v>204</v>
      </c>
    </row>
    <row r="80" spans="1:8" x14ac:dyDescent="0.3">
      <c r="A80" t="s">
        <v>68</v>
      </c>
      <c r="B80" t="s">
        <v>15</v>
      </c>
      <c r="C80" t="s">
        <v>21</v>
      </c>
      <c r="D80">
        <v>27</v>
      </c>
      <c r="E80">
        <v>44236</v>
      </c>
      <c r="F80">
        <v>91650</v>
      </c>
      <c r="G80" t="s">
        <v>13</v>
      </c>
      <c r="H80" t="s">
        <v>204</v>
      </c>
    </row>
    <row r="81" spans="1:8" x14ac:dyDescent="0.3">
      <c r="A81" t="s">
        <v>99</v>
      </c>
      <c r="B81" t="s">
        <v>15</v>
      </c>
      <c r="C81" t="s">
        <v>19</v>
      </c>
      <c r="D81">
        <v>43</v>
      </c>
      <c r="E81">
        <v>44620</v>
      </c>
      <c r="F81">
        <v>36040</v>
      </c>
      <c r="G81" t="s">
        <v>16</v>
      </c>
      <c r="H81" t="s">
        <v>204</v>
      </c>
    </row>
    <row r="82" spans="1:8" x14ac:dyDescent="0.3">
      <c r="A82" t="s">
        <v>101</v>
      </c>
      <c r="B82" t="s">
        <v>8</v>
      </c>
      <c r="C82" t="s">
        <v>12</v>
      </c>
      <c r="D82">
        <v>40</v>
      </c>
      <c r="E82">
        <v>44381</v>
      </c>
      <c r="F82">
        <v>104410</v>
      </c>
      <c r="G82" t="s">
        <v>16</v>
      </c>
      <c r="H82" t="s">
        <v>204</v>
      </c>
    </row>
    <row r="83" spans="1:8" x14ac:dyDescent="0.3">
      <c r="A83" t="s">
        <v>85</v>
      </c>
      <c r="B83" t="s">
        <v>15</v>
      </c>
      <c r="C83" t="s">
        <v>21</v>
      </c>
      <c r="D83">
        <v>30</v>
      </c>
      <c r="E83">
        <v>44606</v>
      </c>
      <c r="F83">
        <v>96800</v>
      </c>
      <c r="G83" t="s">
        <v>16</v>
      </c>
      <c r="H83" t="s">
        <v>204</v>
      </c>
    </row>
    <row r="84" spans="1:8" x14ac:dyDescent="0.3">
      <c r="A84" t="s">
        <v>28</v>
      </c>
      <c r="B84" t="s">
        <v>8</v>
      </c>
      <c r="C84" t="s">
        <v>21</v>
      </c>
      <c r="D84">
        <v>34</v>
      </c>
      <c r="E84">
        <v>44459</v>
      </c>
      <c r="F84">
        <v>85000</v>
      </c>
      <c r="G84" t="s">
        <v>16</v>
      </c>
      <c r="H84" t="s">
        <v>204</v>
      </c>
    </row>
    <row r="85" spans="1:8" x14ac:dyDescent="0.3">
      <c r="A85" t="s">
        <v>80</v>
      </c>
      <c r="B85" t="s">
        <v>15</v>
      </c>
      <c r="C85" t="s">
        <v>19</v>
      </c>
      <c r="D85">
        <v>28</v>
      </c>
      <c r="E85">
        <v>44820</v>
      </c>
      <c r="F85">
        <v>43510</v>
      </c>
      <c r="G85" t="s">
        <v>42</v>
      </c>
      <c r="H85" t="s">
        <v>204</v>
      </c>
    </row>
    <row r="86" spans="1:8" x14ac:dyDescent="0.3">
      <c r="A86" t="s">
        <v>79</v>
      </c>
      <c r="B86" t="s">
        <v>15</v>
      </c>
      <c r="C86" t="s">
        <v>21</v>
      </c>
      <c r="D86">
        <v>33</v>
      </c>
      <c r="E86">
        <v>44243</v>
      </c>
      <c r="F86">
        <v>59430</v>
      </c>
      <c r="G86" t="s">
        <v>16</v>
      </c>
      <c r="H86" t="s">
        <v>204</v>
      </c>
    </row>
    <row r="87" spans="1:8" x14ac:dyDescent="0.3">
      <c r="A87" t="s">
        <v>93</v>
      </c>
      <c r="B87" t="s">
        <v>8</v>
      </c>
      <c r="C87" t="s">
        <v>21</v>
      </c>
      <c r="D87">
        <v>33</v>
      </c>
      <c r="E87">
        <v>44067</v>
      </c>
      <c r="F87">
        <v>65360</v>
      </c>
      <c r="G87" t="s">
        <v>16</v>
      </c>
      <c r="H87" t="s">
        <v>204</v>
      </c>
    </row>
    <row r="88" spans="1:8" x14ac:dyDescent="0.3">
      <c r="A88" t="s">
        <v>66</v>
      </c>
      <c r="B88" t="s">
        <v>8</v>
      </c>
      <c r="C88" t="s">
        <v>9</v>
      </c>
      <c r="D88">
        <v>32</v>
      </c>
      <c r="E88">
        <v>44611</v>
      </c>
      <c r="F88">
        <v>41570</v>
      </c>
      <c r="G88" t="s">
        <v>16</v>
      </c>
      <c r="H88" t="s">
        <v>204</v>
      </c>
    </row>
    <row r="89" spans="1:8" x14ac:dyDescent="0.3">
      <c r="A89" t="s">
        <v>95</v>
      </c>
      <c r="B89" t="s">
        <v>8</v>
      </c>
      <c r="C89" t="s">
        <v>12</v>
      </c>
      <c r="D89">
        <v>33</v>
      </c>
      <c r="E89">
        <v>44312</v>
      </c>
      <c r="F89">
        <v>75280</v>
      </c>
      <c r="G89" t="s">
        <v>16</v>
      </c>
      <c r="H89" t="s">
        <v>204</v>
      </c>
    </row>
    <row r="90" spans="1:8" x14ac:dyDescent="0.3">
      <c r="A90" t="s">
        <v>18</v>
      </c>
      <c r="B90" t="s">
        <v>15</v>
      </c>
      <c r="C90" t="s">
        <v>19</v>
      </c>
      <c r="D90">
        <v>33</v>
      </c>
      <c r="E90">
        <v>44385</v>
      </c>
      <c r="F90">
        <v>74550</v>
      </c>
      <c r="G90" t="s">
        <v>16</v>
      </c>
      <c r="H90" t="s">
        <v>204</v>
      </c>
    </row>
    <row r="91" spans="1:8" x14ac:dyDescent="0.3">
      <c r="A91" t="s">
        <v>45</v>
      </c>
      <c r="B91" t="s">
        <v>15</v>
      </c>
      <c r="C91" t="s">
        <v>9</v>
      </c>
      <c r="D91">
        <v>30</v>
      </c>
      <c r="E91">
        <v>44701</v>
      </c>
      <c r="F91">
        <v>67950</v>
      </c>
      <c r="G91" t="s">
        <v>16</v>
      </c>
      <c r="H91" t="s">
        <v>204</v>
      </c>
    </row>
    <row r="92" spans="1:8" x14ac:dyDescent="0.3">
      <c r="A92" t="s">
        <v>90</v>
      </c>
      <c r="B92" t="s">
        <v>15</v>
      </c>
      <c r="C92" t="s">
        <v>21</v>
      </c>
      <c r="D92">
        <v>42</v>
      </c>
      <c r="E92">
        <v>44731</v>
      </c>
      <c r="F92">
        <v>70270</v>
      </c>
      <c r="G92" t="s">
        <v>24</v>
      </c>
      <c r="H92" t="s">
        <v>204</v>
      </c>
    </row>
    <row r="93" spans="1:8" x14ac:dyDescent="0.3">
      <c r="A93" t="s">
        <v>46</v>
      </c>
      <c r="B93" t="s">
        <v>15</v>
      </c>
      <c r="C93" t="s">
        <v>9</v>
      </c>
      <c r="D93">
        <v>26</v>
      </c>
      <c r="E93">
        <v>44411</v>
      </c>
      <c r="F93">
        <v>53540</v>
      </c>
      <c r="G93" t="s">
        <v>16</v>
      </c>
      <c r="H93" t="s">
        <v>204</v>
      </c>
    </row>
    <row r="94" spans="1:8" x14ac:dyDescent="0.3">
      <c r="A94" t="s">
        <v>58</v>
      </c>
      <c r="B94" t="s">
        <v>15</v>
      </c>
      <c r="C94" t="s">
        <v>19</v>
      </c>
      <c r="D94">
        <v>22</v>
      </c>
      <c r="E94">
        <v>44446</v>
      </c>
      <c r="F94">
        <v>112780</v>
      </c>
      <c r="G94" t="s">
        <v>13</v>
      </c>
      <c r="H94" t="s">
        <v>204</v>
      </c>
    </row>
    <row r="95" spans="1:8" x14ac:dyDescent="0.3">
      <c r="A95" t="s">
        <v>70</v>
      </c>
      <c r="B95" t="s">
        <v>15</v>
      </c>
      <c r="C95" t="s">
        <v>9</v>
      </c>
      <c r="D95">
        <v>46</v>
      </c>
      <c r="E95">
        <v>44758</v>
      </c>
      <c r="F95">
        <v>70610</v>
      </c>
      <c r="G95" t="s">
        <v>16</v>
      </c>
      <c r="H95" t="s">
        <v>204</v>
      </c>
    </row>
    <row r="96" spans="1:8" x14ac:dyDescent="0.3">
      <c r="A96" t="s">
        <v>75</v>
      </c>
      <c r="B96" t="s">
        <v>8</v>
      </c>
      <c r="C96" t="s">
        <v>19</v>
      </c>
      <c r="D96">
        <v>28</v>
      </c>
      <c r="E96">
        <v>44357</v>
      </c>
      <c r="F96">
        <v>53240</v>
      </c>
      <c r="G96" t="s">
        <v>16</v>
      </c>
      <c r="H96" t="s">
        <v>204</v>
      </c>
    </row>
    <row r="97" spans="1:8" x14ac:dyDescent="0.3">
      <c r="A97" t="s">
        <v>49</v>
      </c>
      <c r="C97" t="s">
        <v>21</v>
      </c>
      <c r="D97">
        <v>37</v>
      </c>
      <c r="E97">
        <v>44146</v>
      </c>
      <c r="F97">
        <v>115440</v>
      </c>
      <c r="G97" t="s">
        <v>24</v>
      </c>
      <c r="H97" t="s">
        <v>204</v>
      </c>
    </row>
    <row r="98" spans="1:8" x14ac:dyDescent="0.3">
      <c r="A98" t="s">
        <v>65</v>
      </c>
      <c r="B98" t="s">
        <v>15</v>
      </c>
      <c r="C98" t="s">
        <v>19</v>
      </c>
      <c r="D98">
        <v>32</v>
      </c>
      <c r="E98">
        <v>44465</v>
      </c>
      <c r="F98">
        <v>53540</v>
      </c>
      <c r="G98" t="s">
        <v>16</v>
      </c>
      <c r="H98" t="s">
        <v>204</v>
      </c>
    </row>
    <row r="99" spans="1:8" x14ac:dyDescent="0.3">
      <c r="A99" t="s">
        <v>81</v>
      </c>
      <c r="B99" t="s">
        <v>8</v>
      </c>
      <c r="C99" t="s">
        <v>9</v>
      </c>
      <c r="D99">
        <v>30</v>
      </c>
      <c r="E99">
        <v>44861</v>
      </c>
      <c r="F99">
        <v>112570</v>
      </c>
      <c r="G99" t="s">
        <v>16</v>
      </c>
      <c r="H99" t="s">
        <v>204</v>
      </c>
    </row>
    <row r="100" spans="1:8" x14ac:dyDescent="0.3">
      <c r="A100" t="s">
        <v>51</v>
      </c>
      <c r="B100" t="s">
        <v>15</v>
      </c>
      <c r="C100" t="s">
        <v>9</v>
      </c>
      <c r="D100">
        <v>33</v>
      </c>
      <c r="E100">
        <v>44701</v>
      </c>
      <c r="F100">
        <v>48530</v>
      </c>
      <c r="G100" t="s">
        <v>13</v>
      </c>
      <c r="H100" t="s">
        <v>204</v>
      </c>
    </row>
    <row r="101" spans="1:8" x14ac:dyDescent="0.3">
      <c r="A101" t="s">
        <v>61</v>
      </c>
      <c r="B101" t="s">
        <v>8</v>
      </c>
      <c r="C101" t="s">
        <v>12</v>
      </c>
      <c r="D101">
        <v>24</v>
      </c>
      <c r="E101">
        <v>44148</v>
      </c>
      <c r="F101">
        <v>62780</v>
      </c>
      <c r="G101" t="s">
        <v>16</v>
      </c>
      <c r="H101" t="s">
        <v>204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5"/>
  <sheetViews>
    <sheetView showGridLines="0" topLeftCell="A5" workbookViewId="0">
      <selection activeCell="C8" sqref="C5:I105"/>
    </sheetView>
  </sheetViews>
  <sheetFormatPr defaultRowHeight="14.4" x14ac:dyDescent="0.3"/>
  <cols>
    <col min="1" max="1" width="1.6640625" customWidth="1"/>
    <col min="2" max="2" width="3.6640625" customWidth="1"/>
    <col min="3" max="3" width="35.77734375" bestFit="1" customWidth="1"/>
    <col min="4" max="4" width="9" customWidth="1"/>
    <col min="5" max="5" width="13" customWidth="1"/>
    <col min="7" max="7" width="12.6640625" customWidth="1"/>
  </cols>
  <sheetData>
    <row r="1" spans="1:9" s="2" customFormat="1" ht="52.5" customHeight="1" x14ac:dyDescent="0.3">
      <c r="A1" s="1"/>
      <c r="C1" s="3" t="s">
        <v>110</v>
      </c>
    </row>
    <row r="5" spans="1:9" x14ac:dyDescent="0.3">
      <c r="C5" t="s">
        <v>0</v>
      </c>
      <c r="D5" t="s">
        <v>1</v>
      </c>
      <c r="E5" t="s">
        <v>2</v>
      </c>
      <c r="F5" t="s">
        <v>3</v>
      </c>
      <c r="G5" s="4" t="s">
        <v>4</v>
      </c>
      <c r="H5" t="s">
        <v>5</v>
      </c>
      <c r="I5" t="s">
        <v>6</v>
      </c>
    </row>
    <row r="6" spans="1:9" x14ac:dyDescent="0.3">
      <c r="C6" t="s">
        <v>58</v>
      </c>
      <c r="D6" t="s">
        <v>15</v>
      </c>
      <c r="E6" t="s">
        <v>19</v>
      </c>
      <c r="F6">
        <v>22</v>
      </c>
      <c r="G6" s="4">
        <v>44446</v>
      </c>
      <c r="H6">
        <v>112780</v>
      </c>
      <c r="I6" t="s">
        <v>13</v>
      </c>
    </row>
    <row r="7" spans="1:9" x14ac:dyDescent="0.3">
      <c r="C7" t="s">
        <v>70</v>
      </c>
      <c r="D7" t="s">
        <v>15</v>
      </c>
      <c r="E7" t="s">
        <v>9</v>
      </c>
      <c r="F7">
        <v>46</v>
      </c>
      <c r="G7" s="4">
        <v>44758</v>
      </c>
      <c r="H7">
        <v>70610</v>
      </c>
      <c r="I7" t="s">
        <v>16</v>
      </c>
    </row>
    <row r="8" spans="1:9" x14ac:dyDescent="0.3">
      <c r="C8" t="s">
        <v>75</v>
      </c>
      <c r="D8" t="s">
        <v>8</v>
      </c>
      <c r="E8" t="s">
        <v>19</v>
      </c>
      <c r="F8">
        <v>28</v>
      </c>
      <c r="G8" s="4">
        <v>44357</v>
      </c>
      <c r="H8">
        <v>53240</v>
      </c>
      <c r="I8" t="s">
        <v>16</v>
      </c>
    </row>
    <row r="9" spans="1:9" x14ac:dyDescent="0.3">
      <c r="C9" t="s">
        <v>49</v>
      </c>
      <c r="E9" t="s">
        <v>21</v>
      </c>
      <c r="F9">
        <v>37</v>
      </c>
      <c r="G9" s="4">
        <v>44146</v>
      </c>
      <c r="H9">
        <v>115440</v>
      </c>
      <c r="I9" t="s">
        <v>24</v>
      </c>
    </row>
    <row r="10" spans="1:9" x14ac:dyDescent="0.3">
      <c r="C10" t="s">
        <v>65</v>
      </c>
      <c r="D10" t="s">
        <v>15</v>
      </c>
      <c r="E10" t="s">
        <v>19</v>
      </c>
      <c r="F10">
        <v>32</v>
      </c>
      <c r="G10" s="4">
        <v>44465</v>
      </c>
      <c r="H10">
        <v>53540</v>
      </c>
      <c r="I10" t="s">
        <v>16</v>
      </c>
    </row>
    <row r="11" spans="1:9" x14ac:dyDescent="0.3">
      <c r="C11" t="s">
        <v>81</v>
      </c>
      <c r="D11" t="s">
        <v>8</v>
      </c>
      <c r="E11" t="s">
        <v>9</v>
      </c>
      <c r="F11">
        <v>30</v>
      </c>
      <c r="G11" s="4">
        <v>44861</v>
      </c>
      <c r="H11">
        <v>112570</v>
      </c>
      <c r="I11" t="s">
        <v>16</v>
      </c>
    </row>
    <row r="12" spans="1:9" x14ac:dyDescent="0.3">
      <c r="C12" t="s">
        <v>51</v>
      </c>
      <c r="D12" t="s">
        <v>15</v>
      </c>
      <c r="E12" t="s">
        <v>9</v>
      </c>
      <c r="F12">
        <v>33</v>
      </c>
      <c r="G12" s="4">
        <v>44701</v>
      </c>
      <c r="H12">
        <v>48530</v>
      </c>
      <c r="I12" t="s">
        <v>13</v>
      </c>
    </row>
    <row r="13" spans="1:9" x14ac:dyDescent="0.3">
      <c r="C13" t="s">
        <v>61</v>
      </c>
      <c r="D13" t="s">
        <v>8</v>
      </c>
      <c r="E13" t="s">
        <v>12</v>
      </c>
      <c r="F13">
        <v>24</v>
      </c>
      <c r="G13" s="4">
        <v>44148</v>
      </c>
      <c r="H13">
        <v>62780</v>
      </c>
      <c r="I13" t="s">
        <v>16</v>
      </c>
    </row>
    <row r="14" spans="1:9" x14ac:dyDescent="0.3">
      <c r="C14" t="s">
        <v>82</v>
      </c>
      <c r="D14" t="s">
        <v>15</v>
      </c>
      <c r="E14" t="s">
        <v>12</v>
      </c>
      <c r="F14">
        <v>33</v>
      </c>
      <c r="G14" s="4">
        <v>44509</v>
      </c>
      <c r="H14">
        <v>53870</v>
      </c>
      <c r="I14" t="s">
        <v>16</v>
      </c>
    </row>
    <row r="15" spans="1:9" x14ac:dyDescent="0.3">
      <c r="C15" t="s">
        <v>60</v>
      </c>
      <c r="D15" t="s">
        <v>8</v>
      </c>
      <c r="E15" t="s">
        <v>56</v>
      </c>
      <c r="F15">
        <v>27</v>
      </c>
      <c r="G15" s="4">
        <v>44122</v>
      </c>
      <c r="H15">
        <v>119110</v>
      </c>
      <c r="I15" t="s">
        <v>16</v>
      </c>
    </row>
    <row r="16" spans="1:9" x14ac:dyDescent="0.3">
      <c r="C16" t="s">
        <v>87</v>
      </c>
      <c r="D16" t="s">
        <v>15</v>
      </c>
      <c r="E16" t="s">
        <v>12</v>
      </c>
      <c r="F16">
        <v>29</v>
      </c>
      <c r="G16" s="4">
        <v>44180</v>
      </c>
      <c r="H16">
        <v>112110</v>
      </c>
      <c r="I16" t="s">
        <v>24</v>
      </c>
    </row>
    <row r="17" spans="3:9" x14ac:dyDescent="0.3">
      <c r="C17" t="s">
        <v>76</v>
      </c>
      <c r="D17" t="s">
        <v>15</v>
      </c>
      <c r="E17" t="s">
        <v>19</v>
      </c>
      <c r="F17">
        <v>25</v>
      </c>
      <c r="G17" s="4">
        <v>44383</v>
      </c>
      <c r="H17">
        <v>65700</v>
      </c>
      <c r="I17" t="s">
        <v>16</v>
      </c>
    </row>
    <row r="18" spans="3:9" x14ac:dyDescent="0.3">
      <c r="C18" t="s">
        <v>97</v>
      </c>
      <c r="D18" t="s">
        <v>15</v>
      </c>
      <c r="E18" t="s">
        <v>12</v>
      </c>
      <c r="F18">
        <v>37</v>
      </c>
      <c r="G18" s="4">
        <v>44701</v>
      </c>
      <c r="H18">
        <v>69070</v>
      </c>
      <c r="I18" t="s">
        <v>16</v>
      </c>
    </row>
    <row r="19" spans="3:9" x14ac:dyDescent="0.3">
      <c r="C19" t="s">
        <v>22</v>
      </c>
      <c r="D19" t="s">
        <v>15</v>
      </c>
      <c r="E19" t="s">
        <v>12</v>
      </c>
      <c r="F19">
        <v>20</v>
      </c>
      <c r="G19" s="4">
        <v>44459</v>
      </c>
      <c r="H19">
        <v>107700</v>
      </c>
      <c r="I19" t="s">
        <v>16</v>
      </c>
    </row>
    <row r="20" spans="3:9" x14ac:dyDescent="0.3">
      <c r="C20" t="s">
        <v>84</v>
      </c>
      <c r="D20" t="s">
        <v>8</v>
      </c>
      <c r="E20" t="s">
        <v>12</v>
      </c>
      <c r="F20">
        <v>32</v>
      </c>
      <c r="G20" s="4">
        <v>44354</v>
      </c>
      <c r="H20">
        <v>43840</v>
      </c>
      <c r="I20" t="s">
        <v>13</v>
      </c>
    </row>
    <row r="21" spans="3:9" x14ac:dyDescent="0.3">
      <c r="C21" t="s">
        <v>105</v>
      </c>
      <c r="D21" t="s">
        <v>15</v>
      </c>
      <c r="E21" t="s">
        <v>9</v>
      </c>
      <c r="F21">
        <v>40</v>
      </c>
      <c r="G21" s="4">
        <v>44263</v>
      </c>
      <c r="H21">
        <v>99750</v>
      </c>
      <c r="I21" t="s">
        <v>16</v>
      </c>
    </row>
    <row r="22" spans="3:9" x14ac:dyDescent="0.3">
      <c r="C22" t="s">
        <v>47</v>
      </c>
      <c r="D22" t="s">
        <v>15</v>
      </c>
      <c r="E22" t="s">
        <v>9</v>
      </c>
      <c r="F22">
        <v>21</v>
      </c>
      <c r="G22" s="4">
        <v>44104</v>
      </c>
      <c r="H22">
        <v>37920</v>
      </c>
      <c r="I22" t="s">
        <v>16</v>
      </c>
    </row>
    <row r="23" spans="3:9" x14ac:dyDescent="0.3">
      <c r="C23" t="s">
        <v>31</v>
      </c>
      <c r="D23" t="s">
        <v>15</v>
      </c>
      <c r="E23" t="s">
        <v>9</v>
      </c>
      <c r="F23">
        <v>21</v>
      </c>
      <c r="G23" s="4">
        <v>44762</v>
      </c>
      <c r="H23">
        <v>57090</v>
      </c>
      <c r="I23" t="s">
        <v>16</v>
      </c>
    </row>
    <row r="24" spans="3:9" x14ac:dyDescent="0.3">
      <c r="C24" t="s">
        <v>30</v>
      </c>
      <c r="D24" t="s">
        <v>8</v>
      </c>
      <c r="E24" t="s">
        <v>12</v>
      </c>
      <c r="F24">
        <v>31</v>
      </c>
      <c r="G24" s="4">
        <v>44145</v>
      </c>
      <c r="H24">
        <v>41980</v>
      </c>
      <c r="I24" t="s">
        <v>16</v>
      </c>
    </row>
    <row r="25" spans="3:9" x14ac:dyDescent="0.3">
      <c r="C25" t="s">
        <v>78</v>
      </c>
      <c r="D25" t="s">
        <v>15</v>
      </c>
      <c r="E25" t="s">
        <v>56</v>
      </c>
      <c r="F25">
        <v>21</v>
      </c>
      <c r="G25" s="4">
        <v>44242</v>
      </c>
      <c r="H25">
        <v>75880</v>
      </c>
      <c r="I25" t="s">
        <v>16</v>
      </c>
    </row>
    <row r="26" spans="3:9" x14ac:dyDescent="0.3">
      <c r="C26" t="s">
        <v>36</v>
      </c>
      <c r="D26" t="s">
        <v>8</v>
      </c>
      <c r="E26" t="s">
        <v>21</v>
      </c>
      <c r="F26">
        <v>34</v>
      </c>
      <c r="G26" s="4">
        <v>44653</v>
      </c>
      <c r="H26">
        <v>58940</v>
      </c>
      <c r="I26" t="s">
        <v>16</v>
      </c>
    </row>
    <row r="27" spans="3:9" x14ac:dyDescent="0.3">
      <c r="C27" t="s">
        <v>27</v>
      </c>
      <c r="D27" t="s">
        <v>8</v>
      </c>
      <c r="E27" t="s">
        <v>21</v>
      </c>
      <c r="F27">
        <v>30</v>
      </c>
      <c r="G27" s="4">
        <v>44389</v>
      </c>
      <c r="H27">
        <v>67910</v>
      </c>
      <c r="I27" t="s">
        <v>24</v>
      </c>
    </row>
    <row r="28" spans="3:9" x14ac:dyDescent="0.3">
      <c r="C28" t="s">
        <v>26</v>
      </c>
      <c r="D28" t="s">
        <v>8</v>
      </c>
      <c r="E28" t="s">
        <v>12</v>
      </c>
      <c r="F28">
        <v>31</v>
      </c>
      <c r="G28" s="4">
        <v>44663</v>
      </c>
      <c r="H28">
        <v>58100</v>
      </c>
      <c r="I28" t="s">
        <v>16</v>
      </c>
    </row>
    <row r="29" spans="3:9" x14ac:dyDescent="0.3">
      <c r="C29" t="s">
        <v>53</v>
      </c>
      <c r="D29" t="s">
        <v>15</v>
      </c>
      <c r="E29" t="s">
        <v>21</v>
      </c>
      <c r="F29">
        <v>27</v>
      </c>
      <c r="G29" s="4">
        <v>44567</v>
      </c>
      <c r="H29">
        <v>48980</v>
      </c>
      <c r="I29" t="s">
        <v>16</v>
      </c>
    </row>
    <row r="30" spans="3:9" x14ac:dyDescent="0.3">
      <c r="C30" t="s">
        <v>20</v>
      </c>
      <c r="E30" t="s">
        <v>21</v>
      </c>
      <c r="F30">
        <v>30</v>
      </c>
      <c r="G30" s="4">
        <v>44597</v>
      </c>
      <c r="H30">
        <v>64000</v>
      </c>
      <c r="I30" t="s">
        <v>16</v>
      </c>
    </row>
    <row r="31" spans="3:9" x14ac:dyDescent="0.3">
      <c r="C31" t="s">
        <v>7</v>
      </c>
      <c r="D31" t="s">
        <v>8</v>
      </c>
      <c r="E31" t="s">
        <v>9</v>
      </c>
      <c r="F31">
        <v>42</v>
      </c>
      <c r="G31" s="4">
        <v>44779</v>
      </c>
      <c r="H31">
        <v>75000</v>
      </c>
      <c r="I31" t="s">
        <v>10</v>
      </c>
    </row>
    <row r="32" spans="3:9" x14ac:dyDescent="0.3">
      <c r="C32" t="s">
        <v>74</v>
      </c>
      <c r="D32" t="s">
        <v>8</v>
      </c>
      <c r="E32" t="s">
        <v>12</v>
      </c>
      <c r="F32">
        <v>40</v>
      </c>
      <c r="G32" s="4">
        <v>44337</v>
      </c>
      <c r="H32">
        <v>87620</v>
      </c>
      <c r="I32" t="s">
        <v>16</v>
      </c>
    </row>
    <row r="33" spans="3:9" x14ac:dyDescent="0.3">
      <c r="C33" t="s">
        <v>44</v>
      </c>
      <c r="D33" t="s">
        <v>8</v>
      </c>
      <c r="E33" t="s">
        <v>12</v>
      </c>
      <c r="F33">
        <v>29</v>
      </c>
      <c r="G33" s="4">
        <v>44023</v>
      </c>
      <c r="H33">
        <v>34980</v>
      </c>
      <c r="I33" t="s">
        <v>16</v>
      </c>
    </row>
    <row r="34" spans="3:9" x14ac:dyDescent="0.3">
      <c r="C34" t="s">
        <v>35</v>
      </c>
      <c r="D34" t="s">
        <v>8</v>
      </c>
      <c r="E34" t="s">
        <v>21</v>
      </c>
      <c r="F34">
        <v>28</v>
      </c>
      <c r="G34" s="4">
        <v>44185</v>
      </c>
      <c r="H34">
        <v>75970</v>
      </c>
      <c r="I34" t="s">
        <v>16</v>
      </c>
    </row>
    <row r="35" spans="3:9" x14ac:dyDescent="0.3">
      <c r="C35" t="s">
        <v>38</v>
      </c>
      <c r="D35" t="s">
        <v>8</v>
      </c>
      <c r="E35" t="s">
        <v>21</v>
      </c>
      <c r="F35">
        <v>34</v>
      </c>
      <c r="G35" s="4">
        <v>44612</v>
      </c>
      <c r="H35">
        <v>60130</v>
      </c>
      <c r="I35" t="s">
        <v>16</v>
      </c>
    </row>
    <row r="36" spans="3:9" x14ac:dyDescent="0.3">
      <c r="C36" t="s">
        <v>41</v>
      </c>
      <c r="D36" t="s">
        <v>8</v>
      </c>
      <c r="E36" t="s">
        <v>12</v>
      </c>
      <c r="F36">
        <v>33</v>
      </c>
      <c r="G36" s="4">
        <v>44374</v>
      </c>
      <c r="H36">
        <v>75480</v>
      </c>
      <c r="I36" t="s">
        <v>42</v>
      </c>
    </row>
    <row r="37" spans="3:9" x14ac:dyDescent="0.3">
      <c r="C37" t="s">
        <v>40</v>
      </c>
      <c r="D37" t="s">
        <v>15</v>
      </c>
      <c r="E37" t="s">
        <v>9</v>
      </c>
      <c r="F37">
        <v>33</v>
      </c>
      <c r="G37" s="4">
        <v>44164</v>
      </c>
      <c r="H37">
        <v>115920</v>
      </c>
      <c r="I37" t="s">
        <v>16</v>
      </c>
    </row>
    <row r="38" spans="3:9" x14ac:dyDescent="0.3">
      <c r="C38" t="s">
        <v>48</v>
      </c>
      <c r="D38" t="s">
        <v>8</v>
      </c>
      <c r="E38" t="s">
        <v>19</v>
      </c>
      <c r="F38">
        <v>36</v>
      </c>
      <c r="G38" s="4">
        <v>44494</v>
      </c>
      <c r="H38">
        <v>78540</v>
      </c>
      <c r="I38" t="s">
        <v>16</v>
      </c>
    </row>
    <row r="39" spans="3:9" x14ac:dyDescent="0.3">
      <c r="C39" t="s">
        <v>34</v>
      </c>
      <c r="D39" t="s">
        <v>15</v>
      </c>
      <c r="E39" t="s">
        <v>9</v>
      </c>
      <c r="F39">
        <v>25</v>
      </c>
      <c r="G39" s="4">
        <v>44726</v>
      </c>
      <c r="H39">
        <v>109190</v>
      </c>
      <c r="I39" t="s">
        <v>13</v>
      </c>
    </row>
    <row r="40" spans="3:9" x14ac:dyDescent="0.3">
      <c r="C40" t="s">
        <v>73</v>
      </c>
      <c r="D40" t="s">
        <v>8</v>
      </c>
      <c r="E40" t="s">
        <v>19</v>
      </c>
      <c r="F40">
        <v>34</v>
      </c>
      <c r="G40" s="4">
        <v>44721</v>
      </c>
      <c r="H40">
        <v>49630</v>
      </c>
      <c r="I40" t="s">
        <v>24</v>
      </c>
    </row>
    <row r="41" spans="3:9" x14ac:dyDescent="0.3">
      <c r="C41" t="s">
        <v>107</v>
      </c>
      <c r="D41" t="s">
        <v>8</v>
      </c>
      <c r="E41" t="s">
        <v>9</v>
      </c>
      <c r="F41">
        <v>28</v>
      </c>
      <c r="G41" s="4">
        <v>44630</v>
      </c>
      <c r="H41">
        <v>99970</v>
      </c>
      <c r="I41" t="s">
        <v>16</v>
      </c>
    </row>
    <row r="42" spans="3:9" x14ac:dyDescent="0.3">
      <c r="C42" t="s">
        <v>71</v>
      </c>
      <c r="D42" t="s">
        <v>8</v>
      </c>
      <c r="E42" t="s">
        <v>12</v>
      </c>
      <c r="F42">
        <v>33</v>
      </c>
      <c r="G42" s="4">
        <v>44190</v>
      </c>
      <c r="H42">
        <v>96140</v>
      </c>
      <c r="I42" t="s">
        <v>16</v>
      </c>
    </row>
    <row r="43" spans="3:9" x14ac:dyDescent="0.3">
      <c r="C43" t="s">
        <v>50</v>
      </c>
      <c r="D43" t="s">
        <v>15</v>
      </c>
      <c r="E43" t="s">
        <v>9</v>
      </c>
      <c r="F43">
        <v>31</v>
      </c>
      <c r="G43" s="4">
        <v>44724</v>
      </c>
      <c r="H43">
        <v>103550</v>
      </c>
      <c r="I43" t="s">
        <v>16</v>
      </c>
    </row>
    <row r="44" spans="3:9" x14ac:dyDescent="0.3">
      <c r="C44" t="s">
        <v>14</v>
      </c>
      <c r="D44" t="s">
        <v>15</v>
      </c>
      <c r="E44" t="s">
        <v>12</v>
      </c>
      <c r="F44">
        <v>31</v>
      </c>
      <c r="G44" s="4">
        <v>44511</v>
      </c>
      <c r="H44">
        <v>48950</v>
      </c>
      <c r="I44" t="s">
        <v>16</v>
      </c>
    </row>
    <row r="45" spans="3:9" x14ac:dyDescent="0.3">
      <c r="C45" t="s">
        <v>63</v>
      </c>
      <c r="D45" t="s">
        <v>15</v>
      </c>
      <c r="E45" t="s">
        <v>21</v>
      </c>
      <c r="F45">
        <v>24</v>
      </c>
      <c r="G45" s="4">
        <v>44436</v>
      </c>
      <c r="H45">
        <v>52610</v>
      </c>
      <c r="I45" t="s">
        <v>24</v>
      </c>
    </row>
    <row r="46" spans="3:9" x14ac:dyDescent="0.3">
      <c r="C46" t="s">
        <v>72</v>
      </c>
      <c r="D46" t="s">
        <v>8</v>
      </c>
      <c r="E46" t="s">
        <v>9</v>
      </c>
      <c r="F46">
        <v>36</v>
      </c>
      <c r="G46" s="4">
        <v>44529</v>
      </c>
      <c r="H46">
        <v>78390</v>
      </c>
      <c r="I46" t="s">
        <v>16</v>
      </c>
    </row>
    <row r="47" spans="3:9" x14ac:dyDescent="0.3">
      <c r="C47" t="s">
        <v>88</v>
      </c>
      <c r="D47" t="s">
        <v>8</v>
      </c>
      <c r="E47" t="s">
        <v>21</v>
      </c>
      <c r="F47">
        <v>33</v>
      </c>
      <c r="G47" s="4">
        <v>44809</v>
      </c>
      <c r="H47">
        <v>86570</v>
      </c>
      <c r="I47" t="s">
        <v>16</v>
      </c>
    </row>
    <row r="48" spans="3:9" x14ac:dyDescent="0.3">
      <c r="C48" t="s">
        <v>92</v>
      </c>
      <c r="D48" t="s">
        <v>8</v>
      </c>
      <c r="E48" t="s">
        <v>12</v>
      </c>
      <c r="F48">
        <v>27</v>
      </c>
      <c r="G48" s="4">
        <v>44686</v>
      </c>
      <c r="H48">
        <v>83750</v>
      </c>
      <c r="I48" t="s">
        <v>16</v>
      </c>
    </row>
    <row r="49" spans="3:9" x14ac:dyDescent="0.3">
      <c r="C49" t="s">
        <v>102</v>
      </c>
      <c r="D49" t="s">
        <v>8</v>
      </c>
      <c r="E49" t="s">
        <v>21</v>
      </c>
      <c r="F49">
        <v>34</v>
      </c>
      <c r="G49" s="4">
        <v>44445</v>
      </c>
      <c r="H49">
        <v>92450</v>
      </c>
      <c r="I49" t="s">
        <v>16</v>
      </c>
    </row>
    <row r="50" spans="3:9" x14ac:dyDescent="0.3">
      <c r="C50" t="s">
        <v>64</v>
      </c>
      <c r="D50" t="s">
        <v>15</v>
      </c>
      <c r="E50" t="s">
        <v>12</v>
      </c>
      <c r="F50">
        <v>20</v>
      </c>
      <c r="G50" s="4">
        <v>44183</v>
      </c>
      <c r="H50">
        <v>112650</v>
      </c>
      <c r="I50" t="s">
        <v>16</v>
      </c>
    </row>
    <row r="51" spans="3:9" x14ac:dyDescent="0.3">
      <c r="C51" t="s">
        <v>104</v>
      </c>
      <c r="D51" t="s">
        <v>15</v>
      </c>
      <c r="E51" t="s">
        <v>9</v>
      </c>
      <c r="F51">
        <v>20</v>
      </c>
      <c r="G51" s="4">
        <v>44744</v>
      </c>
      <c r="H51">
        <v>79570</v>
      </c>
      <c r="I51" t="s">
        <v>16</v>
      </c>
    </row>
    <row r="52" spans="3:9" x14ac:dyDescent="0.3">
      <c r="C52" t="s">
        <v>91</v>
      </c>
      <c r="D52" t="s">
        <v>8</v>
      </c>
      <c r="E52" t="s">
        <v>19</v>
      </c>
      <c r="F52">
        <v>20</v>
      </c>
      <c r="G52" s="4">
        <v>44537</v>
      </c>
      <c r="H52">
        <v>68900</v>
      </c>
      <c r="I52" t="s">
        <v>24</v>
      </c>
    </row>
    <row r="53" spans="3:9" x14ac:dyDescent="0.3">
      <c r="C53" t="s">
        <v>39</v>
      </c>
      <c r="D53" t="s">
        <v>8</v>
      </c>
      <c r="E53" t="s">
        <v>12</v>
      </c>
      <c r="F53">
        <v>25</v>
      </c>
      <c r="G53" s="4">
        <v>44694</v>
      </c>
      <c r="H53">
        <v>80700</v>
      </c>
      <c r="I53" t="s">
        <v>13</v>
      </c>
    </row>
    <row r="54" spans="3:9" x14ac:dyDescent="0.3">
      <c r="C54" t="s">
        <v>100</v>
      </c>
      <c r="D54" t="s">
        <v>15</v>
      </c>
      <c r="E54" t="s">
        <v>9</v>
      </c>
      <c r="F54">
        <v>19</v>
      </c>
      <c r="G54" s="4">
        <v>44277</v>
      </c>
      <c r="H54">
        <v>58960</v>
      </c>
      <c r="I54" t="s">
        <v>16</v>
      </c>
    </row>
    <row r="55" spans="3:9" x14ac:dyDescent="0.3">
      <c r="C55" t="s">
        <v>106</v>
      </c>
      <c r="D55" t="s">
        <v>15</v>
      </c>
      <c r="E55" t="s">
        <v>12</v>
      </c>
      <c r="F55">
        <v>36</v>
      </c>
      <c r="G55" s="4">
        <v>44019</v>
      </c>
      <c r="H55">
        <v>118840</v>
      </c>
      <c r="I55" t="s">
        <v>16</v>
      </c>
    </row>
    <row r="56" spans="3:9" x14ac:dyDescent="0.3">
      <c r="C56" t="s">
        <v>29</v>
      </c>
      <c r="D56" t="s">
        <v>15</v>
      </c>
      <c r="E56" t="s">
        <v>21</v>
      </c>
      <c r="F56">
        <v>28</v>
      </c>
      <c r="G56" s="4">
        <v>44041</v>
      </c>
      <c r="H56">
        <v>48170</v>
      </c>
      <c r="I56" t="s">
        <v>13</v>
      </c>
    </row>
    <row r="57" spans="3:9" x14ac:dyDescent="0.3">
      <c r="C57" t="s">
        <v>108</v>
      </c>
      <c r="D57" t="s">
        <v>8</v>
      </c>
      <c r="E57" t="s">
        <v>56</v>
      </c>
      <c r="F57">
        <v>32</v>
      </c>
      <c r="G57" s="4">
        <v>44400</v>
      </c>
      <c r="H57">
        <v>45510</v>
      </c>
      <c r="I57" t="s">
        <v>16</v>
      </c>
    </row>
    <row r="58" spans="3:9" x14ac:dyDescent="0.3">
      <c r="C58" t="s">
        <v>64</v>
      </c>
      <c r="D58" t="s">
        <v>15</v>
      </c>
      <c r="E58" t="s">
        <v>9</v>
      </c>
      <c r="F58">
        <v>34</v>
      </c>
      <c r="G58" s="4">
        <v>44703</v>
      </c>
      <c r="H58">
        <v>112650</v>
      </c>
      <c r="I58" t="s">
        <v>16</v>
      </c>
    </row>
    <row r="59" spans="3:9" x14ac:dyDescent="0.3">
      <c r="C59" t="s">
        <v>83</v>
      </c>
      <c r="D59" t="s">
        <v>8</v>
      </c>
      <c r="E59" t="s">
        <v>9</v>
      </c>
      <c r="F59">
        <v>36</v>
      </c>
      <c r="G59" s="4">
        <v>44085</v>
      </c>
      <c r="H59">
        <v>114890</v>
      </c>
      <c r="I59" t="s">
        <v>16</v>
      </c>
    </row>
    <row r="60" spans="3:9" x14ac:dyDescent="0.3">
      <c r="C60" t="s">
        <v>67</v>
      </c>
      <c r="D60" t="s">
        <v>15</v>
      </c>
      <c r="E60" t="s">
        <v>12</v>
      </c>
      <c r="F60">
        <v>30</v>
      </c>
      <c r="G60" s="4">
        <v>44850</v>
      </c>
      <c r="H60">
        <v>69710</v>
      </c>
      <c r="I60" t="s">
        <v>16</v>
      </c>
    </row>
    <row r="61" spans="3:9" x14ac:dyDescent="0.3">
      <c r="C61" t="s">
        <v>94</v>
      </c>
      <c r="D61" t="s">
        <v>15</v>
      </c>
      <c r="E61" t="s">
        <v>21</v>
      </c>
      <c r="F61">
        <v>36</v>
      </c>
      <c r="G61" s="4">
        <v>44333</v>
      </c>
      <c r="H61">
        <v>71380</v>
      </c>
      <c r="I61" t="s">
        <v>16</v>
      </c>
    </row>
    <row r="62" spans="3:9" x14ac:dyDescent="0.3">
      <c r="C62" t="s">
        <v>33</v>
      </c>
      <c r="D62" t="s">
        <v>8</v>
      </c>
      <c r="E62" t="s">
        <v>19</v>
      </c>
      <c r="F62">
        <v>38</v>
      </c>
      <c r="G62" s="4">
        <v>44377</v>
      </c>
      <c r="H62">
        <v>109160</v>
      </c>
      <c r="I62" t="s">
        <v>10</v>
      </c>
    </row>
    <row r="63" spans="3:9" x14ac:dyDescent="0.3">
      <c r="C63" t="s">
        <v>98</v>
      </c>
      <c r="D63" t="s">
        <v>15</v>
      </c>
      <c r="E63" t="s">
        <v>9</v>
      </c>
      <c r="F63">
        <v>27</v>
      </c>
      <c r="G63" s="4">
        <v>44609</v>
      </c>
      <c r="H63">
        <v>113280</v>
      </c>
      <c r="I63" t="s">
        <v>42</v>
      </c>
    </row>
    <row r="64" spans="3:9" x14ac:dyDescent="0.3">
      <c r="C64" t="s">
        <v>25</v>
      </c>
      <c r="D64" t="s">
        <v>15</v>
      </c>
      <c r="E64" t="s">
        <v>12</v>
      </c>
      <c r="F64">
        <v>30</v>
      </c>
      <c r="G64" s="4">
        <v>44273</v>
      </c>
      <c r="H64">
        <v>69120</v>
      </c>
      <c r="I64" t="s">
        <v>16</v>
      </c>
    </row>
    <row r="65" spans="3:9" x14ac:dyDescent="0.3">
      <c r="C65" t="s">
        <v>55</v>
      </c>
      <c r="D65" t="s">
        <v>8</v>
      </c>
      <c r="E65" t="s">
        <v>56</v>
      </c>
      <c r="F65">
        <v>37</v>
      </c>
      <c r="G65" s="4">
        <v>44451</v>
      </c>
      <c r="H65">
        <v>118100</v>
      </c>
      <c r="I65" t="s">
        <v>16</v>
      </c>
    </row>
    <row r="66" spans="3:9" x14ac:dyDescent="0.3">
      <c r="C66" t="s">
        <v>62</v>
      </c>
      <c r="D66" t="s">
        <v>8</v>
      </c>
      <c r="E66" t="s">
        <v>9</v>
      </c>
      <c r="F66">
        <v>22</v>
      </c>
      <c r="G66" s="4">
        <v>44450</v>
      </c>
      <c r="H66">
        <v>76900</v>
      </c>
      <c r="I66" t="s">
        <v>13</v>
      </c>
    </row>
    <row r="67" spans="3:9" x14ac:dyDescent="0.3">
      <c r="C67" t="s">
        <v>17</v>
      </c>
      <c r="D67" t="s">
        <v>8</v>
      </c>
      <c r="E67" t="s">
        <v>12</v>
      </c>
      <c r="F67">
        <v>43</v>
      </c>
      <c r="G67" s="4">
        <v>45045</v>
      </c>
      <c r="H67">
        <v>114870</v>
      </c>
      <c r="I67" t="s">
        <v>16</v>
      </c>
    </row>
    <row r="68" spans="3:9" x14ac:dyDescent="0.3">
      <c r="C68" t="s">
        <v>52</v>
      </c>
      <c r="E68" t="s">
        <v>12</v>
      </c>
      <c r="F68">
        <v>32</v>
      </c>
      <c r="G68" s="4">
        <v>44774</v>
      </c>
      <c r="H68">
        <v>91310</v>
      </c>
      <c r="I68" t="s">
        <v>16</v>
      </c>
    </row>
    <row r="69" spans="3:9" x14ac:dyDescent="0.3">
      <c r="C69" t="s">
        <v>43</v>
      </c>
      <c r="D69" t="s">
        <v>8</v>
      </c>
      <c r="E69" t="s">
        <v>9</v>
      </c>
      <c r="F69">
        <v>28</v>
      </c>
      <c r="G69" s="4">
        <v>44486</v>
      </c>
      <c r="H69">
        <v>104770</v>
      </c>
      <c r="I69" t="s">
        <v>16</v>
      </c>
    </row>
    <row r="70" spans="3:9" x14ac:dyDescent="0.3">
      <c r="C70" t="s">
        <v>89</v>
      </c>
      <c r="D70" t="s">
        <v>15</v>
      </c>
      <c r="E70" t="s">
        <v>19</v>
      </c>
      <c r="F70">
        <v>27</v>
      </c>
      <c r="G70" s="4">
        <v>44134</v>
      </c>
      <c r="H70">
        <v>54970</v>
      </c>
      <c r="I70" t="s">
        <v>16</v>
      </c>
    </row>
    <row r="71" spans="3:9" x14ac:dyDescent="0.3">
      <c r="C71" t="s">
        <v>11</v>
      </c>
      <c r="E71" t="s">
        <v>12</v>
      </c>
      <c r="F71">
        <v>26</v>
      </c>
      <c r="G71" s="4">
        <v>44271</v>
      </c>
      <c r="H71">
        <v>90700</v>
      </c>
      <c r="I71" t="s">
        <v>13</v>
      </c>
    </row>
    <row r="72" spans="3:9" x14ac:dyDescent="0.3">
      <c r="C72" t="s">
        <v>109</v>
      </c>
      <c r="D72" t="s">
        <v>8</v>
      </c>
      <c r="E72" t="s">
        <v>19</v>
      </c>
      <c r="F72">
        <v>38</v>
      </c>
      <c r="G72" s="4">
        <v>44329</v>
      </c>
      <c r="H72">
        <v>56870</v>
      </c>
      <c r="I72" t="s">
        <v>13</v>
      </c>
    </row>
    <row r="73" spans="3:9" x14ac:dyDescent="0.3">
      <c r="C73" t="s">
        <v>77</v>
      </c>
      <c r="D73" t="s">
        <v>8</v>
      </c>
      <c r="E73" t="s">
        <v>19</v>
      </c>
      <c r="F73">
        <v>25</v>
      </c>
      <c r="G73" s="4">
        <v>44205</v>
      </c>
      <c r="H73">
        <v>92700</v>
      </c>
      <c r="I73" t="s">
        <v>16</v>
      </c>
    </row>
    <row r="74" spans="3:9" x14ac:dyDescent="0.3">
      <c r="C74" t="s">
        <v>32</v>
      </c>
      <c r="D74" t="s">
        <v>8</v>
      </c>
      <c r="E74" t="s">
        <v>21</v>
      </c>
      <c r="F74">
        <v>21</v>
      </c>
      <c r="G74" s="4">
        <v>44317</v>
      </c>
      <c r="H74">
        <v>65920</v>
      </c>
      <c r="I74" t="s">
        <v>16</v>
      </c>
    </row>
    <row r="75" spans="3:9" x14ac:dyDescent="0.3">
      <c r="C75" t="s">
        <v>59</v>
      </c>
      <c r="D75" t="s">
        <v>15</v>
      </c>
      <c r="E75" t="s">
        <v>9</v>
      </c>
      <c r="F75">
        <v>26</v>
      </c>
      <c r="G75" s="4">
        <v>44225</v>
      </c>
      <c r="H75">
        <v>47360</v>
      </c>
      <c r="I75" t="s">
        <v>16</v>
      </c>
    </row>
    <row r="76" spans="3:9" x14ac:dyDescent="0.3">
      <c r="C76" t="s">
        <v>37</v>
      </c>
      <c r="D76" t="s">
        <v>15</v>
      </c>
      <c r="E76" t="s">
        <v>9</v>
      </c>
      <c r="F76">
        <v>30</v>
      </c>
      <c r="G76" s="4">
        <v>44666</v>
      </c>
      <c r="H76">
        <v>60570</v>
      </c>
      <c r="I76" t="s">
        <v>16</v>
      </c>
    </row>
    <row r="77" spans="3:9" x14ac:dyDescent="0.3">
      <c r="C77" t="s">
        <v>96</v>
      </c>
      <c r="D77" t="s">
        <v>8</v>
      </c>
      <c r="E77" t="s">
        <v>9</v>
      </c>
      <c r="F77">
        <v>28</v>
      </c>
      <c r="G77" s="4">
        <v>44649</v>
      </c>
      <c r="H77">
        <v>104120</v>
      </c>
      <c r="I77" t="s">
        <v>16</v>
      </c>
    </row>
    <row r="78" spans="3:9" x14ac:dyDescent="0.3">
      <c r="C78" t="s">
        <v>23</v>
      </c>
      <c r="D78" t="s">
        <v>15</v>
      </c>
      <c r="E78" t="s">
        <v>12</v>
      </c>
      <c r="F78">
        <v>37</v>
      </c>
      <c r="G78" s="4">
        <v>44338</v>
      </c>
      <c r="H78">
        <v>88050</v>
      </c>
      <c r="I78" t="s">
        <v>24</v>
      </c>
    </row>
    <row r="79" spans="3:9" x14ac:dyDescent="0.3">
      <c r="C79" t="s">
        <v>103</v>
      </c>
      <c r="D79" t="s">
        <v>15</v>
      </c>
      <c r="E79" t="s">
        <v>12</v>
      </c>
      <c r="F79">
        <v>24</v>
      </c>
      <c r="G79" s="4">
        <v>44686</v>
      </c>
      <c r="H79">
        <v>100420</v>
      </c>
      <c r="I79" t="s">
        <v>16</v>
      </c>
    </row>
    <row r="80" spans="3:9" x14ac:dyDescent="0.3">
      <c r="C80" t="s">
        <v>54</v>
      </c>
      <c r="D80" t="s">
        <v>8</v>
      </c>
      <c r="E80" t="s">
        <v>9</v>
      </c>
      <c r="F80">
        <v>30</v>
      </c>
      <c r="G80" s="4">
        <v>44850</v>
      </c>
      <c r="H80">
        <v>114180</v>
      </c>
      <c r="I80" t="s">
        <v>16</v>
      </c>
    </row>
    <row r="81" spans="3:9" x14ac:dyDescent="0.3">
      <c r="C81" t="s">
        <v>86</v>
      </c>
      <c r="D81" t="s">
        <v>8</v>
      </c>
      <c r="E81" t="s">
        <v>12</v>
      </c>
      <c r="F81">
        <v>21</v>
      </c>
      <c r="G81" s="4">
        <v>44678</v>
      </c>
      <c r="H81">
        <v>33920</v>
      </c>
      <c r="I81" t="s">
        <v>16</v>
      </c>
    </row>
    <row r="82" spans="3:9" x14ac:dyDescent="0.3">
      <c r="C82" t="s">
        <v>69</v>
      </c>
      <c r="D82" t="s">
        <v>15</v>
      </c>
      <c r="E82" t="s">
        <v>9</v>
      </c>
      <c r="F82">
        <v>23</v>
      </c>
      <c r="G82" s="4">
        <v>44440</v>
      </c>
      <c r="H82">
        <v>106460</v>
      </c>
      <c r="I82" t="s">
        <v>16</v>
      </c>
    </row>
    <row r="83" spans="3:9" x14ac:dyDescent="0.3">
      <c r="C83" t="s">
        <v>57</v>
      </c>
      <c r="D83" t="s">
        <v>15</v>
      </c>
      <c r="E83" t="s">
        <v>9</v>
      </c>
      <c r="F83">
        <v>35</v>
      </c>
      <c r="G83" s="4">
        <v>44727</v>
      </c>
      <c r="H83">
        <v>40400</v>
      </c>
      <c r="I83" t="s">
        <v>16</v>
      </c>
    </row>
    <row r="84" spans="3:9" x14ac:dyDescent="0.3">
      <c r="C84" t="s">
        <v>68</v>
      </c>
      <c r="D84" t="s">
        <v>15</v>
      </c>
      <c r="E84" t="s">
        <v>21</v>
      </c>
      <c r="F84">
        <v>27</v>
      </c>
      <c r="G84" s="4">
        <v>44236</v>
      </c>
      <c r="H84">
        <v>91650</v>
      </c>
      <c r="I84" t="s">
        <v>13</v>
      </c>
    </row>
    <row r="85" spans="3:9" x14ac:dyDescent="0.3">
      <c r="C85" t="s">
        <v>99</v>
      </c>
      <c r="D85" t="s">
        <v>15</v>
      </c>
      <c r="E85" t="s">
        <v>19</v>
      </c>
      <c r="F85">
        <v>43</v>
      </c>
      <c r="G85" s="4">
        <v>44620</v>
      </c>
      <c r="H85">
        <v>36040</v>
      </c>
      <c r="I85" t="s">
        <v>16</v>
      </c>
    </row>
    <row r="86" spans="3:9" x14ac:dyDescent="0.3">
      <c r="C86" t="s">
        <v>101</v>
      </c>
      <c r="D86" t="s">
        <v>8</v>
      </c>
      <c r="E86" t="s">
        <v>12</v>
      </c>
      <c r="F86">
        <v>40</v>
      </c>
      <c r="G86" s="4">
        <v>44381</v>
      </c>
      <c r="H86">
        <v>104410</v>
      </c>
      <c r="I86" t="s">
        <v>16</v>
      </c>
    </row>
    <row r="87" spans="3:9" x14ac:dyDescent="0.3">
      <c r="C87" t="s">
        <v>85</v>
      </c>
      <c r="D87" t="s">
        <v>15</v>
      </c>
      <c r="E87" t="s">
        <v>21</v>
      </c>
      <c r="F87">
        <v>30</v>
      </c>
      <c r="G87" s="4">
        <v>44606</v>
      </c>
      <c r="H87">
        <v>96800</v>
      </c>
      <c r="I87" t="s">
        <v>16</v>
      </c>
    </row>
    <row r="88" spans="3:9" x14ac:dyDescent="0.3">
      <c r="C88" t="s">
        <v>28</v>
      </c>
      <c r="D88" t="s">
        <v>8</v>
      </c>
      <c r="E88" t="s">
        <v>21</v>
      </c>
      <c r="F88">
        <v>34</v>
      </c>
      <c r="G88" s="4">
        <v>44459</v>
      </c>
      <c r="H88">
        <v>85000</v>
      </c>
      <c r="I88" t="s">
        <v>16</v>
      </c>
    </row>
    <row r="89" spans="3:9" x14ac:dyDescent="0.3">
      <c r="C89" t="s">
        <v>80</v>
      </c>
      <c r="D89" t="s">
        <v>15</v>
      </c>
      <c r="E89" t="s">
        <v>19</v>
      </c>
      <c r="F89">
        <v>28</v>
      </c>
      <c r="G89" s="4">
        <v>44820</v>
      </c>
      <c r="H89">
        <v>43510</v>
      </c>
      <c r="I89" t="s">
        <v>42</v>
      </c>
    </row>
    <row r="90" spans="3:9" x14ac:dyDescent="0.3">
      <c r="C90" t="s">
        <v>79</v>
      </c>
      <c r="D90" t="s">
        <v>15</v>
      </c>
      <c r="E90" t="s">
        <v>21</v>
      </c>
      <c r="F90">
        <v>33</v>
      </c>
      <c r="G90" s="4">
        <v>44243</v>
      </c>
      <c r="H90">
        <v>59430</v>
      </c>
      <c r="I90" t="s">
        <v>16</v>
      </c>
    </row>
    <row r="91" spans="3:9" x14ac:dyDescent="0.3">
      <c r="C91" t="s">
        <v>93</v>
      </c>
      <c r="D91" t="s">
        <v>8</v>
      </c>
      <c r="E91" t="s">
        <v>21</v>
      </c>
      <c r="F91">
        <v>33</v>
      </c>
      <c r="G91" s="4">
        <v>44067</v>
      </c>
      <c r="H91">
        <v>65360</v>
      </c>
      <c r="I91" t="s">
        <v>16</v>
      </c>
    </row>
    <row r="92" spans="3:9" x14ac:dyDescent="0.3">
      <c r="C92" t="s">
        <v>66</v>
      </c>
      <c r="D92" t="s">
        <v>8</v>
      </c>
      <c r="E92" t="s">
        <v>9</v>
      </c>
      <c r="F92">
        <v>32</v>
      </c>
      <c r="G92" s="4">
        <v>44611</v>
      </c>
      <c r="H92">
        <v>41570</v>
      </c>
      <c r="I92" t="s">
        <v>16</v>
      </c>
    </row>
    <row r="93" spans="3:9" x14ac:dyDescent="0.3">
      <c r="C93" t="s">
        <v>95</v>
      </c>
      <c r="D93" t="s">
        <v>8</v>
      </c>
      <c r="E93" t="s">
        <v>12</v>
      </c>
      <c r="F93">
        <v>33</v>
      </c>
      <c r="G93" s="4">
        <v>44312</v>
      </c>
      <c r="H93">
        <v>75280</v>
      </c>
      <c r="I93" t="s">
        <v>16</v>
      </c>
    </row>
    <row r="94" spans="3:9" x14ac:dyDescent="0.3">
      <c r="C94" t="s">
        <v>18</v>
      </c>
      <c r="D94" t="s">
        <v>15</v>
      </c>
      <c r="E94" t="s">
        <v>19</v>
      </c>
      <c r="F94">
        <v>33</v>
      </c>
      <c r="G94" s="4">
        <v>44385</v>
      </c>
      <c r="H94">
        <v>74550</v>
      </c>
      <c r="I94" t="s">
        <v>16</v>
      </c>
    </row>
    <row r="95" spans="3:9" x14ac:dyDescent="0.3">
      <c r="C95" t="s">
        <v>45</v>
      </c>
      <c r="D95" t="s">
        <v>15</v>
      </c>
      <c r="E95" t="s">
        <v>9</v>
      </c>
      <c r="F95">
        <v>30</v>
      </c>
      <c r="G95" s="4">
        <v>44701</v>
      </c>
      <c r="H95">
        <v>67950</v>
      </c>
      <c r="I95" t="s">
        <v>16</v>
      </c>
    </row>
    <row r="96" spans="3:9" x14ac:dyDescent="0.3">
      <c r="C96" t="s">
        <v>90</v>
      </c>
      <c r="D96" t="s">
        <v>15</v>
      </c>
      <c r="E96" t="s">
        <v>21</v>
      </c>
      <c r="F96">
        <v>42</v>
      </c>
      <c r="G96" s="4">
        <v>44731</v>
      </c>
      <c r="H96">
        <v>70270</v>
      </c>
      <c r="I96" t="s">
        <v>24</v>
      </c>
    </row>
    <row r="97" spans="3:9" x14ac:dyDescent="0.3">
      <c r="C97" t="s">
        <v>46</v>
      </c>
      <c r="D97" t="s">
        <v>15</v>
      </c>
      <c r="E97" t="s">
        <v>9</v>
      </c>
      <c r="F97">
        <v>26</v>
      </c>
      <c r="G97" s="4">
        <v>44411</v>
      </c>
      <c r="H97">
        <v>53540</v>
      </c>
      <c r="I97" t="s">
        <v>16</v>
      </c>
    </row>
    <row r="98" spans="3:9" x14ac:dyDescent="0.3">
      <c r="C98" t="s">
        <v>58</v>
      </c>
      <c r="D98" t="s">
        <v>15</v>
      </c>
      <c r="E98" t="s">
        <v>19</v>
      </c>
      <c r="F98">
        <v>22</v>
      </c>
      <c r="G98">
        <v>44446</v>
      </c>
      <c r="H98">
        <v>112780</v>
      </c>
      <c r="I98" t="s">
        <v>13</v>
      </c>
    </row>
    <row r="99" spans="3:9" x14ac:dyDescent="0.3">
      <c r="C99" t="s">
        <v>70</v>
      </c>
      <c r="D99" t="s">
        <v>15</v>
      </c>
      <c r="E99" t="s">
        <v>9</v>
      </c>
      <c r="F99">
        <v>46</v>
      </c>
      <c r="G99">
        <v>44758</v>
      </c>
      <c r="H99">
        <v>70610</v>
      </c>
      <c r="I99" t="s">
        <v>16</v>
      </c>
    </row>
    <row r="100" spans="3:9" x14ac:dyDescent="0.3">
      <c r="C100" t="s">
        <v>75</v>
      </c>
      <c r="D100" t="s">
        <v>8</v>
      </c>
      <c r="E100" t="s">
        <v>19</v>
      </c>
      <c r="F100">
        <v>28</v>
      </c>
      <c r="G100">
        <v>44357</v>
      </c>
      <c r="H100">
        <v>53240</v>
      </c>
      <c r="I100" t="s">
        <v>16</v>
      </c>
    </row>
    <row r="101" spans="3:9" x14ac:dyDescent="0.3">
      <c r="C101" t="s">
        <v>49</v>
      </c>
      <c r="E101" t="s">
        <v>21</v>
      </c>
      <c r="F101">
        <v>37</v>
      </c>
      <c r="G101">
        <v>44146</v>
      </c>
      <c r="H101">
        <v>115440</v>
      </c>
      <c r="I101" t="s">
        <v>24</v>
      </c>
    </row>
    <row r="102" spans="3:9" x14ac:dyDescent="0.3">
      <c r="C102" t="s">
        <v>65</v>
      </c>
      <c r="D102" t="s">
        <v>15</v>
      </c>
      <c r="E102" t="s">
        <v>19</v>
      </c>
      <c r="F102">
        <v>32</v>
      </c>
      <c r="G102">
        <v>44465</v>
      </c>
      <c r="H102">
        <v>53540</v>
      </c>
      <c r="I102" t="s">
        <v>16</v>
      </c>
    </row>
    <row r="103" spans="3:9" x14ac:dyDescent="0.3">
      <c r="C103" t="s">
        <v>81</v>
      </c>
      <c r="D103" t="s">
        <v>8</v>
      </c>
      <c r="E103" t="s">
        <v>9</v>
      </c>
      <c r="F103">
        <v>30</v>
      </c>
      <c r="G103">
        <v>44861</v>
      </c>
      <c r="H103">
        <v>112570</v>
      </c>
      <c r="I103" t="s">
        <v>16</v>
      </c>
    </row>
    <row r="104" spans="3:9" x14ac:dyDescent="0.3">
      <c r="C104" t="s">
        <v>51</v>
      </c>
      <c r="D104" t="s">
        <v>15</v>
      </c>
      <c r="E104" t="s">
        <v>9</v>
      </c>
      <c r="F104">
        <v>33</v>
      </c>
      <c r="G104">
        <v>44701</v>
      </c>
      <c r="H104">
        <v>48530</v>
      </c>
      <c r="I104" t="s">
        <v>13</v>
      </c>
    </row>
    <row r="105" spans="3:9" x14ac:dyDescent="0.3">
      <c r="C105" t="s">
        <v>61</v>
      </c>
      <c r="D105" t="s">
        <v>8</v>
      </c>
      <c r="E105" t="s">
        <v>12</v>
      </c>
      <c r="F105">
        <v>24</v>
      </c>
      <c r="G105">
        <v>44148</v>
      </c>
      <c r="H105">
        <v>62780</v>
      </c>
      <c r="I105" t="s">
        <v>16</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topLeftCell="A2" workbookViewId="0">
      <selection activeCell="B2" sqref="B2:H114"/>
    </sheetView>
  </sheetViews>
  <sheetFormatPr defaultRowHeight="14.4" x14ac:dyDescent="0.3"/>
  <cols>
    <col min="2" max="2" width="27.21875" bestFit="1" customWidth="1"/>
    <col min="3" max="5" width="9.44140625" customWidth="1"/>
    <col min="6" max="6" width="12.6640625" customWidth="1"/>
    <col min="7" max="7" width="13" customWidth="1"/>
    <col min="8" max="8" width="9.44140625" customWidth="1"/>
  </cols>
  <sheetData>
    <row r="2" spans="2:8" x14ac:dyDescent="0.3">
      <c r="B2" t="s">
        <v>0</v>
      </c>
      <c r="C2" t="s">
        <v>1</v>
      </c>
      <c r="D2" t="s">
        <v>3</v>
      </c>
      <c r="E2" t="s">
        <v>6</v>
      </c>
      <c r="F2" t="s">
        <v>4</v>
      </c>
      <c r="G2" t="s">
        <v>2</v>
      </c>
      <c r="H2" t="s">
        <v>5</v>
      </c>
    </row>
    <row r="3" spans="2:8" x14ac:dyDescent="0.3">
      <c r="B3" t="s">
        <v>156</v>
      </c>
      <c r="C3" t="s">
        <v>15</v>
      </c>
      <c r="D3">
        <v>20</v>
      </c>
      <c r="E3" t="s">
        <v>16</v>
      </c>
      <c r="F3" s="4">
        <v>44122</v>
      </c>
      <c r="G3" t="s">
        <v>12</v>
      </c>
      <c r="H3">
        <v>112650</v>
      </c>
    </row>
    <row r="4" spans="2:8" x14ac:dyDescent="0.3">
      <c r="B4" t="s">
        <v>176</v>
      </c>
      <c r="C4" t="s">
        <v>8</v>
      </c>
      <c r="D4">
        <v>32</v>
      </c>
      <c r="E4" t="s">
        <v>13</v>
      </c>
      <c r="F4" s="4">
        <v>44293</v>
      </c>
      <c r="G4" t="s">
        <v>12</v>
      </c>
      <c r="H4">
        <v>43840</v>
      </c>
    </row>
    <row r="5" spans="2:8" x14ac:dyDescent="0.3">
      <c r="B5" t="s">
        <v>143</v>
      </c>
      <c r="C5" t="s">
        <v>15</v>
      </c>
      <c r="D5">
        <v>31</v>
      </c>
      <c r="E5" t="s">
        <v>16</v>
      </c>
      <c r="F5" s="4">
        <v>44663</v>
      </c>
      <c r="G5" t="s">
        <v>9</v>
      </c>
      <c r="H5">
        <v>103550</v>
      </c>
    </row>
    <row r="6" spans="2:8" x14ac:dyDescent="0.3">
      <c r="B6" t="s">
        <v>201</v>
      </c>
      <c r="C6" t="s">
        <v>8</v>
      </c>
      <c r="D6">
        <v>32</v>
      </c>
      <c r="E6" t="s">
        <v>16</v>
      </c>
      <c r="F6" s="4">
        <v>44339</v>
      </c>
      <c r="G6" t="s">
        <v>56</v>
      </c>
      <c r="H6">
        <v>45510</v>
      </c>
    </row>
    <row r="7" spans="2:8" x14ac:dyDescent="0.3">
      <c r="B7" t="s">
        <v>142</v>
      </c>
      <c r="D7">
        <v>37</v>
      </c>
      <c r="E7" t="s">
        <v>24</v>
      </c>
      <c r="F7" s="4">
        <v>44085</v>
      </c>
      <c r="G7" t="s">
        <v>21</v>
      </c>
      <c r="H7">
        <v>115440</v>
      </c>
    </row>
    <row r="8" spans="2:8" x14ac:dyDescent="0.3">
      <c r="B8" t="s">
        <v>202</v>
      </c>
      <c r="C8" t="s">
        <v>8</v>
      </c>
      <c r="D8">
        <v>38</v>
      </c>
      <c r="E8" t="s">
        <v>13</v>
      </c>
      <c r="F8" s="4">
        <v>44268</v>
      </c>
      <c r="G8" t="s">
        <v>19</v>
      </c>
      <c r="H8">
        <v>56870</v>
      </c>
    </row>
    <row r="9" spans="2:8" x14ac:dyDescent="0.3">
      <c r="B9" t="s">
        <v>169</v>
      </c>
      <c r="C9" t="s">
        <v>8</v>
      </c>
      <c r="D9">
        <v>25</v>
      </c>
      <c r="E9" t="s">
        <v>16</v>
      </c>
      <c r="F9" s="4">
        <v>44144</v>
      </c>
      <c r="G9" t="s">
        <v>19</v>
      </c>
      <c r="H9">
        <v>92700</v>
      </c>
    </row>
    <row r="10" spans="2:8" x14ac:dyDescent="0.3">
      <c r="B10" t="s">
        <v>145</v>
      </c>
      <c r="D10">
        <v>32</v>
      </c>
      <c r="E10" t="s">
        <v>16</v>
      </c>
      <c r="F10" s="4">
        <v>44713</v>
      </c>
      <c r="G10" t="s">
        <v>12</v>
      </c>
      <c r="H10">
        <v>91310</v>
      </c>
    </row>
    <row r="11" spans="2:8" x14ac:dyDescent="0.3">
      <c r="B11" t="s">
        <v>115</v>
      </c>
      <c r="C11" t="s">
        <v>15</v>
      </c>
      <c r="D11">
        <v>33</v>
      </c>
      <c r="E11" t="s">
        <v>16</v>
      </c>
      <c r="F11" s="4">
        <v>44324</v>
      </c>
      <c r="G11" t="s">
        <v>19</v>
      </c>
      <c r="H11">
        <v>74550</v>
      </c>
    </row>
    <row r="12" spans="2:8" x14ac:dyDescent="0.3">
      <c r="B12" t="s">
        <v>128</v>
      </c>
      <c r="C12" t="s">
        <v>15</v>
      </c>
      <c r="D12">
        <v>25</v>
      </c>
      <c r="E12" t="s">
        <v>13</v>
      </c>
      <c r="F12" s="4">
        <v>44665</v>
      </c>
      <c r="G12" t="s">
        <v>9</v>
      </c>
      <c r="H12">
        <v>109190</v>
      </c>
    </row>
    <row r="13" spans="2:8" x14ac:dyDescent="0.3">
      <c r="B13" t="s">
        <v>194</v>
      </c>
      <c r="C13" t="s">
        <v>8</v>
      </c>
      <c r="D13">
        <v>40</v>
      </c>
      <c r="E13" t="s">
        <v>16</v>
      </c>
      <c r="F13" s="4">
        <v>44320</v>
      </c>
      <c r="G13" t="s">
        <v>12</v>
      </c>
      <c r="H13">
        <v>104410</v>
      </c>
    </row>
    <row r="14" spans="2:8" x14ac:dyDescent="0.3">
      <c r="B14" t="s">
        <v>177</v>
      </c>
      <c r="C14" t="s">
        <v>15</v>
      </c>
      <c r="D14">
        <v>30</v>
      </c>
      <c r="E14" t="s">
        <v>16</v>
      </c>
      <c r="F14" s="4">
        <v>44544</v>
      </c>
      <c r="G14" t="s">
        <v>21</v>
      </c>
      <c r="H14">
        <v>96800</v>
      </c>
    </row>
    <row r="15" spans="2:8" x14ac:dyDescent="0.3">
      <c r="B15" t="s">
        <v>123</v>
      </c>
      <c r="C15" t="s">
        <v>15</v>
      </c>
      <c r="D15">
        <v>28</v>
      </c>
      <c r="E15" t="s">
        <v>13</v>
      </c>
      <c r="F15" s="4">
        <v>43980</v>
      </c>
      <c r="G15" t="s">
        <v>21</v>
      </c>
      <c r="H15">
        <v>48170</v>
      </c>
    </row>
    <row r="16" spans="2:8" x14ac:dyDescent="0.3">
      <c r="B16" t="s">
        <v>140</v>
      </c>
      <c r="C16" t="s">
        <v>15</v>
      </c>
      <c r="D16">
        <v>21</v>
      </c>
      <c r="E16" t="s">
        <v>16</v>
      </c>
      <c r="F16" s="4">
        <v>44042</v>
      </c>
      <c r="G16" t="s">
        <v>9</v>
      </c>
      <c r="H16">
        <v>37920</v>
      </c>
    </row>
    <row r="17" spans="2:8" x14ac:dyDescent="0.3">
      <c r="B17" t="s">
        <v>178</v>
      </c>
      <c r="C17" t="s">
        <v>15</v>
      </c>
      <c r="D17">
        <v>34</v>
      </c>
      <c r="E17" t="s">
        <v>16</v>
      </c>
      <c r="F17" s="4">
        <v>44642</v>
      </c>
      <c r="G17" t="s">
        <v>9</v>
      </c>
      <c r="H17">
        <v>112650</v>
      </c>
    </row>
    <row r="18" spans="2:8" x14ac:dyDescent="0.3">
      <c r="B18" t="s">
        <v>165</v>
      </c>
      <c r="C18" t="s">
        <v>8</v>
      </c>
      <c r="D18">
        <v>34</v>
      </c>
      <c r="E18" t="s">
        <v>24</v>
      </c>
      <c r="F18" s="4">
        <v>44660</v>
      </c>
      <c r="G18" t="s">
        <v>19</v>
      </c>
      <c r="H18">
        <v>49630</v>
      </c>
    </row>
    <row r="19" spans="2:8" x14ac:dyDescent="0.3">
      <c r="B19" t="s">
        <v>199</v>
      </c>
      <c r="C19" t="s">
        <v>15</v>
      </c>
      <c r="D19">
        <v>36</v>
      </c>
      <c r="E19" t="s">
        <v>16</v>
      </c>
      <c r="F19" s="4">
        <v>43958</v>
      </c>
      <c r="G19" t="s">
        <v>12</v>
      </c>
      <c r="H19">
        <v>118840</v>
      </c>
    </row>
    <row r="20" spans="2:8" x14ac:dyDescent="0.3">
      <c r="B20" t="s">
        <v>159</v>
      </c>
      <c r="C20" t="s">
        <v>15</v>
      </c>
      <c r="D20">
        <v>30</v>
      </c>
      <c r="E20" t="s">
        <v>16</v>
      </c>
      <c r="F20" s="4">
        <v>44789</v>
      </c>
      <c r="G20" t="s">
        <v>12</v>
      </c>
      <c r="H20">
        <v>69710</v>
      </c>
    </row>
    <row r="21" spans="2:8" x14ac:dyDescent="0.3">
      <c r="B21" t="s">
        <v>197</v>
      </c>
      <c r="C21" t="s">
        <v>15</v>
      </c>
      <c r="D21">
        <v>20</v>
      </c>
      <c r="E21" t="s">
        <v>16</v>
      </c>
      <c r="F21" s="4">
        <v>44683</v>
      </c>
      <c r="G21" t="s">
        <v>9</v>
      </c>
      <c r="H21">
        <v>79570</v>
      </c>
    </row>
    <row r="22" spans="2:8" x14ac:dyDescent="0.3">
      <c r="B22" t="s">
        <v>154</v>
      </c>
      <c r="C22" t="s">
        <v>8</v>
      </c>
      <c r="D22">
        <v>22</v>
      </c>
      <c r="E22" t="s">
        <v>13</v>
      </c>
      <c r="F22" s="4">
        <v>44388</v>
      </c>
      <c r="G22" t="s">
        <v>9</v>
      </c>
      <c r="H22">
        <v>76900</v>
      </c>
    </row>
    <row r="23" spans="2:8" x14ac:dyDescent="0.3">
      <c r="B23" t="s">
        <v>182</v>
      </c>
      <c r="C23" t="s">
        <v>15</v>
      </c>
      <c r="D23">
        <v>27</v>
      </c>
      <c r="E23" t="s">
        <v>16</v>
      </c>
      <c r="F23" s="4">
        <v>44073</v>
      </c>
      <c r="G23" t="s">
        <v>19</v>
      </c>
      <c r="H23">
        <v>54970</v>
      </c>
    </row>
    <row r="24" spans="2:8" x14ac:dyDescent="0.3">
      <c r="B24" t="s">
        <v>118</v>
      </c>
      <c r="C24" t="s">
        <v>15</v>
      </c>
      <c r="D24">
        <v>37</v>
      </c>
      <c r="E24" t="s">
        <v>24</v>
      </c>
      <c r="F24" s="4">
        <v>44277</v>
      </c>
      <c r="G24" t="s">
        <v>12</v>
      </c>
      <c r="H24">
        <v>88050</v>
      </c>
    </row>
    <row r="25" spans="2:8" x14ac:dyDescent="0.3">
      <c r="B25" t="s">
        <v>192</v>
      </c>
      <c r="C25" t="s">
        <v>15</v>
      </c>
      <c r="D25">
        <v>43</v>
      </c>
      <c r="E25" t="s">
        <v>16</v>
      </c>
      <c r="F25" s="4">
        <v>44558</v>
      </c>
      <c r="G25" t="s">
        <v>19</v>
      </c>
      <c r="H25">
        <v>36040</v>
      </c>
    </row>
    <row r="26" spans="2:8" x14ac:dyDescent="0.3">
      <c r="B26" t="s">
        <v>111</v>
      </c>
      <c r="C26" t="s">
        <v>8</v>
      </c>
      <c r="D26">
        <v>42</v>
      </c>
      <c r="E26" t="s">
        <v>10</v>
      </c>
      <c r="F26" s="4">
        <v>44718</v>
      </c>
      <c r="G26" t="s">
        <v>9</v>
      </c>
      <c r="H26">
        <v>75000</v>
      </c>
    </row>
    <row r="27" spans="2:8" x14ac:dyDescent="0.3">
      <c r="B27" t="s">
        <v>149</v>
      </c>
      <c r="C27" t="s">
        <v>15</v>
      </c>
      <c r="D27">
        <v>35</v>
      </c>
      <c r="E27" t="s">
        <v>16</v>
      </c>
      <c r="F27" s="4">
        <v>44666</v>
      </c>
      <c r="G27" t="s">
        <v>9</v>
      </c>
      <c r="H27">
        <v>40400</v>
      </c>
    </row>
    <row r="28" spans="2:8" x14ac:dyDescent="0.3">
      <c r="B28" t="s">
        <v>196</v>
      </c>
      <c r="C28" t="s">
        <v>15</v>
      </c>
      <c r="D28">
        <v>24</v>
      </c>
      <c r="E28" t="s">
        <v>16</v>
      </c>
      <c r="F28" s="4">
        <v>44625</v>
      </c>
      <c r="G28" t="s">
        <v>12</v>
      </c>
      <c r="H28">
        <v>100420</v>
      </c>
    </row>
    <row r="29" spans="2:8" x14ac:dyDescent="0.3">
      <c r="B29" t="s">
        <v>120</v>
      </c>
      <c r="C29" t="s">
        <v>8</v>
      </c>
      <c r="D29">
        <v>31</v>
      </c>
      <c r="E29" t="s">
        <v>16</v>
      </c>
      <c r="F29" s="4">
        <v>44604</v>
      </c>
      <c r="G29" t="s">
        <v>12</v>
      </c>
      <c r="H29">
        <v>58100</v>
      </c>
    </row>
    <row r="30" spans="2:8" x14ac:dyDescent="0.3">
      <c r="B30" t="s">
        <v>114</v>
      </c>
      <c r="C30" t="s">
        <v>8</v>
      </c>
      <c r="D30">
        <v>44</v>
      </c>
      <c r="E30" t="s">
        <v>16</v>
      </c>
      <c r="F30" s="4">
        <v>44985</v>
      </c>
      <c r="G30" t="s">
        <v>12</v>
      </c>
      <c r="H30">
        <v>114870</v>
      </c>
    </row>
    <row r="31" spans="2:8" x14ac:dyDescent="0.3">
      <c r="B31" t="s">
        <v>158</v>
      </c>
      <c r="C31" t="s">
        <v>8</v>
      </c>
      <c r="D31">
        <v>32</v>
      </c>
      <c r="E31" t="s">
        <v>16</v>
      </c>
      <c r="F31" s="4">
        <v>44549</v>
      </c>
      <c r="G31" t="s">
        <v>9</v>
      </c>
      <c r="H31">
        <v>41570</v>
      </c>
    </row>
    <row r="32" spans="2:8" x14ac:dyDescent="0.3">
      <c r="B32" t="s">
        <v>173</v>
      </c>
      <c r="C32" t="s">
        <v>8</v>
      </c>
      <c r="D32">
        <v>30</v>
      </c>
      <c r="E32" t="s">
        <v>16</v>
      </c>
      <c r="F32" s="4">
        <v>44800</v>
      </c>
      <c r="G32" t="s">
        <v>9</v>
      </c>
      <c r="H32">
        <v>112570</v>
      </c>
    </row>
    <row r="33" spans="2:8" x14ac:dyDescent="0.3">
      <c r="B33" t="s">
        <v>151</v>
      </c>
      <c r="C33" t="s">
        <v>15</v>
      </c>
      <c r="D33">
        <v>26</v>
      </c>
      <c r="E33" t="s">
        <v>16</v>
      </c>
      <c r="F33" s="4">
        <v>44164</v>
      </c>
      <c r="G33" t="s">
        <v>9</v>
      </c>
      <c r="H33">
        <v>47360</v>
      </c>
    </row>
    <row r="34" spans="2:8" x14ac:dyDescent="0.3">
      <c r="B34" t="s">
        <v>126</v>
      </c>
      <c r="C34" t="s">
        <v>8</v>
      </c>
      <c r="D34">
        <v>21</v>
      </c>
      <c r="E34" t="s">
        <v>16</v>
      </c>
      <c r="F34" s="4">
        <v>44256</v>
      </c>
      <c r="G34" t="s">
        <v>21</v>
      </c>
      <c r="H34">
        <v>65920</v>
      </c>
    </row>
    <row r="35" spans="2:8" x14ac:dyDescent="0.3">
      <c r="B35" t="s">
        <v>200</v>
      </c>
      <c r="C35" t="s">
        <v>8</v>
      </c>
      <c r="D35">
        <v>28</v>
      </c>
      <c r="E35" t="s">
        <v>16</v>
      </c>
      <c r="F35" s="4">
        <v>44571</v>
      </c>
      <c r="G35" t="s">
        <v>9</v>
      </c>
      <c r="H35">
        <v>99970</v>
      </c>
    </row>
    <row r="36" spans="2:8" x14ac:dyDescent="0.3">
      <c r="B36" t="s">
        <v>133</v>
      </c>
      <c r="C36" t="s">
        <v>8</v>
      </c>
      <c r="D36">
        <v>25</v>
      </c>
      <c r="E36" t="s">
        <v>13</v>
      </c>
      <c r="F36" s="4">
        <v>44633</v>
      </c>
      <c r="G36" t="s">
        <v>12</v>
      </c>
      <c r="H36">
        <v>80700</v>
      </c>
    </row>
    <row r="37" spans="2:8" x14ac:dyDescent="0.3">
      <c r="B37" t="s">
        <v>155</v>
      </c>
      <c r="C37" t="s">
        <v>15</v>
      </c>
      <c r="D37">
        <v>24</v>
      </c>
      <c r="E37" t="s">
        <v>24</v>
      </c>
      <c r="F37" s="4">
        <v>44375</v>
      </c>
      <c r="G37" t="s">
        <v>21</v>
      </c>
      <c r="H37">
        <v>52610</v>
      </c>
    </row>
    <row r="38" spans="2:8" x14ac:dyDescent="0.3">
      <c r="B38" t="s">
        <v>180</v>
      </c>
      <c r="C38" t="s">
        <v>15</v>
      </c>
      <c r="D38">
        <v>29</v>
      </c>
      <c r="E38" t="s">
        <v>24</v>
      </c>
      <c r="F38" s="4">
        <v>44119</v>
      </c>
      <c r="G38" t="s">
        <v>12</v>
      </c>
      <c r="H38">
        <v>112110</v>
      </c>
    </row>
    <row r="39" spans="2:8" x14ac:dyDescent="0.3">
      <c r="B39" t="s">
        <v>152</v>
      </c>
      <c r="C39" t="s">
        <v>8</v>
      </c>
      <c r="D39">
        <v>27</v>
      </c>
      <c r="E39" t="s">
        <v>16</v>
      </c>
      <c r="F39" s="4">
        <v>44061</v>
      </c>
      <c r="G39" t="s">
        <v>56</v>
      </c>
      <c r="H39">
        <v>119110</v>
      </c>
    </row>
    <row r="40" spans="2:8" x14ac:dyDescent="0.3">
      <c r="B40" t="s">
        <v>150</v>
      </c>
      <c r="C40" t="s">
        <v>15</v>
      </c>
      <c r="D40">
        <v>22</v>
      </c>
      <c r="E40" t="s">
        <v>13</v>
      </c>
      <c r="F40" s="4">
        <v>44384</v>
      </c>
      <c r="G40" t="s">
        <v>19</v>
      </c>
      <c r="H40">
        <v>112780</v>
      </c>
    </row>
    <row r="41" spans="2:8" x14ac:dyDescent="0.3">
      <c r="B41" t="s">
        <v>175</v>
      </c>
      <c r="C41" t="s">
        <v>8</v>
      </c>
      <c r="D41">
        <v>36</v>
      </c>
      <c r="E41" t="s">
        <v>16</v>
      </c>
      <c r="F41" s="4">
        <v>44023</v>
      </c>
      <c r="G41" t="s">
        <v>9</v>
      </c>
      <c r="H41">
        <v>114890</v>
      </c>
    </row>
    <row r="42" spans="2:8" x14ac:dyDescent="0.3">
      <c r="B42" t="s">
        <v>146</v>
      </c>
      <c r="C42" t="s">
        <v>15</v>
      </c>
      <c r="D42">
        <v>27</v>
      </c>
      <c r="E42" t="s">
        <v>16</v>
      </c>
      <c r="F42" s="4">
        <v>44506</v>
      </c>
      <c r="G42" t="s">
        <v>21</v>
      </c>
      <c r="H42">
        <v>48980</v>
      </c>
    </row>
    <row r="43" spans="2:8" x14ac:dyDescent="0.3">
      <c r="B43" t="s">
        <v>170</v>
      </c>
      <c r="C43" t="s">
        <v>15</v>
      </c>
      <c r="D43">
        <v>21</v>
      </c>
      <c r="E43" t="s">
        <v>16</v>
      </c>
      <c r="F43" s="4">
        <v>44180</v>
      </c>
      <c r="G43" t="s">
        <v>56</v>
      </c>
      <c r="H43">
        <v>75880</v>
      </c>
    </row>
    <row r="44" spans="2:8" x14ac:dyDescent="0.3">
      <c r="B44" t="s">
        <v>167</v>
      </c>
      <c r="C44" t="s">
        <v>8</v>
      </c>
      <c r="D44">
        <v>28</v>
      </c>
      <c r="E44" t="s">
        <v>16</v>
      </c>
      <c r="F44" s="4">
        <v>44296</v>
      </c>
      <c r="G44" t="s">
        <v>19</v>
      </c>
      <c r="H44">
        <v>53240</v>
      </c>
    </row>
    <row r="45" spans="2:8" x14ac:dyDescent="0.3">
      <c r="B45" t="s">
        <v>122</v>
      </c>
      <c r="C45" t="s">
        <v>8</v>
      </c>
      <c r="D45">
        <v>34</v>
      </c>
      <c r="E45" t="s">
        <v>16</v>
      </c>
      <c r="F45" s="4">
        <v>44397</v>
      </c>
      <c r="G45" t="s">
        <v>21</v>
      </c>
      <c r="H45">
        <v>85000</v>
      </c>
    </row>
    <row r="46" spans="2:8" x14ac:dyDescent="0.3">
      <c r="B46" t="s">
        <v>179</v>
      </c>
      <c r="C46" t="s">
        <v>8</v>
      </c>
      <c r="D46">
        <v>21</v>
      </c>
      <c r="E46" t="s">
        <v>16</v>
      </c>
      <c r="F46" s="4">
        <v>44619</v>
      </c>
      <c r="G46" t="s">
        <v>12</v>
      </c>
      <c r="H46">
        <v>33920</v>
      </c>
    </row>
    <row r="47" spans="2:8" x14ac:dyDescent="0.3">
      <c r="B47" t="s">
        <v>188</v>
      </c>
      <c r="C47" t="s">
        <v>8</v>
      </c>
      <c r="D47">
        <v>33</v>
      </c>
      <c r="E47" t="s">
        <v>16</v>
      </c>
      <c r="F47" s="4">
        <v>44253</v>
      </c>
      <c r="G47" t="s">
        <v>12</v>
      </c>
      <c r="H47">
        <v>75280</v>
      </c>
    </row>
    <row r="48" spans="2:8" x14ac:dyDescent="0.3">
      <c r="B48" t="s">
        <v>130</v>
      </c>
      <c r="C48" t="s">
        <v>8</v>
      </c>
      <c r="D48">
        <v>34</v>
      </c>
      <c r="E48" t="s">
        <v>16</v>
      </c>
      <c r="F48" s="4">
        <v>44594</v>
      </c>
      <c r="G48" t="s">
        <v>21</v>
      </c>
      <c r="H48">
        <v>58940</v>
      </c>
    </row>
    <row r="49" spans="2:8" x14ac:dyDescent="0.3">
      <c r="B49" t="s">
        <v>136</v>
      </c>
      <c r="C49" t="s">
        <v>8</v>
      </c>
      <c r="D49">
        <v>28</v>
      </c>
      <c r="E49" t="s">
        <v>16</v>
      </c>
      <c r="F49" s="4">
        <v>44425</v>
      </c>
      <c r="G49" t="s">
        <v>9</v>
      </c>
      <c r="H49">
        <v>104770</v>
      </c>
    </row>
    <row r="50" spans="2:8" x14ac:dyDescent="0.3">
      <c r="B50" t="s">
        <v>125</v>
      </c>
      <c r="C50" t="s">
        <v>15</v>
      </c>
      <c r="D50">
        <v>21</v>
      </c>
      <c r="E50" t="s">
        <v>16</v>
      </c>
      <c r="F50" s="4">
        <v>44701</v>
      </c>
      <c r="G50" t="s">
        <v>9</v>
      </c>
      <c r="H50">
        <v>57090</v>
      </c>
    </row>
    <row r="51" spans="2:8" x14ac:dyDescent="0.3">
      <c r="B51" t="s">
        <v>160</v>
      </c>
      <c r="C51" t="s">
        <v>15</v>
      </c>
      <c r="D51">
        <v>27</v>
      </c>
      <c r="E51" t="s">
        <v>13</v>
      </c>
      <c r="F51" s="4">
        <v>44174</v>
      </c>
      <c r="G51" t="s">
        <v>21</v>
      </c>
      <c r="H51">
        <v>91650</v>
      </c>
    </row>
    <row r="52" spans="2:8" x14ac:dyDescent="0.3">
      <c r="B52" t="s">
        <v>183</v>
      </c>
      <c r="C52" t="s">
        <v>15</v>
      </c>
      <c r="D52">
        <v>42</v>
      </c>
      <c r="E52" t="s">
        <v>24</v>
      </c>
      <c r="F52" s="4">
        <v>44670</v>
      </c>
      <c r="G52" t="s">
        <v>21</v>
      </c>
      <c r="H52">
        <v>70270</v>
      </c>
    </row>
    <row r="53" spans="2:8" x14ac:dyDescent="0.3">
      <c r="B53" t="s">
        <v>129</v>
      </c>
      <c r="C53" t="s">
        <v>8</v>
      </c>
      <c r="D53">
        <v>28</v>
      </c>
      <c r="E53" t="s">
        <v>16</v>
      </c>
      <c r="F53" s="4">
        <v>44124</v>
      </c>
      <c r="G53" t="s">
        <v>21</v>
      </c>
      <c r="H53">
        <v>75970</v>
      </c>
    </row>
    <row r="54" spans="2:8" x14ac:dyDescent="0.3">
      <c r="B54" t="s">
        <v>112</v>
      </c>
      <c r="D54">
        <v>27</v>
      </c>
      <c r="E54" t="s">
        <v>13</v>
      </c>
      <c r="F54" s="4">
        <v>44212</v>
      </c>
      <c r="G54" t="s">
        <v>12</v>
      </c>
      <c r="H54">
        <v>90700</v>
      </c>
    </row>
    <row r="55" spans="2:8" x14ac:dyDescent="0.3">
      <c r="B55" t="s">
        <v>131</v>
      </c>
      <c r="C55" t="s">
        <v>15</v>
      </c>
      <c r="D55">
        <v>30</v>
      </c>
      <c r="E55" t="s">
        <v>16</v>
      </c>
      <c r="F55" s="4">
        <v>44607</v>
      </c>
      <c r="G55" t="s">
        <v>9</v>
      </c>
      <c r="H55">
        <v>60570</v>
      </c>
    </row>
    <row r="56" spans="2:8" x14ac:dyDescent="0.3">
      <c r="B56" t="s">
        <v>134</v>
      </c>
      <c r="C56" t="s">
        <v>15</v>
      </c>
      <c r="D56">
        <v>33</v>
      </c>
      <c r="E56" t="s">
        <v>16</v>
      </c>
      <c r="F56" s="4">
        <v>44103</v>
      </c>
      <c r="G56" t="s">
        <v>9</v>
      </c>
      <c r="H56">
        <v>115920</v>
      </c>
    </row>
    <row r="57" spans="2:8" x14ac:dyDescent="0.3">
      <c r="B57" t="s">
        <v>186</v>
      </c>
      <c r="C57" t="s">
        <v>8</v>
      </c>
      <c r="D57">
        <v>33</v>
      </c>
      <c r="E57" t="s">
        <v>16</v>
      </c>
      <c r="F57" s="4">
        <v>44006</v>
      </c>
      <c r="G57" t="s">
        <v>21</v>
      </c>
      <c r="H57">
        <v>65360</v>
      </c>
    </row>
    <row r="58" spans="2:8" x14ac:dyDescent="0.3">
      <c r="B58" t="s">
        <v>116</v>
      </c>
      <c r="D58">
        <v>30</v>
      </c>
      <c r="E58" t="s">
        <v>16</v>
      </c>
      <c r="F58" s="4">
        <v>44535</v>
      </c>
      <c r="G58" t="s">
        <v>21</v>
      </c>
      <c r="H58">
        <v>64000</v>
      </c>
    </row>
    <row r="59" spans="2:8" x14ac:dyDescent="0.3">
      <c r="B59" t="s">
        <v>195</v>
      </c>
      <c r="C59" t="s">
        <v>8</v>
      </c>
      <c r="D59">
        <v>34</v>
      </c>
      <c r="E59" t="s">
        <v>16</v>
      </c>
      <c r="F59" s="4">
        <v>44383</v>
      </c>
      <c r="G59" t="s">
        <v>21</v>
      </c>
      <c r="H59">
        <v>92450</v>
      </c>
    </row>
    <row r="60" spans="2:8" x14ac:dyDescent="0.3">
      <c r="B60" t="s">
        <v>113</v>
      </c>
      <c r="C60" t="s">
        <v>15</v>
      </c>
      <c r="D60">
        <v>31</v>
      </c>
      <c r="E60" t="s">
        <v>16</v>
      </c>
      <c r="F60" s="4">
        <v>44450</v>
      </c>
      <c r="G60" t="s">
        <v>12</v>
      </c>
      <c r="H60">
        <v>48950</v>
      </c>
    </row>
    <row r="61" spans="2:8" x14ac:dyDescent="0.3">
      <c r="B61" t="s">
        <v>185</v>
      </c>
      <c r="C61" t="s">
        <v>8</v>
      </c>
      <c r="D61">
        <v>27</v>
      </c>
      <c r="E61" t="s">
        <v>16</v>
      </c>
      <c r="F61" s="4">
        <v>44625</v>
      </c>
      <c r="G61" t="s">
        <v>12</v>
      </c>
      <c r="H61">
        <v>83750</v>
      </c>
    </row>
    <row r="62" spans="2:8" x14ac:dyDescent="0.3">
      <c r="B62" t="s">
        <v>166</v>
      </c>
      <c r="C62" t="s">
        <v>8</v>
      </c>
      <c r="D62">
        <v>40</v>
      </c>
      <c r="E62" t="s">
        <v>16</v>
      </c>
      <c r="F62" s="4">
        <v>44276</v>
      </c>
      <c r="G62" t="s">
        <v>12</v>
      </c>
      <c r="H62">
        <v>87620</v>
      </c>
    </row>
    <row r="63" spans="2:8" x14ac:dyDescent="0.3">
      <c r="B63" t="s">
        <v>184</v>
      </c>
      <c r="C63" t="s">
        <v>8</v>
      </c>
      <c r="D63">
        <v>20</v>
      </c>
      <c r="E63" t="s">
        <v>24</v>
      </c>
      <c r="F63" s="4">
        <v>44476</v>
      </c>
      <c r="G63" t="s">
        <v>19</v>
      </c>
      <c r="H63">
        <v>68900</v>
      </c>
    </row>
    <row r="64" spans="2:8" x14ac:dyDescent="0.3">
      <c r="B64" t="s">
        <v>157</v>
      </c>
      <c r="C64" t="s">
        <v>15</v>
      </c>
      <c r="D64">
        <v>32</v>
      </c>
      <c r="E64" t="s">
        <v>16</v>
      </c>
      <c r="F64" s="4">
        <v>44403</v>
      </c>
      <c r="G64" t="s">
        <v>19</v>
      </c>
      <c r="H64">
        <v>53540</v>
      </c>
    </row>
    <row r="65" spans="2:8" x14ac:dyDescent="0.3">
      <c r="B65" t="s">
        <v>172</v>
      </c>
      <c r="C65" t="s">
        <v>15</v>
      </c>
      <c r="D65">
        <v>28</v>
      </c>
      <c r="E65" t="s">
        <v>42</v>
      </c>
      <c r="F65" s="4">
        <v>44758</v>
      </c>
      <c r="G65" t="s">
        <v>19</v>
      </c>
      <c r="H65">
        <v>43510</v>
      </c>
    </row>
    <row r="66" spans="2:8" x14ac:dyDescent="0.3">
      <c r="B66" t="s">
        <v>127</v>
      </c>
      <c r="C66" t="s">
        <v>8</v>
      </c>
      <c r="D66">
        <v>38</v>
      </c>
      <c r="E66" t="s">
        <v>10</v>
      </c>
      <c r="F66" s="4">
        <v>44316</v>
      </c>
      <c r="G66" t="s">
        <v>19</v>
      </c>
      <c r="H66">
        <v>109160</v>
      </c>
    </row>
    <row r="67" spans="2:8" x14ac:dyDescent="0.3">
      <c r="B67" t="s">
        <v>198</v>
      </c>
      <c r="C67" t="s">
        <v>15</v>
      </c>
      <c r="D67">
        <v>40</v>
      </c>
      <c r="E67" t="s">
        <v>16</v>
      </c>
      <c r="F67" s="4">
        <v>44204</v>
      </c>
      <c r="G67" t="s">
        <v>9</v>
      </c>
      <c r="H67">
        <v>99750</v>
      </c>
    </row>
    <row r="68" spans="2:8" x14ac:dyDescent="0.3">
      <c r="B68" t="s">
        <v>124</v>
      </c>
      <c r="C68" t="s">
        <v>8</v>
      </c>
      <c r="D68">
        <v>31</v>
      </c>
      <c r="E68" t="s">
        <v>16</v>
      </c>
      <c r="F68" s="4">
        <v>44084</v>
      </c>
      <c r="G68" t="s">
        <v>12</v>
      </c>
      <c r="H68">
        <v>41980</v>
      </c>
    </row>
    <row r="69" spans="2:8" x14ac:dyDescent="0.3">
      <c r="B69" t="s">
        <v>187</v>
      </c>
      <c r="C69" t="s">
        <v>15</v>
      </c>
      <c r="D69">
        <v>36</v>
      </c>
      <c r="E69" t="s">
        <v>16</v>
      </c>
      <c r="F69" s="4">
        <v>44272</v>
      </c>
      <c r="G69" t="s">
        <v>21</v>
      </c>
      <c r="H69">
        <v>71380</v>
      </c>
    </row>
    <row r="70" spans="2:8" x14ac:dyDescent="0.3">
      <c r="B70" t="s">
        <v>191</v>
      </c>
      <c r="C70" t="s">
        <v>15</v>
      </c>
      <c r="D70">
        <v>27</v>
      </c>
      <c r="E70" t="s">
        <v>42</v>
      </c>
      <c r="F70" s="4">
        <v>44547</v>
      </c>
      <c r="G70" t="s">
        <v>9</v>
      </c>
      <c r="H70">
        <v>113280</v>
      </c>
    </row>
    <row r="71" spans="2:8" x14ac:dyDescent="0.3">
      <c r="B71" t="s">
        <v>181</v>
      </c>
      <c r="C71" t="s">
        <v>8</v>
      </c>
      <c r="D71">
        <v>33</v>
      </c>
      <c r="E71" t="s">
        <v>16</v>
      </c>
      <c r="F71" s="4">
        <v>44747</v>
      </c>
      <c r="G71" t="s">
        <v>21</v>
      </c>
      <c r="H71">
        <v>86570</v>
      </c>
    </row>
    <row r="72" spans="2:8" x14ac:dyDescent="0.3">
      <c r="B72" t="s">
        <v>139</v>
      </c>
      <c r="C72" t="s">
        <v>15</v>
      </c>
      <c r="D72">
        <v>26</v>
      </c>
      <c r="E72" t="s">
        <v>16</v>
      </c>
      <c r="F72" s="4">
        <v>44350</v>
      </c>
      <c r="G72" t="s">
        <v>9</v>
      </c>
      <c r="H72">
        <v>53540</v>
      </c>
    </row>
    <row r="73" spans="2:8" x14ac:dyDescent="0.3">
      <c r="B73" t="s">
        <v>190</v>
      </c>
      <c r="C73" t="s">
        <v>15</v>
      </c>
      <c r="D73">
        <v>37</v>
      </c>
      <c r="E73" t="s">
        <v>16</v>
      </c>
      <c r="F73" s="4">
        <v>44640</v>
      </c>
      <c r="G73" t="s">
        <v>12</v>
      </c>
      <c r="H73">
        <v>69070</v>
      </c>
    </row>
    <row r="74" spans="2:8" x14ac:dyDescent="0.3">
      <c r="B74" t="s">
        <v>121</v>
      </c>
      <c r="C74" t="s">
        <v>8</v>
      </c>
      <c r="D74">
        <v>30</v>
      </c>
      <c r="E74" t="s">
        <v>24</v>
      </c>
      <c r="F74" s="4">
        <v>44328</v>
      </c>
      <c r="G74" t="s">
        <v>21</v>
      </c>
      <c r="H74">
        <v>67910</v>
      </c>
    </row>
    <row r="75" spans="2:8" x14ac:dyDescent="0.3">
      <c r="B75" t="s">
        <v>119</v>
      </c>
      <c r="C75" t="s">
        <v>15</v>
      </c>
      <c r="D75">
        <v>30</v>
      </c>
      <c r="E75" t="s">
        <v>16</v>
      </c>
      <c r="F75" s="4">
        <v>44214</v>
      </c>
      <c r="G75" t="s">
        <v>12</v>
      </c>
      <c r="H75">
        <v>69120</v>
      </c>
    </row>
    <row r="76" spans="2:8" x14ac:dyDescent="0.3">
      <c r="B76" t="s">
        <v>132</v>
      </c>
      <c r="C76" t="s">
        <v>8</v>
      </c>
      <c r="D76">
        <v>34</v>
      </c>
      <c r="E76" t="s">
        <v>16</v>
      </c>
      <c r="F76" s="4">
        <v>44550</v>
      </c>
      <c r="G76" t="s">
        <v>21</v>
      </c>
      <c r="H76">
        <v>60130</v>
      </c>
    </row>
    <row r="77" spans="2:8" x14ac:dyDescent="0.3">
      <c r="B77" t="s">
        <v>161</v>
      </c>
      <c r="C77" t="s">
        <v>15</v>
      </c>
      <c r="D77">
        <v>23</v>
      </c>
      <c r="E77" t="s">
        <v>16</v>
      </c>
      <c r="F77" s="4">
        <v>44378</v>
      </c>
      <c r="G77" t="s">
        <v>9</v>
      </c>
      <c r="H77">
        <v>106460</v>
      </c>
    </row>
    <row r="78" spans="2:8" x14ac:dyDescent="0.3">
      <c r="B78" t="s">
        <v>148</v>
      </c>
      <c r="C78" t="s">
        <v>8</v>
      </c>
      <c r="D78">
        <v>37</v>
      </c>
      <c r="E78" t="s">
        <v>16</v>
      </c>
      <c r="F78" s="4">
        <v>44389</v>
      </c>
      <c r="G78" t="s">
        <v>56</v>
      </c>
      <c r="H78">
        <v>118100</v>
      </c>
    </row>
    <row r="79" spans="2:8" x14ac:dyDescent="0.3">
      <c r="B79" t="s">
        <v>164</v>
      </c>
      <c r="C79" t="s">
        <v>8</v>
      </c>
      <c r="D79">
        <v>36</v>
      </c>
      <c r="E79" t="s">
        <v>16</v>
      </c>
      <c r="F79" s="4">
        <v>44468</v>
      </c>
      <c r="G79" t="s">
        <v>9</v>
      </c>
      <c r="H79">
        <v>78390</v>
      </c>
    </row>
    <row r="80" spans="2:8" x14ac:dyDescent="0.3">
      <c r="B80" t="s">
        <v>147</v>
      </c>
      <c r="C80" t="s">
        <v>8</v>
      </c>
      <c r="D80">
        <v>30</v>
      </c>
      <c r="E80" t="s">
        <v>16</v>
      </c>
      <c r="F80" s="4">
        <v>44789</v>
      </c>
      <c r="G80" t="s">
        <v>9</v>
      </c>
      <c r="H80">
        <v>114180</v>
      </c>
    </row>
    <row r="81" spans="2:8" x14ac:dyDescent="0.3">
      <c r="B81" t="s">
        <v>189</v>
      </c>
      <c r="C81" t="s">
        <v>8</v>
      </c>
      <c r="D81">
        <v>28</v>
      </c>
      <c r="E81" t="s">
        <v>16</v>
      </c>
      <c r="F81" s="4">
        <v>44590</v>
      </c>
      <c r="G81" t="s">
        <v>9</v>
      </c>
      <c r="H81">
        <v>104120</v>
      </c>
    </row>
    <row r="82" spans="2:8" x14ac:dyDescent="0.3">
      <c r="B82" t="s">
        <v>138</v>
      </c>
      <c r="C82" t="s">
        <v>15</v>
      </c>
      <c r="D82">
        <v>30</v>
      </c>
      <c r="E82" t="s">
        <v>16</v>
      </c>
      <c r="F82" s="4">
        <v>44640</v>
      </c>
      <c r="G82" t="s">
        <v>9</v>
      </c>
      <c r="H82">
        <v>67950</v>
      </c>
    </row>
    <row r="83" spans="2:8" x14ac:dyDescent="0.3">
      <c r="B83" t="s">
        <v>137</v>
      </c>
      <c r="C83" t="s">
        <v>8</v>
      </c>
      <c r="D83">
        <v>29</v>
      </c>
      <c r="E83" t="s">
        <v>16</v>
      </c>
      <c r="F83" s="4">
        <v>43962</v>
      </c>
      <c r="G83" t="s">
        <v>12</v>
      </c>
      <c r="H83">
        <v>34980</v>
      </c>
    </row>
    <row r="84" spans="2:8" x14ac:dyDescent="0.3">
      <c r="B84" t="s">
        <v>153</v>
      </c>
      <c r="C84" t="s">
        <v>8</v>
      </c>
      <c r="D84">
        <v>24</v>
      </c>
      <c r="E84" t="s">
        <v>16</v>
      </c>
      <c r="F84" s="4">
        <v>44087</v>
      </c>
      <c r="G84" t="s">
        <v>12</v>
      </c>
      <c r="H84">
        <v>62780</v>
      </c>
    </row>
    <row r="85" spans="2:8" x14ac:dyDescent="0.3">
      <c r="B85" t="s">
        <v>117</v>
      </c>
      <c r="C85" t="s">
        <v>15</v>
      </c>
      <c r="D85">
        <v>20</v>
      </c>
      <c r="E85" t="s">
        <v>16</v>
      </c>
      <c r="F85" s="4">
        <v>44397</v>
      </c>
      <c r="G85" t="s">
        <v>12</v>
      </c>
      <c r="H85">
        <v>107700</v>
      </c>
    </row>
    <row r="86" spans="2:8" x14ac:dyDescent="0.3">
      <c r="B86" t="s">
        <v>168</v>
      </c>
      <c r="C86" t="s">
        <v>15</v>
      </c>
      <c r="D86">
        <v>25</v>
      </c>
      <c r="E86" t="s">
        <v>16</v>
      </c>
      <c r="F86" s="4">
        <v>44322</v>
      </c>
      <c r="G86" t="s">
        <v>19</v>
      </c>
      <c r="H86">
        <v>65700</v>
      </c>
    </row>
    <row r="87" spans="2:8" x14ac:dyDescent="0.3">
      <c r="B87" t="s">
        <v>135</v>
      </c>
      <c r="C87" t="s">
        <v>8</v>
      </c>
      <c r="D87">
        <v>33</v>
      </c>
      <c r="E87" t="s">
        <v>42</v>
      </c>
      <c r="F87" s="4">
        <v>44313</v>
      </c>
      <c r="G87" t="s">
        <v>12</v>
      </c>
      <c r="H87">
        <v>75480</v>
      </c>
    </row>
    <row r="88" spans="2:8" x14ac:dyDescent="0.3">
      <c r="B88" t="s">
        <v>174</v>
      </c>
      <c r="C88" t="s">
        <v>15</v>
      </c>
      <c r="D88">
        <v>33</v>
      </c>
      <c r="E88" t="s">
        <v>16</v>
      </c>
      <c r="F88" s="4">
        <v>44448</v>
      </c>
      <c r="G88" t="s">
        <v>12</v>
      </c>
      <c r="H88">
        <v>53870</v>
      </c>
    </row>
    <row r="89" spans="2:8" x14ac:dyDescent="0.3">
      <c r="B89" t="s">
        <v>141</v>
      </c>
      <c r="C89" t="s">
        <v>8</v>
      </c>
      <c r="D89">
        <v>36</v>
      </c>
      <c r="E89" t="s">
        <v>16</v>
      </c>
      <c r="F89" s="4">
        <v>44433</v>
      </c>
      <c r="G89" t="s">
        <v>19</v>
      </c>
      <c r="H89">
        <v>78540</v>
      </c>
    </row>
    <row r="90" spans="2:8" x14ac:dyDescent="0.3">
      <c r="B90" t="s">
        <v>193</v>
      </c>
      <c r="C90" t="s">
        <v>15</v>
      </c>
      <c r="D90">
        <v>19</v>
      </c>
      <c r="E90" t="s">
        <v>16</v>
      </c>
      <c r="F90" s="4">
        <v>44218</v>
      </c>
      <c r="G90" t="s">
        <v>9</v>
      </c>
      <c r="H90">
        <v>58960</v>
      </c>
    </row>
    <row r="91" spans="2:8" x14ac:dyDescent="0.3">
      <c r="B91" t="s">
        <v>162</v>
      </c>
      <c r="C91" t="s">
        <v>15</v>
      </c>
      <c r="D91">
        <v>46</v>
      </c>
      <c r="E91" t="s">
        <v>16</v>
      </c>
      <c r="F91" s="4">
        <v>44697</v>
      </c>
      <c r="G91" t="s">
        <v>9</v>
      </c>
      <c r="H91">
        <v>70610</v>
      </c>
    </row>
    <row r="92" spans="2:8" x14ac:dyDescent="0.3">
      <c r="B92" t="s">
        <v>171</v>
      </c>
      <c r="C92" t="s">
        <v>15</v>
      </c>
      <c r="D92">
        <v>33</v>
      </c>
      <c r="E92" t="s">
        <v>16</v>
      </c>
      <c r="F92" s="4">
        <v>44181</v>
      </c>
      <c r="G92" t="s">
        <v>21</v>
      </c>
      <c r="H92">
        <v>59430</v>
      </c>
    </row>
    <row r="93" spans="2:8" x14ac:dyDescent="0.3">
      <c r="B93" t="s">
        <v>144</v>
      </c>
      <c r="C93" t="s">
        <v>15</v>
      </c>
      <c r="D93">
        <v>33</v>
      </c>
      <c r="E93" t="s">
        <v>13</v>
      </c>
      <c r="F93" s="4">
        <v>44640</v>
      </c>
      <c r="G93" t="s">
        <v>9</v>
      </c>
      <c r="H93">
        <v>48530</v>
      </c>
    </row>
    <row r="94" spans="2:8" x14ac:dyDescent="0.3">
      <c r="B94" t="s">
        <v>163</v>
      </c>
      <c r="C94" t="s">
        <v>8</v>
      </c>
      <c r="D94">
        <v>33</v>
      </c>
      <c r="E94" t="s">
        <v>16</v>
      </c>
      <c r="F94" s="4">
        <v>44129</v>
      </c>
      <c r="G94" t="s">
        <v>12</v>
      </c>
      <c r="H94">
        <v>96140</v>
      </c>
    </row>
    <row r="95" spans="2:8" x14ac:dyDescent="0.3">
      <c r="B95" t="s">
        <v>156</v>
      </c>
      <c r="C95" t="s">
        <v>15</v>
      </c>
      <c r="D95">
        <v>20</v>
      </c>
      <c r="E95" t="s">
        <v>16</v>
      </c>
      <c r="F95" s="4">
        <v>44122</v>
      </c>
      <c r="G95" t="s">
        <v>12</v>
      </c>
      <c r="H95">
        <v>112650</v>
      </c>
    </row>
    <row r="96" spans="2:8" x14ac:dyDescent="0.3">
      <c r="B96" t="s">
        <v>176</v>
      </c>
      <c r="C96" t="s">
        <v>8</v>
      </c>
      <c r="D96">
        <v>32</v>
      </c>
      <c r="E96" t="s">
        <v>13</v>
      </c>
      <c r="F96" s="4">
        <v>44293</v>
      </c>
      <c r="G96" t="s">
        <v>12</v>
      </c>
      <c r="H96">
        <v>43840</v>
      </c>
    </row>
    <row r="97" spans="2:8" x14ac:dyDescent="0.3">
      <c r="B97" t="s">
        <v>143</v>
      </c>
      <c r="C97" t="s">
        <v>15</v>
      </c>
      <c r="D97">
        <v>31</v>
      </c>
      <c r="E97" t="s">
        <v>16</v>
      </c>
      <c r="F97" s="4">
        <v>44663</v>
      </c>
      <c r="G97" t="s">
        <v>9</v>
      </c>
      <c r="H97">
        <v>103550</v>
      </c>
    </row>
    <row r="98" spans="2:8" x14ac:dyDescent="0.3">
      <c r="B98" t="s">
        <v>201</v>
      </c>
      <c r="C98" t="s">
        <v>8</v>
      </c>
      <c r="D98">
        <v>32</v>
      </c>
      <c r="E98" t="s">
        <v>16</v>
      </c>
      <c r="F98" s="4">
        <v>44339</v>
      </c>
      <c r="G98" t="s">
        <v>56</v>
      </c>
      <c r="H98">
        <v>45510</v>
      </c>
    </row>
    <row r="99" spans="2:8" x14ac:dyDescent="0.3">
      <c r="B99" t="s">
        <v>142</v>
      </c>
      <c r="D99">
        <v>37</v>
      </c>
      <c r="E99" t="s">
        <v>24</v>
      </c>
      <c r="F99" s="4">
        <v>44085</v>
      </c>
      <c r="G99" t="s">
        <v>21</v>
      </c>
      <c r="H99">
        <v>115440</v>
      </c>
    </row>
    <row r="100" spans="2:8" x14ac:dyDescent="0.3">
      <c r="B100" t="s">
        <v>202</v>
      </c>
      <c r="C100" t="s">
        <v>8</v>
      </c>
      <c r="D100">
        <v>38</v>
      </c>
      <c r="E100" t="s">
        <v>13</v>
      </c>
      <c r="F100" s="4">
        <v>44268</v>
      </c>
      <c r="G100" t="s">
        <v>19</v>
      </c>
      <c r="H100">
        <v>56870</v>
      </c>
    </row>
    <row r="101" spans="2:8" x14ac:dyDescent="0.3">
      <c r="B101" t="s">
        <v>169</v>
      </c>
      <c r="C101" t="s">
        <v>8</v>
      </c>
      <c r="D101">
        <v>25</v>
      </c>
      <c r="E101" t="s">
        <v>16</v>
      </c>
      <c r="F101" s="4">
        <v>44144</v>
      </c>
      <c r="G101" t="s">
        <v>19</v>
      </c>
      <c r="H101">
        <v>92700</v>
      </c>
    </row>
    <row r="102" spans="2:8" x14ac:dyDescent="0.3">
      <c r="B102" t="s">
        <v>145</v>
      </c>
      <c r="D102">
        <v>32</v>
      </c>
      <c r="E102" t="s">
        <v>16</v>
      </c>
      <c r="F102" s="4">
        <v>44713</v>
      </c>
      <c r="G102" t="s">
        <v>12</v>
      </c>
      <c r="H102">
        <v>91310</v>
      </c>
    </row>
    <row r="103" spans="2:8" x14ac:dyDescent="0.3">
      <c r="B103" t="s">
        <v>115</v>
      </c>
      <c r="C103" t="s">
        <v>15</v>
      </c>
      <c r="D103">
        <v>33</v>
      </c>
      <c r="E103" t="s">
        <v>16</v>
      </c>
      <c r="F103" s="4">
        <v>44324</v>
      </c>
      <c r="G103" t="s">
        <v>19</v>
      </c>
      <c r="H103">
        <v>74550</v>
      </c>
    </row>
    <row r="104" spans="2:8" x14ac:dyDescent="0.3">
      <c r="B104" t="s">
        <v>128</v>
      </c>
      <c r="C104" t="s">
        <v>15</v>
      </c>
      <c r="D104">
        <v>25</v>
      </c>
      <c r="E104" t="s">
        <v>13</v>
      </c>
      <c r="F104" s="4">
        <v>44665</v>
      </c>
      <c r="G104" t="s">
        <v>9</v>
      </c>
      <c r="H104">
        <v>109190</v>
      </c>
    </row>
    <row r="105" spans="2:8" x14ac:dyDescent="0.3">
      <c r="B105" t="s">
        <v>194</v>
      </c>
      <c r="C105" t="s">
        <v>8</v>
      </c>
      <c r="D105">
        <v>40</v>
      </c>
      <c r="E105" t="s">
        <v>16</v>
      </c>
      <c r="F105" s="4">
        <v>44320</v>
      </c>
      <c r="G105" t="s">
        <v>12</v>
      </c>
      <c r="H105">
        <v>104410</v>
      </c>
    </row>
    <row r="106" spans="2:8" x14ac:dyDescent="0.3">
      <c r="B106" t="s">
        <v>177</v>
      </c>
      <c r="C106" t="s">
        <v>15</v>
      </c>
      <c r="D106">
        <v>30</v>
      </c>
      <c r="E106" t="s">
        <v>16</v>
      </c>
      <c r="F106" s="4">
        <v>44544</v>
      </c>
      <c r="G106" t="s">
        <v>21</v>
      </c>
      <c r="H106">
        <v>96800</v>
      </c>
    </row>
    <row r="107" spans="2:8" x14ac:dyDescent="0.3">
      <c r="B107" t="s">
        <v>123</v>
      </c>
      <c r="C107" t="s">
        <v>15</v>
      </c>
      <c r="D107">
        <v>28</v>
      </c>
      <c r="E107" t="s">
        <v>13</v>
      </c>
      <c r="F107" s="4">
        <v>43980</v>
      </c>
      <c r="G107" t="s">
        <v>21</v>
      </c>
      <c r="H107">
        <v>48170</v>
      </c>
    </row>
    <row r="108" spans="2:8" x14ac:dyDescent="0.3">
      <c r="B108" t="s">
        <v>140</v>
      </c>
      <c r="C108" t="s">
        <v>15</v>
      </c>
      <c r="D108">
        <v>21</v>
      </c>
      <c r="E108" t="s">
        <v>16</v>
      </c>
      <c r="F108" s="4">
        <v>44042</v>
      </c>
      <c r="G108" t="s">
        <v>9</v>
      </c>
      <c r="H108">
        <v>37920</v>
      </c>
    </row>
    <row r="109" spans="2:8" x14ac:dyDescent="0.3">
      <c r="B109" t="s">
        <v>178</v>
      </c>
      <c r="C109" t="s">
        <v>15</v>
      </c>
      <c r="D109">
        <v>34</v>
      </c>
      <c r="E109" t="s">
        <v>16</v>
      </c>
      <c r="F109" s="4">
        <v>44642</v>
      </c>
      <c r="G109" t="s">
        <v>9</v>
      </c>
      <c r="H109">
        <v>112650</v>
      </c>
    </row>
    <row r="110" spans="2:8" x14ac:dyDescent="0.3">
      <c r="B110" t="s">
        <v>165</v>
      </c>
      <c r="C110" t="s">
        <v>8</v>
      </c>
      <c r="D110">
        <v>34</v>
      </c>
      <c r="E110" t="s">
        <v>24</v>
      </c>
      <c r="F110" s="4">
        <v>44660</v>
      </c>
      <c r="G110" t="s">
        <v>19</v>
      </c>
      <c r="H110">
        <v>49630</v>
      </c>
    </row>
    <row r="111" spans="2:8" x14ac:dyDescent="0.3">
      <c r="B111" t="s">
        <v>199</v>
      </c>
      <c r="C111" t="s">
        <v>15</v>
      </c>
      <c r="D111">
        <v>36</v>
      </c>
      <c r="E111" t="s">
        <v>16</v>
      </c>
      <c r="F111" s="4">
        <v>43958</v>
      </c>
      <c r="G111" t="s">
        <v>12</v>
      </c>
      <c r="H111">
        <v>118840</v>
      </c>
    </row>
    <row r="112" spans="2:8" x14ac:dyDescent="0.3">
      <c r="B112" t="s">
        <v>159</v>
      </c>
      <c r="C112" t="s">
        <v>15</v>
      </c>
      <c r="D112">
        <v>30</v>
      </c>
      <c r="E112" t="s">
        <v>16</v>
      </c>
      <c r="F112" s="4">
        <v>44789</v>
      </c>
      <c r="G112" t="s">
        <v>12</v>
      </c>
      <c r="H112">
        <v>69710</v>
      </c>
    </row>
    <row r="113" spans="2:8" x14ac:dyDescent="0.3">
      <c r="B113" t="s">
        <v>197</v>
      </c>
      <c r="C113" t="s">
        <v>15</v>
      </c>
      <c r="D113">
        <v>20</v>
      </c>
      <c r="E113" t="s">
        <v>16</v>
      </c>
      <c r="F113" s="4">
        <v>44683</v>
      </c>
      <c r="G113" t="s">
        <v>9</v>
      </c>
      <c r="H113">
        <v>79570</v>
      </c>
    </row>
    <row r="114" spans="2:8" x14ac:dyDescent="0.3">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8D633-EB43-4C32-A88C-2D66479514F1}">
  <dimension ref="A1:M184"/>
  <sheetViews>
    <sheetView topLeftCell="E13" zoomScaleNormal="100" workbookViewId="0">
      <selection activeCell="F2" sqref="F2:F184"/>
    </sheetView>
  </sheetViews>
  <sheetFormatPr defaultRowHeight="14.4" x14ac:dyDescent="0.3"/>
  <cols>
    <col min="1" max="1" width="27.21875" bestFit="1" customWidth="1"/>
    <col min="2" max="2" width="9.33203125" bestFit="1" customWidth="1"/>
    <col min="3" max="3" width="13.33203125" bestFit="1" customWidth="1"/>
    <col min="4" max="4" width="6.44140625" bestFit="1" customWidth="1"/>
    <col min="5" max="5" width="13" bestFit="1" customWidth="1"/>
    <col min="6" max="6" width="11" bestFit="1" customWidth="1"/>
    <col min="7" max="7" width="13.109375" bestFit="1" customWidth="1"/>
    <col min="8" max="8" width="10" bestFit="1" customWidth="1"/>
    <col min="9" max="9" width="10.5546875" bestFit="1" customWidth="1"/>
    <col min="10" max="10" width="10.5546875" customWidth="1"/>
    <col min="13" max="13" width="8.88671875" customWidth="1"/>
  </cols>
  <sheetData>
    <row r="1" spans="1:13" x14ac:dyDescent="0.3">
      <c r="A1" t="s">
        <v>0</v>
      </c>
      <c r="B1" t="s">
        <v>1</v>
      </c>
      <c r="C1" t="s">
        <v>2</v>
      </c>
      <c r="D1" t="s">
        <v>3</v>
      </c>
      <c r="E1" t="s">
        <v>4</v>
      </c>
      <c r="F1" s="6" t="s">
        <v>5</v>
      </c>
      <c r="G1" t="s">
        <v>6</v>
      </c>
      <c r="H1" t="s">
        <v>203</v>
      </c>
      <c r="I1" t="s">
        <v>207</v>
      </c>
      <c r="J1" t="s">
        <v>230</v>
      </c>
    </row>
    <row r="2" spans="1:13" x14ac:dyDescent="0.3">
      <c r="A2" t="s">
        <v>86</v>
      </c>
      <c r="B2" t="s">
        <v>8</v>
      </c>
      <c r="C2" t="s">
        <v>12</v>
      </c>
      <c r="D2">
        <v>21</v>
      </c>
      <c r="E2" s="5">
        <v>44678</v>
      </c>
      <c r="F2" s="6" t="s">
        <v>231</v>
      </c>
      <c r="G2" t="s">
        <v>16</v>
      </c>
      <c r="H2" t="s">
        <v>204</v>
      </c>
      <c r="I2" s="22">
        <f ca="1">(TODAY()-STAFF[[#This Row],[Date Joined]])/365</f>
        <v>3.1835616438356165</v>
      </c>
      <c r="J2" s="23" t="e">
        <f ca="1">ROUNDUP(IF(STAFF[[#This Row],[Tenure]]&gt;2,3%,2%)*STAFF[[#This Row],[Salary]],0)</f>
        <v>#VALUE!</v>
      </c>
      <c r="K2">
        <f>COUNTA(STAFF[Name])</f>
        <v>183</v>
      </c>
    </row>
    <row r="3" spans="1:13" x14ac:dyDescent="0.3">
      <c r="A3" t="s">
        <v>179</v>
      </c>
      <c r="B3" t="s">
        <v>8</v>
      </c>
      <c r="C3" t="s">
        <v>12</v>
      </c>
      <c r="D3">
        <v>21</v>
      </c>
      <c r="E3" s="5">
        <v>44619</v>
      </c>
      <c r="F3" s="6">
        <v>33920</v>
      </c>
      <c r="G3" t="s">
        <v>16</v>
      </c>
      <c r="H3" t="s">
        <v>205</v>
      </c>
      <c r="I3" s="22">
        <f ca="1">(TODAY()-STAFF[[#This Row],[Date Joined]])/365</f>
        <v>3.3452054794520549</v>
      </c>
      <c r="J3" s="23">
        <f ca="1">ROUNDUP(IF(STAFF[[#This Row],[Tenure]]&gt;2,3%,2%)*STAFF[[#This Row],[Salary]],0)</f>
        <v>1018</v>
      </c>
      <c r="M3" s="7" t="s">
        <v>168</v>
      </c>
    </row>
    <row r="4" spans="1:13" x14ac:dyDescent="0.3">
      <c r="A4" t="s">
        <v>44</v>
      </c>
      <c r="B4" t="s">
        <v>8</v>
      </c>
      <c r="C4" t="s">
        <v>12</v>
      </c>
      <c r="D4">
        <v>29</v>
      </c>
      <c r="E4" s="5">
        <v>44023</v>
      </c>
      <c r="F4" s="6">
        <v>34980</v>
      </c>
      <c r="G4" t="s">
        <v>16</v>
      </c>
      <c r="H4" t="s">
        <v>204</v>
      </c>
      <c r="I4" s="22">
        <f ca="1">(TODAY()-STAFF[[#This Row],[Date Joined]])/365</f>
        <v>4.978082191780822</v>
      </c>
      <c r="J4" s="23">
        <f ca="1">ROUNDUP(IF(STAFF[[#This Row],[Tenure]]&gt;2,3%,2%)*STAFF[[#This Row],[Salary]],0)</f>
        <v>1050</v>
      </c>
    </row>
    <row r="5" spans="1:13" x14ac:dyDescent="0.3">
      <c r="A5" t="s">
        <v>137</v>
      </c>
      <c r="B5" t="s">
        <v>8</v>
      </c>
      <c r="C5" t="s">
        <v>12</v>
      </c>
      <c r="D5">
        <v>29</v>
      </c>
      <c r="E5" s="5">
        <v>43962</v>
      </c>
      <c r="F5" s="6">
        <v>34980</v>
      </c>
      <c r="G5" t="s">
        <v>16</v>
      </c>
      <c r="H5" t="s">
        <v>205</v>
      </c>
      <c r="I5" s="22">
        <f ca="1">(TODAY()-STAFF[[#This Row],[Date Joined]])/365</f>
        <v>5.1452054794520548</v>
      </c>
      <c r="J5" s="23">
        <f ca="1">ROUNDUP(IF(STAFF[[#This Row],[Tenure]]&gt;2,3%,2%)*STAFF[[#This Row],[Salary]],0)</f>
        <v>1050</v>
      </c>
    </row>
    <row r="6" spans="1:13" x14ac:dyDescent="0.3">
      <c r="A6" t="s">
        <v>99</v>
      </c>
      <c r="B6" t="s">
        <v>15</v>
      </c>
      <c r="C6" t="s">
        <v>19</v>
      </c>
      <c r="D6">
        <v>43</v>
      </c>
      <c r="E6" s="5">
        <v>44620</v>
      </c>
      <c r="F6" s="6">
        <v>36040</v>
      </c>
      <c r="G6" t="s">
        <v>16</v>
      </c>
      <c r="H6" t="s">
        <v>204</v>
      </c>
      <c r="I6" s="22">
        <f ca="1">(TODAY()-STAFF[[#This Row],[Date Joined]])/365</f>
        <v>3.3424657534246576</v>
      </c>
      <c r="J6" s="23">
        <f ca="1">ROUNDUP(IF(STAFF[[#This Row],[Tenure]]&gt;2,3%,2%)*STAFF[[#This Row],[Salary]],0)</f>
        <v>1082</v>
      </c>
    </row>
    <row r="7" spans="1:13" x14ac:dyDescent="0.3">
      <c r="A7" t="s">
        <v>192</v>
      </c>
      <c r="B7" t="s">
        <v>15</v>
      </c>
      <c r="C7" t="s">
        <v>19</v>
      </c>
      <c r="D7">
        <v>43</v>
      </c>
      <c r="E7" s="5">
        <v>44558</v>
      </c>
      <c r="F7" s="6">
        <v>36040</v>
      </c>
      <c r="G7" t="s">
        <v>16</v>
      </c>
      <c r="H7" t="s">
        <v>205</v>
      </c>
      <c r="I7" s="22">
        <f ca="1">(TODAY()-STAFF[[#This Row],[Date Joined]])/365</f>
        <v>3.5123287671232877</v>
      </c>
      <c r="J7" s="23">
        <f ca="1">ROUNDUP(IF(STAFF[[#This Row],[Tenure]]&gt;2,3%,2%)*STAFF[[#This Row],[Salary]],0)</f>
        <v>1082</v>
      </c>
    </row>
    <row r="8" spans="1:13" x14ac:dyDescent="0.3">
      <c r="A8" t="s">
        <v>140</v>
      </c>
      <c r="B8" t="s">
        <v>15</v>
      </c>
      <c r="C8" t="s">
        <v>9</v>
      </c>
      <c r="D8">
        <v>21</v>
      </c>
      <c r="E8" s="5">
        <v>44042</v>
      </c>
      <c r="F8" s="6">
        <v>37920</v>
      </c>
      <c r="G8" t="s">
        <v>16</v>
      </c>
      <c r="H8" t="s">
        <v>205</v>
      </c>
      <c r="I8" s="22">
        <f ca="1">(TODAY()-STAFF[[#This Row],[Date Joined]])/365</f>
        <v>4.9260273972602739</v>
      </c>
      <c r="J8" s="23">
        <f ca="1">ROUNDUP(IF(STAFF[[#This Row],[Tenure]]&gt;2,3%,2%)*STAFF[[#This Row],[Salary]],0)</f>
        <v>1138</v>
      </c>
      <c r="L8" s="10" t="s">
        <v>1</v>
      </c>
      <c r="M8" s="13" t="s">
        <v>1</v>
      </c>
    </row>
    <row r="9" spans="1:13" x14ac:dyDescent="0.3">
      <c r="A9" t="s">
        <v>47</v>
      </c>
      <c r="B9" t="s">
        <v>15</v>
      </c>
      <c r="C9" t="s">
        <v>9</v>
      </c>
      <c r="D9">
        <v>21</v>
      </c>
      <c r="E9" s="5">
        <v>44104</v>
      </c>
      <c r="F9" s="6">
        <v>37920</v>
      </c>
      <c r="G9" t="s">
        <v>16</v>
      </c>
      <c r="H9" t="s">
        <v>204</v>
      </c>
      <c r="I9" s="22">
        <f ca="1">(TODAY()-STAFF[[#This Row],[Date Joined]])/365</f>
        <v>4.7561643835616438</v>
      </c>
      <c r="J9" s="23">
        <f ca="1">ROUNDUP(IF(STAFF[[#This Row],[Tenure]]&gt;2,3%,2%)*STAFF[[#This Row],[Salary]],0)</f>
        <v>1138</v>
      </c>
      <c r="L9" s="11" t="s">
        <v>208</v>
      </c>
      <c r="M9" s="14" t="s">
        <v>208</v>
      </c>
    </row>
    <row r="10" spans="1:13" x14ac:dyDescent="0.3">
      <c r="A10" t="s">
        <v>57</v>
      </c>
      <c r="B10" t="s">
        <v>15</v>
      </c>
      <c r="C10" t="s">
        <v>9</v>
      </c>
      <c r="D10">
        <v>35</v>
      </c>
      <c r="E10" s="5">
        <v>44727</v>
      </c>
      <c r="F10" s="6">
        <v>40400</v>
      </c>
      <c r="G10" t="s">
        <v>16</v>
      </c>
      <c r="H10" t="s">
        <v>204</v>
      </c>
      <c r="I10" s="22">
        <f ca="1">(TODAY()-STAFF[[#This Row],[Date Joined]])/365</f>
        <v>3.0493150684931507</v>
      </c>
      <c r="J10" s="23">
        <f ca="1">ROUNDUP(IF(STAFF[[#This Row],[Tenure]]&gt;2,3%,2%)*STAFF[[#This Row],[Salary]],0)</f>
        <v>1212</v>
      </c>
      <c r="L10" s="11" t="s">
        <v>3</v>
      </c>
      <c r="M10" s="14" t="s">
        <v>3</v>
      </c>
    </row>
    <row r="11" spans="1:13" x14ac:dyDescent="0.3">
      <c r="A11" t="s">
        <v>149</v>
      </c>
      <c r="B11" t="s">
        <v>15</v>
      </c>
      <c r="C11" t="s">
        <v>9</v>
      </c>
      <c r="D11">
        <v>35</v>
      </c>
      <c r="E11" s="5">
        <v>44666</v>
      </c>
      <c r="F11" s="6">
        <v>40400</v>
      </c>
      <c r="G11" t="s">
        <v>16</v>
      </c>
      <c r="H11" t="s">
        <v>205</v>
      </c>
      <c r="I11" s="22">
        <f ca="1">(TODAY()-STAFF[[#This Row],[Date Joined]])/365</f>
        <v>3.2164383561643834</v>
      </c>
      <c r="J11" s="23">
        <f ca="1">ROUNDUP(IF(STAFF[[#This Row],[Tenure]]&gt;2,3%,2%)*STAFF[[#This Row],[Salary]],0)</f>
        <v>1212</v>
      </c>
      <c r="L11" s="11" t="s">
        <v>209</v>
      </c>
      <c r="M11" s="14" t="s">
        <v>209</v>
      </c>
    </row>
    <row r="12" spans="1:13" x14ac:dyDescent="0.3">
      <c r="A12" t="s">
        <v>66</v>
      </c>
      <c r="B12" t="s">
        <v>8</v>
      </c>
      <c r="C12" t="s">
        <v>9</v>
      </c>
      <c r="D12">
        <v>32</v>
      </c>
      <c r="E12" s="5">
        <v>44611</v>
      </c>
      <c r="F12" s="6">
        <v>41570</v>
      </c>
      <c r="G12" t="s">
        <v>16</v>
      </c>
      <c r="H12" t="s">
        <v>204</v>
      </c>
      <c r="I12" s="22">
        <f ca="1">(TODAY()-STAFF[[#This Row],[Date Joined]])/365</f>
        <v>3.3671232876712329</v>
      </c>
      <c r="J12" s="23">
        <f ca="1">ROUNDUP(IF(STAFF[[#This Row],[Tenure]]&gt;2,3%,2%)*STAFF[[#This Row],[Salary]],0)</f>
        <v>1248</v>
      </c>
      <c r="L12" s="11" t="s">
        <v>5</v>
      </c>
      <c r="M12" s="14" t="s">
        <v>5</v>
      </c>
    </row>
    <row r="13" spans="1:13" x14ac:dyDescent="0.3">
      <c r="A13" t="s">
        <v>158</v>
      </c>
      <c r="B13" t="s">
        <v>8</v>
      </c>
      <c r="C13" t="s">
        <v>9</v>
      </c>
      <c r="D13">
        <v>32</v>
      </c>
      <c r="E13" s="5">
        <v>44549</v>
      </c>
      <c r="F13" s="6">
        <v>41570</v>
      </c>
      <c r="G13" t="s">
        <v>16</v>
      </c>
      <c r="H13" t="s">
        <v>205</v>
      </c>
      <c r="I13" s="22">
        <f ca="1">(TODAY()-STAFF[[#This Row],[Date Joined]])/365</f>
        <v>3.536986301369863</v>
      </c>
      <c r="J13" s="23">
        <f ca="1">ROUNDUP(IF(STAFF[[#This Row],[Tenure]]&gt;2,3%,2%)*STAFF[[#This Row],[Salary]],0)</f>
        <v>1248</v>
      </c>
      <c r="L13" s="11" t="s">
        <v>6</v>
      </c>
      <c r="M13" s="14" t="s">
        <v>6</v>
      </c>
    </row>
    <row r="14" spans="1:13" x14ac:dyDescent="0.3">
      <c r="A14" t="s">
        <v>30</v>
      </c>
      <c r="B14" t="s">
        <v>8</v>
      </c>
      <c r="C14" t="s">
        <v>12</v>
      </c>
      <c r="D14">
        <v>31</v>
      </c>
      <c r="E14" s="5">
        <v>44145</v>
      </c>
      <c r="F14" s="6">
        <v>41980</v>
      </c>
      <c r="G14" t="s">
        <v>16</v>
      </c>
      <c r="H14" t="s">
        <v>204</v>
      </c>
      <c r="I14" s="22">
        <f ca="1">(TODAY()-STAFF[[#This Row],[Date Joined]])/365</f>
        <v>4.6438356164383565</v>
      </c>
      <c r="J14" s="23">
        <f ca="1">ROUNDUP(IF(STAFF[[#This Row],[Tenure]]&gt;2,3%,2%)*STAFF[[#This Row],[Salary]],0)</f>
        <v>1260</v>
      </c>
      <c r="L14" s="11" t="s">
        <v>203</v>
      </c>
      <c r="M14" s="14" t="s">
        <v>203</v>
      </c>
    </row>
    <row r="15" spans="1:13" x14ac:dyDescent="0.3">
      <c r="A15" t="s">
        <v>124</v>
      </c>
      <c r="B15" t="s">
        <v>8</v>
      </c>
      <c r="C15" t="s">
        <v>12</v>
      </c>
      <c r="D15">
        <v>31</v>
      </c>
      <c r="E15" s="5">
        <v>44084</v>
      </c>
      <c r="F15" s="6">
        <v>41980</v>
      </c>
      <c r="G15" t="s">
        <v>16</v>
      </c>
      <c r="H15" t="s">
        <v>205</v>
      </c>
      <c r="I15" s="22">
        <f ca="1">(TODAY()-STAFF[[#This Row],[Date Joined]])/365</f>
        <v>4.8109589041095893</v>
      </c>
      <c r="J15" s="23">
        <f ca="1">ROUNDUP(IF(STAFF[[#This Row],[Tenure]]&gt;2,3%,2%)*STAFF[[#This Row],[Salary]],0)</f>
        <v>1260</v>
      </c>
      <c r="L15" s="12" t="s">
        <v>207</v>
      </c>
      <c r="M15" s="15" t="s">
        <v>207</v>
      </c>
    </row>
    <row r="16" spans="1:13" x14ac:dyDescent="0.3">
      <c r="A16" t="s">
        <v>80</v>
      </c>
      <c r="B16" t="s">
        <v>15</v>
      </c>
      <c r="C16" t="s">
        <v>19</v>
      </c>
      <c r="D16">
        <v>28</v>
      </c>
      <c r="E16" s="5">
        <v>44820</v>
      </c>
      <c r="F16" s="6">
        <v>43510</v>
      </c>
      <c r="G16" t="s">
        <v>42</v>
      </c>
      <c r="H16" t="s">
        <v>204</v>
      </c>
      <c r="I16" s="22">
        <f ca="1">(TODAY()-STAFF[[#This Row],[Date Joined]])/365</f>
        <v>2.7945205479452055</v>
      </c>
      <c r="J16" s="23">
        <f ca="1">ROUNDUP(IF(STAFF[[#This Row],[Tenure]]&gt;2,3%,2%)*STAFF[[#This Row],[Salary]],0)</f>
        <v>1306</v>
      </c>
    </row>
    <row r="17" spans="1:10" x14ac:dyDescent="0.3">
      <c r="A17" t="s">
        <v>172</v>
      </c>
      <c r="B17" t="s">
        <v>15</v>
      </c>
      <c r="C17" t="s">
        <v>19</v>
      </c>
      <c r="D17">
        <v>28</v>
      </c>
      <c r="E17" s="5">
        <v>44758</v>
      </c>
      <c r="F17" s="6">
        <v>43510</v>
      </c>
      <c r="G17" t="s">
        <v>42</v>
      </c>
      <c r="H17" t="s">
        <v>205</v>
      </c>
      <c r="I17" s="22">
        <f ca="1">(TODAY()-STAFF[[#This Row],[Date Joined]])/365</f>
        <v>2.9643835616438357</v>
      </c>
      <c r="J17" s="23">
        <f ca="1">ROUNDUP(IF(STAFF[[#This Row],[Tenure]]&gt;2,3%,2%)*STAFF[[#This Row],[Salary]],0)</f>
        <v>1306</v>
      </c>
    </row>
    <row r="18" spans="1:10" x14ac:dyDescent="0.3">
      <c r="A18" t="s">
        <v>84</v>
      </c>
      <c r="B18" t="s">
        <v>8</v>
      </c>
      <c r="C18" t="s">
        <v>12</v>
      </c>
      <c r="D18">
        <v>32</v>
      </c>
      <c r="E18" s="5">
        <v>44354</v>
      </c>
      <c r="F18" s="6">
        <v>43840</v>
      </c>
      <c r="G18" t="s">
        <v>13</v>
      </c>
      <c r="H18" t="s">
        <v>204</v>
      </c>
      <c r="I18" s="22">
        <f ca="1">(TODAY()-STAFF[[#This Row],[Date Joined]])/365</f>
        <v>4.0712328767123287</v>
      </c>
      <c r="J18" s="23">
        <f ca="1">ROUNDUP(IF(STAFF[[#This Row],[Tenure]]&gt;2,3%,2%)*STAFF[[#This Row],[Salary]],0)</f>
        <v>1316</v>
      </c>
    </row>
    <row r="19" spans="1:10" x14ac:dyDescent="0.3">
      <c r="A19" t="s">
        <v>176</v>
      </c>
      <c r="B19" t="s">
        <v>8</v>
      </c>
      <c r="C19" t="s">
        <v>12</v>
      </c>
      <c r="D19">
        <v>32</v>
      </c>
      <c r="E19" s="5">
        <v>44293</v>
      </c>
      <c r="F19" s="6">
        <v>43840</v>
      </c>
      <c r="G19" t="s">
        <v>13</v>
      </c>
      <c r="H19" t="s">
        <v>205</v>
      </c>
      <c r="I19" s="22">
        <f ca="1">(TODAY()-STAFF[[#This Row],[Date Joined]])/365</f>
        <v>4.2383561643835614</v>
      </c>
      <c r="J19" s="23">
        <f ca="1">ROUNDUP(IF(STAFF[[#This Row],[Tenure]]&gt;2,3%,2%)*STAFF[[#This Row],[Salary]],0)</f>
        <v>1316</v>
      </c>
    </row>
    <row r="20" spans="1:10" x14ac:dyDescent="0.3">
      <c r="A20" t="s">
        <v>108</v>
      </c>
      <c r="B20" t="s">
        <v>8</v>
      </c>
      <c r="C20" t="s">
        <v>56</v>
      </c>
      <c r="D20">
        <v>32</v>
      </c>
      <c r="E20" s="5">
        <v>44400</v>
      </c>
      <c r="F20" s="6">
        <v>45510</v>
      </c>
      <c r="G20" t="s">
        <v>16</v>
      </c>
      <c r="H20" t="s">
        <v>204</v>
      </c>
      <c r="I20" s="22">
        <f ca="1">(TODAY()-STAFF[[#This Row],[Date Joined]])/365</f>
        <v>3.9452054794520546</v>
      </c>
      <c r="J20" s="23">
        <f ca="1">ROUNDUP(IF(STAFF[[#This Row],[Tenure]]&gt;2,3%,2%)*STAFF[[#This Row],[Salary]],0)</f>
        <v>1366</v>
      </c>
    </row>
    <row r="21" spans="1:10" x14ac:dyDescent="0.3">
      <c r="A21" t="s">
        <v>201</v>
      </c>
      <c r="B21" t="s">
        <v>8</v>
      </c>
      <c r="C21" t="s">
        <v>56</v>
      </c>
      <c r="D21">
        <v>32</v>
      </c>
      <c r="E21" s="5">
        <v>44339</v>
      </c>
      <c r="F21" s="6">
        <v>45510</v>
      </c>
      <c r="G21" t="s">
        <v>16</v>
      </c>
      <c r="H21" t="s">
        <v>205</v>
      </c>
      <c r="I21" s="22">
        <f ca="1">(TODAY()-STAFF[[#This Row],[Date Joined]])/365</f>
        <v>4.1123287671232873</v>
      </c>
      <c r="J21" s="23">
        <f ca="1">ROUNDUP(IF(STAFF[[#This Row],[Tenure]]&gt;2,3%,2%)*STAFF[[#This Row],[Salary]],0)</f>
        <v>1366</v>
      </c>
    </row>
    <row r="22" spans="1:10" x14ac:dyDescent="0.3">
      <c r="A22" t="s">
        <v>59</v>
      </c>
      <c r="B22" t="s">
        <v>15</v>
      </c>
      <c r="C22" t="s">
        <v>9</v>
      </c>
      <c r="D22">
        <v>26</v>
      </c>
      <c r="E22" s="5">
        <v>44225</v>
      </c>
      <c r="F22" s="6">
        <v>47360</v>
      </c>
      <c r="G22" t="s">
        <v>16</v>
      </c>
      <c r="H22" t="s">
        <v>204</v>
      </c>
      <c r="I22" s="22">
        <f ca="1">(TODAY()-STAFF[[#This Row],[Date Joined]])/365</f>
        <v>4.4246575342465757</v>
      </c>
      <c r="J22" s="23">
        <f ca="1">ROUNDUP(IF(STAFF[[#This Row],[Tenure]]&gt;2,3%,2%)*STAFF[[#This Row],[Salary]],0)</f>
        <v>1421</v>
      </c>
    </row>
    <row r="23" spans="1:10" x14ac:dyDescent="0.3">
      <c r="A23" t="s">
        <v>151</v>
      </c>
      <c r="B23" t="s">
        <v>15</v>
      </c>
      <c r="C23" t="s">
        <v>9</v>
      </c>
      <c r="D23">
        <v>26</v>
      </c>
      <c r="E23" s="5">
        <v>44164</v>
      </c>
      <c r="F23" s="6">
        <v>47360</v>
      </c>
      <c r="G23" t="s">
        <v>16</v>
      </c>
      <c r="H23" t="s">
        <v>205</v>
      </c>
      <c r="I23" s="22">
        <f ca="1">(TODAY()-STAFF[[#This Row],[Date Joined]])/365</f>
        <v>4.5917808219178085</v>
      </c>
      <c r="J23" s="23">
        <f ca="1">ROUNDUP(IF(STAFF[[#This Row],[Tenure]]&gt;2,3%,2%)*STAFF[[#This Row],[Salary]],0)</f>
        <v>1421</v>
      </c>
    </row>
    <row r="24" spans="1:10" x14ac:dyDescent="0.3">
      <c r="A24" t="s">
        <v>123</v>
      </c>
      <c r="B24" t="s">
        <v>15</v>
      </c>
      <c r="C24" t="s">
        <v>21</v>
      </c>
      <c r="D24">
        <v>28</v>
      </c>
      <c r="E24" s="5">
        <v>43980</v>
      </c>
      <c r="F24" s="6">
        <v>48170</v>
      </c>
      <c r="G24" t="s">
        <v>13</v>
      </c>
      <c r="H24" t="s">
        <v>205</v>
      </c>
      <c r="I24" s="22">
        <f ca="1">(TODAY()-STAFF[[#This Row],[Date Joined]])/365</f>
        <v>5.095890410958904</v>
      </c>
      <c r="J24" s="23">
        <f ca="1">ROUNDUP(IF(STAFF[[#This Row],[Tenure]]&gt;2,3%,2%)*STAFF[[#This Row],[Salary]],0)</f>
        <v>1446</v>
      </c>
    </row>
    <row r="25" spans="1:10" x14ac:dyDescent="0.3">
      <c r="A25" t="s">
        <v>29</v>
      </c>
      <c r="B25" t="s">
        <v>15</v>
      </c>
      <c r="C25" t="s">
        <v>21</v>
      </c>
      <c r="D25">
        <v>28</v>
      </c>
      <c r="E25" s="5">
        <v>44041</v>
      </c>
      <c r="F25" s="6">
        <v>48170</v>
      </c>
      <c r="G25" t="s">
        <v>13</v>
      </c>
      <c r="H25" t="s">
        <v>204</v>
      </c>
      <c r="I25" s="22">
        <f ca="1">(TODAY()-STAFF[[#This Row],[Date Joined]])/365</f>
        <v>4.9287671232876713</v>
      </c>
      <c r="J25" s="23">
        <f ca="1">ROUNDUP(IF(STAFF[[#This Row],[Tenure]]&gt;2,3%,2%)*STAFF[[#This Row],[Salary]],0)</f>
        <v>1446</v>
      </c>
    </row>
    <row r="26" spans="1:10" x14ac:dyDescent="0.3">
      <c r="A26" t="s">
        <v>51</v>
      </c>
      <c r="B26" t="s">
        <v>15</v>
      </c>
      <c r="C26" t="s">
        <v>9</v>
      </c>
      <c r="D26">
        <v>33</v>
      </c>
      <c r="E26" s="5">
        <v>44701</v>
      </c>
      <c r="F26" s="6">
        <v>48530</v>
      </c>
      <c r="G26" t="s">
        <v>13</v>
      </c>
      <c r="H26" t="s">
        <v>204</v>
      </c>
      <c r="I26" s="22">
        <f ca="1">(TODAY()-STAFF[[#This Row],[Date Joined]])/365</f>
        <v>3.1205479452054794</v>
      </c>
      <c r="J26" s="23">
        <f ca="1">ROUNDUP(IF(STAFF[[#This Row],[Tenure]]&gt;2,3%,2%)*STAFF[[#This Row],[Salary]],0)</f>
        <v>1456</v>
      </c>
    </row>
    <row r="27" spans="1:10" x14ac:dyDescent="0.3">
      <c r="A27" t="s">
        <v>144</v>
      </c>
      <c r="B27" t="s">
        <v>15</v>
      </c>
      <c r="C27" t="s">
        <v>9</v>
      </c>
      <c r="D27">
        <v>33</v>
      </c>
      <c r="E27" s="5">
        <v>44640</v>
      </c>
      <c r="F27" s="6">
        <v>48530</v>
      </c>
      <c r="G27" t="s">
        <v>13</v>
      </c>
      <c r="H27" t="s">
        <v>205</v>
      </c>
      <c r="I27" s="22">
        <f ca="1">(TODAY()-STAFF[[#This Row],[Date Joined]])/365</f>
        <v>3.2876712328767121</v>
      </c>
      <c r="J27" s="23">
        <f ca="1">ROUNDUP(IF(STAFF[[#This Row],[Tenure]]&gt;2,3%,2%)*STAFF[[#This Row],[Salary]],0)</f>
        <v>1456</v>
      </c>
    </row>
    <row r="28" spans="1:10" x14ac:dyDescent="0.3">
      <c r="A28" t="s">
        <v>113</v>
      </c>
      <c r="B28" t="s">
        <v>15</v>
      </c>
      <c r="C28" t="s">
        <v>12</v>
      </c>
      <c r="D28">
        <v>31</v>
      </c>
      <c r="E28" s="5">
        <v>44450</v>
      </c>
      <c r="F28" s="6">
        <v>48950</v>
      </c>
      <c r="G28" t="s">
        <v>16</v>
      </c>
      <c r="H28" t="s">
        <v>205</v>
      </c>
      <c r="I28" s="22">
        <f ca="1">(TODAY()-STAFF[[#This Row],[Date Joined]])/365</f>
        <v>3.8082191780821919</v>
      </c>
      <c r="J28" s="23">
        <f ca="1">ROUNDUP(IF(STAFF[[#This Row],[Tenure]]&gt;2,3%,2%)*STAFF[[#This Row],[Salary]],0)</f>
        <v>1469</v>
      </c>
    </row>
    <row r="29" spans="1:10" x14ac:dyDescent="0.3">
      <c r="A29" t="s">
        <v>14</v>
      </c>
      <c r="B29" t="s">
        <v>15</v>
      </c>
      <c r="C29" t="s">
        <v>12</v>
      </c>
      <c r="D29">
        <v>31</v>
      </c>
      <c r="E29" s="5">
        <v>44511</v>
      </c>
      <c r="F29" s="6">
        <v>48950</v>
      </c>
      <c r="G29" t="s">
        <v>16</v>
      </c>
      <c r="H29" t="s">
        <v>204</v>
      </c>
      <c r="I29" s="22">
        <f ca="1">(TODAY()-STAFF[[#This Row],[Date Joined]])/365</f>
        <v>3.6410958904109587</v>
      </c>
      <c r="J29" s="23">
        <f ca="1">ROUNDUP(IF(STAFF[[#This Row],[Tenure]]&gt;2,3%,2%)*STAFF[[#This Row],[Salary]],0)</f>
        <v>1469</v>
      </c>
    </row>
    <row r="30" spans="1:10" x14ac:dyDescent="0.3">
      <c r="A30" t="s">
        <v>146</v>
      </c>
      <c r="B30" t="s">
        <v>15</v>
      </c>
      <c r="C30" t="s">
        <v>21</v>
      </c>
      <c r="D30">
        <v>27</v>
      </c>
      <c r="E30" s="5">
        <v>44506</v>
      </c>
      <c r="F30" s="6">
        <v>48980</v>
      </c>
      <c r="G30" t="s">
        <v>16</v>
      </c>
      <c r="H30" t="s">
        <v>205</v>
      </c>
      <c r="I30" s="22">
        <f ca="1">(TODAY()-STAFF[[#This Row],[Date Joined]])/365</f>
        <v>3.6547945205479451</v>
      </c>
      <c r="J30" s="23">
        <f ca="1">ROUNDUP(IF(STAFF[[#This Row],[Tenure]]&gt;2,3%,2%)*STAFF[[#This Row],[Salary]],0)</f>
        <v>1470</v>
      </c>
    </row>
    <row r="31" spans="1:10" x14ac:dyDescent="0.3">
      <c r="A31" t="s">
        <v>53</v>
      </c>
      <c r="B31" t="s">
        <v>15</v>
      </c>
      <c r="C31" t="s">
        <v>21</v>
      </c>
      <c r="D31">
        <v>27</v>
      </c>
      <c r="E31" s="5">
        <v>44567</v>
      </c>
      <c r="F31" s="6">
        <v>48980</v>
      </c>
      <c r="G31" t="s">
        <v>16</v>
      </c>
      <c r="H31" t="s">
        <v>204</v>
      </c>
      <c r="I31" s="22">
        <f ca="1">(TODAY()-STAFF[[#This Row],[Date Joined]])/365</f>
        <v>3.4876712328767123</v>
      </c>
      <c r="J31" s="23">
        <f ca="1">ROUNDUP(IF(STAFF[[#This Row],[Tenure]]&gt;2,3%,2%)*STAFF[[#This Row],[Salary]],0)</f>
        <v>1470</v>
      </c>
    </row>
    <row r="32" spans="1:10" x14ac:dyDescent="0.3">
      <c r="A32" t="s">
        <v>165</v>
      </c>
      <c r="B32" t="s">
        <v>8</v>
      </c>
      <c r="C32" t="s">
        <v>19</v>
      </c>
      <c r="D32">
        <v>34</v>
      </c>
      <c r="E32" s="5">
        <v>44660</v>
      </c>
      <c r="F32" s="6">
        <v>49630</v>
      </c>
      <c r="G32" t="s">
        <v>24</v>
      </c>
      <c r="H32" t="s">
        <v>205</v>
      </c>
      <c r="I32" s="22">
        <f ca="1">(TODAY()-STAFF[[#This Row],[Date Joined]])/365</f>
        <v>3.2328767123287672</v>
      </c>
      <c r="J32" s="23">
        <f ca="1">ROUNDUP(IF(STAFF[[#This Row],[Tenure]]&gt;2,3%,2%)*STAFF[[#This Row],[Salary]],0)</f>
        <v>1489</v>
      </c>
    </row>
    <row r="33" spans="1:10" x14ac:dyDescent="0.3">
      <c r="A33" t="s">
        <v>73</v>
      </c>
      <c r="B33" t="s">
        <v>8</v>
      </c>
      <c r="C33" t="s">
        <v>19</v>
      </c>
      <c r="D33">
        <v>34</v>
      </c>
      <c r="E33" s="5">
        <v>44721</v>
      </c>
      <c r="F33" s="6">
        <v>49630</v>
      </c>
      <c r="G33" t="s">
        <v>24</v>
      </c>
      <c r="H33" t="s">
        <v>204</v>
      </c>
      <c r="I33" s="22">
        <f ca="1">(TODAY()-STAFF[[#This Row],[Date Joined]])/365</f>
        <v>3.0657534246575344</v>
      </c>
      <c r="J33" s="23">
        <f ca="1">ROUNDUP(IF(STAFF[[#This Row],[Tenure]]&gt;2,3%,2%)*STAFF[[#This Row],[Salary]],0)</f>
        <v>1489</v>
      </c>
    </row>
    <row r="34" spans="1:10" x14ac:dyDescent="0.3">
      <c r="A34" t="s">
        <v>155</v>
      </c>
      <c r="B34" t="s">
        <v>15</v>
      </c>
      <c r="C34" t="s">
        <v>21</v>
      </c>
      <c r="D34">
        <v>24</v>
      </c>
      <c r="E34" s="5">
        <v>44375</v>
      </c>
      <c r="F34" s="6">
        <v>52610</v>
      </c>
      <c r="G34" t="s">
        <v>24</v>
      </c>
      <c r="H34" t="s">
        <v>205</v>
      </c>
      <c r="I34" s="22">
        <f ca="1">(TODAY()-STAFF[[#This Row],[Date Joined]])/365</f>
        <v>4.0136986301369859</v>
      </c>
      <c r="J34" s="23">
        <f ca="1">ROUNDUP(IF(STAFF[[#This Row],[Tenure]]&gt;2,3%,2%)*STAFF[[#This Row],[Salary]],0)</f>
        <v>1579</v>
      </c>
    </row>
    <row r="35" spans="1:10" x14ac:dyDescent="0.3">
      <c r="A35" t="s">
        <v>63</v>
      </c>
      <c r="B35" t="s">
        <v>15</v>
      </c>
      <c r="C35" t="s">
        <v>21</v>
      </c>
      <c r="D35">
        <v>24</v>
      </c>
      <c r="E35" s="5">
        <v>44436</v>
      </c>
      <c r="F35" s="6">
        <v>52610</v>
      </c>
      <c r="G35" t="s">
        <v>24</v>
      </c>
      <c r="H35" t="s">
        <v>204</v>
      </c>
      <c r="I35" s="22">
        <f ca="1">(TODAY()-STAFF[[#This Row],[Date Joined]])/365</f>
        <v>3.8465753424657536</v>
      </c>
      <c r="J35" s="23">
        <f ca="1">ROUNDUP(IF(STAFF[[#This Row],[Tenure]]&gt;2,3%,2%)*STAFF[[#This Row],[Salary]],0)</f>
        <v>1579</v>
      </c>
    </row>
    <row r="36" spans="1:10" x14ac:dyDescent="0.3">
      <c r="A36" t="s">
        <v>167</v>
      </c>
      <c r="B36" t="s">
        <v>8</v>
      </c>
      <c r="C36" t="s">
        <v>19</v>
      </c>
      <c r="D36">
        <v>28</v>
      </c>
      <c r="E36" s="5">
        <v>44296</v>
      </c>
      <c r="F36" s="6">
        <v>53240</v>
      </c>
      <c r="G36" t="s">
        <v>16</v>
      </c>
      <c r="H36" t="s">
        <v>205</v>
      </c>
      <c r="I36" s="22">
        <f ca="1">(TODAY()-STAFF[[#This Row],[Date Joined]])/365</f>
        <v>4.2301369863013702</v>
      </c>
      <c r="J36" s="23">
        <f ca="1">ROUNDUP(IF(STAFF[[#This Row],[Tenure]]&gt;2,3%,2%)*STAFF[[#This Row],[Salary]],0)</f>
        <v>1598</v>
      </c>
    </row>
    <row r="37" spans="1:10" x14ac:dyDescent="0.3">
      <c r="A37" t="s">
        <v>75</v>
      </c>
      <c r="B37" t="s">
        <v>8</v>
      </c>
      <c r="C37" t="s">
        <v>19</v>
      </c>
      <c r="D37">
        <v>28</v>
      </c>
      <c r="E37" s="5">
        <v>44357</v>
      </c>
      <c r="F37" s="6">
        <v>53240</v>
      </c>
      <c r="G37" t="s">
        <v>16</v>
      </c>
      <c r="H37" t="s">
        <v>204</v>
      </c>
      <c r="I37" s="22">
        <f ca="1">(TODAY()-STAFF[[#This Row],[Date Joined]])/365</f>
        <v>4.0630136986301366</v>
      </c>
      <c r="J37" s="23">
        <f ca="1">ROUNDUP(IF(STAFF[[#This Row],[Tenure]]&gt;2,3%,2%)*STAFF[[#This Row],[Salary]],0)</f>
        <v>1598</v>
      </c>
    </row>
    <row r="38" spans="1:10" x14ac:dyDescent="0.3">
      <c r="A38" t="s">
        <v>139</v>
      </c>
      <c r="B38" t="s">
        <v>15</v>
      </c>
      <c r="C38" t="s">
        <v>9</v>
      </c>
      <c r="D38">
        <v>26</v>
      </c>
      <c r="E38" s="5">
        <v>44350</v>
      </c>
      <c r="F38" s="6">
        <v>53540</v>
      </c>
      <c r="G38" t="s">
        <v>16</v>
      </c>
      <c r="H38" t="s">
        <v>205</v>
      </c>
      <c r="I38" s="22">
        <f ca="1">(TODAY()-STAFF[[#This Row],[Date Joined]])/365</f>
        <v>4.0821917808219181</v>
      </c>
      <c r="J38" s="23">
        <f ca="1">ROUNDUP(IF(STAFF[[#This Row],[Tenure]]&gt;2,3%,2%)*STAFF[[#This Row],[Salary]],0)</f>
        <v>1607</v>
      </c>
    </row>
    <row r="39" spans="1:10" x14ac:dyDescent="0.3">
      <c r="A39" t="s">
        <v>157</v>
      </c>
      <c r="B39" t="s">
        <v>15</v>
      </c>
      <c r="C39" t="s">
        <v>19</v>
      </c>
      <c r="D39">
        <v>32</v>
      </c>
      <c r="E39" s="5">
        <v>44403</v>
      </c>
      <c r="F39" s="6">
        <v>53540</v>
      </c>
      <c r="G39" t="s">
        <v>16</v>
      </c>
      <c r="H39" t="s">
        <v>205</v>
      </c>
      <c r="I39" s="22">
        <f ca="1">(TODAY()-STAFF[[#This Row],[Date Joined]])/365</f>
        <v>3.9369863013698629</v>
      </c>
      <c r="J39" s="23">
        <f ca="1">ROUNDUP(IF(STAFF[[#This Row],[Tenure]]&gt;2,3%,2%)*STAFF[[#This Row],[Salary]],0)</f>
        <v>1607</v>
      </c>
    </row>
    <row r="40" spans="1:10" x14ac:dyDescent="0.3">
      <c r="A40" t="s">
        <v>65</v>
      </c>
      <c r="B40" t="s">
        <v>15</v>
      </c>
      <c r="C40" t="s">
        <v>19</v>
      </c>
      <c r="D40">
        <v>32</v>
      </c>
      <c r="E40" s="5">
        <v>44465</v>
      </c>
      <c r="F40" s="6">
        <v>53540</v>
      </c>
      <c r="G40" t="s">
        <v>16</v>
      </c>
      <c r="H40" t="s">
        <v>204</v>
      </c>
      <c r="I40" s="22">
        <f ca="1">(TODAY()-STAFF[[#This Row],[Date Joined]])/365</f>
        <v>3.7671232876712328</v>
      </c>
      <c r="J40" s="23">
        <f ca="1">ROUNDUP(IF(STAFF[[#This Row],[Tenure]]&gt;2,3%,2%)*STAFF[[#This Row],[Salary]],0)</f>
        <v>1607</v>
      </c>
    </row>
    <row r="41" spans="1:10" x14ac:dyDescent="0.3">
      <c r="A41" t="s">
        <v>46</v>
      </c>
      <c r="B41" t="s">
        <v>15</v>
      </c>
      <c r="C41" t="s">
        <v>9</v>
      </c>
      <c r="D41">
        <v>26</v>
      </c>
      <c r="E41" s="5">
        <v>44411</v>
      </c>
      <c r="F41" s="6">
        <v>53540</v>
      </c>
      <c r="G41" t="s">
        <v>16</v>
      </c>
      <c r="H41" t="s">
        <v>204</v>
      </c>
      <c r="I41" s="22">
        <f ca="1">(TODAY()-STAFF[[#This Row],[Date Joined]])/365</f>
        <v>3.9150684931506849</v>
      </c>
      <c r="J41" s="23">
        <f ca="1">ROUNDUP(IF(STAFF[[#This Row],[Tenure]]&gt;2,3%,2%)*STAFF[[#This Row],[Salary]],0)</f>
        <v>1607</v>
      </c>
    </row>
    <row r="42" spans="1:10" x14ac:dyDescent="0.3">
      <c r="A42" t="s">
        <v>174</v>
      </c>
      <c r="B42" t="s">
        <v>15</v>
      </c>
      <c r="C42" t="s">
        <v>12</v>
      </c>
      <c r="D42">
        <v>33</v>
      </c>
      <c r="E42" s="5">
        <v>44448</v>
      </c>
      <c r="F42" s="6">
        <v>53870</v>
      </c>
      <c r="G42" t="s">
        <v>16</v>
      </c>
      <c r="H42" t="s">
        <v>205</v>
      </c>
      <c r="I42" s="22">
        <f ca="1">(TODAY()-STAFF[[#This Row],[Date Joined]])/365</f>
        <v>3.8136986301369862</v>
      </c>
      <c r="J42" s="23">
        <f ca="1">ROUNDUP(IF(STAFF[[#This Row],[Tenure]]&gt;2,3%,2%)*STAFF[[#This Row],[Salary]],0)</f>
        <v>1617</v>
      </c>
    </row>
    <row r="43" spans="1:10" x14ac:dyDescent="0.3">
      <c r="A43" t="s">
        <v>82</v>
      </c>
      <c r="B43" t="s">
        <v>15</v>
      </c>
      <c r="C43" t="s">
        <v>12</v>
      </c>
      <c r="D43">
        <v>33</v>
      </c>
      <c r="E43" s="5">
        <v>44509</v>
      </c>
      <c r="F43" s="6">
        <v>53870</v>
      </c>
      <c r="G43" t="s">
        <v>16</v>
      </c>
      <c r="H43" t="s">
        <v>204</v>
      </c>
      <c r="I43" s="22">
        <f ca="1">(TODAY()-STAFF[[#This Row],[Date Joined]])/365</f>
        <v>3.6465753424657534</v>
      </c>
      <c r="J43" s="23">
        <f ca="1">ROUNDUP(IF(STAFF[[#This Row],[Tenure]]&gt;2,3%,2%)*STAFF[[#This Row],[Salary]],0)</f>
        <v>1617</v>
      </c>
    </row>
    <row r="44" spans="1:10" x14ac:dyDescent="0.3">
      <c r="A44" t="s">
        <v>89</v>
      </c>
      <c r="B44" t="s">
        <v>15</v>
      </c>
      <c r="C44" t="s">
        <v>19</v>
      </c>
      <c r="D44">
        <v>27</v>
      </c>
      <c r="E44" s="5">
        <v>44134</v>
      </c>
      <c r="F44" s="6">
        <v>54970</v>
      </c>
      <c r="G44" t="s">
        <v>16</v>
      </c>
      <c r="H44" t="s">
        <v>204</v>
      </c>
      <c r="I44" s="22">
        <f ca="1">(TODAY()-STAFF[[#This Row],[Date Joined]])/365</f>
        <v>4.6739726027397257</v>
      </c>
      <c r="J44" s="23">
        <f ca="1">ROUNDUP(IF(STAFF[[#This Row],[Tenure]]&gt;2,3%,2%)*STAFF[[#This Row],[Salary]],0)</f>
        <v>1650</v>
      </c>
    </row>
    <row r="45" spans="1:10" x14ac:dyDescent="0.3">
      <c r="A45" t="s">
        <v>182</v>
      </c>
      <c r="B45" t="s">
        <v>15</v>
      </c>
      <c r="C45" t="s">
        <v>19</v>
      </c>
      <c r="D45">
        <v>27</v>
      </c>
      <c r="E45" s="5">
        <v>44073</v>
      </c>
      <c r="F45" s="6">
        <v>54970</v>
      </c>
      <c r="G45" t="s">
        <v>16</v>
      </c>
      <c r="H45" t="s">
        <v>205</v>
      </c>
      <c r="I45" s="22">
        <f ca="1">(TODAY()-STAFF[[#This Row],[Date Joined]])/365</f>
        <v>4.8410958904109593</v>
      </c>
      <c r="J45" s="23">
        <f ca="1">ROUNDUP(IF(STAFF[[#This Row],[Tenure]]&gt;2,3%,2%)*STAFF[[#This Row],[Salary]],0)</f>
        <v>1650</v>
      </c>
    </row>
    <row r="46" spans="1:10" x14ac:dyDescent="0.3">
      <c r="A46" t="s">
        <v>202</v>
      </c>
      <c r="B46" t="s">
        <v>8</v>
      </c>
      <c r="C46" t="s">
        <v>19</v>
      </c>
      <c r="D46">
        <v>38</v>
      </c>
      <c r="E46" s="5">
        <v>44268</v>
      </c>
      <c r="F46" s="6">
        <v>56870</v>
      </c>
      <c r="G46" t="s">
        <v>13</v>
      </c>
      <c r="H46" t="s">
        <v>205</v>
      </c>
      <c r="I46" s="22">
        <f ca="1">(TODAY()-STAFF[[#This Row],[Date Joined]])/365</f>
        <v>4.3068493150684928</v>
      </c>
      <c r="J46" s="23">
        <f ca="1">ROUNDUP(IF(STAFF[[#This Row],[Tenure]]&gt;2,3%,2%)*STAFF[[#This Row],[Salary]],0)</f>
        <v>1707</v>
      </c>
    </row>
    <row r="47" spans="1:10" x14ac:dyDescent="0.3">
      <c r="A47" t="s">
        <v>109</v>
      </c>
      <c r="B47" t="s">
        <v>8</v>
      </c>
      <c r="C47" t="s">
        <v>19</v>
      </c>
      <c r="D47">
        <v>38</v>
      </c>
      <c r="E47" s="5">
        <v>44329</v>
      </c>
      <c r="F47" s="6">
        <v>56870</v>
      </c>
      <c r="G47" t="s">
        <v>13</v>
      </c>
      <c r="H47" t="s">
        <v>204</v>
      </c>
      <c r="I47" s="22">
        <f ca="1">(TODAY()-STAFF[[#This Row],[Date Joined]])/365</f>
        <v>4.13972602739726</v>
      </c>
      <c r="J47" s="23">
        <f ca="1">ROUNDUP(IF(STAFF[[#This Row],[Tenure]]&gt;2,3%,2%)*STAFF[[#This Row],[Salary]],0)</f>
        <v>1707</v>
      </c>
    </row>
    <row r="48" spans="1:10" x14ac:dyDescent="0.3">
      <c r="A48" t="s">
        <v>31</v>
      </c>
      <c r="B48" t="s">
        <v>15</v>
      </c>
      <c r="C48" t="s">
        <v>9</v>
      </c>
      <c r="D48">
        <v>21</v>
      </c>
      <c r="E48" s="5">
        <v>44762</v>
      </c>
      <c r="F48" s="6">
        <v>57090</v>
      </c>
      <c r="G48" t="s">
        <v>16</v>
      </c>
      <c r="H48" t="s">
        <v>204</v>
      </c>
      <c r="I48" s="22">
        <f ca="1">(TODAY()-STAFF[[#This Row],[Date Joined]])/365</f>
        <v>2.9534246575342467</v>
      </c>
      <c r="J48" s="23">
        <f ca="1">ROUNDUP(IF(STAFF[[#This Row],[Tenure]]&gt;2,3%,2%)*STAFF[[#This Row],[Salary]],0)</f>
        <v>1713</v>
      </c>
    </row>
    <row r="49" spans="1:10" x14ac:dyDescent="0.3">
      <c r="A49" t="s">
        <v>125</v>
      </c>
      <c r="B49" t="s">
        <v>15</v>
      </c>
      <c r="C49" t="s">
        <v>9</v>
      </c>
      <c r="D49">
        <v>21</v>
      </c>
      <c r="E49" s="5">
        <v>44701</v>
      </c>
      <c r="F49" s="6">
        <v>57090</v>
      </c>
      <c r="G49" t="s">
        <v>16</v>
      </c>
      <c r="H49" t="s">
        <v>205</v>
      </c>
      <c r="I49" s="22">
        <f ca="1">(TODAY()-STAFF[[#This Row],[Date Joined]])/365</f>
        <v>3.1205479452054794</v>
      </c>
      <c r="J49" s="23">
        <f ca="1">ROUNDUP(IF(STAFF[[#This Row],[Tenure]]&gt;2,3%,2%)*STAFF[[#This Row],[Salary]],0)</f>
        <v>1713</v>
      </c>
    </row>
    <row r="50" spans="1:10" x14ac:dyDescent="0.3">
      <c r="A50" t="s">
        <v>26</v>
      </c>
      <c r="B50" t="s">
        <v>8</v>
      </c>
      <c r="C50" t="s">
        <v>12</v>
      </c>
      <c r="D50">
        <v>31</v>
      </c>
      <c r="E50" s="5">
        <v>44663</v>
      </c>
      <c r="F50" s="6">
        <v>58100</v>
      </c>
      <c r="G50" t="s">
        <v>16</v>
      </c>
      <c r="H50" t="s">
        <v>204</v>
      </c>
      <c r="I50" s="22">
        <f ca="1">(TODAY()-STAFF[[#This Row],[Date Joined]])/365</f>
        <v>3.2246575342465755</v>
      </c>
      <c r="J50" s="23">
        <f ca="1">ROUNDUP(IF(STAFF[[#This Row],[Tenure]]&gt;2,3%,2%)*STAFF[[#This Row],[Salary]],0)</f>
        <v>1743</v>
      </c>
    </row>
    <row r="51" spans="1:10" x14ac:dyDescent="0.3">
      <c r="A51" t="s">
        <v>120</v>
      </c>
      <c r="B51" t="s">
        <v>8</v>
      </c>
      <c r="C51" t="s">
        <v>12</v>
      </c>
      <c r="D51">
        <v>31</v>
      </c>
      <c r="E51" s="5">
        <v>44604</v>
      </c>
      <c r="F51" s="6">
        <v>58100</v>
      </c>
      <c r="G51" t="s">
        <v>16</v>
      </c>
      <c r="H51" t="s">
        <v>205</v>
      </c>
      <c r="I51" s="22">
        <f ca="1">(TODAY()-STAFF[[#This Row],[Date Joined]])/365</f>
        <v>3.3863013698630136</v>
      </c>
      <c r="J51" s="23">
        <f ca="1">ROUNDUP(IF(STAFF[[#This Row],[Tenure]]&gt;2,3%,2%)*STAFF[[#This Row],[Salary]],0)</f>
        <v>1743</v>
      </c>
    </row>
    <row r="52" spans="1:10" x14ac:dyDescent="0.3">
      <c r="A52" t="s">
        <v>130</v>
      </c>
      <c r="B52" t="s">
        <v>8</v>
      </c>
      <c r="C52" t="s">
        <v>21</v>
      </c>
      <c r="D52">
        <v>34</v>
      </c>
      <c r="E52" s="5">
        <v>44594</v>
      </c>
      <c r="F52" s="6">
        <v>58940</v>
      </c>
      <c r="G52" t="s">
        <v>16</v>
      </c>
      <c r="H52" t="s">
        <v>205</v>
      </c>
      <c r="I52" s="22">
        <f ca="1">(TODAY()-STAFF[[#This Row],[Date Joined]])/365</f>
        <v>3.4136986301369863</v>
      </c>
      <c r="J52" s="23">
        <f ca="1">ROUNDUP(IF(STAFF[[#This Row],[Tenure]]&gt;2,3%,2%)*STAFF[[#This Row],[Salary]],0)</f>
        <v>1769</v>
      </c>
    </row>
    <row r="53" spans="1:10" x14ac:dyDescent="0.3">
      <c r="A53" t="s">
        <v>36</v>
      </c>
      <c r="B53" t="s">
        <v>8</v>
      </c>
      <c r="C53" t="s">
        <v>21</v>
      </c>
      <c r="D53">
        <v>34</v>
      </c>
      <c r="E53" s="5">
        <v>44653</v>
      </c>
      <c r="F53" s="6">
        <v>58940</v>
      </c>
      <c r="G53" t="s">
        <v>16</v>
      </c>
      <c r="H53" t="s">
        <v>204</v>
      </c>
      <c r="I53" s="22">
        <f ca="1">(TODAY()-STAFF[[#This Row],[Date Joined]])/365</f>
        <v>3.2520547945205478</v>
      </c>
      <c r="J53" s="23">
        <f ca="1">ROUNDUP(IF(STAFF[[#This Row],[Tenure]]&gt;2,3%,2%)*STAFF[[#This Row],[Salary]],0)</f>
        <v>1769</v>
      </c>
    </row>
    <row r="54" spans="1:10" x14ac:dyDescent="0.3">
      <c r="A54" t="s">
        <v>100</v>
      </c>
      <c r="B54" t="s">
        <v>15</v>
      </c>
      <c r="C54" t="s">
        <v>9</v>
      </c>
      <c r="D54">
        <v>19</v>
      </c>
      <c r="E54" s="5">
        <v>44277</v>
      </c>
      <c r="F54" s="6">
        <v>58960</v>
      </c>
      <c r="G54" t="s">
        <v>16</v>
      </c>
      <c r="H54" t="s">
        <v>204</v>
      </c>
      <c r="I54" s="22">
        <f ca="1">(TODAY()-STAFF[[#This Row],[Date Joined]])/365</f>
        <v>4.2821917808219174</v>
      </c>
      <c r="J54" s="23">
        <f ca="1">ROUNDUP(IF(STAFF[[#This Row],[Tenure]]&gt;2,3%,2%)*STAFF[[#This Row],[Salary]],0)</f>
        <v>1769</v>
      </c>
    </row>
    <row r="55" spans="1:10" x14ac:dyDescent="0.3">
      <c r="A55" t="s">
        <v>193</v>
      </c>
      <c r="B55" t="s">
        <v>15</v>
      </c>
      <c r="C55" t="s">
        <v>9</v>
      </c>
      <c r="D55">
        <v>19</v>
      </c>
      <c r="E55" s="5">
        <v>44218</v>
      </c>
      <c r="F55" s="6">
        <v>58960</v>
      </c>
      <c r="G55" t="s">
        <v>16</v>
      </c>
      <c r="H55" t="s">
        <v>205</v>
      </c>
      <c r="I55" s="22">
        <f ca="1">(TODAY()-STAFF[[#This Row],[Date Joined]])/365</f>
        <v>4.4438356164383563</v>
      </c>
      <c r="J55" s="23">
        <f ca="1">ROUNDUP(IF(STAFF[[#This Row],[Tenure]]&gt;2,3%,2%)*STAFF[[#This Row],[Salary]],0)</f>
        <v>1769</v>
      </c>
    </row>
    <row r="56" spans="1:10" x14ac:dyDescent="0.3">
      <c r="A56" t="s">
        <v>171</v>
      </c>
      <c r="B56" t="s">
        <v>15</v>
      </c>
      <c r="C56" t="s">
        <v>21</v>
      </c>
      <c r="D56">
        <v>33</v>
      </c>
      <c r="E56" s="5">
        <v>44181</v>
      </c>
      <c r="F56" s="6">
        <v>59430</v>
      </c>
      <c r="G56" t="s">
        <v>16</v>
      </c>
      <c r="H56" t="s">
        <v>205</v>
      </c>
      <c r="I56" s="22">
        <f ca="1">(TODAY()-STAFF[[#This Row],[Date Joined]])/365</f>
        <v>4.5452054794520551</v>
      </c>
      <c r="J56" s="23">
        <f ca="1">ROUNDUP(IF(STAFF[[#This Row],[Tenure]]&gt;2,3%,2%)*STAFF[[#This Row],[Salary]],0)</f>
        <v>1783</v>
      </c>
    </row>
    <row r="57" spans="1:10" x14ac:dyDescent="0.3">
      <c r="A57" t="s">
        <v>79</v>
      </c>
      <c r="B57" t="s">
        <v>15</v>
      </c>
      <c r="C57" t="s">
        <v>21</v>
      </c>
      <c r="D57">
        <v>33</v>
      </c>
      <c r="E57" s="5">
        <v>44243</v>
      </c>
      <c r="F57" s="6">
        <v>59430</v>
      </c>
      <c r="G57" t="s">
        <v>16</v>
      </c>
      <c r="H57" t="s">
        <v>204</v>
      </c>
      <c r="I57" s="22">
        <f ca="1">(TODAY()-STAFF[[#This Row],[Date Joined]])/365</f>
        <v>4.375342465753425</v>
      </c>
      <c r="J57" s="23">
        <f ca="1">ROUNDUP(IF(STAFF[[#This Row],[Tenure]]&gt;2,3%,2%)*STAFF[[#This Row],[Salary]],0)</f>
        <v>1783</v>
      </c>
    </row>
    <row r="58" spans="1:10" x14ac:dyDescent="0.3">
      <c r="A58" t="s">
        <v>38</v>
      </c>
      <c r="B58" t="s">
        <v>8</v>
      </c>
      <c r="C58" t="s">
        <v>21</v>
      </c>
      <c r="D58">
        <v>34</v>
      </c>
      <c r="E58" s="5">
        <v>44612</v>
      </c>
      <c r="F58" s="6">
        <v>60130</v>
      </c>
      <c r="G58" t="s">
        <v>16</v>
      </c>
      <c r="H58" t="s">
        <v>204</v>
      </c>
      <c r="I58" s="22">
        <f ca="1">(TODAY()-STAFF[[#This Row],[Date Joined]])/365</f>
        <v>3.3643835616438356</v>
      </c>
      <c r="J58" s="23">
        <f ca="1">ROUNDUP(IF(STAFF[[#This Row],[Tenure]]&gt;2,3%,2%)*STAFF[[#This Row],[Salary]],0)</f>
        <v>1804</v>
      </c>
    </row>
    <row r="59" spans="1:10" x14ac:dyDescent="0.3">
      <c r="A59" t="s">
        <v>132</v>
      </c>
      <c r="B59" t="s">
        <v>8</v>
      </c>
      <c r="C59" t="s">
        <v>21</v>
      </c>
      <c r="D59">
        <v>34</v>
      </c>
      <c r="E59" s="5">
        <v>44550</v>
      </c>
      <c r="F59" s="6">
        <v>60130</v>
      </c>
      <c r="G59" t="s">
        <v>16</v>
      </c>
      <c r="H59" t="s">
        <v>205</v>
      </c>
      <c r="I59" s="22">
        <f ca="1">(TODAY()-STAFF[[#This Row],[Date Joined]])/365</f>
        <v>3.5342465753424657</v>
      </c>
      <c r="J59" s="23">
        <f ca="1">ROUNDUP(IF(STAFF[[#This Row],[Tenure]]&gt;2,3%,2%)*STAFF[[#This Row],[Salary]],0)</f>
        <v>1804</v>
      </c>
    </row>
    <row r="60" spans="1:10" x14ac:dyDescent="0.3">
      <c r="A60" t="s">
        <v>37</v>
      </c>
      <c r="B60" t="s">
        <v>15</v>
      </c>
      <c r="C60" t="s">
        <v>9</v>
      </c>
      <c r="D60">
        <v>30</v>
      </c>
      <c r="E60" s="5">
        <v>44666</v>
      </c>
      <c r="F60" s="6">
        <v>60570</v>
      </c>
      <c r="G60" t="s">
        <v>16</v>
      </c>
      <c r="H60" t="s">
        <v>204</v>
      </c>
      <c r="I60" s="22">
        <f ca="1">(TODAY()-STAFF[[#This Row],[Date Joined]])/365</f>
        <v>3.2164383561643834</v>
      </c>
      <c r="J60" s="23">
        <f ca="1">ROUNDUP(IF(STAFF[[#This Row],[Tenure]]&gt;2,3%,2%)*STAFF[[#This Row],[Salary]],0)</f>
        <v>1818</v>
      </c>
    </row>
    <row r="61" spans="1:10" x14ac:dyDescent="0.3">
      <c r="A61" t="s">
        <v>131</v>
      </c>
      <c r="B61" t="s">
        <v>15</v>
      </c>
      <c r="C61" t="s">
        <v>9</v>
      </c>
      <c r="D61">
        <v>30</v>
      </c>
      <c r="E61" s="5">
        <v>44607</v>
      </c>
      <c r="F61" s="6">
        <v>60570</v>
      </c>
      <c r="G61" t="s">
        <v>16</v>
      </c>
      <c r="H61" t="s">
        <v>205</v>
      </c>
      <c r="I61" s="22">
        <f ca="1">(TODAY()-STAFF[[#This Row],[Date Joined]])/365</f>
        <v>3.3780821917808219</v>
      </c>
      <c r="J61" s="23">
        <f ca="1">ROUNDUP(IF(STAFF[[#This Row],[Tenure]]&gt;2,3%,2%)*STAFF[[#This Row],[Salary]],0)</f>
        <v>1818</v>
      </c>
    </row>
    <row r="62" spans="1:10" x14ac:dyDescent="0.3">
      <c r="A62" t="s">
        <v>153</v>
      </c>
      <c r="B62" t="s">
        <v>8</v>
      </c>
      <c r="C62" t="s">
        <v>12</v>
      </c>
      <c r="D62">
        <v>24</v>
      </c>
      <c r="E62" s="5">
        <v>44087</v>
      </c>
      <c r="F62" s="6">
        <v>62780</v>
      </c>
      <c r="G62" t="s">
        <v>16</v>
      </c>
      <c r="H62" t="s">
        <v>205</v>
      </c>
      <c r="I62" s="22">
        <f ca="1">(TODAY()-STAFF[[#This Row],[Date Joined]])/365</f>
        <v>4.8027397260273972</v>
      </c>
      <c r="J62" s="23">
        <f ca="1">ROUNDUP(IF(STAFF[[#This Row],[Tenure]]&gt;2,3%,2%)*STAFF[[#This Row],[Salary]],0)</f>
        <v>1884</v>
      </c>
    </row>
    <row r="63" spans="1:10" x14ac:dyDescent="0.3">
      <c r="A63" t="s">
        <v>61</v>
      </c>
      <c r="B63" t="s">
        <v>8</v>
      </c>
      <c r="C63" t="s">
        <v>12</v>
      </c>
      <c r="D63">
        <v>24</v>
      </c>
      <c r="E63" s="5">
        <v>44148</v>
      </c>
      <c r="F63" s="6">
        <v>62780</v>
      </c>
      <c r="G63" t="s">
        <v>16</v>
      </c>
      <c r="H63" t="s">
        <v>204</v>
      </c>
      <c r="I63" s="22">
        <f ca="1">(TODAY()-STAFF[[#This Row],[Date Joined]])/365</f>
        <v>4.6356164383561644</v>
      </c>
      <c r="J63" s="23">
        <f ca="1">ROUNDUP(IF(STAFF[[#This Row],[Tenure]]&gt;2,3%,2%)*STAFF[[#This Row],[Salary]],0)</f>
        <v>1884</v>
      </c>
    </row>
    <row r="64" spans="1:10" x14ac:dyDescent="0.3">
      <c r="A64" t="s">
        <v>116</v>
      </c>
      <c r="B64" t="s">
        <v>206</v>
      </c>
      <c r="C64" t="s">
        <v>21</v>
      </c>
      <c r="D64">
        <v>30</v>
      </c>
      <c r="E64" s="5">
        <v>44535</v>
      </c>
      <c r="F64" s="6">
        <v>64000</v>
      </c>
      <c r="G64" t="s">
        <v>16</v>
      </c>
      <c r="H64" t="s">
        <v>205</v>
      </c>
      <c r="I64" s="22">
        <f ca="1">(TODAY()-STAFF[[#This Row],[Date Joined]])/365</f>
        <v>3.5753424657534247</v>
      </c>
      <c r="J64" s="23">
        <f ca="1">ROUNDUP(IF(STAFF[[#This Row],[Tenure]]&gt;2,3%,2%)*STAFF[[#This Row],[Salary]],0)</f>
        <v>1920</v>
      </c>
    </row>
    <row r="65" spans="1:10" x14ac:dyDescent="0.3">
      <c r="A65" t="s">
        <v>20</v>
      </c>
      <c r="B65" t="s">
        <v>206</v>
      </c>
      <c r="C65" t="s">
        <v>21</v>
      </c>
      <c r="D65">
        <v>30</v>
      </c>
      <c r="E65" s="5">
        <v>44597</v>
      </c>
      <c r="F65" s="6">
        <v>64000</v>
      </c>
      <c r="G65" t="s">
        <v>16</v>
      </c>
      <c r="H65" t="s">
        <v>204</v>
      </c>
      <c r="I65" s="22">
        <f ca="1">(TODAY()-STAFF[[#This Row],[Date Joined]])/365</f>
        <v>3.4054794520547946</v>
      </c>
      <c r="J65" s="23">
        <f ca="1">ROUNDUP(IF(STAFF[[#This Row],[Tenure]]&gt;2,3%,2%)*STAFF[[#This Row],[Salary]],0)</f>
        <v>1920</v>
      </c>
    </row>
    <row r="66" spans="1:10" x14ac:dyDescent="0.3">
      <c r="A66" t="s">
        <v>186</v>
      </c>
      <c r="B66" t="s">
        <v>8</v>
      </c>
      <c r="C66" t="s">
        <v>21</v>
      </c>
      <c r="D66">
        <v>33</v>
      </c>
      <c r="E66" s="5">
        <v>44006</v>
      </c>
      <c r="F66" s="6">
        <v>65360</v>
      </c>
      <c r="G66" t="s">
        <v>16</v>
      </c>
      <c r="H66" t="s">
        <v>205</v>
      </c>
      <c r="I66" s="22">
        <f ca="1">(TODAY()-STAFF[[#This Row],[Date Joined]])/365</f>
        <v>5.0246575342465754</v>
      </c>
      <c r="J66" s="23">
        <f ca="1">ROUNDUP(IF(STAFF[[#This Row],[Tenure]]&gt;2,3%,2%)*STAFF[[#This Row],[Salary]],0)</f>
        <v>1961</v>
      </c>
    </row>
    <row r="67" spans="1:10" x14ac:dyDescent="0.3">
      <c r="A67" t="s">
        <v>93</v>
      </c>
      <c r="B67" t="s">
        <v>8</v>
      </c>
      <c r="C67" t="s">
        <v>21</v>
      </c>
      <c r="D67">
        <v>33</v>
      </c>
      <c r="E67" s="5">
        <v>44067</v>
      </c>
      <c r="F67" s="6">
        <v>65360</v>
      </c>
      <c r="G67" t="s">
        <v>16</v>
      </c>
      <c r="H67" t="s">
        <v>204</v>
      </c>
      <c r="I67" s="22">
        <f ca="1">(TODAY()-STAFF[[#This Row],[Date Joined]])/365</f>
        <v>4.8575342465753426</v>
      </c>
      <c r="J67" s="23">
        <f ca="1">ROUNDUP(IF(STAFF[[#This Row],[Tenure]]&gt;2,3%,2%)*STAFF[[#This Row],[Salary]],0)</f>
        <v>1961</v>
      </c>
    </row>
    <row r="68" spans="1:10" x14ac:dyDescent="0.3">
      <c r="A68" t="s">
        <v>168</v>
      </c>
      <c r="B68" t="s">
        <v>15</v>
      </c>
      <c r="C68" t="s">
        <v>19</v>
      </c>
      <c r="D68">
        <v>25</v>
      </c>
      <c r="E68" s="5">
        <v>44322</v>
      </c>
      <c r="F68" s="6">
        <v>65700</v>
      </c>
      <c r="G68" t="s">
        <v>16</v>
      </c>
      <c r="H68" t="s">
        <v>205</v>
      </c>
      <c r="I68" s="22">
        <f ca="1">(TODAY()-STAFF[[#This Row],[Date Joined]])/365</f>
        <v>4.1589041095890407</v>
      </c>
      <c r="J68" s="23">
        <f ca="1">ROUNDUP(IF(STAFF[[#This Row],[Tenure]]&gt;2,3%,2%)*STAFF[[#This Row],[Salary]],0)</f>
        <v>1971</v>
      </c>
    </row>
    <row r="69" spans="1:10" x14ac:dyDescent="0.3">
      <c r="A69" t="s">
        <v>76</v>
      </c>
      <c r="B69" t="s">
        <v>15</v>
      </c>
      <c r="C69" t="s">
        <v>19</v>
      </c>
      <c r="D69">
        <v>25</v>
      </c>
      <c r="E69" s="5">
        <v>44383</v>
      </c>
      <c r="F69" s="6">
        <v>65700</v>
      </c>
      <c r="G69" t="s">
        <v>16</v>
      </c>
      <c r="H69" t="s">
        <v>204</v>
      </c>
      <c r="I69" s="22">
        <f ca="1">(TODAY()-STAFF[[#This Row],[Date Joined]])/365</f>
        <v>3.9917808219178084</v>
      </c>
      <c r="J69" s="23">
        <f ca="1">ROUNDUP(IF(STAFF[[#This Row],[Tenure]]&gt;2,3%,2%)*STAFF[[#This Row],[Salary]],0)</f>
        <v>1971</v>
      </c>
    </row>
    <row r="70" spans="1:10" x14ac:dyDescent="0.3">
      <c r="A70" t="s">
        <v>126</v>
      </c>
      <c r="B70" t="s">
        <v>8</v>
      </c>
      <c r="C70" t="s">
        <v>21</v>
      </c>
      <c r="D70">
        <v>21</v>
      </c>
      <c r="E70" s="5">
        <v>44256</v>
      </c>
      <c r="F70" s="6">
        <v>65920</v>
      </c>
      <c r="G70" t="s">
        <v>16</v>
      </c>
      <c r="H70" t="s">
        <v>205</v>
      </c>
      <c r="I70" s="22">
        <f ca="1">(TODAY()-STAFF[[#This Row],[Date Joined]])/365</f>
        <v>4.3397260273972602</v>
      </c>
      <c r="J70" s="23">
        <f ca="1">ROUNDUP(IF(STAFF[[#This Row],[Tenure]]&gt;2,3%,2%)*STAFF[[#This Row],[Salary]],0)</f>
        <v>1978</v>
      </c>
    </row>
    <row r="71" spans="1:10" x14ac:dyDescent="0.3">
      <c r="A71" t="s">
        <v>32</v>
      </c>
      <c r="B71" t="s">
        <v>8</v>
      </c>
      <c r="C71" t="s">
        <v>21</v>
      </c>
      <c r="D71">
        <v>21</v>
      </c>
      <c r="E71" s="5">
        <v>44317</v>
      </c>
      <c r="F71" s="6">
        <v>65920</v>
      </c>
      <c r="G71" t="s">
        <v>16</v>
      </c>
      <c r="H71" t="s">
        <v>204</v>
      </c>
      <c r="I71" s="22">
        <f ca="1">(TODAY()-STAFF[[#This Row],[Date Joined]])/365</f>
        <v>4.1726027397260275</v>
      </c>
      <c r="J71" s="23">
        <f ca="1">ROUNDUP(IF(STAFF[[#This Row],[Tenure]]&gt;2,3%,2%)*STAFF[[#This Row],[Salary]],0)</f>
        <v>1978</v>
      </c>
    </row>
    <row r="72" spans="1:10" x14ac:dyDescent="0.3">
      <c r="A72" t="s">
        <v>27</v>
      </c>
      <c r="B72" t="s">
        <v>8</v>
      </c>
      <c r="C72" t="s">
        <v>21</v>
      </c>
      <c r="D72">
        <v>30</v>
      </c>
      <c r="E72" s="5">
        <v>44389</v>
      </c>
      <c r="F72" s="6">
        <v>67910</v>
      </c>
      <c r="G72" t="s">
        <v>24</v>
      </c>
      <c r="H72" t="s">
        <v>204</v>
      </c>
      <c r="I72" s="22">
        <f ca="1">(TODAY()-STAFF[[#This Row],[Date Joined]])/365</f>
        <v>3.9753424657534246</v>
      </c>
      <c r="J72" s="23">
        <f ca="1">ROUNDUP(IF(STAFF[[#This Row],[Tenure]]&gt;2,3%,2%)*STAFF[[#This Row],[Salary]],0)</f>
        <v>2038</v>
      </c>
    </row>
    <row r="73" spans="1:10" x14ac:dyDescent="0.3">
      <c r="A73" t="s">
        <v>121</v>
      </c>
      <c r="B73" t="s">
        <v>8</v>
      </c>
      <c r="C73" t="s">
        <v>21</v>
      </c>
      <c r="D73">
        <v>30</v>
      </c>
      <c r="E73" s="5">
        <v>44328</v>
      </c>
      <c r="F73" s="6">
        <v>67910</v>
      </c>
      <c r="G73" t="s">
        <v>24</v>
      </c>
      <c r="H73" t="s">
        <v>205</v>
      </c>
      <c r="I73" s="22">
        <f ca="1">(TODAY()-STAFF[[#This Row],[Date Joined]])/365</f>
        <v>4.1424657534246574</v>
      </c>
      <c r="J73" s="23">
        <f ca="1">ROUNDUP(IF(STAFF[[#This Row],[Tenure]]&gt;2,3%,2%)*STAFF[[#This Row],[Salary]],0)</f>
        <v>2038</v>
      </c>
    </row>
    <row r="74" spans="1:10" x14ac:dyDescent="0.3">
      <c r="A74" t="s">
        <v>45</v>
      </c>
      <c r="B74" t="s">
        <v>15</v>
      </c>
      <c r="C74" t="s">
        <v>9</v>
      </c>
      <c r="D74">
        <v>30</v>
      </c>
      <c r="E74" s="5">
        <v>44701</v>
      </c>
      <c r="F74" s="6">
        <v>67950</v>
      </c>
      <c r="G74" t="s">
        <v>16</v>
      </c>
      <c r="H74" t="s">
        <v>204</v>
      </c>
      <c r="I74" s="22">
        <f ca="1">(TODAY()-STAFF[[#This Row],[Date Joined]])/365</f>
        <v>3.1205479452054794</v>
      </c>
      <c r="J74" s="23">
        <f ca="1">ROUNDUP(IF(STAFF[[#This Row],[Tenure]]&gt;2,3%,2%)*STAFF[[#This Row],[Salary]],0)</f>
        <v>2039</v>
      </c>
    </row>
    <row r="75" spans="1:10" x14ac:dyDescent="0.3">
      <c r="A75" t="s">
        <v>138</v>
      </c>
      <c r="B75" t="s">
        <v>15</v>
      </c>
      <c r="C75" t="s">
        <v>9</v>
      </c>
      <c r="D75">
        <v>30</v>
      </c>
      <c r="E75" s="5">
        <v>44640</v>
      </c>
      <c r="F75" s="6">
        <v>67950</v>
      </c>
      <c r="G75" t="s">
        <v>16</v>
      </c>
      <c r="H75" t="s">
        <v>205</v>
      </c>
      <c r="I75" s="22">
        <f ca="1">(TODAY()-STAFF[[#This Row],[Date Joined]])/365</f>
        <v>3.2876712328767121</v>
      </c>
      <c r="J75" s="23">
        <f ca="1">ROUNDUP(IF(STAFF[[#This Row],[Tenure]]&gt;2,3%,2%)*STAFF[[#This Row],[Salary]],0)</f>
        <v>2039</v>
      </c>
    </row>
    <row r="76" spans="1:10" x14ac:dyDescent="0.3">
      <c r="A76" t="s">
        <v>184</v>
      </c>
      <c r="B76" t="s">
        <v>8</v>
      </c>
      <c r="C76" t="s">
        <v>19</v>
      </c>
      <c r="D76">
        <v>20</v>
      </c>
      <c r="E76" s="5">
        <v>44476</v>
      </c>
      <c r="F76" s="6">
        <v>68900</v>
      </c>
      <c r="G76" t="s">
        <v>24</v>
      </c>
      <c r="H76" t="s">
        <v>205</v>
      </c>
      <c r="I76" s="22">
        <f ca="1">(TODAY()-STAFF[[#This Row],[Date Joined]])/365</f>
        <v>3.7369863013698632</v>
      </c>
      <c r="J76" s="23">
        <f ca="1">ROUNDUP(IF(STAFF[[#This Row],[Tenure]]&gt;2,3%,2%)*STAFF[[#This Row],[Salary]],0)</f>
        <v>2067</v>
      </c>
    </row>
    <row r="77" spans="1:10" x14ac:dyDescent="0.3">
      <c r="A77" t="s">
        <v>91</v>
      </c>
      <c r="B77" t="s">
        <v>8</v>
      </c>
      <c r="C77" t="s">
        <v>19</v>
      </c>
      <c r="D77">
        <v>20</v>
      </c>
      <c r="E77" s="5">
        <v>44537</v>
      </c>
      <c r="F77" s="6">
        <v>68900</v>
      </c>
      <c r="G77" t="s">
        <v>24</v>
      </c>
      <c r="H77" t="s">
        <v>204</v>
      </c>
      <c r="I77" s="22">
        <f ca="1">(TODAY()-STAFF[[#This Row],[Date Joined]])/365</f>
        <v>3.56986301369863</v>
      </c>
      <c r="J77" s="23">
        <f ca="1">ROUNDUP(IF(STAFF[[#This Row],[Tenure]]&gt;2,3%,2%)*STAFF[[#This Row],[Salary]],0)</f>
        <v>2067</v>
      </c>
    </row>
    <row r="78" spans="1:10" x14ac:dyDescent="0.3">
      <c r="A78" t="s">
        <v>190</v>
      </c>
      <c r="B78" t="s">
        <v>15</v>
      </c>
      <c r="C78" t="s">
        <v>12</v>
      </c>
      <c r="D78">
        <v>37</v>
      </c>
      <c r="E78" s="5">
        <v>44640</v>
      </c>
      <c r="F78" s="6">
        <v>69070</v>
      </c>
      <c r="G78" t="s">
        <v>16</v>
      </c>
      <c r="H78" t="s">
        <v>205</v>
      </c>
      <c r="I78" s="22">
        <f ca="1">(TODAY()-STAFF[[#This Row],[Date Joined]])/365</f>
        <v>3.2876712328767121</v>
      </c>
      <c r="J78" s="23">
        <f ca="1">ROUNDUP(IF(STAFF[[#This Row],[Tenure]]&gt;2,3%,2%)*STAFF[[#This Row],[Salary]],0)</f>
        <v>2073</v>
      </c>
    </row>
    <row r="79" spans="1:10" x14ac:dyDescent="0.3">
      <c r="A79" t="s">
        <v>97</v>
      </c>
      <c r="B79" t="s">
        <v>15</v>
      </c>
      <c r="C79" t="s">
        <v>12</v>
      </c>
      <c r="D79">
        <v>37</v>
      </c>
      <c r="E79" s="5">
        <v>44701</v>
      </c>
      <c r="F79" s="6">
        <v>69070</v>
      </c>
      <c r="G79" t="s">
        <v>16</v>
      </c>
      <c r="H79" t="s">
        <v>204</v>
      </c>
      <c r="I79" s="22">
        <f ca="1">(TODAY()-STAFF[[#This Row],[Date Joined]])/365</f>
        <v>3.1205479452054794</v>
      </c>
      <c r="J79" s="23">
        <f ca="1">ROUNDUP(IF(STAFF[[#This Row],[Tenure]]&gt;2,3%,2%)*STAFF[[#This Row],[Salary]],0)</f>
        <v>2073</v>
      </c>
    </row>
    <row r="80" spans="1:10" x14ac:dyDescent="0.3">
      <c r="A80" t="s">
        <v>25</v>
      </c>
      <c r="B80" t="s">
        <v>15</v>
      </c>
      <c r="C80" t="s">
        <v>12</v>
      </c>
      <c r="D80">
        <v>30</v>
      </c>
      <c r="E80" s="5">
        <v>44273</v>
      </c>
      <c r="F80" s="6">
        <v>69120</v>
      </c>
      <c r="G80" t="s">
        <v>16</v>
      </c>
      <c r="H80" t="s">
        <v>204</v>
      </c>
      <c r="I80" s="22">
        <f ca="1">(TODAY()-STAFF[[#This Row],[Date Joined]])/365</f>
        <v>4.2931506849315069</v>
      </c>
      <c r="J80" s="23">
        <f ca="1">ROUNDUP(IF(STAFF[[#This Row],[Tenure]]&gt;2,3%,2%)*STAFF[[#This Row],[Salary]],0)</f>
        <v>2074</v>
      </c>
    </row>
    <row r="81" spans="1:10" x14ac:dyDescent="0.3">
      <c r="A81" t="s">
        <v>119</v>
      </c>
      <c r="B81" t="s">
        <v>15</v>
      </c>
      <c r="C81" t="s">
        <v>12</v>
      </c>
      <c r="D81">
        <v>30</v>
      </c>
      <c r="E81" s="5">
        <v>44214</v>
      </c>
      <c r="F81" s="6">
        <v>69120</v>
      </c>
      <c r="G81" t="s">
        <v>16</v>
      </c>
      <c r="H81" t="s">
        <v>205</v>
      </c>
      <c r="I81" s="22">
        <f ca="1">(TODAY()-STAFF[[#This Row],[Date Joined]])/365</f>
        <v>4.4547945205479449</v>
      </c>
      <c r="J81" s="23">
        <f ca="1">ROUNDUP(IF(STAFF[[#This Row],[Tenure]]&gt;2,3%,2%)*STAFF[[#This Row],[Salary]],0)</f>
        <v>2074</v>
      </c>
    </row>
    <row r="82" spans="1:10" x14ac:dyDescent="0.3">
      <c r="A82" t="s">
        <v>67</v>
      </c>
      <c r="B82" t="s">
        <v>15</v>
      </c>
      <c r="C82" t="s">
        <v>12</v>
      </c>
      <c r="D82">
        <v>30</v>
      </c>
      <c r="E82" s="5">
        <v>44850</v>
      </c>
      <c r="F82" s="6">
        <v>69710</v>
      </c>
      <c r="G82" t="s">
        <v>16</v>
      </c>
      <c r="H82" t="s">
        <v>204</v>
      </c>
      <c r="I82" s="22">
        <f ca="1">(TODAY()-STAFF[[#This Row],[Date Joined]])/365</f>
        <v>2.7123287671232879</v>
      </c>
      <c r="J82" s="23">
        <f ca="1">ROUNDUP(IF(STAFF[[#This Row],[Tenure]]&gt;2,3%,2%)*STAFF[[#This Row],[Salary]],0)</f>
        <v>2092</v>
      </c>
    </row>
    <row r="83" spans="1:10" x14ac:dyDescent="0.3">
      <c r="A83" t="s">
        <v>159</v>
      </c>
      <c r="B83" t="s">
        <v>15</v>
      </c>
      <c r="C83" t="s">
        <v>12</v>
      </c>
      <c r="D83">
        <v>30</v>
      </c>
      <c r="E83" s="5">
        <v>44789</v>
      </c>
      <c r="F83" s="6">
        <v>69710</v>
      </c>
      <c r="G83" t="s">
        <v>16</v>
      </c>
      <c r="H83" t="s">
        <v>205</v>
      </c>
      <c r="I83" s="22">
        <f ca="1">(TODAY()-STAFF[[#This Row],[Date Joined]])/365</f>
        <v>2.8794520547945206</v>
      </c>
      <c r="J83" s="23">
        <f ca="1">ROUNDUP(IF(STAFF[[#This Row],[Tenure]]&gt;2,3%,2%)*STAFF[[#This Row],[Salary]],0)</f>
        <v>2092</v>
      </c>
    </row>
    <row r="84" spans="1:10" x14ac:dyDescent="0.3">
      <c r="A84" t="s">
        <v>183</v>
      </c>
      <c r="B84" t="s">
        <v>15</v>
      </c>
      <c r="C84" t="s">
        <v>21</v>
      </c>
      <c r="D84">
        <v>42</v>
      </c>
      <c r="E84" s="5">
        <v>44670</v>
      </c>
      <c r="F84" s="6">
        <v>70270</v>
      </c>
      <c r="G84" t="s">
        <v>24</v>
      </c>
      <c r="H84" t="s">
        <v>205</v>
      </c>
      <c r="I84" s="22">
        <f ca="1">(TODAY()-STAFF[[#This Row],[Date Joined]])/365</f>
        <v>3.2054794520547945</v>
      </c>
      <c r="J84" s="23">
        <f ca="1">ROUNDUP(IF(STAFF[[#This Row],[Tenure]]&gt;2,3%,2%)*STAFF[[#This Row],[Salary]],0)</f>
        <v>2109</v>
      </c>
    </row>
    <row r="85" spans="1:10" x14ac:dyDescent="0.3">
      <c r="A85" t="s">
        <v>90</v>
      </c>
      <c r="B85" t="s">
        <v>15</v>
      </c>
      <c r="C85" t="s">
        <v>21</v>
      </c>
      <c r="D85">
        <v>42</v>
      </c>
      <c r="E85" s="5">
        <v>44731</v>
      </c>
      <c r="F85" s="6">
        <v>70270</v>
      </c>
      <c r="G85" t="s">
        <v>24</v>
      </c>
      <c r="H85" t="s">
        <v>204</v>
      </c>
      <c r="I85" s="22">
        <f ca="1">(TODAY()-STAFF[[#This Row],[Date Joined]])/365</f>
        <v>3.0383561643835617</v>
      </c>
      <c r="J85" s="23">
        <f ca="1">ROUNDUP(IF(STAFF[[#This Row],[Tenure]]&gt;2,3%,2%)*STAFF[[#This Row],[Salary]],0)</f>
        <v>2109</v>
      </c>
    </row>
    <row r="86" spans="1:10" x14ac:dyDescent="0.3">
      <c r="A86" t="s">
        <v>70</v>
      </c>
      <c r="B86" t="s">
        <v>15</v>
      </c>
      <c r="C86" t="s">
        <v>9</v>
      </c>
      <c r="D86">
        <v>46</v>
      </c>
      <c r="E86" s="5">
        <v>44758</v>
      </c>
      <c r="F86" s="6">
        <v>70610</v>
      </c>
      <c r="G86" t="s">
        <v>16</v>
      </c>
      <c r="H86" t="s">
        <v>204</v>
      </c>
      <c r="I86" s="22">
        <f ca="1">(TODAY()-STAFF[[#This Row],[Date Joined]])/365</f>
        <v>2.9643835616438357</v>
      </c>
      <c r="J86" s="23">
        <f ca="1">ROUNDUP(IF(STAFF[[#This Row],[Tenure]]&gt;2,3%,2%)*STAFF[[#This Row],[Salary]],0)</f>
        <v>2119</v>
      </c>
    </row>
    <row r="87" spans="1:10" x14ac:dyDescent="0.3">
      <c r="A87" t="s">
        <v>162</v>
      </c>
      <c r="B87" t="s">
        <v>15</v>
      </c>
      <c r="C87" t="s">
        <v>9</v>
      </c>
      <c r="D87">
        <v>46</v>
      </c>
      <c r="E87" s="5">
        <v>44697</v>
      </c>
      <c r="F87" s="6">
        <v>70610</v>
      </c>
      <c r="G87" t="s">
        <v>16</v>
      </c>
      <c r="H87" t="s">
        <v>205</v>
      </c>
      <c r="I87" s="22">
        <f ca="1">(TODAY()-STAFF[[#This Row],[Date Joined]])/365</f>
        <v>3.1315068493150684</v>
      </c>
      <c r="J87" s="23">
        <f ca="1">ROUNDUP(IF(STAFF[[#This Row],[Tenure]]&gt;2,3%,2%)*STAFF[[#This Row],[Salary]],0)</f>
        <v>2119</v>
      </c>
    </row>
    <row r="88" spans="1:10" x14ac:dyDescent="0.3">
      <c r="A88" t="s">
        <v>94</v>
      </c>
      <c r="B88" t="s">
        <v>15</v>
      </c>
      <c r="C88" t="s">
        <v>21</v>
      </c>
      <c r="D88">
        <v>36</v>
      </c>
      <c r="E88" s="5">
        <v>44333</v>
      </c>
      <c r="F88" s="6">
        <v>71380</v>
      </c>
      <c r="G88" t="s">
        <v>16</v>
      </c>
      <c r="H88" t="s">
        <v>204</v>
      </c>
      <c r="I88" s="22">
        <f ca="1">(TODAY()-STAFF[[#This Row],[Date Joined]])/365</f>
        <v>4.1287671232876715</v>
      </c>
      <c r="J88" s="23">
        <f ca="1">ROUNDUP(IF(STAFF[[#This Row],[Tenure]]&gt;2,3%,2%)*STAFF[[#This Row],[Salary]],0)</f>
        <v>2142</v>
      </c>
    </row>
    <row r="89" spans="1:10" x14ac:dyDescent="0.3">
      <c r="A89" t="s">
        <v>187</v>
      </c>
      <c r="B89" t="s">
        <v>15</v>
      </c>
      <c r="C89" t="s">
        <v>21</v>
      </c>
      <c r="D89">
        <v>36</v>
      </c>
      <c r="E89" s="5">
        <v>44272</v>
      </c>
      <c r="F89" s="6">
        <v>71380</v>
      </c>
      <c r="G89" t="s">
        <v>16</v>
      </c>
      <c r="H89" t="s">
        <v>205</v>
      </c>
      <c r="I89" s="22">
        <f ca="1">(TODAY()-STAFF[[#This Row],[Date Joined]])/365</f>
        <v>4.2958904109589042</v>
      </c>
      <c r="J89" s="23">
        <f ca="1">ROUNDUP(IF(STAFF[[#This Row],[Tenure]]&gt;2,3%,2%)*STAFF[[#This Row],[Salary]],0)</f>
        <v>2142</v>
      </c>
    </row>
    <row r="90" spans="1:10" x14ac:dyDescent="0.3">
      <c r="A90" t="s">
        <v>18</v>
      </c>
      <c r="B90" t="s">
        <v>15</v>
      </c>
      <c r="C90" t="s">
        <v>19</v>
      </c>
      <c r="D90">
        <v>33</v>
      </c>
      <c r="E90" s="5">
        <v>44385</v>
      </c>
      <c r="F90" s="6">
        <v>74550</v>
      </c>
      <c r="G90" t="s">
        <v>16</v>
      </c>
      <c r="H90" t="s">
        <v>204</v>
      </c>
      <c r="I90" s="22">
        <f ca="1">(TODAY()-STAFF[[#This Row],[Date Joined]])/365</f>
        <v>3.9863013698630136</v>
      </c>
      <c r="J90" s="23">
        <f ca="1">ROUNDUP(IF(STAFF[[#This Row],[Tenure]]&gt;2,3%,2%)*STAFF[[#This Row],[Salary]],0)</f>
        <v>2237</v>
      </c>
    </row>
    <row r="91" spans="1:10" x14ac:dyDescent="0.3">
      <c r="A91" t="s">
        <v>115</v>
      </c>
      <c r="B91" t="s">
        <v>15</v>
      </c>
      <c r="C91" t="s">
        <v>19</v>
      </c>
      <c r="D91">
        <v>33</v>
      </c>
      <c r="E91" s="5">
        <v>44324</v>
      </c>
      <c r="F91" s="6">
        <v>74550</v>
      </c>
      <c r="G91" t="s">
        <v>16</v>
      </c>
      <c r="H91" t="s">
        <v>205</v>
      </c>
      <c r="I91" s="22">
        <f ca="1">(TODAY()-STAFF[[#This Row],[Date Joined]])/365</f>
        <v>4.1534246575342468</v>
      </c>
      <c r="J91" s="23">
        <f ca="1">ROUNDUP(IF(STAFF[[#This Row],[Tenure]]&gt;2,3%,2%)*STAFF[[#This Row],[Salary]],0)</f>
        <v>2237</v>
      </c>
    </row>
    <row r="92" spans="1:10" x14ac:dyDescent="0.3">
      <c r="A92" t="s">
        <v>7</v>
      </c>
      <c r="B92" t="s">
        <v>8</v>
      </c>
      <c r="C92" t="s">
        <v>9</v>
      </c>
      <c r="D92">
        <v>42</v>
      </c>
      <c r="E92" s="5">
        <v>44779</v>
      </c>
      <c r="F92" s="6">
        <v>75000</v>
      </c>
      <c r="G92" t="s">
        <v>10</v>
      </c>
      <c r="H92" t="s">
        <v>204</v>
      </c>
      <c r="I92" s="22">
        <f ca="1">(TODAY()-STAFF[[#This Row],[Date Joined]])/365</f>
        <v>2.9068493150684933</v>
      </c>
      <c r="J92" s="23">
        <f ca="1">ROUNDUP(IF(STAFF[[#This Row],[Tenure]]&gt;2,3%,2%)*STAFF[[#This Row],[Salary]],0)</f>
        <v>2250</v>
      </c>
    </row>
    <row r="93" spans="1:10" x14ac:dyDescent="0.3">
      <c r="A93" t="s">
        <v>111</v>
      </c>
      <c r="B93" t="s">
        <v>8</v>
      </c>
      <c r="C93" t="s">
        <v>9</v>
      </c>
      <c r="D93">
        <v>42</v>
      </c>
      <c r="E93" s="5">
        <v>44718</v>
      </c>
      <c r="F93" s="6">
        <v>75000</v>
      </c>
      <c r="G93" t="s">
        <v>10</v>
      </c>
      <c r="H93" t="s">
        <v>205</v>
      </c>
      <c r="I93" s="22">
        <f ca="1">(TODAY()-STAFF[[#This Row],[Date Joined]])/365</f>
        <v>3.0739726027397261</v>
      </c>
      <c r="J93" s="23">
        <f ca="1">ROUNDUP(IF(STAFF[[#This Row],[Tenure]]&gt;2,3%,2%)*STAFF[[#This Row],[Salary]],0)</f>
        <v>2250</v>
      </c>
    </row>
    <row r="94" spans="1:10" x14ac:dyDescent="0.3">
      <c r="A94" t="s">
        <v>95</v>
      </c>
      <c r="B94" t="s">
        <v>8</v>
      </c>
      <c r="C94" t="s">
        <v>12</v>
      </c>
      <c r="D94">
        <v>33</v>
      </c>
      <c r="E94" s="5">
        <v>44312</v>
      </c>
      <c r="F94" s="6">
        <v>75280</v>
      </c>
      <c r="G94" t="s">
        <v>16</v>
      </c>
      <c r="H94" t="s">
        <v>204</v>
      </c>
      <c r="I94" s="22">
        <f ca="1">(TODAY()-STAFF[[#This Row],[Date Joined]])/365</f>
        <v>4.1863013698630134</v>
      </c>
      <c r="J94" s="23">
        <f ca="1">ROUNDUP(IF(STAFF[[#This Row],[Tenure]]&gt;2,3%,2%)*STAFF[[#This Row],[Salary]],0)</f>
        <v>2259</v>
      </c>
    </row>
    <row r="95" spans="1:10" x14ac:dyDescent="0.3">
      <c r="A95" t="s">
        <v>188</v>
      </c>
      <c r="B95" t="s">
        <v>8</v>
      </c>
      <c r="C95" t="s">
        <v>12</v>
      </c>
      <c r="D95">
        <v>33</v>
      </c>
      <c r="E95" s="5">
        <v>44253</v>
      </c>
      <c r="F95" s="6">
        <v>75280</v>
      </c>
      <c r="G95" t="s">
        <v>16</v>
      </c>
      <c r="H95" t="s">
        <v>205</v>
      </c>
      <c r="I95" s="22">
        <f ca="1">(TODAY()-STAFF[[#This Row],[Date Joined]])/365</f>
        <v>4.3479452054794523</v>
      </c>
      <c r="J95" s="23">
        <f ca="1">ROUNDUP(IF(STAFF[[#This Row],[Tenure]]&gt;2,3%,2%)*STAFF[[#This Row],[Salary]],0)</f>
        <v>2259</v>
      </c>
    </row>
    <row r="96" spans="1:10" x14ac:dyDescent="0.3">
      <c r="A96" t="s">
        <v>135</v>
      </c>
      <c r="B96" t="s">
        <v>8</v>
      </c>
      <c r="C96" t="s">
        <v>12</v>
      </c>
      <c r="D96">
        <v>33</v>
      </c>
      <c r="E96" s="5">
        <v>44313</v>
      </c>
      <c r="F96" s="6">
        <v>75480</v>
      </c>
      <c r="G96" t="s">
        <v>42</v>
      </c>
      <c r="H96" t="s">
        <v>205</v>
      </c>
      <c r="I96" s="22">
        <f ca="1">(TODAY()-STAFF[[#This Row],[Date Joined]])/365</f>
        <v>4.183561643835616</v>
      </c>
      <c r="J96" s="23">
        <f ca="1">ROUNDUP(IF(STAFF[[#This Row],[Tenure]]&gt;2,3%,2%)*STAFF[[#This Row],[Salary]],0)</f>
        <v>2265</v>
      </c>
    </row>
    <row r="97" spans="1:10" x14ac:dyDescent="0.3">
      <c r="A97" t="s">
        <v>41</v>
      </c>
      <c r="B97" t="s">
        <v>8</v>
      </c>
      <c r="C97" t="s">
        <v>12</v>
      </c>
      <c r="D97">
        <v>33</v>
      </c>
      <c r="E97" s="5">
        <v>44374</v>
      </c>
      <c r="F97" s="6">
        <v>75480</v>
      </c>
      <c r="G97" t="s">
        <v>42</v>
      </c>
      <c r="H97" t="s">
        <v>204</v>
      </c>
      <c r="I97" s="22">
        <f ca="1">(TODAY()-STAFF[[#This Row],[Date Joined]])/365</f>
        <v>4.0164383561643833</v>
      </c>
      <c r="J97" s="23">
        <f ca="1">ROUNDUP(IF(STAFF[[#This Row],[Tenure]]&gt;2,3%,2%)*STAFF[[#This Row],[Salary]],0)</f>
        <v>2265</v>
      </c>
    </row>
    <row r="98" spans="1:10" x14ac:dyDescent="0.3">
      <c r="A98" t="s">
        <v>170</v>
      </c>
      <c r="B98" t="s">
        <v>15</v>
      </c>
      <c r="C98" t="s">
        <v>56</v>
      </c>
      <c r="D98">
        <v>21</v>
      </c>
      <c r="E98" s="5">
        <v>44180</v>
      </c>
      <c r="F98" s="6">
        <v>75880</v>
      </c>
      <c r="G98" t="s">
        <v>16</v>
      </c>
      <c r="H98" t="s">
        <v>205</v>
      </c>
      <c r="I98" s="22">
        <f ca="1">(TODAY()-STAFF[[#This Row],[Date Joined]])/365</f>
        <v>4.5479452054794525</v>
      </c>
      <c r="J98" s="23">
        <f ca="1">ROUNDUP(IF(STAFF[[#This Row],[Tenure]]&gt;2,3%,2%)*STAFF[[#This Row],[Salary]],0)</f>
        <v>2277</v>
      </c>
    </row>
    <row r="99" spans="1:10" x14ac:dyDescent="0.3">
      <c r="A99" t="s">
        <v>78</v>
      </c>
      <c r="B99" t="s">
        <v>15</v>
      </c>
      <c r="C99" t="s">
        <v>56</v>
      </c>
      <c r="D99">
        <v>21</v>
      </c>
      <c r="E99" s="5">
        <v>44242</v>
      </c>
      <c r="F99" s="6">
        <v>75880</v>
      </c>
      <c r="G99" t="s">
        <v>16</v>
      </c>
      <c r="H99" t="s">
        <v>204</v>
      </c>
      <c r="I99" s="22">
        <f ca="1">(TODAY()-STAFF[[#This Row],[Date Joined]])/365</f>
        <v>4.3780821917808215</v>
      </c>
      <c r="J99" s="23">
        <f ca="1">ROUNDUP(IF(STAFF[[#This Row],[Tenure]]&gt;2,3%,2%)*STAFF[[#This Row],[Salary]],0)</f>
        <v>2277</v>
      </c>
    </row>
    <row r="100" spans="1:10" x14ac:dyDescent="0.3">
      <c r="A100" t="s">
        <v>35</v>
      </c>
      <c r="B100" t="s">
        <v>8</v>
      </c>
      <c r="C100" t="s">
        <v>21</v>
      </c>
      <c r="D100">
        <v>28</v>
      </c>
      <c r="E100" s="5">
        <v>44185</v>
      </c>
      <c r="F100" s="6">
        <v>75970</v>
      </c>
      <c r="G100" t="s">
        <v>16</v>
      </c>
      <c r="H100" t="s">
        <v>204</v>
      </c>
      <c r="I100" s="22">
        <f ca="1">(TODAY()-STAFF[[#This Row],[Date Joined]])/365</f>
        <v>4.5342465753424657</v>
      </c>
      <c r="J100" s="23">
        <f ca="1">ROUNDUP(IF(STAFF[[#This Row],[Tenure]]&gt;2,3%,2%)*STAFF[[#This Row],[Salary]],0)</f>
        <v>2280</v>
      </c>
    </row>
    <row r="101" spans="1:10" x14ac:dyDescent="0.3">
      <c r="A101" t="s">
        <v>129</v>
      </c>
      <c r="B101" t="s">
        <v>8</v>
      </c>
      <c r="C101" t="s">
        <v>21</v>
      </c>
      <c r="D101">
        <v>28</v>
      </c>
      <c r="E101" s="5">
        <v>44124</v>
      </c>
      <c r="F101" s="6">
        <v>75970</v>
      </c>
      <c r="G101" t="s">
        <v>16</v>
      </c>
      <c r="H101" t="s">
        <v>205</v>
      </c>
      <c r="I101" s="22">
        <f ca="1">(TODAY()-STAFF[[#This Row],[Date Joined]])/365</f>
        <v>4.7013698630136984</v>
      </c>
      <c r="J101" s="23">
        <f ca="1">ROUNDUP(IF(STAFF[[#This Row],[Tenure]]&gt;2,3%,2%)*STAFF[[#This Row],[Salary]],0)</f>
        <v>2280</v>
      </c>
    </row>
    <row r="102" spans="1:10" x14ac:dyDescent="0.3">
      <c r="A102" t="s">
        <v>154</v>
      </c>
      <c r="B102" t="s">
        <v>8</v>
      </c>
      <c r="C102" t="s">
        <v>9</v>
      </c>
      <c r="D102">
        <v>22</v>
      </c>
      <c r="E102" s="5">
        <v>44388</v>
      </c>
      <c r="F102" s="6">
        <v>76900</v>
      </c>
      <c r="G102" t="s">
        <v>13</v>
      </c>
      <c r="H102" t="s">
        <v>205</v>
      </c>
      <c r="I102" s="22">
        <f ca="1">(TODAY()-STAFF[[#This Row],[Date Joined]])/365</f>
        <v>3.978082191780822</v>
      </c>
      <c r="J102" s="23">
        <f ca="1">ROUNDUP(IF(STAFF[[#This Row],[Tenure]]&gt;2,3%,2%)*STAFF[[#This Row],[Salary]],0)</f>
        <v>2307</v>
      </c>
    </row>
    <row r="103" spans="1:10" x14ac:dyDescent="0.3">
      <c r="A103" t="s">
        <v>62</v>
      </c>
      <c r="B103" t="s">
        <v>8</v>
      </c>
      <c r="C103" t="s">
        <v>9</v>
      </c>
      <c r="D103">
        <v>22</v>
      </c>
      <c r="E103" s="5">
        <v>44450</v>
      </c>
      <c r="F103" s="6">
        <v>76900</v>
      </c>
      <c r="G103" t="s">
        <v>13</v>
      </c>
      <c r="H103" t="s">
        <v>204</v>
      </c>
      <c r="I103" s="22">
        <f ca="1">(TODAY()-STAFF[[#This Row],[Date Joined]])/365</f>
        <v>3.8082191780821919</v>
      </c>
      <c r="J103" s="23">
        <f ca="1">ROUNDUP(IF(STAFF[[#This Row],[Tenure]]&gt;2,3%,2%)*STAFF[[#This Row],[Salary]],0)</f>
        <v>2307</v>
      </c>
    </row>
    <row r="104" spans="1:10" x14ac:dyDescent="0.3">
      <c r="A104" t="s">
        <v>72</v>
      </c>
      <c r="B104" t="s">
        <v>8</v>
      </c>
      <c r="C104" t="s">
        <v>9</v>
      </c>
      <c r="D104">
        <v>36</v>
      </c>
      <c r="E104" s="5">
        <v>44529</v>
      </c>
      <c r="F104" s="6">
        <v>78390</v>
      </c>
      <c r="G104" t="s">
        <v>16</v>
      </c>
      <c r="H104" t="s">
        <v>204</v>
      </c>
      <c r="I104" s="22">
        <f ca="1">(TODAY()-STAFF[[#This Row],[Date Joined]])/365</f>
        <v>3.591780821917808</v>
      </c>
      <c r="J104" s="23">
        <f ca="1">ROUNDUP(IF(STAFF[[#This Row],[Tenure]]&gt;2,3%,2%)*STAFF[[#This Row],[Salary]],0)</f>
        <v>2352</v>
      </c>
    </row>
    <row r="105" spans="1:10" x14ac:dyDescent="0.3">
      <c r="A105" t="s">
        <v>164</v>
      </c>
      <c r="B105" t="s">
        <v>8</v>
      </c>
      <c r="C105" t="s">
        <v>9</v>
      </c>
      <c r="D105">
        <v>36</v>
      </c>
      <c r="E105" s="5">
        <v>44468</v>
      </c>
      <c r="F105" s="6">
        <v>78390</v>
      </c>
      <c r="G105" t="s">
        <v>16</v>
      </c>
      <c r="H105" t="s">
        <v>205</v>
      </c>
      <c r="I105" s="22">
        <f ca="1">(TODAY()-STAFF[[#This Row],[Date Joined]])/365</f>
        <v>3.7589041095890412</v>
      </c>
      <c r="J105" s="23">
        <f ca="1">ROUNDUP(IF(STAFF[[#This Row],[Tenure]]&gt;2,3%,2%)*STAFF[[#This Row],[Salary]],0)</f>
        <v>2352</v>
      </c>
    </row>
    <row r="106" spans="1:10" x14ac:dyDescent="0.3">
      <c r="A106" t="s">
        <v>48</v>
      </c>
      <c r="B106" t="s">
        <v>8</v>
      </c>
      <c r="C106" t="s">
        <v>19</v>
      </c>
      <c r="D106">
        <v>36</v>
      </c>
      <c r="E106" s="5">
        <v>44494</v>
      </c>
      <c r="F106" s="6">
        <v>78540</v>
      </c>
      <c r="G106" t="s">
        <v>16</v>
      </c>
      <c r="H106" t="s">
        <v>204</v>
      </c>
      <c r="I106" s="22">
        <f ca="1">(TODAY()-STAFF[[#This Row],[Date Joined]])/365</f>
        <v>3.6876712328767125</v>
      </c>
      <c r="J106" s="23">
        <f ca="1">ROUNDUP(IF(STAFF[[#This Row],[Tenure]]&gt;2,3%,2%)*STAFF[[#This Row],[Salary]],0)</f>
        <v>2357</v>
      </c>
    </row>
    <row r="107" spans="1:10" x14ac:dyDescent="0.3">
      <c r="A107" t="s">
        <v>141</v>
      </c>
      <c r="B107" t="s">
        <v>8</v>
      </c>
      <c r="C107" t="s">
        <v>19</v>
      </c>
      <c r="D107">
        <v>36</v>
      </c>
      <c r="E107" s="5">
        <v>44433</v>
      </c>
      <c r="F107" s="6">
        <v>78540</v>
      </c>
      <c r="G107" t="s">
        <v>16</v>
      </c>
      <c r="H107" t="s">
        <v>205</v>
      </c>
      <c r="I107" s="22">
        <f ca="1">(TODAY()-STAFF[[#This Row],[Date Joined]])/365</f>
        <v>3.8547945205479452</v>
      </c>
      <c r="J107" s="23">
        <f ca="1">ROUNDUP(IF(STAFF[[#This Row],[Tenure]]&gt;2,3%,2%)*STAFF[[#This Row],[Salary]],0)</f>
        <v>2357</v>
      </c>
    </row>
    <row r="108" spans="1:10" x14ac:dyDescent="0.3">
      <c r="A108" t="s">
        <v>104</v>
      </c>
      <c r="B108" t="s">
        <v>15</v>
      </c>
      <c r="C108" t="s">
        <v>9</v>
      </c>
      <c r="D108">
        <v>20</v>
      </c>
      <c r="E108" s="5">
        <v>44744</v>
      </c>
      <c r="F108" s="6">
        <v>79570</v>
      </c>
      <c r="G108" t="s">
        <v>16</v>
      </c>
      <c r="H108" t="s">
        <v>204</v>
      </c>
      <c r="I108" s="22">
        <f ca="1">(TODAY()-STAFF[[#This Row],[Date Joined]])/365</f>
        <v>3.0027397260273974</v>
      </c>
      <c r="J108" s="23">
        <f ca="1">ROUNDUP(IF(STAFF[[#This Row],[Tenure]]&gt;2,3%,2%)*STAFF[[#This Row],[Salary]],0)</f>
        <v>2388</v>
      </c>
    </row>
    <row r="109" spans="1:10" x14ac:dyDescent="0.3">
      <c r="A109" t="s">
        <v>197</v>
      </c>
      <c r="B109" t="s">
        <v>15</v>
      </c>
      <c r="C109" t="s">
        <v>9</v>
      </c>
      <c r="D109">
        <v>20</v>
      </c>
      <c r="E109" s="5">
        <v>44683</v>
      </c>
      <c r="F109" s="6">
        <v>79570</v>
      </c>
      <c r="G109" t="s">
        <v>16</v>
      </c>
      <c r="H109" t="s">
        <v>205</v>
      </c>
      <c r="I109" s="22">
        <f ca="1">(TODAY()-STAFF[[#This Row],[Date Joined]])/365</f>
        <v>3.1698630136986301</v>
      </c>
      <c r="J109" s="23">
        <f ca="1">ROUNDUP(IF(STAFF[[#This Row],[Tenure]]&gt;2,3%,2%)*STAFF[[#This Row],[Salary]],0)</f>
        <v>2388</v>
      </c>
    </row>
    <row r="110" spans="1:10" x14ac:dyDescent="0.3">
      <c r="A110" t="s">
        <v>133</v>
      </c>
      <c r="B110" t="s">
        <v>8</v>
      </c>
      <c r="C110" t="s">
        <v>12</v>
      </c>
      <c r="D110">
        <v>25</v>
      </c>
      <c r="E110" s="5">
        <v>44633</v>
      </c>
      <c r="F110" s="6">
        <v>80700</v>
      </c>
      <c r="G110" t="s">
        <v>13</v>
      </c>
      <c r="H110" t="s">
        <v>205</v>
      </c>
      <c r="I110" s="22">
        <f ca="1">(TODAY()-STAFF[[#This Row],[Date Joined]])/365</f>
        <v>3.3068493150684932</v>
      </c>
      <c r="J110" s="23">
        <f ca="1">ROUNDUP(IF(STAFF[[#This Row],[Tenure]]&gt;2,3%,2%)*STAFF[[#This Row],[Salary]],0)</f>
        <v>2421</v>
      </c>
    </row>
    <row r="111" spans="1:10" x14ac:dyDescent="0.3">
      <c r="A111" t="s">
        <v>39</v>
      </c>
      <c r="B111" t="s">
        <v>8</v>
      </c>
      <c r="C111" t="s">
        <v>12</v>
      </c>
      <c r="D111">
        <v>25</v>
      </c>
      <c r="E111" s="5">
        <v>44694</v>
      </c>
      <c r="F111" s="6">
        <v>80700</v>
      </c>
      <c r="G111" t="s">
        <v>13</v>
      </c>
      <c r="H111" t="s">
        <v>204</v>
      </c>
      <c r="I111" s="22">
        <f ca="1">(TODAY()-STAFF[[#This Row],[Date Joined]])/365</f>
        <v>3.1397260273972605</v>
      </c>
      <c r="J111" s="23">
        <f ca="1">ROUNDUP(IF(STAFF[[#This Row],[Tenure]]&gt;2,3%,2%)*STAFF[[#This Row],[Salary]],0)</f>
        <v>2421</v>
      </c>
    </row>
    <row r="112" spans="1:10" x14ac:dyDescent="0.3">
      <c r="A112" t="s">
        <v>92</v>
      </c>
      <c r="B112" t="s">
        <v>8</v>
      </c>
      <c r="C112" t="s">
        <v>12</v>
      </c>
      <c r="D112">
        <v>27</v>
      </c>
      <c r="E112" s="5">
        <v>44686</v>
      </c>
      <c r="F112" s="6">
        <v>83750</v>
      </c>
      <c r="G112" t="s">
        <v>16</v>
      </c>
      <c r="H112" t="s">
        <v>204</v>
      </c>
      <c r="I112" s="22">
        <f ca="1">(TODAY()-STAFF[[#This Row],[Date Joined]])/365</f>
        <v>3.1616438356164385</v>
      </c>
      <c r="J112" s="23">
        <f ca="1">ROUNDUP(IF(STAFF[[#This Row],[Tenure]]&gt;2,3%,2%)*STAFF[[#This Row],[Salary]],0)</f>
        <v>2513</v>
      </c>
    </row>
    <row r="113" spans="1:10" x14ac:dyDescent="0.3">
      <c r="A113" t="s">
        <v>185</v>
      </c>
      <c r="B113" t="s">
        <v>8</v>
      </c>
      <c r="C113" t="s">
        <v>12</v>
      </c>
      <c r="D113">
        <v>27</v>
      </c>
      <c r="E113" s="5">
        <v>44625</v>
      </c>
      <c r="F113" s="6">
        <v>83750</v>
      </c>
      <c r="G113" t="s">
        <v>16</v>
      </c>
      <c r="H113" t="s">
        <v>205</v>
      </c>
      <c r="I113" s="22">
        <f ca="1">(TODAY()-STAFF[[#This Row],[Date Joined]])/365</f>
        <v>3.3287671232876712</v>
      </c>
      <c r="J113" s="23">
        <f ca="1">ROUNDUP(IF(STAFF[[#This Row],[Tenure]]&gt;2,3%,2%)*STAFF[[#This Row],[Salary]],0)</f>
        <v>2513</v>
      </c>
    </row>
    <row r="114" spans="1:10" x14ac:dyDescent="0.3">
      <c r="A114" t="s">
        <v>28</v>
      </c>
      <c r="B114" t="s">
        <v>8</v>
      </c>
      <c r="C114" t="s">
        <v>21</v>
      </c>
      <c r="D114">
        <v>34</v>
      </c>
      <c r="E114" s="5">
        <v>44459</v>
      </c>
      <c r="F114" s="6">
        <v>85000</v>
      </c>
      <c r="G114" t="s">
        <v>16</v>
      </c>
      <c r="H114" t="s">
        <v>204</v>
      </c>
      <c r="I114" s="22">
        <f ca="1">(TODAY()-STAFF[[#This Row],[Date Joined]])/365</f>
        <v>3.7835616438356166</v>
      </c>
      <c r="J114" s="23">
        <f ca="1">ROUNDUP(IF(STAFF[[#This Row],[Tenure]]&gt;2,3%,2%)*STAFF[[#This Row],[Salary]],0)</f>
        <v>2550</v>
      </c>
    </row>
    <row r="115" spans="1:10" x14ac:dyDescent="0.3">
      <c r="A115" t="s">
        <v>122</v>
      </c>
      <c r="B115" t="s">
        <v>8</v>
      </c>
      <c r="C115" t="s">
        <v>21</v>
      </c>
      <c r="D115">
        <v>34</v>
      </c>
      <c r="E115" s="5">
        <v>44397</v>
      </c>
      <c r="F115" s="6">
        <v>85000</v>
      </c>
      <c r="G115" t="s">
        <v>16</v>
      </c>
      <c r="H115" t="s">
        <v>205</v>
      </c>
      <c r="I115" s="22">
        <f ca="1">(TODAY()-STAFF[[#This Row],[Date Joined]])/365</f>
        <v>3.9534246575342467</v>
      </c>
      <c r="J115" s="23">
        <f ca="1">ROUNDUP(IF(STAFF[[#This Row],[Tenure]]&gt;2,3%,2%)*STAFF[[#This Row],[Salary]],0)</f>
        <v>2550</v>
      </c>
    </row>
    <row r="116" spans="1:10" x14ac:dyDescent="0.3">
      <c r="A116" t="s">
        <v>181</v>
      </c>
      <c r="B116" t="s">
        <v>8</v>
      </c>
      <c r="C116" t="s">
        <v>21</v>
      </c>
      <c r="D116">
        <v>33</v>
      </c>
      <c r="E116" s="5">
        <v>44747</v>
      </c>
      <c r="F116" s="6">
        <v>86570</v>
      </c>
      <c r="G116" t="s">
        <v>16</v>
      </c>
      <c r="H116" t="s">
        <v>205</v>
      </c>
      <c r="I116" s="22">
        <f ca="1">(TODAY()-STAFF[[#This Row],[Date Joined]])/365</f>
        <v>2.9945205479452053</v>
      </c>
      <c r="J116" s="23">
        <f ca="1">ROUNDUP(IF(STAFF[[#This Row],[Tenure]]&gt;2,3%,2%)*STAFF[[#This Row],[Salary]],0)</f>
        <v>2598</v>
      </c>
    </row>
    <row r="117" spans="1:10" x14ac:dyDescent="0.3">
      <c r="A117" t="s">
        <v>88</v>
      </c>
      <c r="B117" t="s">
        <v>8</v>
      </c>
      <c r="C117" t="s">
        <v>21</v>
      </c>
      <c r="D117">
        <v>33</v>
      </c>
      <c r="E117" s="5">
        <v>44809</v>
      </c>
      <c r="F117" s="6">
        <v>86570</v>
      </c>
      <c r="G117" t="s">
        <v>16</v>
      </c>
      <c r="H117" t="s">
        <v>204</v>
      </c>
      <c r="I117" s="22">
        <f ca="1">(TODAY()-STAFF[[#This Row],[Date Joined]])/365</f>
        <v>2.8246575342465752</v>
      </c>
      <c r="J117" s="23">
        <f ca="1">ROUNDUP(IF(STAFF[[#This Row],[Tenure]]&gt;2,3%,2%)*STAFF[[#This Row],[Salary]],0)</f>
        <v>2598</v>
      </c>
    </row>
    <row r="118" spans="1:10" x14ac:dyDescent="0.3">
      <c r="A118" t="s">
        <v>166</v>
      </c>
      <c r="B118" t="s">
        <v>8</v>
      </c>
      <c r="C118" t="s">
        <v>12</v>
      </c>
      <c r="D118">
        <v>40</v>
      </c>
      <c r="E118" s="5">
        <v>44276</v>
      </c>
      <c r="F118" s="6">
        <v>87620</v>
      </c>
      <c r="G118" t="s">
        <v>16</v>
      </c>
      <c r="H118" t="s">
        <v>205</v>
      </c>
      <c r="I118" s="22">
        <f ca="1">(TODAY()-STAFF[[#This Row],[Date Joined]])/365</f>
        <v>4.2849315068493148</v>
      </c>
      <c r="J118" s="23">
        <f ca="1">ROUNDUP(IF(STAFF[[#This Row],[Tenure]]&gt;2,3%,2%)*STAFF[[#This Row],[Salary]],0)</f>
        <v>2629</v>
      </c>
    </row>
    <row r="119" spans="1:10" x14ac:dyDescent="0.3">
      <c r="A119" t="s">
        <v>74</v>
      </c>
      <c r="B119" t="s">
        <v>8</v>
      </c>
      <c r="C119" t="s">
        <v>12</v>
      </c>
      <c r="D119">
        <v>40</v>
      </c>
      <c r="E119" s="5">
        <v>44337</v>
      </c>
      <c r="F119" s="6">
        <v>87620</v>
      </c>
      <c r="G119" t="s">
        <v>16</v>
      </c>
      <c r="H119" t="s">
        <v>204</v>
      </c>
      <c r="I119" s="22">
        <f ca="1">(TODAY()-STAFF[[#This Row],[Date Joined]])/365</f>
        <v>4.117808219178082</v>
      </c>
      <c r="J119" s="23">
        <f ca="1">ROUNDUP(IF(STAFF[[#This Row],[Tenure]]&gt;2,3%,2%)*STAFF[[#This Row],[Salary]],0)</f>
        <v>2629</v>
      </c>
    </row>
    <row r="120" spans="1:10" x14ac:dyDescent="0.3">
      <c r="A120" t="s">
        <v>23</v>
      </c>
      <c r="B120" t="s">
        <v>15</v>
      </c>
      <c r="C120" t="s">
        <v>12</v>
      </c>
      <c r="D120">
        <v>37</v>
      </c>
      <c r="E120" s="5">
        <v>44338</v>
      </c>
      <c r="F120" s="6">
        <v>88050</v>
      </c>
      <c r="G120" t="s">
        <v>24</v>
      </c>
      <c r="H120" t="s">
        <v>204</v>
      </c>
      <c r="I120" s="22">
        <f ca="1">(TODAY()-STAFF[[#This Row],[Date Joined]])/365</f>
        <v>4.1150684931506847</v>
      </c>
      <c r="J120" s="23">
        <f ca="1">ROUNDUP(IF(STAFF[[#This Row],[Tenure]]&gt;2,3%,2%)*STAFF[[#This Row],[Salary]],0)</f>
        <v>2642</v>
      </c>
    </row>
    <row r="121" spans="1:10" x14ac:dyDescent="0.3">
      <c r="A121" t="s">
        <v>118</v>
      </c>
      <c r="B121" t="s">
        <v>15</v>
      </c>
      <c r="C121" t="s">
        <v>12</v>
      </c>
      <c r="D121">
        <v>37</v>
      </c>
      <c r="E121" s="5">
        <v>44277</v>
      </c>
      <c r="F121" s="6">
        <v>88050</v>
      </c>
      <c r="G121" t="s">
        <v>24</v>
      </c>
      <c r="H121" t="s">
        <v>205</v>
      </c>
      <c r="I121" s="22">
        <f ca="1">(TODAY()-STAFF[[#This Row],[Date Joined]])/365</f>
        <v>4.2821917808219174</v>
      </c>
      <c r="J121" s="23">
        <f ca="1">ROUNDUP(IF(STAFF[[#This Row],[Tenure]]&gt;2,3%,2%)*STAFF[[#This Row],[Salary]],0)</f>
        <v>2642</v>
      </c>
    </row>
    <row r="122" spans="1:10" x14ac:dyDescent="0.3">
      <c r="A122" t="s">
        <v>11</v>
      </c>
      <c r="B122" t="s">
        <v>206</v>
      </c>
      <c r="C122" t="s">
        <v>12</v>
      </c>
      <c r="D122">
        <v>26</v>
      </c>
      <c r="E122" s="5">
        <v>44271</v>
      </c>
      <c r="F122" s="6">
        <v>90700</v>
      </c>
      <c r="G122" t="s">
        <v>13</v>
      </c>
      <c r="H122" t="s">
        <v>204</v>
      </c>
      <c r="I122" s="22">
        <f ca="1">(TODAY()-STAFF[[#This Row],[Date Joined]])/365</f>
        <v>4.2986301369863016</v>
      </c>
      <c r="J122" s="23">
        <f ca="1">ROUNDUP(IF(STAFF[[#This Row],[Tenure]]&gt;2,3%,2%)*STAFF[[#This Row],[Salary]],0)</f>
        <v>2721</v>
      </c>
    </row>
    <row r="123" spans="1:10" x14ac:dyDescent="0.3">
      <c r="A123" t="s">
        <v>112</v>
      </c>
      <c r="B123" t="s">
        <v>206</v>
      </c>
      <c r="C123" t="s">
        <v>12</v>
      </c>
      <c r="D123">
        <v>27</v>
      </c>
      <c r="E123" s="5">
        <v>44212</v>
      </c>
      <c r="F123" s="6">
        <v>90700</v>
      </c>
      <c r="G123" t="s">
        <v>13</v>
      </c>
      <c r="H123" t="s">
        <v>205</v>
      </c>
      <c r="I123" s="22">
        <f ca="1">(TODAY()-STAFF[[#This Row],[Date Joined]])/365</f>
        <v>4.4602739726027396</v>
      </c>
      <c r="J123" s="23">
        <f ca="1">ROUNDUP(IF(STAFF[[#This Row],[Tenure]]&gt;2,3%,2%)*STAFF[[#This Row],[Salary]],0)</f>
        <v>2721</v>
      </c>
    </row>
    <row r="124" spans="1:10" x14ac:dyDescent="0.3">
      <c r="A124" t="s">
        <v>52</v>
      </c>
      <c r="B124" t="s">
        <v>206</v>
      </c>
      <c r="C124" t="s">
        <v>12</v>
      </c>
      <c r="D124">
        <v>32</v>
      </c>
      <c r="E124" s="5">
        <v>44774</v>
      </c>
      <c r="F124" s="6">
        <v>91310</v>
      </c>
      <c r="G124" t="s">
        <v>16</v>
      </c>
      <c r="H124" t="s">
        <v>204</v>
      </c>
      <c r="I124" s="22">
        <f ca="1">(TODAY()-STAFF[[#This Row],[Date Joined]])/365</f>
        <v>2.9205479452054797</v>
      </c>
      <c r="J124" s="23">
        <f ca="1">ROUNDUP(IF(STAFF[[#This Row],[Tenure]]&gt;2,3%,2%)*STAFF[[#This Row],[Salary]],0)</f>
        <v>2740</v>
      </c>
    </row>
    <row r="125" spans="1:10" x14ac:dyDescent="0.3">
      <c r="A125" t="s">
        <v>145</v>
      </c>
      <c r="B125" t="s">
        <v>206</v>
      </c>
      <c r="C125" t="s">
        <v>12</v>
      </c>
      <c r="D125">
        <v>32</v>
      </c>
      <c r="E125" s="5">
        <v>44713</v>
      </c>
      <c r="F125" s="6">
        <v>91310</v>
      </c>
      <c r="G125" t="s">
        <v>16</v>
      </c>
      <c r="H125" t="s">
        <v>205</v>
      </c>
      <c r="I125" s="22">
        <f ca="1">(TODAY()-STAFF[[#This Row],[Date Joined]])/365</f>
        <v>3.0876712328767124</v>
      </c>
      <c r="J125" s="23">
        <f ca="1">ROUNDUP(IF(STAFF[[#This Row],[Tenure]]&gt;2,3%,2%)*STAFF[[#This Row],[Salary]],0)</f>
        <v>2740</v>
      </c>
    </row>
    <row r="126" spans="1:10" x14ac:dyDescent="0.3">
      <c r="A126" t="s">
        <v>68</v>
      </c>
      <c r="B126" t="s">
        <v>15</v>
      </c>
      <c r="C126" t="s">
        <v>21</v>
      </c>
      <c r="D126">
        <v>27</v>
      </c>
      <c r="E126" s="5">
        <v>44236</v>
      </c>
      <c r="F126" s="6">
        <v>91650</v>
      </c>
      <c r="G126" t="s">
        <v>13</v>
      </c>
      <c r="H126" t="s">
        <v>204</v>
      </c>
      <c r="I126" s="22">
        <f ca="1">(TODAY()-STAFF[[#This Row],[Date Joined]])/365</f>
        <v>4.3945205479452056</v>
      </c>
      <c r="J126" s="23">
        <f ca="1">ROUNDUP(IF(STAFF[[#This Row],[Tenure]]&gt;2,3%,2%)*STAFF[[#This Row],[Salary]],0)</f>
        <v>2750</v>
      </c>
    </row>
    <row r="127" spans="1:10" x14ac:dyDescent="0.3">
      <c r="A127" t="s">
        <v>160</v>
      </c>
      <c r="B127" t="s">
        <v>15</v>
      </c>
      <c r="C127" t="s">
        <v>21</v>
      </c>
      <c r="D127">
        <v>27</v>
      </c>
      <c r="E127" s="5">
        <v>44174</v>
      </c>
      <c r="F127" s="6">
        <v>91650</v>
      </c>
      <c r="G127" t="s">
        <v>13</v>
      </c>
      <c r="H127" t="s">
        <v>205</v>
      </c>
      <c r="I127" s="22">
        <f ca="1">(TODAY()-STAFF[[#This Row],[Date Joined]])/365</f>
        <v>4.5643835616438357</v>
      </c>
      <c r="J127" s="23">
        <f ca="1">ROUNDUP(IF(STAFF[[#This Row],[Tenure]]&gt;2,3%,2%)*STAFF[[#This Row],[Salary]],0)</f>
        <v>2750</v>
      </c>
    </row>
    <row r="128" spans="1:10" x14ac:dyDescent="0.3">
      <c r="A128" t="s">
        <v>195</v>
      </c>
      <c r="B128" t="s">
        <v>8</v>
      </c>
      <c r="C128" t="s">
        <v>21</v>
      </c>
      <c r="D128">
        <v>34</v>
      </c>
      <c r="E128" s="5">
        <v>44383</v>
      </c>
      <c r="F128" s="6">
        <v>92450</v>
      </c>
      <c r="G128" t="s">
        <v>16</v>
      </c>
      <c r="H128" t="s">
        <v>205</v>
      </c>
      <c r="I128" s="22">
        <f ca="1">(TODAY()-STAFF[[#This Row],[Date Joined]])/365</f>
        <v>3.9917808219178084</v>
      </c>
      <c r="J128" s="23">
        <f ca="1">ROUNDUP(IF(STAFF[[#This Row],[Tenure]]&gt;2,3%,2%)*STAFF[[#This Row],[Salary]],0)</f>
        <v>2774</v>
      </c>
    </row>
    <row r="129" spans="1:10" x14ac:dyDescent="0.3">
      <c r="A129" t="s">
        <v>102</v>
      </c>
      <c r="B129" t="s">
        <v>8</v>
      </c>
      <c r="C129" t="s">
        <v>21</v>
      </c>
      <c r="D129">
        <v>34</v>
      </c>
      <c r="E129" s="5">
        <v>44445</v>
      </c>
      <c r="F129" s="6">
        <v>92450</v>
      </c>
      <c r="G129" t="s">
        <v>16</v>
      </c>
      <c r="H129" t="s">
        <v>204</v>
      </c>
      <c r="I129" s="22">
        <f ca="1">(TODAY()-STAFF[[#This Row],[Date Joined]])/365</f>
        <v>3.8219178082191783</v>
      </c>
      <c r="J129" s="23">
        <f ca="1">ROUNDUP(IF(STAFF[[#This Row],[Tenure]]&gt;2,3%,2%)*STAFF[[#This Row],[Salary]],0)</f>
        <v>2774</v>
      </c>
    </row>
    <row r="130" spans="1:10" x14ac:dyDescent="0.3">
      <c r="A130" t="s">
        <v>77</v>
      </c>
      <c r="B130" t="s">
        <v>8</v>
      </c>
      <c r="C130" t="s">
        <v>19</v>
      </c>
      <c r="D130">
        <v>25</v>
      </c>
      <c r="E130" s="5">
        <v>44205</v>
      </c>
      <c r="F130" s="6">
        <v>92700</v>
      </c>
      <c r="G130" t="s">
        <v>16</v>
      </c>
      <c r="H130" t="s">
        <v>204</v>
      </c>
      <c r="I130" s="22">
        <f ca="1">(TODAY()-STAFF[[#This Row],[Date Joined]])/365</f>
        <v>4.4794520547945202</v>
      </c>
      <c r="J130" s="23">
        <f ca="1">ROUNDUP(IF(STAFF[[#This Row],[Tenure]]&gt;2,3%,2%)*STAFF[[#This Row],[Salary]],0)</f>
        <v>2781</v>
      </c>
    </row>
    <row r="131" spans="1:10" x14ac:dyDescent="0.3">
      <c r="A131" t="s">
        <v>169</v>
      </c>
      <c r="B131" t="s">
        <v>8</v>
      </c>
      <c r="C131" t="s">
        <v>19</v>
      </c>
      <c r="D131">
        <v>25</v>
      </c>
      <c r="E131" s="5">
        <v>44144</v>
      </c>
      <c r="F131" s="6">
        <v>92700</v>
      </c>
      <c r="G131" t="s">
        <v>16</v>
      </c>
      <c r="H131" t="s">
        <v>205</v>
      </c>
      <c r="I131" s="22">
        <f ca="1">(TODAY()-STAFF[[#This Row],[Date Joined]])/365</f>
        <v>4.646575342465753</v>
      </c>
      <c r="J131" s="23">
        <f ca="1">ROUNDUP(IF(STAFF[[#This Row],[Tenure]]&gt;2,3%,2%)*STAFF[[#This Row],[Salary]],0)</f>
        <v>2781</v>
      </c>
    </row>
    <row r="132" spans="1:10" x14ac:dyDescent="0.3">
      <c r="A132" t="s">
        <v>163</v>
      </c>
      <c r="B132" t="s">
        <v>8</v>
      </c>
      <c r="C132" t="s">
        <v>12</v>
      </c>
      <c r="D132">
        <v>33</v>
      </c>
      <c r="E132" s="5">
        <v>44129</v>
      </c>
      <c r="F132" s="6">
        <v>96140</v>
      </c>
      <c r="G132" t="s">
        <v>16</v>
      </c>
      <c r="H132" t="s">
        <v>205</v>
      </c>
      <c r="I132" s="22">
        <f ca="1">(TODAY()-STAFF[[#This Row],[Date Joined]])/365</f>
        <v>4.6876712328767125</v>
      </c>
      <c r="J132" s="23">
        <f ca="1">ROUNDUP(IF(STAFF[[#This Row],[Tenure]]&gt;2,3%,2%)*STAFF[[#This Row],[Salary]],0)</f>
        <v>2885</v>
      </c>
    </row>
    <row r="133" spans="1:10" x14ac:dyDescent="0.3">
      <c r="A133" t="s">
        <v>71</v>
      </c>
      <c r="B133" t="s">
        <v>8</v>
      </c>
      <c r="C133" t="s">
        <v>12</v>
      </c>
      <c r="D133">
        <v>33</v>
      </c>
      <c r="E133" s="5">
        <v>44190</v>
      </c>
      <c r="F133" s="6">
        <v>96140</v>
      </c>
      <c r="G133" t="s">
        <v>16</v>
      </c>
      <c r="H133" t="s">
        <v>204</v>
      </c>
      <c r="I133" s="22">
        <f ca="1">(TODAY()-STAFF[[#This Row],[Date Joined]])/365</f>
        <v>4.5205479452054798</v>
      </c>
      <c r="J133" s="23">
        <f ca="1">ROUNDUP(IF(STAFF[[#This Row],[Tenure]]&gt;2,3%,2%)*STAFF[[#This Row],[Salary]],0)</f>
        <v>2885</v>
      </c>
    </row>
    <row r="134" spans="1:10" x14ac:dyDescent="0.3">
      <c r="A134" t="s">
        <v>85</v>
      </c>
      <c r="B134" t="s">
        <v>15</v>
      </c>
      <c r="C134" t="s">
        <v>21</v>
      </c>
      <c r="D134">
        <v>30</v>
      </c>
      <c r="E134" s="5">
        <v>44606</v>
      </c>
      <c r="F134" s="6">
        <v>96800</v>
      </c>
      <c r="G134" t="s">
        <v>16</v>
      </c>
      <c r="H134" t="s">
        <v>204</v>
      </c>
      <c r="I134" s="22">
        <f ca="1">(TODAY()-STAFF[[#This Row],[Date Joined]])/365</f>
        <v>3.3808219178082193</v>
      </c>
      <c r="J134" s="23">
        <f ca="1">ROUNDUP(IF(STAFF[[#This Row],[Tenure]]&gt;2,3%,2%)*STAFF[[#This Row],[Salary]],0)</f>
        <v>2904</v>
      </c>
    </row>
    <row r="135" spans="1:10" x14ac:dyDescent="0.3">
      <c r="A135" t="s">
        <v>177</v>
      </c>
      <c r="B135" t="s">
        <v>15</v>
      </c>
      <c r="C135" t="s">
        <v>21</v>
      </c>
      <c r="D135">
        <v>30</v>
      </c>
      <c r="E135" s="5">
        <v>44544</v>
      </c>
      <c r="F135" s="6">
        <v>96800</v>
      </c>
      <c r="G135" t="s">
        <v>16</v>
      </c>
      <c r="H135" t="s">
        <v>205</v>
      </c>
      <c r="I135" s="22">
        <f ca="1">(TODAY()-STAFF[[#This Row],[Date Joined]])/365</f>
        <v>3.5506849315068494</v>
      </c>
      <c r="J135" s="23">
        <f ca="1">ROUNDUP(IF(STAFF[[#This Row],[Tenure]]&gt;2,3%,2%)*STAFF[[#This Row],[Salary]],0)</f>
        <v>2904</v>
      </c>
    </row>
    <row r="136" spans="1:10" x14ac:dyDescent="0.3">
      <c r="A136" t="s">
        <v>198</v>
      </c>
      <c r="B136" t="s">
        <v>15</v>
      </c>
      <c r="C136" t="s">
        <v>9</v>
      </c>
      <c r="D136">
        <v>40</v>
      </c>
      <c r="E136" s="5">
        <v>44204</v>
      </c>
      <c r="F136" s="6">
        <v>99750</v>
      </c>
      <c r="G136" t="s">
        <v>16</v>
      </c>
      <c r="H136" t="s">
        <v>205</v>
      </c>
      <c r="I136" s="22">
        <f ca="1">(TODAY()-STAFF[[#This Row],[Date Joined]])/365</f>
        <v>4.4821917808219176</v>
      </c>
      <c r="J136" s="23">
        <f ca="1">ROUNDUP(IF(STAFF[[#This Row],[Tenure]]&gt;2,3%,2%)*STAFF[[#This Row],[Salary]],0)</f>
        <v>2993</v>
      </c>
    </row>
    <row r="137" spans="1:10" x14ac:dyDescent="0.3">
      <c r="A137" t="s">
        <v>105</v>
      </c>
      <c r="B137" t="s">
        <v>15</v>
      </c>
      <c r="C137" t="s">
        <v>9</v>
      </c>
      <c r="D137">
        <v>40</v>
      </c>
      <c r="E137" s="5">
        <v>44263</v>
      </c>
      <c r="F137" s="6">
        <v>99750</v>
      </c>
      <c r="G137" t="s">
        <v>16</v>
      </c>
      <c r="H137" t="s">
        <v>204</v>
      </c>
      <c r="I137" s="22">
        <f ca="1">(TODAY()-STAFF[[#This Row],[Date Joined]])/365</f>
        <v>4.3205479452054796</v>
      </c>
      <c r="J137" s="23">
        <f ca="1">ROUNDUP(IF(STAFF[[#This Row],[Tenure]]&gt;2,3%,2%)*STAFF[[#This Row],[Salary]],0)</f>
        <v>2993</v>
      </c>
    </row>
    <row r="138" spans="1:10" x14ac:dyDescent="0.3">
      <c r="A138" t="s">
        <v>107</v>
      </c>
      <c r="B138" t="s">
        <v>8</v>
      </c>
      <c r="C138" t="s">
        <v>9</v>
      </c>
      <c r="D138">
        <v>28</v>
      </c>
      <c r="E138" s="5">
        <v>44630</v>
      </c>
      <c r="F138" s="6">
        <v>99970</v>
      </c>
      <c r="G138" t="s">
        <v>16</v>
      </c>
      <c r="H138" t="s">
        <v>204</v>
      </c>
      <c r="I138" s="22">
        <f ca="1">(TODAY()-STAFF[[#This Row],[Date Joined]])/365</f>
        <v>3.3150684931506849</v>
      </c>
      <c r="J138" s="23">
        <f ca="1">ROUNDUP(IF(STAFF[[#This Row],[Tenure]]&gt;2,3%,2%)*STAFF[[#This Row],[Salary]],0)</f>
        <v>3000</v>
      </c>
    </row>
    <row r="139" spans="1:10" x14ac:dyDescent="0.3">
      <c r="A139" t="s">
        <v>200</v>
      </c>
      <c r="B139" t="s">
        <v>8</v>
      </c>
      <c r="C139" t="s">
        <v>9</v>
      </c>
      <c r="D139">
        <v>28</v>
      </c>
      <c r="E139" s="5">
        <v>44571</v>
      </c>
      <c r="F139" s="6">
        <v>99970</v>
      </c>
      <c r="G139" t="s">
        <v>16</v>
      </c>
      <c r="H139" t="s">
        <v>205</v>
      </c>
      <c r="I139" s="22">
        <f ca="1">(TODAY()-STAFF[[#This Row],[Date Joined]])/365</f>
        <v>3.4767123287671233</v>
      </c>
      <c r="J139" s="23">
        <f ca="1">ROUNDUP(IF(STAFF[[#This Row],[Tenure]]&gt;2,3%,2%)*STAFF[[#This Row],[Salary]],0)</f>
        <v>3000</v>
      </c>
    </row>
    <row r="140" spans="1:10" x14ac:dyDescent="0.3">
      <c r="A140" t="s">
        <v>196</v>
      </c>
      <c r="B140" t="s">
        <v>15</v>
      </c>
      <c r="C140" t="s">
        <v>12</v>
      </c>
      <c r="D140">
        <v>24</v>
      </c>
      <c r="E140" s="5">
        <v>44625</v>
      </c>
      <c r="F140" s="6">
        <v>100420</v>
      </c>
      <c r="G140" t="s">
        <v>16</v>
      </c>
      <c r="H140" t="s">
        <v>205</v>
      </c>
      <c r="I140" s="22">
        <f ca="1">(TODAY()-STAFF[[#This Row],[Date Joined]])/365</f>
        <v>3.3287671232876712</v>
      </c>
      <c r="J140" s="23">
        <f ca="1">ROUNDUP(IF(STAFF[[#This Row],[Tenure]]&gt;2,3%,2%)*STAFF[[#This Row],[Salary]],0)</f>
        <v>3013</v>
      </c>
    </row>
    <row r="141" spans="1:10" x14ac:dyDescent="0.3">
      <c r="A141" t="s">
        <v>103</v>
      </c>
      <c r="B141" t="s">
        <v>15</v>
      </c>
      <c r="C141" t="s">
        <v>12</v>
      </c>
      <c r="D141">
        <v>24</v>
      </c>
      <c r="E141" s="5">
        <v>44686</v>
      </c>
      <c r="F141" s="6">
        <v>100420</v>
      </c>
      <c r="G141" t="s">
        <v>16</v>
      </c>
      <c r="H141" t="s">
        <v>204</v>
      </c>
      <c r="I141" s="22">
        <f ca="1">(TODAY()-STAFF[[#This Row],[Date Joined]])/365</f>
        <v>3.1616438356164385</v>
      </c>
      <c r="J141" s="23">
        <f ca="1">ROUNDUP(IF(STAFF[[#This Row],[Tenure]]&gt;2,3%,2%)*STAFF[[#This Row],[Salary]],0)</f>
        <v>3013</v>
      </c>
    </row>
    <row r="142" spans="1:10" x14ac:dyDescent="0.3">
      <c r="A142" t="s">
        <v>50</v>
      </c>
      <c r="B142" t="s">
        <v>15</v>
      </c>
      <c r="C142" t="s">
        <v>9</v>
      </c>
      <c r="D142">
        <v>31</v>
      </c>
      <c r="E142" s="5">
        <v>44724</v>
      </c>
      <c r="F142" s="6">
        <v>103550</v>
      </c>
      <c r="G142" t="s">
        <v>16</v>
      </c>
      <c r="H142" t="s">
        <v>204</v>
      </c>
      <c r="I142" s="22">
        <f ca="1">(TODAY()-STAFF[[#This Row],[Date Joined]])/365</f>
        <v>3.0575342465753423</v>
      </c>
      <c r="J142" s="23">
        <f ca="1">ROUNDUP(IF(STAFF[[#This Row],[Tenure]]&gt;2,3%,2%)*STAFF[[#This Row],[Salary]],0)</f>
        <v>3107</v>
      </c>
    </row>
    <row r="143" spans="1:10" x14ac:dyDescent="0.3">
      <c r="A143" t="s">
        <v>143</v>
      </c>
      <c r="B143" t="s">
        <v>15</v>
      </c>
      <c r="C143" t="s">
        <v>9</v>
      </c>
      <c r="D143">
        <v>31</v>
      </c>
      <c r="E143" s="5">
        <v>44663</v>
      </c>
      <c r="F143" s="6">
        <v>103550</v>
      </c>
      <c r="G143" t="s">
        <v>16</v>
      </c>
      <c r="H143" t="s">
        <v>205</v>
      </c>
      <c r="I143" s="22">
        <f ca="1">(TODAY()-STAFF[[#This Row],[Date Joined]])/365</f>
        <v>3.2246575342465755</v>
      </c>
      <c r="J143" s="23">
        <f ca="1">ROUNDUP(IF(STAFF[[#This Row],[Tenure]]&gt;2,3%,2%)*STAFF[[#This Row],[Salary]],0)</f>
        <v>3107</v>
      </c>
    </row>
    <row r="144" spans="1:10" x14ac:dyDescent="0.3">
      <c r="A144" t="s">
        <v>96</v>
      </c>
      <c r="B144" t="s">
        <v>8</v>
      </c>
      <c r="C144" t="s">
        <v>9</v>
      </c>
      <c r="D144">
        <v>28</v>
      </c>
      <c r="E144" s="5">
        <v>44649</v>
      </c>
      <c r="F144" s="6">
        <v>104120</v>
      </c>
      <c r="G144" t="s">
        <v>16</v>
      </c>
      <c r="H144" t="s">
        <v>204</v>
      </c>
      <c r="I144" s="22">
        <f ca="1">(TODAY()-STAFF[[#This Row],[Date Joined]])/365</f>
        <v>3.2630136986301368</v>
      </c>
      <c r="J144" s="23">
        <f ca="1">ROUNDUP(IF(STAFF[[#This Row],[Tenure]]&gt;2,3%,2%)*STAFF[[#This Row],[Salary]],0)</f>
        <v>3124</v>
      </c>
    </row>
    <row r="145" spans="1:10" x14ac:dyDescent="0.3">
      <c r="A145" t="s">
        <v>189</v>
      </c>
      <c r="B145" t="s">
        <v>8</v>
      </c>
      <c r="C145" t="s">
        <v>9</v>
      </c>
      <c r="D145">
        <v>28</v>
      </c>
      <c r="E145" s="5">
        <v>44590</v>
      </c>
      <c r="F145" s="6">
        <v>104120</v>
      </c>
      <c r="G145" t="s">
        <v>16</v>
      </c>
      <c r="H145" t="s">
        <v>205</v>
      </c>
      <c r="I145" s="22">
        <f ca="1">(TODAY()-STAFF[[#This Row],[Date Joined]])/365</f>
        <v>3.4246575342465753</v>
      </c>
      <c r="J145" s="23">
        <f ca="1">ROUNDUP(IF(STAFF[[#This Row],[Tenure]]&gt;2,3%,2%)*STAFF[[#This Row],[Salary]],0)</f>
        <v>3124</v>
      </c>
    </row>
    <row r="146" spans="1:10" x14ac:dyDescent="0.3">
      <c r="A146" t="s">
        <v>101</v>
      </c>
      <c r="B146" t="s">
        <v>8</v>
      </c>
      <c r="C146" t="s">
        <v>12</v>
      </c>
      <c r="D146">
        <v>40</v>
      </c>
      <c r="E146" s="5">
        <v>44381</v>
      </c>
      <c r="F146" s="6">
        <v>104410</v>
      </c>
      <c r="G146" t="s">
        <v>16</v>
      </c>
      <c r="H146" t="s">
        <v>204</v>
      </c>
      <c r="I146" s="22">
        <f ca="1">(TODAY()-STAFF[[#This Row],[Date Joined]])/365</f>
        <v>3.9972602739726026</v>
      </c>
      <c r="J146" s="23">
        <f ca="1">ROUNDUP(IF(STAFF[[#This Row],[Tenure]]&gt;2,3%,2%)*STAFF[[#This Row],[Salary]],0)</f>
        <v>3133</v>
      </c>
    </row>
    <row r="147" spans="1:10" x14ac:dyDescent="0.3">
      <c r="A147" t="s">
        <v>194</v>
      </c>
      <c r="B147" t="s">
        <v>8</v>
      </c>
      <c r="C147" t="s">
        <v>12</v>
      </c>
      <c r="D147">
        <v>40</v>
      </c>
      <c r="E147" s="5">
        <v>44320</v>
      </c>
      <c r="F147" s="6">
        <v>104410</v>
      </c>
      <c r="G147" t="s">
        <v>16</v>
      </c>
      <c r="H147" t="s">
        <v>205</v>
      </c>
      <c r="I147" s="22">
        <f ca="1">(TODAY()-STAFF[[#This Row],[Date Joined]])/365</f>
        <v>4.1643835616438354</v>
      </c>
      <c r="J147" s="23">
        <f ca="1">ROUNDUP(IF(STAFF[[#This Row],[Tenure]]&gt;2,3%,2%)*STAFF[[#This Row],[Salary]],0)</f>
        <v>3133</v>
      </c>
    </row>
    <row r="148" spans="1:10" x14ac:dyDescent="0.3">
      <c r="A148" t="s">
        <v>43</v>
      </c>
      <c r="B148" t="s">
        <v>8</v>
      </c>
      <c r="C148" t="s">
        <v>9</v>
      </c>
      <c r="D148">
        <v>28</v>
      </c>
      <c r="E148" s="5">
        <v>44486</v>
      </c>
      <c r="F148" s="6">
        <v>104770</v>
      </c>
      <c r="G148" t="s">
        <v>16</v>
      </c>
      <c r="H148" t="s">
        <v>204</v>
      </c>
      <c r="I148" s="22">
        <f ca="1">(TODAY()-STAFF[[#This Row],[Date Joined]])/365</f>
        <v>3.7095890410958905</v>
      </c>
      <c r="J148" s="23">
        <f ca="1">ROUNDUP(IF(STAFF[[#This Row],[Tenure]]&gt;2,3%,2%)*STAFF[[#This Row],[Salary]],0)</f>
        <v>3144</v>
      </c>
    </row>
    <row r="149" spans="1:10" x14ac:dyDescent="0.3">
      <c r="A149" t="s">
        <v>136</v>
      </c>
      <c r="B149" t="s">
        <v>8</v>
      </c>
      <c r="C149" t="s">
        <v>9</v>
      </c>
      <c r="D149">
        <v>28</v>
      </c>
      <c r="E149" s="5">
        <v>44425</v>
      </c>
      <c r="F149" s="6">
        <v>104770</v>
      </c>
      <c r="G149" t="s">
        <v>16</v>
      </c>
      <c r="H149" t="s">
        <v>205</v>
      </c>
      <c r="I149" s="22">
        <f ca="1">(TODAY()-STAFF[[#This Row],[Date Joined]])/365</f>
        <v>3.8767123287671232</v>
      </c>
      <c r="J149" s="23">
        <f ca="1">ROUNDUP(IF(STAFF[[#This Row],[Tenure]]&gt;2,3%,2%)*STAFF[[#This Row],[Salary]],0)</f>
        <v>3144</v>
      </c>
    </row>
    <row r="150" spans="1:10" x14ac:dyDescent="0.3">
      <c r="A150" t="s">
        <v>69</v>
      </c>
      <c r="B150" t="s">
        <v>15</v>
      </c>
      <c r="C150" t="s">
        <v>9</v>
      </c>
      <c r="D150">
        <v>23</v>
      </c>
      <c r="E150" s="5">
        <v>44440</v>
      </c>
      <c r="F150" s="6">
        <v>106460</v>
      </c>
      <c r="G150" t="s">
        <v>16</v>
      </c>
      <c r="H150" t="s">
        <v>204</v>
      </c>
      <c r="I150" s="22">
        <f ca="1">(TODAY()-STAFF[[#This Row],[Date Joined]])/365</f>
        <v>3.8356164383561642</v>
      </c>
      <c r="J150" s="23">
        <f ca="1">ROUNDUP(IF(STAFF[[#This Row],[Tenure]]&gt;2,3%,2%)*STAFF[[#This Row],[Salary]],0)</f>
        <v>3194</v>
      </c>
    </row>
    <row r="151" spans="1:10" x14ac:dyDescent="0.3">
      <c r="A151" t="s">
        <v>161</v>
      </c>
      <c r="B151" t="s">
        <v>15</v>
      </c>
      <c r="C151" t="s">
        <v>9</v>
      </c>
      <c r="D151">
        <v>23</v>
      </c>
      <c r="E151" s="5">
        <v>44378</v>
      </c>
      <c r="F151" s="6">
        <v>106460</v>
      </c>
      <c r="G151" t="s">
        <v>16</v>
      </c>
      <c r="H151" t="s">
        <v>205</v>
      </c>
      <c r="I151" s="22">
        <f ca="1">(TODAY()-STAFF[[#This Row],[Date Joined]])/365</f>
        <v>4.0054794520547947</v>
      </c>
      <c r="J151" s="23">
        <f ca="1">ROUNDUP(IF(STAFF[[#This Row],[Tenure]]&gt;2,3%,2%)*STAFF[[#This Row],[Salary]],0)</f>
        <v>3194</v>
      </c>
    </row>
    <row r="152" spans="1:10" x14ac:dyDescent="0.3">
      <c r="A152" t="s">
        <v>117</v>
      </c>
      <c r="B152" t="s">
        <v>15</v>
      </c>
      <c r="C152" t="s">
        <v>12</v>
      </c>
      <c r="D152">
        <v>20</v>
      </c>
      <c r="E152" s="5">
        <v>44397</v>
      </c>
      <c r="F152" s="6">
        <v>107700</v>
      </c>
      <c r="G152" t="s">
        <v>16</v>
      </c>
      <c r="H152" t="s">
        <v>205</v>
      </c>
      <c r="I152" s="22">
        <f ca="1">(TODAY()-STAFF[[#This Row],[Date Joined]])/365</f>
        <v>3.9534246575342467</v>
      </c>
      <c r="J152" s="23">
        <f ca="1">ROUNDUP(IF(STAFF[[#This Row],[Tenure]]&gt;2,3%,2%)*STAFF[[#This Row],[Salary]],0)</f>
        <v>3231</v>
      </c>
    </row>
    <row r="153" spans="1:10" x14ac:dyDescent="0.3">
      <c r="A153" t="s">
        <v>22</v>
      </c>
      <c r="B153" t="s">
        <v>15</v>
      </c>
      <c r="C153" t="s">
        <v>12</v>
      </c>
      <c r="D153">
        <v>20</v>
      </c>
      <c r="E153" s="5">
        <v>44459</v>
      </c>
      <c r="F153" s="6">
        <v>107700</v>
      </c>
      <c r="G153" t="s">
        <v>16</v>
      </c>
      <c r="H153" t="s">
        <v>204</v>
      </c>
      <c r="I153" s="22">
        <f ca="1">(TODAY()-STAFF[[#This Row],[Date Joined]])/365</f>
        <v>3.7835616438356166</v>
      </c>
      <c r="J153" s="23">
        <f ca="1">ROUNDUP(IF(STAFF[[#This Row],[Tenure]]&gt;2,3%,2%)*STAFF[[#This Row],[Salary]],0)</f>
        <v>3231</v>
      </c>
    </row>
    <row r="154" spans="1:10" x14ac:dyDescent="0.3">
      <c r="A154" t="s">
        <v>33</v>
      </c>
      <c r="B154" t="s">
        <v>8</v>
      </c>
      <c r="C154" t="s">
        <v>19</v>
      </c>
      <c r="D154">
        <v>38</v>
      </c>
      <c r="E154" s="5">
        <v>44377</v>
      </c>
      <c r="F154" s="6">
        <v>109160</v>
      </c>
      <c r="G154" t="s">
        <v>10</v>
      </c>
      <c r="H154" t="s">
        <v>204</v>
      </c>
      <c r="I154" s="22">
        <f ca="1">(TODAY()-STAFF[[#This Row],[Date Joined]])/365</f>
        <v>4.0082191780821921</v>
      </c>
      <c r="J154" s="23">
        <f ca="1">ROUNDUP(IF(STAFF[[#This Row],[Tenure]]&gt;2,3%,2%)*STAFF[[#This Row],[Salary]],0)</f>
        <v>3275</v>
      </c>
    </row>
    <row r="155" spans="1:10" x14ac:dyDescent="0.3">
      <c r="A155" t="s">
        <v>127</v>
      </c>
      <c r="B155" t="s">
        <v>8</v>
      </c>
      <c r="C155" t="s">
        <v>19</v>
      </c>
      <c r="D155">
        <v>38</v>
      </c>
      <c r="E155" s="5">
        <v>44316</v>
      </c>
      <c r="F155" s="6">
        <v>109160</v>
      </c>
      <c r="G155" t="s">
        <v>10</v>
      </c>
      <c r="H155" t="s">
        <v>205</v>
      </c>
      <c r="I155" s="22">
        <f ca="1">(TODAY()-STAFF[[#This Row],[Date Joined]])/365</f>
        <v>4.1753424657534248</v>
      </c>
      <c r="J155" s="23">
        <f ca="1">ROUNDUP(IF(STAFF[[#This Row],[Tenure]]&gt;2,3%,2%)*STAFF[[#This Row],[Salary]],0)</f>
        <v>3275</v>
      </c>
    </row>
    <row r="156" spans="1:10" x14ac:dyDescent="0.3">
      <c r="A156" t="s">
        <v>128</v>
      </c>
      <c r="B156" t="s">
        <v>15</v>
      </c>
      <c r="C156" t="s">
        <v>9</v>
      </c>
      <c r="D156">
        <v>25</v>
      </c>
      <c r="E156" s="5">
        <v>44665</v>
      </c>
      <c r="F156" s="6">
        <v>109190</v>
      </c>
      <c r="G156" t="s">
        <v>13</v>
      </c>
      <c r="H156" t="s">
        <v>205</v>
      </c>
      <c r="I156" s="22">
        <f ca="1">(TODAY()-STAFF[[#This Row],[Date Joined]])/365</f>
        <v>3.2191780821917808</v>
      </c>
      <c r="J156" s="23">
        <f ca="1">ROUNDUP(IF(STAFF[[#This Row],[Tenure]]&gt;2,3%,2%)*STAFF[[#This Row],[Salary]],0)</f>
        <v>3276</v>
      </c>
    </row>
    <row r="157" spans="1:10" x14ac:dyDescent="0.3">
      <c r="A157" t="s">
        <v>34</v>
      </c>
      <c r="B157" t="s">
        <v>15</v>
      </c>
      <c r="C157" t="s">
        <v>9</v>
      </c>
      <c r="D157">
        <v>25</v>
      </c>
      <c r="E157" s="5">
        <v>44726</v>
      </c>
      <c r="F157" s="6">
        <v>109190</v>
      </c>
      <c r="G157" t="s">
        <v>13</v>
      </c>
      <c r="H157" t="s">
        <v>204</v>
      </c>
      <c r="I157" s="22">
        <f ca="1">(TODAY()-STAFF[[#This Row],[Date Joined]])/365</f>
        <v>3.0520547945205481</v>
      </c>
      <c r="J157" s="23">
        <f ca="1">ROUNDUP(IF(STAFF[[#This Row],[Tenure]]&gt;2,3%,2%)*STAFF[[#This Row],[Salary]],0)</f>
        <v>3276</v>
      </c>
    </row>
    <row r="158" spans="1:10" x14ac:dyDescent="0.3">
      <c r="A158" t="s">
        <v>87</v>
      </c>
      <c r="B158" t="s">
        <v>15</v>
      </c>
      <c r="C158" t="s">
        <v>12</v>
      </c>
      <c r="D158">
        <v>29</v>
      </c>
      <c r="E158" s="5">
        <v>44180</v>
      </c>
      <c r="F158" s="6">
        <v>112110</v>
      </c>
      <c r="G158" t="s">
        <v>24</v>
      </c>
      <c r="H158" t="s">
        <v>204</v>
      </c>
      <c r="I158" s="22">
        <f ca="1">(TODAY()-STAFF[[#This Row],[Date Joined]])/365</f>
        <v>4.5479452054794525</v>
      </c>
      <c r="J158" s="23">
        <f ca="1">ROUNDUP(IF(STAFF[[#This Row],[Tenure]]&gt;2,3%,2%)*STAFF[[#This Row],[Salary]],0)</f>
        <v>3364</v>
      </c>
    </row>
    <row r="159" spans="1:10" x14ac:dyDescent="0.3">
      <c r="A159" t="s">
        <v>180</v>
      </c>
      <c r="B159" t="s">
        <v>15</v>
      </c>
      <c r="C159" t="s">
        <v>12</v>
      </c>
      <c r="D159">
        <v>29</v>
      </c>
      <c r="E159" s="5">
        <v>44119</v>
      </c>
      <c r="F159" s="6">
        <v>112110</v>
      </c>
      <c r="G159" t="s">
        <v>24</v>
      </c>
      <c r="H159" t="s">
        <v>205</v>
      </c>
      <c r="I159" s="22">
        <f ca="1">(TODAY()-STAFF[[#This Row],[Date Joined]])/365</f>
        <v>4.7150684931506852</v>
      </c>
      <c r="J159" s="23">
        <f ca="1">ROUNDUP(IF(STAFF[[#This Row],[Tenure]]&gt;2,3%,2%)*STAFF[[#This Row],[Salary]],0)</f>
        <v>3364</v>
      </c>
    </row>
    <row r="160" spans="1:10" x14ac:dyDescent="0.3">
      <c r="A160" t="s">
        <v>81</v>
      </c>
      <c r="B160" t="s">
        <v>8</v>
      </c>
      <c r="C160" t="s">
        <v>9</v>
      </c>
      <c r="D160">
        <v>30</v>
      </c>
      <c r="E160" s="5">
        <v>44861</v>
      </c>
      <c r="F160" s="6">
        <v>112570</v>
      </c>
      <c r="G160" t="s">
        <v>16</v>
      </c>
      <c r="H160" t="s">
        <v>204</v>
      </c>
      <c r="I160" s="22">
        <f ca="1">(TODAY()-STAFF[[#This Row],[Date Joined]])/365</f>
        <v>2.6821917808219178</v>
      </c>
      <c r="J160" s="23">
        <f ca="1">ROUNDUP(IF(STAFF[[#This Row],[Tenure]]&gt;2,3%,2%)*STAFF[[#This Row],[Salary]],0)</f>
        <v>3378</v>
      </c>
    </row>
    <row r="161" spans="1:10" x14ac:dyDescent="0.3">
      <c r="A161" t="s">
        <v>173</v>
      </c>
      <c r="B161" t="s">
        <v>8</v>
      </c>
      <c r="C161" t="s">
        <v>9</v>
      </c>
      <c r="D161">
        <v>30</v>
      </c>
      <c r="E161" s="5">
        <v>44800</v>
      </c>
      <c r="F161" s="6">
        <v>112570</v>
      </c>
      <c r="G161" t="s">
        <v>16</v>
      </c>
      <c r="H161" t="s">
        <v>205</v>
      </c>
      <c r="I161" s="22">
        <f ca="1">(TODAY()-STAFF[[#This Row],[Date Joined]])/365</f>
        <v>2.8493150684931505</v>
      </c>
      <c r="J161" s="23">
        <f ca="1">ROUNDUP(IF(STAFF[[#This Row],[Tenure]]&gt;2,3%,2%)*STAFF[[#This Row],[Salary]],0)</f>
        <v>3378</v>
      </c>
    </row>
    <row r="162" spans="1:10" x14ac:dyDescent="0.3">
      <c r="A162" t="s">
        <v>156</v>
      </c>
      <c r="B162" t="s">
        <v>15</v>
      </c>
      <c r="C162" t="s">
        <v>12</v>
      </c>
      <c r="D162">
        <v>20</v>
      </c>
      <c r="E162" s="5">
        <v>44122</v>
      </c>
      <c r="F162" s="6">
        <v>112650</v>
      </c>
      <c r="G162" t="s">
        <v>16</v>
      </c>
      <c r="H162" t="s">
        <v>205</v>
      </c>
      <c r="I162" s="22">
        <f ca="1">(TODAY()-STAFF[[#This Row],[Date Joined]])/365</f>
        <v>4.7068493150684931</v>
      </c>
      <c r="J162" s="23">
        <f ca="1">ROUNDUP(IF(STAFF[[#This Row],[Tenure]]&gt;2,3%,2%)*STAFF[[#This Row],[Salary]],0)</f>
        <v>3380</v>
      </c>
    </row>
    <row r="163" spans="1:10" x14ac:dyDescent="0.3">
      <c r="A163" t="s">
        <v>64</v>
      </c>
      <c r="B163" t="s">
        <v>15</v>
      </c>
      <c r="C163" t="s">
        <v>12</v>
      </c>
      <c r="D163">
        <v>20</v>
      </c>
      <c r="E163" s="5">
        <v>44183</v>
      </c>
      <c r="F163" s="6">
        <v>112650</v>
      </c>
      <c r="G163" t="s">
        <v>16</v>
      </c>
      <c r="H163" t="s">
        <v>204</v>
      </c>
      <c r="I163" s="22">
        <f ca="1">(TODAY()-STAFF[[#This Row],[Date Joined]])/365</f>
        <v>4.5397260273972604</v>
      </c>
      <c r="J163" s="23">
        <f ca="1">ROUNDUP(IF(STAFF[[#This Row],[Tenure]]&gt;2,3%,2%)*STAFF[[#This Row],[Salary]],0)</f>
        <v>3380</v>
      </c>
    </row>
    <row r="164" spans="1:10" x14ac:dyDescent="0.3">
      <c r="A164" t="s">
        <v>178</v>
      </c>
      <c r="B164" t="s">
        <v>15</v>
      </c>
      <c r="C164" t="s">
        <v>9</v>
      </c>
      <c r="D164">
        <v>34</v>
      </c>
      <c r="E164" s="5">
        <v>44642</v>
      </c>
      <c r="F164" s="6">
        <v>112650</v>
      </c>
      <c r="G164" t="s">
        <v>16</v>
      </c>
      <c r="H164" t="s">
        <v>205</v>
      </c>
      <c r="I164" s="22">
        <f ca="1">(TODAY()-STAFF[[#This Row],[Date Joined]])/365</f>
        <v>3.2821917808219179</v>
      </c>
      <c r="J164" s="23">
        <f ca="1">ROUNDUP(IF(STAFF[[#This Row],[Tenure]]&gt;2,3%,2%)*STAFF[[#This Row],[Salary]],0)</f>
        <v>3380</v>
      </c>
    </row>
    <row r="165" spans="1:10" x14ac:dyDescent="0.3">
      <c r="A165" t="s">
        <v>150</v>
      </c>
      <c r="B165" t="s">
        <v>15</v>
      </c>
      <c r="C165" t="s">
        <v>19</v>
      </c>
      <c r="D165">
        <v>22</v>
      </c>
      <c r="E165" s="5">
        <v>44384</v>
      </c>
      <c r="F165" s="6">
        <v>112780</v>
      </c>
      <c r="G165" t="s">
        <v>13</v>
      </c>
      <c r="H165" t="s">
        <v>205</v>
      </c>
      <c r="I165" s="22">
        <f ca="1">(TODAY()-STAFF[[#This Row],[Date Joined]])/365</f>
        <v>3.989041095890411</v>
      </c>
      <c r="J165" s="23">
        <f ca="1">ROUNDUP(IF(STAFF[[#This Row],[Tenure]]&gt;2,3%,2%)*STAFF[[#This Row],[Salary]],0)</f>
        <v>3384</v>
      </c>
    </row>
    <row r="166" spans="1:10" x14ac:dyDescent="0.3">
      <c r="A166" t="s">
        <v>58</v>
      </c>
      <c r="B166" t="s">
        <v>15</v>
      </c>
      <c r="C166" t="s">
        <v>19</v>
      </c>
      <c r="D166">
        <v>22</v>
      </c>
      <c r="E166" s="5">
        <v>44446</v>
      </c>
      <c r="F166" s="6">
        <v>112780</v>
      </c>
      <c r="G166" t="s">
        <v>13</v>
      </c>
      <c r="H166" t="s">
        <v>204</v>
      </c>
      <c r="I166" s="22">
        <f ca="1">(TODAY()-STAFF[[#This Row],[Date Joined]])/365</f>
        <v>3.8191780821917809</v>
      </c>
      <c r="J166" s="23">
        <f ca="1">ROUNDUP(IF(STAFF[[#This Row],[Tenure]]&gt;2,3%,2%)*STAFF[[#This Row],[Salary]],0)</f>
        <v>3384</v>
      </c>
    </row>
    <row r="167" spans="1:10" x14ac:dyDescent="0.3">
      <c r="A167" t="s">
        <v>191</v>
      </c>
      <c r="B167" t="s">
        <v>15</v>
      </c>
      <c r="C167" t="s">
        <v>9</v>
      </c>
      <c r="D167">
        <v>27</v>
      </c>
      <c r="E167" s="5">
        <v>44547</v>
      </c>
      <c r="F167" s="6">
        <v>113280</v>
      </c>
      <c r="G167" t="s">
        <v>42</v>
      </c>
      <c r="H167" t="s">
        <v>205</v>
      </c>
      <c r="I167" s="22">
        <f ca="1">(TODAY()-STAFF[[#This Row],[Date Joined]])/365</f>
        <v>3.5424657534246577</v>
      </c>
      <c r="J167" s="23">
        <f ca="1">ROUNDUP(IF(STAFF[[#This Row],[Tenure]]&gt;2,3%,2%)*STAFF[[#This Row],[Salary]],0)</f>
        <v>3399</v>
      </c>
    </row>
    <row r="168" spans="1:10" x14ac:dyDescent="0.3">
      <c r="A168" t="s">
        <v>98</v>
      </c>
      <c r="B168" t="s">
        <v>15</v>
      </c>
      <c r="C168" t="s">
        <v>9</v>
      </c>
      <c r="D168">
        <v>27</v>
      </c>
      <c r="E168" s="5">
        <v>44609</v>
      </c>
      <c r="F168" s="6">
        <v>113280</v>
      </c>
      <c r="G168" t="s">
        <v>42</v>
      </c>
      <c r="H168" t="s">
        <v>204</v>
      </c>
      <c r="I168" s="22">
        <f ca="1">(TODAY()-STAFF[[#This Row],[Date Joined]])/365</f>
        <v>3.3726027397260272</v>
      </c>
      <c r="J168" s="23">
        <f ca="1">ROUNDUP(IF(STAFF[[#This Row],[Tenure]]&gt;2,3%,2%)*STAFF[[#This Row],[Salary]],0)</f>
        <v>3399</v>
      </c>
    </row>
    <row r="169" spans="1:10" x14ac:dyDescent="0.3">
      <c r="A169" t="s">
        <v>54</v>
      </c>
      <c r="B169" t="s">
        <v>8</v>
      </c>
      <c r="C169" t="s">
        <v>9</v>
      </c>
      <c r="D169">
        <v>30</v>
      </c>
      <c r="E169" s="5">
        <v>44850</v>
      </c>
      <c r="F169" s="6">
        <v>114180</v>
      </c>
      <c r="G169" t="s">
        <v>16</v>
      </c>
      <c r="H169" t="s">
        <v>204</v>
      </c>
      <c r="I169" s="22">
        <f ca="1">(TODAY()-STAFF[[#This Row],[Date Joined]])/365</f>
        <v>2.7123287671232879</v>
      </c>
      <c r="J169" s="23">
        <f ca="1">ROUNDUP(IF(STAFF[[#This Row],[Tenure]]&gt;2,3%,2%)*STAFF[[#This Row],[Salary]],0)</f>
        <v>3426</v>
      </c>
    </row>
    <row r="170" spans="1:10" x14ac:dyDescent="0.3">
      <c r="A170" t="s">
        <v>147</v>
      </c>
      <c r="B170" t="s">
        <v>8</v>
      </c>
      <c r="C170" t="s">
        <v>9</v>
      </c>
      <c r="D170">
        <v>30</v>
      </c>
      <c r="E170" s="5">
        <v>44789</v>
      </c>
      <c r="F170" s="6">
        <v>114180</v>
      </c>
      <c r="G170" t="s">
        <v>16</v>
      </c>
      <c r="H170" t="s">
        <v>205</v>
      </c>
      <c r="I170" s="22">
        <f ca="1">(TODAY()-STAFF[[#This Row],[Date Joined]])/365</f>
        <v>2.8794520547945206</v>
      </c>
      <c r="J170" s="23">
        <f ca="1">ROUNDUP(IF(STAFF[[#This Row],[Tenure]]&gt;2,3%,2%)*STAFF[[#This Row],[Salary]],0)</f>
        <v>3426</v>
      </c>
    </row>
    <row r="171" spans="1:10" x14ac:dyDescent="0.3">
      <c r="A171" t="s">
        <v>114</v>
      </c>
      <c r="B171" t="s">
        <v>8</v>
      </c>
      <c r="C171" t="s">
        <v>12</v>
      </c>
      <c r="D171">
        <v>44</v>
      </c>
      <c r="E171" s="5">
        <v>44985</v>
      </c>
      <c r="F171" s="6">
        <v>114870</v>
      </c>
      <c r="G171" t="s">
        <v>16</v>
      </c>
      <c r="H171" t="s">
        <v>205</v>
      </c>
      <c r="I171" s="22">
        <f ca="1">(TODAY()-STAFF[[#This Row],[Date Joined]])/365</f>
        <v>2.3424657534246576</v>
      </c>
      <c r="J171" s="23">
        <f ca="1">ROUNDUP(IF(STAFF[[#This Row],[Tenure]]&gt;2,3%,2%)*STAFF[[#This Row],[Salary]],0)</f>
        <v>3447</v>
      </c>
    </row>
    <row r="172" spans="1:10" x14ac:dyDescent="0.3">
      <c r="A172" t="s">
        <v>17</v>
      </c>
      <c r="B172" t="s">
        <v>8</v>
      </c>
      <c r="C172" t="s">
        <v>12</v>
      </c>
      <c r="D172">
        <v>43</v>
      </c>
      <c r="E172" s="5">
        <v>45045</v>
      </c>
      <c r="F172" s="6">
        <v>114870</v>
      </c>
      <c r="G172" t="s">
        <v>16</v>
      </c>
      <c r="H172" t="s">
        <v>204</v>
      </c>
      <c r="I172" s="22">
        <f ca="1">(TODAY()-STAFF[[#This Row],[Date Joined]])/365</f>
        <v>2.1780821917808217</v>
      </c>
      <c r="J172" s="23">
        <f ca="1">ROUNDUP(IF(STAFF[[#This Row],[Tenure]]&gt;2,3%,2%)*STAFF[[#This Row],[Salary]],0)</f>
        <v>3447</v>
      </c>
    </row>
    <row r="173" spans="1:10" x14ac:dyDescent="0.3">
      <c r="A173" t="s">
        <v>175</v>
      </c>
      <c r="B173" t="s">
        <v>8</v>
      </c>
      <c r="C173" t="s">
        <v>9</v>
      </c>
      <c r="D173">
        <v>36</v>
      </c>
      <c r="E173" s="5">
        <v>44023</v>
      </c>
      <c r="F173" s="6">
        <v>114890</v>
      </c>
      <c r="G173" t="s">
        <v>16</v>
      </c>
      <c r="H173" t="s">
        <v>205</v>
      </c>
      <c r="I173" s="22">
        <f ca="1">(TODAY()-STAFF[[#This Row],[Date Joined]])/365</f>
        <v>4.978082191780822</v>
      </c>
      <c r="J173" s="23">
        <f ca="1">ROUNDUP(IF(STAFF[[#This Row],[Tenure]]&gt;2,3%,2%)*STAFF[[#This Row],[Salary]],0)</f>
        <v>3447</v>
      </c>
    </row>
    <row r="174" spans="1:10" x14ac:dyDescent="0.3">
      <c r="A174" t="s">
        <v>83</v>
      </c>
      <c r="B174" t="s">
        <v>8</v>
      </c>
      <c r="C174" t="s">
        <v>9</v>
      </c>
      <c r="D174">
        <v>36</v>
      </c>
      <c r="E174" s="5">
        <v>44085</v>
      </c>
      <c r="F174" s="6">
        <v>114890</v>
      </c>
      <c r="G174" t="s">
        <v>16</v>
      </c>
      <c r="H174" t="s">
        <v>204</v>
      </c>
      <c r="I174" s="22">
        <f ca="1">(TODAY()-STAFF[[#This Row],[Date Joined]])/365</f>
        <v>4.8082191780821919</v>
      </c>
      <c r="J174" s="23">
        <f ca="1">ROUNDUP(IF(STAFF[[#This Row],[Tenure]]&gt;2,3%,2%)*STAFF[[#This Row],[Salary]],0)</f>
        <v>3447</v>
      </c>
    </row>
    <row r="175" spans="1:10" x14ac:dyDescent="0.3">
      <c r="A175" t="s">
        <v>49</v>
      </c>
      <c r="B175" t="s">
        <v>206</v>
      </c>
      <c r="C175" t="s">
        <v>21</v>
      </c>
      <c r="D175">
        <v>37</v>
      </c>
      <c r="E175" s="5">
        <v>44146</v>
      </c>
      <c r="F175" s="6">
        <v>115440</v>
      </c>
      <c r="G175" t="s">
        <v>24</v>
      </c>
      <c r="H175" t="s">
        <v>204</v>
      </c>
      <c r="I175" s="22">
        <f ca="1">(TODAY()-STAFF[[#This Row],[Date Joined]])/365</f>
        <v>4.6410958904109592</v>
      </c>
      <c r="J175" s="23">
        <f ca="1">ROUNDUP(IF(STAFF[[#This Row],[Tenure]]&gt;2,3%,2%)*STAFF[[#This Row],[Salary]],0)</f>
        <v>3464</v>
      </c>
    </row>
    <row r="176" spans="1:10" x14ac:dyDescent="0.3">
      <c r="A176" t="s">
        <v>142</v>
      </c>
      <c r="B176" t="s">
        <v>206</v>
      </c>
      <c r="C176" t="s">
        <v>21</v>
      </c>
      <c r="D176">
        <v>37</v>
      </c>
      <c r="E176" s="5">
        <v>44085</v>
      </c>
      <c r="F176" s="6">
        <v>115440</v>
      </c>
      <c r="G176" t="s">
        <v>24</v>
      </c>
      <c r="H176" t="s">
        <v>205</v>
      </c>
      <c r="I176" s="22">
        <f ca="1">(TODAY()-STAFF[[#This Row],[Date Joined]])/365</f>
        <v>4.8082191780821919</v>
      </c>
      <c r="J176" s="23">
        <f ca="1">ROUNDUP(IF(STAFF[[#This Row],[Tenure]]&gt;2,3%,2%)*STAFF[[#This Row],[Salary]],0)</f>
        <v>3464</v>
      </c>
    </row>
    <row r="177" spans="1:10" x14ac:dyDescent="0.3">
      <c r="A177" t="s">
        <v>40</v>
      </c>
      <c r="B177" t="s">
        <v>15</v>
      </c>
      <c r="C177" t="s">
        <v>9</v>
      </c>
      <c r="D177">
        <v>33</v>
      </c>
      <c r="E177" s="5">
        <v>44164</v>
      </c>
      <c r="F177" s="6">
        <v>115920</v>
      </c>
      <c r="G177" t="s">
        <v>16</v>
      </c>
      <c r="H177" t="s">
        <v>204</v>
      </c>
      <c r="I177" s="22">
        <f ca="1">(TODAY()-STAFF[[#This Row],[Date Joined]])/365</f>
        <v>4.5917808219178085</v>
      </c>
      <c r="J177" s="23">
        <f ca="1">ROUNDUP(IF(STAFF[[#This Row],[Tenure]]&gt;2,3%,2%)*STAFF[[#This Row],[Salary]],0)</f>
        <v>3478</v>
      </c>
    </row>
    <row r="178" spans="1:10" x14ac:dyDescent="0.3">
      <c r="A178" t="s">
        <v>134</v>
      </c>
      <c r="B178" t="s">
        <v>15</v>
      </c>
      <c r="C178" t="s">
        <v>9</v>
      </c>
      <c r="D178">
        <v>33</v>
      </c>
      <c r="E178" s="5">
        <v>44103</v>
      </c>
      <c r="F178" s="6">
        <v>115920</v>
      </c>
      <c r="G178" t="s">
        <v>16</v>
      </c>
      <c r="H178" t="s">
        <v>205</v>
      </c>
      <c r="I178" s="22">
        <f ca="1">(TODAY()-STAFF[[#This Row],[Date Joined]])/365</f>
        <v>4.7589041095890412</v>
      </c>
      <c r="J178" s="23">
        <f ca="1">ROUNDUP(IF(STAFF[[#This Row],[Tenure]]&gt;2,3%,2%)*STAFF[[#This Row],[Salary]],0)</f>
        <v>3478</v>
      </c>
    </row>
    <row r="179" spans="1:10" x14ac:dyDescent="0.3">
      <c r="A179" t="s">
        <v>148</v>
      </c>
      <c r="B179" t="s">
        <v>8</v>
      </c>
      <c r="C179" t="s">
        <v>56</v>
      </c>
      <c r="D179">
        <v>37</v>
      </c>
      <c r="E179" s="5">
        <v>44389</v>
      </c>
      <c r="F179" s="6">
        <v>118100</v>
      </c>
      <c r="G179" t="s">
        <v>16</v>
      </c>
      <c r="H179" t="s">
        <v>205</v>
      </c>
      <c r="I179" s="22">
        <f ca="1">(TODAY()-STAFF[[#This Row],[Date Joined]])/365</f>
        <v>3.9753424657534246</v>
      </c>
      <c r="J179" s="23">
        <f ca="1">ROUNDUP(IF(STAFF[[#This Row],[Tenure]]&gt;2,3%,2%)*STAFF[[#This Row],[Salary]],0)</f>
        <v>3543</v>
      </c>
    </row>
    <row r="180" spans="1:10" x14ac:dyDescent="0.3">
      <c r="A180" t="s">
        <v>55</v>
      </c>
      <c r="B180" t="s">
        <v>8</v>
      </c>
      <c r="C180" t="s">
        <v>56</v>
      </c>
      <c r="D180">
        <v>37</v>
      </c>
      <c r="E180" s="5">
        <v>44451</v>
      </c>
      <c r="F180" s="6">
        <v>118100</v>
      </c>
      <c r="G180" t="s">
        <v>16</v>
      </c>
      <c r="H180" t="s">
        <v>204</v>
      </c>
      <c r="I180" s="22">
        <f ca="1">(TODAY()-STAFF[[#This Row],[Date Joined]])/365</f>
        <v>3.8054794520547945</v>
      </c>
      <c r="J180" s="23">
        <f ca="1">ROUNDUP(IF(STAFF[[#This Row],[Tenure]]&gt;2,3%,2%)*STAFF[[#This Row],[Salary]],0)</f>
        <v>3543</v>
      </c>
    </row>
    <row r="181" spans="1:10" x14ac:dyDescent="0.3">
      <c r="A181" t="s">
        <v>199</v>
      </c>
      <c r="B181" t="s">
        <v>15</v>
      </c>
      <c r="C181" t="s">
        <v>12</v>
      </c>
      <c r="D181">
        <v>36</v>
      </c>
      <c r="E181" s="5">
        <v>43958</v>
      </c>
      <c r="F181" s="6">
        <v>118840</v>
      </c>
      <c r="G181" t="s">
        <v>16</v>
      </c>
      <c r="H181" t="s">
        <v>205</v>
      </c>
      <c r="I181" s="22">
        <f ca="1">(TODAY()-STAFF[[#This Row],[Date Joined]])/365</f>
        <v>5.1561643835616442</v>
      </c>
      <c r="J181" s="23">
        <f ca="1">ROUNDUP(IF(STAFF[[#This Row],[Tenure]]&gt;2,3%,2%)*STAFF[[#This Row],[Salary]],0)</f>
        <v>3566</v>
      </c>
    </row>
    <row r="182" spans="1:10" x14ac:dyDescent="0.3">
      <c r="A182" t="s">
        <v>106</v>
      </c>
      <c r="B182" t="s">
        <v>15</v>
      </c>
      <c r="C182" t="s">
        <v>12</v>
      </c>
      <c r="D182">
        <v>36</v>
      </c>
      <c r="E182" s="5">
        <v>44019</v>
      </c>
      <c r="F182" s="6">
        <v>118840</v>
      </c>
      <c r="G182" t="s">
        <v>16</v>
      </c>
      <c r="H182" t="s">
        <v>204</v>
      </c>
      <c r="I182" s="22">
        <f ca="1">(TODAY()-STAFF[[#This Row],[Date Joined]])/365</f>
        <v>4.9890410958904106</v>
      </c>
      <c r="J182" s="23">
        <f ca="1">ROUNDUP(IF(STAFF[[#This Row],[Tenure]]&gt;2,3%,2%)*STAFF[[#This Row],[Salary]],0)</f>
        <v>3566</v>
      </c>
    </row>
    <row r="183" spans="1:10" x14ac:dyDescent="0.3">
      <c r="A183" t="s">
        <v>152</v>
      </c>
      <c r="B183" t="s">
        <v>8</v>
      </c>
      <c r="C183" t="s">
        <v>56</v>
      </c>
      <c r="D183">
        <v>27</v>
      </c>
      <c r="E183" s="5">
        <v>44061</v>
      </c>
      <c r="F183" s="6">
        <v>119110</v>
      </c>
      <c r="G183" t="s">
        <v>16</v>
      </c>
      <c r="H183" t="s">
        <v>205</v>
      </c>
      <c r="I183" s="22">
        <f ca="1">(TODAY()-STAFF[[#This Row],[Date Joined]])/365</f>
        <v>4.8739726027397259</v>
      </c>
      <c r="J183" s="23">
        <f ca="1">ROUNDUP(IF(STAFF[[#This Row],[Tenure]]&gt;2,3%,2%)*STAFF[[#This Row],[Salary]],0)</f>
        <v>3574</v>
      </c>
    </row>
    <row r="184" spans="1:10" x14ac:dyDescent="0.3">
      <c r="A184" t="s">
        <v>60</v>
      </c>
      <c r="B184" t="s">
        <v>8</v>
      </c>
      <c r="C184" t="s">
        <v>56</v>
      </c>
      <c r="D184">
        <v>27</v>
      </c>
      <c r="E184" s="5">
        <v>44122</v>
      </c>
      <c r="F184" s="6">
        <v>119110</v>
      </c>
      <c r="G184" t="s">
        <v>16</v>
      </c>
      <c r="H184" t="s">
        <v>204</v>
      </c>
      <c r="I184" s="22">
        <f ca="1">(TODAY()-STAFF[[#This Row],[Date Joined]])/365</f>
        <v>4.7068493150684931</v>
      </c>
      <c r="J184" s="23">
        <f ca="1">ROUNDUP(IF(STAFF[[#This Row],[Tenure]]&gt;2,3%,2%)*STAFF[[#This Row],[Salary]],0)</f>
        <v>3574</v>
      </c>
    </row>
  </sheetData>
  <conditionalFormatting sqref="F2:F21">
    <cfRule type="colorScale" priority="2">
      <colorScale>
        <cfvo type="min"/>
        <cfvo type="percentile" val="50"/>
        <cfvo type="max"/>
        <color rgb="FFF8696B"/>
        <color rgb="FFFFEB84"/>
        <color rgb="FF63BE7B"/>
      </colorScale>
    </cfRule>
  </conditionalFormatting>
  <conditionalFormatting sqref="F2:F184">
    <cfRule type="colorScale" priority="1">
      <colorScale>
        <cfvo type="min"/>
        <cfvo type="percentile" val="50"/>
        <cfvo type="max"/>
        <color rgb="FFF8696B"/>
        <color rgb="FFFFEB84"/>
        <color rgb="FF63BE7B"/>
      </colorScale>
    </cfRule>
  </conditionalFormatting>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70EB0-C707-4F48-A863-AB2566E98C11}">
  <dimension ref="B1:D61"/>
  <sheetViews>
    <sheetView workbookViewId="0">
      <selection activeCell="C4" sqref="C4"/>
    </sheetView>
  </sheetViews>
  <sheetFormatPr defaultRowHeight="14.4" x14ac:dyDescent="0.3"/>
  <cols>
    <col min="2" max="2" width="20.109375" customWidth="1"/>
    <col min="3" max="3" width="16.21875" customWidth="1"/>
  </cols>
  <sheetData>
    <row r="1" spans="2:4" x14ac:dyDescent="0.3">
      <c r="B1" s="16">
        <v>3</v>
      </c>
      <c r="C1" t="s">
        <v>210</v>
      </c>
    </row>
    <row r="3" spans="2:4" x14ac:dyDescent="0.3">
      <c r="B3" t="s">
        <v>211</v>
      </c>
      <c r="C3" t="s">
        <v>12</v>
      </c>
    </row>
    <row r="5" spans="2:4" x14ac:dyDescent="0.3">
      <c r="B5" t="s">
        <v>212</v>
      </c>
      <c r="C5">
        <f>COUNTIFS(STAFF[Department],C3)</f>
        <v>54</v>
      </c>
    </row>
    <row r="7" spans="2:4" x14ac:dyDescent="0.3">
      <c r="B7" s="17" t="s">
        <v>0</v>
      </c>
      <c r="C7" s="17" t="s">
        <v>6</v>
      </c>
      <c r="D7" s="17" t="s">
        <v>5</v>
      </c>
    </row>
    <row r="8" spans="2:4" x14ac:dyDescent="0.3">
      <c r="B8" s="17" t="str" cm="1">
        <f t="array" aca="1" ref="B8:D61" ca="1">_xlfn._xlws.SORT(_xlfn.CHOOSECOLS(_xlfn._xlws.FILTER(STAFF[],STAFF[Department]=C3),1,7,6),3,-1)</f>
        <v>Gretchen Callow</v>
      </c>
      <c r="C8" s="17" t="str">
        <f ca="1"/>
        <v>Average</v>
      </c>
      <c r="D8" s="18" t="str">
        <f ca="1"/>
        <v xml:space="preserve"> </v>
      </c>
    </row>
    <row r="9" spans="2:4" x14ac:dyDescent="0.3">
      <c r="B9" s="17" t="str">
        <f ca="1"/>
        <v>Heer Pennathur</v>
      </c>
      <c r="C9" s="17" t="str">
        <f ca="1"/>
        <v>Average</v>
      </c>
      <c r="D9" s="18">
        <f ca="1"/>
        <v>118840</v>
      </c>
    </row>
    <row r="10" spans="2:4" x14ac:dyDescent="0.3">
      <c r="B10" s="17" t="str">
        <f ca="1"/>
        <v>Tawnya Tickel</v>
      </c>
      <c r="C10" s="17" t="str">
        <f ca="1"/>
        <v>Average</v>
      </c>
      <c r="D10" s="18">
        <f ca="1"/>
        <v>118840</v>
      </c>
    </row>
    <row r="11" spans="2:4" x14ac:dyDescent="0.3">
      <c r="B11" s="17" t="str">
        <f ca="1"/>
        <v>Ramnath Ravuri</v>
      </c>
      <c r="C11" s="17" t="str">
        <f ca="1"/>
        <v>Average</v>
      </c>
      <c r="D11" s="18">
        <f ca="1"/>
        <v>114870</v>
      </c>
    </row>
    <row r="12" spans="2:4" x14ac:dyDescent="0.3">
      <c r="B12" s="17" t="str">
        <f ca="1"/>
        <v>Wilone O'Kielt</v>
      </c>
      <c r="C12" s="17" t="str">
        <f ca="1"/>
        <v>Average</v>
      </c>
      <c r="D12" s="18">
        <f ca="1"/>
        <v>114870</v>
      </c>
    </row>
    <row r="13" spans="2:4" x14ac:dyDescent="0.3">
      <c r="B13" s="17" t="str">
        <f ca="1"/>
        <v>Deepali Charan</v>
      </c>
      <c r="C13" s="17" t="str">
        <f ca="1"/>
        <v>Average</v>
      </c>
      <c r="D13" s="18">
        <f ca="1"/>
        <v>112650</v>
      </c>
    </row>
    <row r="14" spans="2:4" x14ac:dyDescent="0.3">
      <c r="B14" s="17" t="str">
        <f ca="1"/>
        <v>Mollie Hanway</v>
      </c>
      <c r="C14" s="17" t="str">
        <f ca="1"/>
        <v>Average</v>
      </c>
      <c r="D14" s="18">
        <f ca="1"/>
        <v>112650</v>
      </c>
    </row>
    <row r="15" spans="2:4" x14ac:dyDescent="0.3">
      <c r="B15" s="17" t="str">
        <f ca="1"/>
        <v>Bev Lashley</v>
      </c>
      <c r="C15" s="17" t="str">
        <f ca="1"/>
        <v>Poor</v>
      </c>
      <c r="D15" s="18">
        <f ca="1"/>
        <v>112110</v>
      </c>
    </row>
    <row r="16" spans="2:4" x14ac:dyDescent="0.3">
      <c r="B16" s="17" t="str">
        <f ca="1"/>
        <v>Narois Motiwala</v>
      </c>
      <c r="C16" s="17" t="str">
        <f ca="1"/>
        <v>Poor</v>
      </c>
      <c r="D16" s="18">
        <f ca="1"/>
        <v>112110</v>
      </c>
    </row>
    <row r="17" spans="2:4" x14ac:dyDescent="0.3">
      <c r="B17" s="17" t="str">
        <f ca="1"/>
        <v>Hridaynath Tendulkar</v>
      </c>
      <c r="C17" s="17" t="str">
        <f ca="1"/>
        <v>Average</v>
      </c>
      <c r="D17" s="18">
        <f ca="1"/>
        <v>107700</v>
      </c>
    </row>
    <row r="18" spans="2:4" x14ac:dyDescent="0.3">
      <c r="B18" s="17" t="str">
        <f ca="1"/>
        <v>Kaine Padly</v>
      </c>
      <c r="C18" s="17" t="str">
        <f ca="1"/>
        <v>Average</v>
      </c>
      <c r="D18" s="18">
        <f ca="1"/>
        <v>107700</v>
      </c>
    </row>
    <row r="19" spans="2:4" x14ac:dyDescent="0.3">
      <c r="B19" s="17" t="str">
        <f ca="1"/>
        <v>Caro Chappel</v>
      </c>
      <c r="C19" s="17" t="str">
        <f ca="1"/>
        <v>Average</v>
      </c>
      <c r="D19" s="18">
        <f ca="1"/>
        <v>104410</v>
      </c>
    </row>
    <row r="20" spans="2:4" x14ac:dyDescent="0.3">
      <c r="B20" s="17" t="str">
        <f ca="1"/>
        <v>Manjusri Ruchi</v>
      </c>
      <c r="C20" s="17" t="str">
        <f ca="1"/>
        <v>Average</v>
      </c>
      <c r="D20" s="18">
        <f ca="1"/>
        <v>104410</v>
      </c>
    </row>
    <row r="21" spans="2:4" x14ac:dyDescent="0.3">
      <c r="B21" s="17" t="str">
        <f ca="1"/>
        <v>Amlankusum Rajabhushan</v>
      </c>
      <c r="C21" s="17" t="str">
        <f ca="1"/>
        <v>Average</v>
      </c>
      <c r="D21" s="18">
        <f ca="1"/>
        <v>100420</v>
      </c>
    </row>
    <row r="22" spans="2:4" x14ac:dyDescent="0.3">
      <c r="B22" s="17" t="str">
        <f ca="1"/>
        <v>Collin Jagson</v>
      </c>
      <c r="C22" s="17" t="str">
        <f ca="1"/>
        <v>Average</v>
      </c>
      <c r="D22" s="18">
        <f ca="1"/>
        <v>100420</v>
      </c>
    </row>
    <row r="23" spans="2:4" x14ac:dyDescent="0.3">
      <c r="B23" s="17" t="str">
        <f ca="1"/>
        <v>Sukhdev Nageshwar</v>
      </c>
      <c r="C23" s="17" t="str">
        <f ca="1"/>
        <v>Average</v>
      </c>
      <c r="D23" s="18">
        <f ca="1"/>
        <v>96140</v>
      </c>
    </row>
    <row r="24" spans="2:4" x14ac:dyDescent="0.3">
      <c r="B24" s="17" t="str">
        <f ca="1"/>
        <v>Torrance Collier</v>
      </c>
      <c r="C24" s="17" t="str">
        <f ca="1"/>
        <v>Average</v>
      </c>
      <c r="D24" s="18">
        <f ca="1"/>
        <v>96140</v>
      </c>
    </row>
    <row r="25" spans="2:4" x14ac:dyDescent="0.3">
      <c r="B25" s="17" t="str">
        <f ca="1"/>
        <v>Madge McCloughen</v>
      </c>
      <c r="C25" s="17" t="str">
        <f ca="1"/>
        <v>Average</v>
      </c>
      <c r="D25" s="18">
        <f ca="1"/>
        <v>91310</v>
      </c>
    </row>
    <row r="26" spans="2:4" x14ac:dyDescent="0.3">
      <c r="B26" s="17" t="str">
        <f ca="1"/>
        <v>Rukma Vinita</v>
      </c>
      <c r="C26" s="17" t="str">
        <f ca="1"/>
        <v>Average</v>
      </c>
      <c r="D26" s="18">
        <f ca="1"/>
        <v>91310</v>
      </c>
    </row>
    <row r="27" spans="2:4" x14ac:dyDescent="0.3">
      <c r="B27" s="17" t="str">
        <f ca="1"/>
        <v>Dennison Crosswaite</v>
      </c>
      <c r="C27" s="17" t="str">
        <f ca="1"/>
        <v>Above average</v>
      </c>
      <c r="D27" s="18">
        <f ca="1"/>
        <v>90700</v>
      </c>
    </row>
    <row r="28" spans="2:4" x14ac:dyDescent="0.3">
      <c r="B28" s="17" t="str">
        <f ca="1"/>
        <v>Karuna Pashupathy</v>
      </c>
      <c r="C28" s="17" t="str">
        <f ca="1"/>
        <v>Above average</v>
      </c>
      <c r="D28" s="18">
        <f ca="1"/>
        <v>90700</v>
      </c>
    </row>
    <row r="29" spans="2:4" x14ac:dyDescent="0.3">
      <c r="B29" s="17" t="str">
        <f ca="1"/>
        <v>Ches Bonnell</v>
      </c>
      <c r="C29" s="17" t="str">
        <f ca="1"/>
        <v>Poor</v>
      </c>
      <c r="D29" s="18">
        <f ca="1"/>
        <v>88050</v>
      </c>
    </row>
    <row r="30" spans="2:4" x14ac:dyDescent="0.3">
      <c r="B30" s="17" t="str">
        <f ca="1"/>
        <v>Gangadutt Ragha</v>
      </c>
      <c r="C30" s="17" t="str">
        <f ca="1"/>
        <v>Poor</v>
      </c>
      <c r="D30" s="18">
        <f ca="1"/>
        <v>88050</v>
      </c>
    </row>
    <row r="31" spans="2:4" x14ac:dyDescent="0.3">
      <c r="B31" s="17" t="str">
        <f ca="1"/>
        <v>Godavari Veena</v>
      </c>
      <c r="C31" s="17" t="str">
        <f ca="1"/>
        <v>Average</v>
      </c>
      <c r="D31" s="18">
        <f ca="1"/>
        <v>87620</v>
      </c>
    </row>
    <row r="32" spans="2:4" x14ac:dyDescent="0.3">
      <c r="B32" s="17" t="str">
        <f ca="1"/>
        <v>Merrilee Plenty</v>
      </c>
      <c r="C32" s="17" t="str">
        <f ca="1"/>
        <v>Average</v>
      </c>
      <c r="D32" s="18">
        <f ca="1"/>
        <v>87620</v>
      </c>
    </row>
    <row r="33" spans="2:4" x14ac:dyDescent="0.3">
      <c r="B33" s="17" t="str">
        <f ca="1"/>
        <v>Agnes Collicott</v>
      </c>
      <c r="C33" s="17" t="str">
        <f ca="1"/>
        <v>Average</v>
      </c>
      <c r="D33" s="18">
        <f ca="1"/>
        <v>83750</v>
      </c>
    </row>
    <row r="34" spans="2:4" x14ac:dyDescent="0.3">
      <c r="B34" s="17" t="str">
        <f ca="1"/>
        <v>Kunja Prashanta Vibha</v>
      </c>
      <c r="C34" s="17" t="str">
        <f ca="1"/>
        <v>Average</v>
      </c>
      <c r="D34" s="18">
        <f ca="1"/>
        <v>83750</v>
      </c>
    </row>
    <row r="35" spans="2:4" x14ac:dyDescent="0.3">
      <c r="B35" s="17" t="str">
        <f ca="1"/>
        <v>Bhuvan Pals</v>
      </c>
      <c r="C35" s="17" t="str">
        <f ca="1"/>
        <v>Above average</v>
      </c>
      <c r="D35" s="18">
        <f ca="1"/>
        <v>80700</v>
      </c>
    </row>
    <row r="36" spans="2:4" x14ac:dyDescent="0.3">
      <c r="B36" t="str">
        <f ca="1"/>
        <v>Van Tuxwell</v>
      </c>
      <c r="C36" t="str">
        <f ca="1"/>
        <v>Above average</v>
      </c>
      <c r="D36">
        <f ca="1"/>
        <v>80700</v>
      </c>
    </row>
    <row r="37" spans="2:4" x14ac:dyDescent="0.3">
      <c r="B37" t="str">
        <f ca="1"/>
        <v>Ayog Chakrabarti</v>
      </c>
      <c r="C37" t="str">
        <f ca="1"/>
        <v>Very poor</v>
      </c>
      <c r="D37">
        <f ca="1"/>
        <v>75480</v>
      </c>
    </row>
    <row r="38" spans="2:4" x14ac:dyDescent="0.3">
      <c r="B38" t="str">
        <f ca="1"/>
        <v>Camilla Castle</v>
      </c>
      <c r="C38" t="str">
        <f ca="1"/>
        <v>Very poor</v>
      </c>
      <c r="D38">
        <f ca="1"/>
        <v>75480</v>
      </c>
    </row>
    <row r="39" spans="2:4" x14ac:dyDescent="0.3">
      <c r="B39" t="str">
        <f ca="1"/>
        <v>Elia Cockton</v>
      </c>
      <c r="C39" t="str">
        <f ca="1"/>
        <v>Average</v>
      </c>
      <c r="D39">
        <f ca="1"/>
        <v>75280</v>
      </c>
    </row>
    <row r="40" spans="2:4" x14ac:dyDescent="0.3">
      <c r="B40" t="str">
        <f ca="1"/>
        <v>Hemavati Muthiah</v>
      </c>
      <c r="C40" t="str">
        <f ca="1"/>
        <v>Average</v>
      </c>
      <c r="D40">
        <f ca="1"/>
        <v>75280</v>
      </c>
    </row>
    <row r="41" spans="2:4" x14ac:dyDescent="0.3">
      <c r="B41" t="str">
        <f ca="1"/>
        <v>Myer McCory</v>
      </c>
      <c r="C41" t="str">
        <f ca="1"/>
        <v>Average</v>
      </c>
      <c r="D41">
        <f ca="1"/>
        <v>69710</v>
      </c>
    </row>
    <row r="42" spans="2:4" x14ac:dyDescent="0.3">
      <c r="B42" t="str">
        <f ca="1"/>
        <v>Shekhar Eswara</v>
      </c>
      <c r="C42" t="str">
        <f ca="1"/>
        <v>Average</v>
      </c>
      <c r="D42">
        <f ca="1"/>
        <v>69710</v>
      </c>
    </row>
    <row r="43" spans="2:4" x14ac:dyDescent="0.3">
      <c r="B43" t="str">
        <f ca="1"/>
        <v>Andria Kimpton</v>
      </c>
      <c r="C43" t="str">
        <f ca="1"/>
        <v>Average</v>
      </c>
      <c r="D43">
        <f ca="1"/>
        <v>69120</v>
      </c>
    </row>
    <row r="44" spans="2:4" x14ac:dyDescent="0.3">
      <c r="B44" t="str">
        <f ca="1"/>
        <v>Rameshwari Chikodi</v>
      </c>
      <c r="C44" t="str">
        <f ca="1"/>
        <v>Average</v>
      </c>
      <c r="D44">
        <f ca="1"/>
        <v>69120</v>
      </c>
    </row>
    <row r="45" spans="2:4" x14ac:dyDescent="0.3">
      <c r="B45" t="str">
        <f ca="1"/>
        <v>Jaishree Atasi Yavatkar</v>
      </c>
      <c r="C45" t="str">
        <f ca="1"/>
        <v>Average</v>
      </c>
      <c r="D45">
        <f ca="1"/>
        <v>69070</v>
      </c>
    </row>
    <row r="46" spans="2:4" x14ac:dyDescent="0.3">
      <c r="B46" t="str">
        <f ca="1"/>
        <v>Murry Dryburgh</v>
      </c>
      <c r="C46" t="str">
        <f ca="1"/>
        <v>Average</v>
      </c>
      <c r="D46">
        <f ca="1"/>
        <v>69070</v>
      </c>
    </row>
    <row r="47" spans="2:4" x14ac:dyDescent="0.3">
      <c r="B47" t="str">
        <f ca="1"/>
        <v>Fullara Sushanti Mokate</v>
      </c>
      <c r="C47" t="str">
        <f ca="1"/>
        <v>Average</v>
      </c>
      <c r="D47">
        <f ca="1"/>
        <v>62780</v>
      </c>
    </row>
    <row r="48" spans="2:4" x14ac:dyDescent="0.3">
      <c r="B48" t="str">
        <f ca="1"/>
        <v>Vic Radolf</v>
      </c>
      <c r="C48" t="str">
        <f ca="1"/>
        <v>Average</v>
      </c>
      <c r="D48">
        <f ca="1"/>
        <v>62780</v>
      </c>
    </row>
    <row r="49" spans="2:4" x14ac:dyDescent="0.3">
      <c r="B49" t="str">
        <f ca="1"/>
        <v>Brien Boise</v>
      </c>
      <c r="C49" t="str">
        <f ca="1"/>
        <v>Average</v>
      </c>
      <c r="D49">
        <f ca="1"/>
        <v>58100</v>
      </c>
    </row>
    <row r="50" spans="2:4" x14ac:dyDescent="0.3">
      <c r="B50" t="str">
        <f ca="1"/>
        <v>Pratigya Rema</v>
      </c>
      <c r="C50" t="str">
        <f ca="1"/>
        <v>Average</v>
      </c>
      <c r="D50">
        <f ca="1"/>
        <v>58100</v>
      </c>
    </row>
    <row r="51" spans="2:4" x14ac:dyDescent="0.3">
      <c r="B51" t="str">
        <f ca="1"/>
        <v>Pragya Nilufar</v>
      </c>
      <c r="C51" t="str">
        <f ca="1"/>
        <v>Average</v>
      </c>
      <c r="D51">
        <f ca="1"/>
        <v>53870</v>
      </c>
    </row>
    <row r="52" spans="2:4" x14ac:dyDescent="0.3">
      <c r="B52" t="str">
        <f ca="1"/>
        <v>William Reeveley</v>
      </c>
      <c r="C52" t="str">
        <f ca="1"/>
        <v>Average</v>
      </c>
      <c r="D52">
        <f ca="1"/>
        <v>53870</v>
      </c>
    </row>
    <row r="53" spans="2:4" x14ac:dyDescent="0.3">
      <c r="B53" t="str">
        <f ca="1"/>
        <v>Amal Nimesh</v>
      </c>
      <c r="C53" t="str">
        <f ca="1"/>
        <v>Average</v>
      </c>
      <c r="D53">
        <f ca="1"/>
        <v>48950</v>
      </c>
    </row>
    <row r="54" spans="2:4" x14ac:dyDescent="0.3">
      <c r="B54" t="str">
        <f ca="1"/>
        <v>Gunar Cockshoot</v>
      </c>
      <c r="C54" t="str">
        <f ca="1"/>
        <v>Average</v>
      </c>
      <c r="D54">
        <f ca="1"/>
        <v>48950</v>
      </c>
    </row>
    <row r="55" spans="2:4" x14ac:dyDescent="0.3">
      <c r="B55" t="str">
        <f ca="1"/>
        <v>Kassi Jonson</v>
      </c>
      <c r="C55" t="str">
        <f ca="1"/>
        <v>Above average</v>
      </c>
      <c r="D55">
        <f ca="1"/>
        <v>43840</v>
      </c>
    </row>
    <row r="56" spans="2:4" x14ac:dyDescent="0.3">
      <c r="B56" t="str">
        <f ca="1"/>
        <v>Yagna Sujeev</v>
      </c>
      <c r="C56" t="str">
        <f ca="1"/>
        <v>Above average</v>
      </c>
      <c r="D56">
        <f ca="1"/>
        <v>43840</v>
      </c>
    </row>
    <row r="57" spans="2:4" x14ac:dyDescent="0.3">
      <c r="B57" t="str">
        <f ca="1"/>
        <v>Dotty Strutley</v>
      </c>
      <c r="C57" t="str">
        <f ca="1"/>
        <v>Average</v>
      </c>
      <c r="D57">
        <f ca="1"/>
        <v>41980</v>
      </c>
    </row>
    <row r="58" spans="2:4" x14ac:dyDescent="0.3">
      <c r="B58" t="str">
        <f ca="1"/>
        <v>Jagajeet Viraj</v>
      </c>
      <c r="C58" t="str">
        <f ca="1"/>
        <v>Average</v>
      </c>
      <c r="D58">
        <f ca="1"/>
        <v>41980</v>
      </c>
    </row>
    <row r="59" spans="2:4" x14ac:dyDescent="0.3">
      <c r="B59" t="str">
        <f ca="1"/>
        <v>Niall Selesnick</v>
      </c>
      <c r="C59" t="str">
        <f ca="1"/>
        <v>Average</v>
      </c>
      <c r="D59">
        <f ca="1"/>
        <v>34980</v>
      </c>
    </row>
    <row r="60" spans="2:4" x14ac:dyDescent="0.3">
      <c r="B60" t="str">
        <f ca="1"/>
        <v>Suchira Bhanupriya Tapti</v>
      </c>
      <c r="C60" t="str">
        <f ca="1"/>
        <v>Average</v>
      </c>
      <c r="D60">
        <f ca="1"/>
        <v>34980</v>
      </c>
    </row>
    <row r="61" spans="2:4" x14ac:dyDescent="0.3">
      <c r="B61" t="str">
        <f ca="1"/>
        <v>Shubhra Potla</v>
      </c>
      <c r="C61" t="str">
        <f ca="1"/>
        <v>Average</v>
      </c>
      <c r="D61">
        <f ca="1"/>
        <v>33920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35D28-D5D7-4277-98D0-80EBC085D42D}">
  <dimension ref="A1:I89"/>
  <sheetViews>
    <sheetView workbookViewId="0">
      <selection activeCell="F10" sqref="F10"/>
    </sheetView>
  </sheetViews>
  <sheetFormatPr defaultRowHeight="14.4" x14ac:dyDescent="0.3"/>
  <cols>
    <col min="1" max="1" width="27.21875" bestFit="1" customWidth="1"/>
    <col min="2" max="2" width="15.77734375" bestFit="1" customWidth="1"/>
    <col min="3" max="3" width="19.88671875" bestFit="1" customWidth="1"/>
    <col min="4" max="4" width="12.77734375" bestFit="1" customWidth="1"/>
    <col min="5" max="5" width="19.5546875" bestFit="1" customWidth="1"/>
    <col min="6" max="6" width="14.6640625" bestFit="1" customWidth="1"/>
    <col min="7" max="7" width="14.88671875" bestFit="1" customWidth="1"/>
    <col min="8" max="8" width="16.44140625" bestFit="1" customWidth="1"/>
    <col min="9" max="9" width="15.5546875" bestFit="1" customWidth="1"/>
  </cols>
  <sheetData>
    <row r="1" spans="1:9" x14ac:dyDescent="0.3">
      <c r="A1" s="9" t="s">
        <v>226</v>
      </c>
    </row>
    <row r="3" spans="1:9" x14ac:dyDescent="0.3">
      <c r="A3" t="s">
        <v>217</v>
      </c>
      <c r="B3" t="s">
        <v>218</v>
      </c>
      <c r="C3" t="s">
        <v>219</v>
      </c>
      <c r="D3" t="s">
        <v>220</v>
      </c>
      <c r="E3" t="s">
        <v>221</v>
      </c>
      <c r="F3" t="s">
        <v>222</v>
      </c>
      <c r="G3" t="s">
        <v>223</v>
      </c>
      <c r="H3" t="s">
        <v>224</v>
      </c>
      <c r="I3" t="s">
        <v>225</v>
      </c>
    </row>
    <row r="4" spans="1:9" x14ac:dyDescent="0.3">
      <c r="A4" t="s">
        <v>92</v>
      </c>
      <c r="B4" t="s">
        <v>8</v>
      </c>
      <c r="C4" t="s">
        <v>12</v>
      </c>
      <c r="D4">
        <v>27</v>
      </c>
      <c r="E4" s="5">
        <v>44686</v>
      </c>
      <c r="F4">
        <v>83750</v>
      </c>
      <c r="G4" t="s">
        <v>16</v>
      </c>
      <c r="H4" t="s">
        <v>204</v>
      </c>
      <c r="I4">
        <v>1.5945205479452054</v>
      </c>
    </row>
    <row r="5" spans="1:9" x14ac:dyDescent="0.3">
      <c r="A5" t="s">
        <v>126</v>
      </c>
      <c r="B5" t="s">
        <v>8</v>
      </c>
      <c r="C5" t="s">
        <v>21</v>
      </c>
      <c r="D5">
        <v>21</v>
      </c>
      <c r="E5" s="5">
        <v>44256</v>
      </c>
      <c r="F5">
        <v>65920</v>
      </c>
      <c r="G5" t="s">
        <v>16</v>
      </c>
      <c r="H5" t="s">
        <v>205</v>
      </c>
      <c r="I5">
        <v>2.7726027397260276</v>
      </c>
    </row>
    <row r="6" spans="1:9" x14ac:dyDescent="0.3">
      <c r="A6" t="s">
        <v>72</v>
      </c>
      <c r="B6" t="s">
        <v>8</v>
      </c>
      <c r="C6" t="s">
        <v>9</v>
      </c>
      <c r="D6">
        <v>36</v>
      </c>
      <c r="E6" s="5">
        <v>44529</v>
      </c>
      <c r="F6">
        <v>78390</v>
      </c>
      <c r="G6" t="s">
        <v>16</v>
      </c>
      <c r="H6" t="s">
        <v>204</v>
      </c>
      <c r="I6">
        <v>2.0246575342465754</v>
      </c>
    </row>
    <row r="7" spans="1:9" x14ac:dyDescent="0.3">
      <c r="A7" t="s">
        <v>152</v>
      </c>
      <c r="B7" t="s">
        <v>8</v>
      </c>
      <c r="C7" t="s">
        <v>56</v>
      </c>
      <c r="D7">
        <v>27</v>
      </c>
      <c r="E7" s="5">
        <v>44061</v>
      </c>
      <c r="F7">
        <v>119110</v>
      </c>
      <c r="G7" t="s">
        <v>16</v>
      </c>
      <c r="H7" t="s">
        <v>205</v>
      </c>
      <c r="I7">
        <v>3.3068493150684932</v>
      </c>
    </row>
    <row r="8" spans="1:9" x14ac:dyDescent="0.3">
      <c r="A8" t="s">
        <v>167</v>
      </c>
      <c r="B8" t="s">
        <v>8</v>
      </c>
      <c r="C8" t="s">
        <v>19</v>
      </c>
      <c r="D8">
        <v>28</v>
      </c>
      <c r="E8" s="5">
        <v>44296</v>
      </c>
      <c r="F8">
        <v>53240</v>
      </c>
      <c r="G8" t="s">
        <v>16</v>
      </c>
      <c r="H8" t="s">
        <v>205</v>
      </c>
      <c r="I8">
        <v>2.6630136986301371</v>
      </c>
    </row>
    <row r="9" spans="1:9" x14ac:dyDescent="0.3">
      <c r="A9" t="s">
        <v>135</v>
      </c>
      <c r="B9" t="s">
        <v>8</v>
      </c>
      <c r="C9" t="s">
        <v>12</v>
      </c>
      <c r="D9">
        <v>33</v>
      </c>
      <c r="E9" s="5">
        <v>44313</v>
      </c>
      <c r="F9">
        <v>75480</v>
      </c>
      <c r="G9" t="s">
        <v>42</v>
      </c>
      <c r="H9" t="s">
        <v>205</v>
      </c>
      <c r="I9">
        <v>2.6164383561643834</v>
      </c>
    </row>
    <row r="10" spans="1:9" x14ac:dyDescent="0.3">
      <c r="A10" t="s">
        <v>7</v>
      </c>
      <c r="B10" t="s">
        <v>8</v>
      </c>
      <c r="C10" t="s">
        <v>9</v>
      </c>
      <c r="D10">
        <v>42</v>
      </c>
      <c r="E10" s="5">
        <v>44779</v>
      </c>
      <c r="F10">
        <v>75000</v>
      </c>
      <c r="G10" t="s">
        <v>10</v>
      </c>
      <c r="H10" t="s">
        <v>204</v>
      </c>
      <c r="I10">
        <v>1.3397260273972602</v>
      </c>
    </row>
    <row r="11" spans="1:9" x14ac:dyDescent="0.3">
      <c r="A11" t="s">
        <v>107</v>
      </c>
      <c r="B11" t="s">
        <v>8</v>
      </c>
      <c r="C11" t="s">
        <v>9</v>
      </c>
      <c r="D11">
        <v>28</v>
      </c>
      <c r="E11" s="5">
        <v>44630</v>
      </c>
      <c r="F11">
        <v>99970</v>
      </c>
      <c r="G11" t="s">
        <v>16</v>
      </c>
      <c r="H11" t="s">
        <v>204</v>
      </c>
      <c r="I11">
        <v>1.747945205479452</v>
      </c>
    </row>
    <row r="12" spans="1:9" x14ac:dyDescent="0.3">
      <c r="A12" t="s">
        <v>35</v>
      </c>
      <c r="B12" t="s">
        <v>8</v>
      </c>
      <c r="C12" t="s">
        <v>21</v>
      </c>
      <c r="D12">
        <v>28</v>
      </c>
      <c r="E12" s="5">
        <v>44185</v>
      </c>
      <c r="F12">
        <v>75970</v>
      </c>
      <c r="G12" t="s">
        <v>16</v>
      </c>
      <c r="H12" t="s">
        <v>204</v>
      </c>
      <c r="I12">
        <v>2.967123287671233</v>
      </c>
    </row>
    <row r="13" spans="1:9" x14ac:dyDescent="0.3">
      <c r="A13" t="s">
        <v>133</v>
      </c>
      <c r="B13" t="s">
        <v>8</v>
      </c>
      <c r="C13" t="s">
        <v>12</v>
      </c>
      <c r="D13">
        <v>25</v>
      </c>
      <c r="E13" s="5">
        <v>44633</v>
      </c>
      <c r="F13">
        <v>80700</v>
      </c>
      <c r="G13" t="s">
        <v>13</v>
      </c>
      <c r="H13" t="s">
        <v>205</v>
      </c>
      <c r="I13">
        <v>1.7397260273972603</v>
      </c>
    </row>
    <row r="14" spans="1:9" x14ac:dyDescent="0.3">
      <c r="A14" t="s">
        <v>26</v>
      </c>
      <c r="B14" t="s">
        <v>8</v>
      </c>
      <c r="C14" t="s">
        <v>12</v>
      </c>
      <c r="D14">
        <v>31</v>
      </c>
      <c r="E14" s="5">
        <v>44663</v>
      </c>
      <c r="F14">
        <v>58100</v>
      </c>
      <c r="G14" t="s">
        <v>16</v>
      </c>
      <c r="H14" t="s">
        <v>204</v>
      </c>
      <c r="I14">
        <v>1.6575342465753424</v>
      </c>
    </row>
    <row r="15" spans="1:9" x14ac:dyDescent="0.3">
      <c r="A15" t="s">
        <v>41</v>
      </c>
      <c r="B15" t="s">
        <v>8</v>
      </c>
      <c r="C15" t="s">
        <v>12</v>
      </c>
      <c r="D15">
        <v>33</v>
      </c>
      <c r="E15" s="5">
        <v>44374</v>
      </c>
      <c r="F15">
        <v>75480</v>
      </c>
      <c r="G15" t="s">
        <v>42</v>
      </c>
      <c r="H15" t="s">
        <v>204</v>
      </c>
      <c r="I15">
        <v>2.4493150684931506</v>
      </c>
    </row>
    <row r="16" spans="1:9" x14ac:dyDescent="0.3">
      <c r="A16" t="s">
        <v>101</v>
      </c>
      <c r="B16" t="s">
        <v>8</v>
      </c>
      <c r="C16" t="s">
        <v>12</v>
      </c>
      <c r="D16">
        <v>40</v>
      </c>
      <c r="E16" s="5">
        <v>44381</v>
      </c>
      <c r="F16">
        <v>104410</v>
      </c>
      <c r="G16" t="s">
        <v>16</v>
      </c>
      <c r="H16" t="s">
        <v>204</v>
      </c>
      <c r="I16">
        <v>2.43013698630137</v>
      </c>
    </row>
    <row r="17" spans="1:9" x14ac:dyDescent="0.3">
      <c r="A17" t="s">
        <v>96</v>
      </c>
      <c r="B17" t="s">
        <v>8</v>
      </c>
      <c r="C17" t="s">
        <v>9</v>
      </c>
      <c r="D17">
        <v>28</v>
      </c>
      <c r="E17" s="5">
        <v>44649</v>
      </c>
      <c r="F17">
        <v>104120</v>
      </c>
      <c r="G17" t="s">
        <v>16</v>
      </c>
      <c r="H17" t="s">
        <v>204</v>
      </c>
      <c r="I17">
        <v>1.6958904109589041</v>
      </c>
    </row>
    <row r="18" spans="1:9" x14ac:dyDescent="0.3">
      <c r="A18" t="s">
        <v>66</v>
      </c>
      <c r="B18" t="s">
        <v>8</v>
      </c>
      <c r="C18" t="s">
        <v>9</v>
      </c>
      <c r="D18">
        <v>32</v>
      </c>
      <c r="E18" s="5">
        <v>44611</v>
      </c>
      <c r="F18">
        <v>41570</v>
      </c>
      <c r="G18" t="s">
        <v>16</v>
      </c>
      <c r="H18" t="s">
        <v>204</v>
      </c>
      <c r="I18">
        <v>1.8</v>
      </c>
    </row>
    <row r="19" spans="1:9" x14ac:dyDescent="0.3">
      <c r="A19" t="s">
        <v>165</v>
      </c>
      <c r="B19" t="s">
        <v>8</v>
      </c>
      <c r="C19" t="s">
        <v>19</v>
      </c>
      <c r="D19">
        <v>34</v>
      </c>
      <c r="E19" s="5">
        <v>44660</v>
      </c>
      <c r="F19">
        <v>49630</v>
      </c>
      <c r="G19" t="s">
        <v>24</v>
      </c>
      <c r="H19" t="s">
        <v>205</v>
      </c>
      <c r="I19">
        <v>1.6657534246575343</v>
      </c>
    </row>
    <row r="20" spans="1:9" x14ac:dyDescent="0.3">
      <c r="A20" t="s">
        <v>195</v>
      </c>
      <c r="B20" t="s">
        <v>8</v>
      </c>
      <c r="C20" t="s">
        <v>21</v>
      </c>
      <c r="D20">
        <v>34</v>
      </c>
      <c r="E20" s="5">
        <v>44383</v>
      </c>
      <c r="F20">
        <v>92450</v>
      </c>
      <c r="G20" t="s">
        <v>16</v>
      </c>
      <c r="H20" t="s">
        <v>205</v>
      </c>
      <c r="I20">
        <v>2.4246575342465753</v>
      </c>
    </row>
    <row r="21" spans="1:9" x14ac:dyDescent="0.3">
      <c r="A21" t="s">
        <v>184</v>
      </c>
      <c r="B21" t="s">
        <v>8</v>
      </c>
      <c r="C21" t="s">
        <v>19</v>
      </c>
      <c r="D21">
        <v>20</v>
      </c>
      <c r="E21" s="5">
        <v>44476</v>
      </c>
      <c r="F21">
        <v>68900</v>
      </c>
      <c r="G21" t="s">
        <v>24</v>
      </c>
      <c r="H21" t="s">
        <v>205</v>
      </c>
      <c r="I21">
        <v>2.1698630136986301</v>
      </c>
    </row>
    <row r="22" spans="1:9" x14ac:dyDescent="0.3">
      <c r="A22" t="s">
        <v>175</v>
      </c>
      <c r="B22" t="s">
        <v>8</v>
      </c>
      <c r="C22" t="s">
        <v>9</v>
      </c>
      <c r="D22">
        <v>36</v>
      </c>
      <c r="E22" s="5">
        <v>44023</v>
      </c>
      <c r="F22">
        <v>114890</v>
      </c>
      <c r="G22" t="s">
        <v>16</v>
      </c>
      <c r="H22" t="s">
        <v>205</v>
      </c>
      <c r="I22">
        <v>3.4109589041095889</v>
      </c>
    </row>
    <row r="23" spans="1:9" x14ac:dyDescent="0.3">
      <c r="A23" t="s">
        <v>30</v>
      </c>
      <c r="B23" t="s">
        <v>8</v>
      </c>
      <c r="C23" t="s">
        <v>12</v>
      </c>
      <c r="D23">
        <v>31</v>
      </c>
      <c r="E23" s="5">
        <v>44145</v>
      </c>
      <c r="F23">
        <v>41980</v>
      </c>
      <c r="G23" t="s">
        <v>16</v>
      </c>
      <c r="H23" t="s">
        <v>204</v>
      </c>
      <c r="I23">
        <v>3.0767123287671234</v>
      </c>
    </row>
    <row r="24" spans="1:9" x14ac:dyDescent="0.3">
      <c r="A24" t="s">
        <v>95</v>
      </c>
      <c r="B24" t="s">
        <v>8</v>
      </c>
      <c r="C24" t="s">
        <v>12</v>
      </c>
      <c r="D24">
        <v>33</v>
      </c>
      <c r="E24" s="5">
        <v>44312</v>
      </c>
      <c r="F24">
        <v>75280</v>
      </c>
      <c r="G24" t="s">
        <v>16</v>
      </c>
      <c r="H24" t="s">
        <v>204</v>
      </c>
      <c r="I24">
        <v>2.6191780821917807</v>
      </c>
    </row>
    <row r="25" spans="1:9" x14ac:dyDescent="0.3">
      <c r="A25" t="s">
        <v>60</v>
      </c>
      <c r="B25" t="s">
        <v>8</v>
      </c>
      <c r="C25" t="s">
        <v>56</v>
      </c>
      <c r="D25">
        <v>27</v>
      </c>
      <c r="E25" s="5">
        <v>44122</v>
      </c>
      <c r="F25">
        <v>119110</v>
      </c>
      <c r="G25" t="s">
        <v>16</v>
      </c>
      <c r="H25" t="s">
        <v>204</v>
      </c>
      <c r="I25">
        <v>3.1397260273972605</v>
      </c>
    </row>
    <row r="26" spans="1:9" x14ac:dyDescent="0.3">
      <c r="A26" t="s">
        <v>108</v>
      </c>
      <c r="B26" t="s">
        <v>8</v>
      </c>
      <c r="C26" t="s">
        <v>56</v>
      </c>
      <c r="D26">
        <v>32</v>
      </c>
      <c r="E26" s="5">
        <v>44400</v>
      </c>
      <c r="F26">
        <v>45510</v>
      </c>
      <c r="G26" t="s">
        <v>16</v>
      </c>
      <c r="H26" t="s">
        <v>204</v>
      </c>
      <c r="I26">
        <v>2.3780821917808219</v>
      </c>
    </row>
    <row r="27" spans="1:9" x14ac:dyDescent="0.3">
      <c r="A27" t="s">
        <v>153</v>
      </c>
      <c r="B27" t="s">
        <v>8</v>
      </c>
      <c r="C27" t="s">
        <v>12</v>
      </c>
      <c r="D27">
        <v>24</v>
      </c>
      <c r="E27" s="5">
        <v>44087</v>
      </c>
      <c r="F27">
        <v>62780</v>
      </c>
      <c r="G27" t="s">
        <v>16</v>
      </c>
      <c r="H27" t="s">
        <v>205</v>
      </c>
      <c r="I27">
        <v>3.2356164383561645</v>
      </c>
    </row>
    <row r="28" spans="1:9" x14ac:dyDescent="0.3">
      <c r="A28" t="s">
        <v>166</v>
      </c>
      <c r="B28" t="s">
        <v>8</v>
      </c>
      <c r="C28" t="s">
        <v>12</v>
      </c>
      <c r="D28">
        <v>40</v>
      </c>
      <c r="E28" s="5">
        <v>44276</v>
      </c>
      <c r="F28">
        <v>87620</v>
      </c>
      <c r="G28" t="s">
        <v>16</v>
      </c>
      <c r="H28" t="s">
        <v>205</v>
      </c>
      <c r="I28">
        <v>2.7178082191780821</v>
      </c>
    </row>
    <row r="29" spans="1:9" x14ac:dyDescent="0.3">
      <c r="A29" t="s">
        <v>48</v>
      </c>
      <c r="B29" t="s">
        <v>8</v>
      </c>
      <c r="C29" t="s">
        <v>19</v>
      </c>
      <c r="D29">
        <v>36</v>
      </c>
      <c r="E29" s="5">
        <v>44494</v>
      </c>
      <c r="F29">
        <v>78540</v>
      </c>
      <c r="G29" t="s">
        <v>16</v>
      </c>
      <c r="H29" t="s">
        <v>204</v>
      </c>
      <c r="I29">
        <v>2.1205479452054794</v>
      </c>
    </row>
    <row r="30" spans="1:9" x14ac:dyDescent="0.3">
      <c r="A30" t="s">
        <v>86</v>
      </c>
      <c r="B30" t="s">
        <v>8</v>
      </c>
      <c r="C30" t="s">
        <v>12</v>
      </c>
      <c r="D30">
        <v>21</v>
      </c>
      <c r="E30" s="5">
        <v>44678</v>
      </c>
      <c r="F30">
        <v>33920</v>
      </c>
      <c r="G30" t="s">
        <v>16</v>
      </c>
      <c r="H30" t="s">
        <v>204</v>
      </c>
      <c r="I30">
        <v>1.6164383561643836</v>
      </c>
    </row>
    <row r="31" spans="1:9" x14ac:dyDescent="0.3">
      <c r="A31" t="s">
        <v>81</v>
      </c>
      <c r="B31" t="s">
        <v>8</v>
      </c>
      <c r="C31" t="s">
        <v>9</v>
      </c>
      <c r="D31">
        <v>30</v>
      </c>
      <c r="E31" s="5">
        <v>44861</v>
      </c>
      <c r="F31">
        <v>112570</v>
      </c>
      <c r="G31" t="s">
        <v>16</v>
      </c>
      <c r="H31" t="s">
        <v>204</v>
      </c>
      <c r="I31">
        <v>1.1150684931506849</v>
      </c>
    </row>
    <row r="32" spans="1:9" x14ac:dyDescent="0.3">
      <c r="A32" t="s">
        <v>188</v>
      </c>
      <c r="B32" t="s">
        <v>8</v>
      </c>
      <c r="C32" t="s">
        <v>12</v>
      </c>
      <c r="D32">
        <v>33</v>
      </c>
      <c r="E32" s="5">
        <v>44253</v>
      </c>
      <c r="F32">
        <v>75280</v>
      </c>
      <c r="G32" t="s">
        <v>16</v>
      </c>
      <c r="H32" t="s">
        <v>205</v>
      </c>
      <c r="I32">
        <v>2.7808219178082192</v>
      </c>
    </row>
    <row r="33" spans="1:9" x14ac:dyDescent="0.3">
      <c r="A33" t="s">
        <v>77</v>
      </c>
      <c r="B33" t="s">
        <v>8</v>
      </c>
      <c r="C33" t="s">
        <v>19</v>
      </c>
      <c r="D33">
        <v>25</v>
      </c>
      <c r="E33" s="5">
        <v>44205</v>
      </c>
      <c r="F33">
        <v>92700</v>
      </c>
      <c r="G33" t="s">
        <v>16</v>
      </c>
      <c r="H33" t="s">
        <v>204</v>
      </c>
      <c r="I33">
        <v>2.9123287671232876</v>
      </c>
    </row>
    <row r="34" spans="1:9" x14ac:dyDescent="0.3">
      <c r="A34" t="s">
        <v>54</v>
      </c>
      <c r="B34" t="s">
        <v>8</v>
      </c>
      <c r="C34" t="s">
        <v>9</v>
      </c>
      <c r="D34">
        <v>30</v>
      </c>
      <c r="E34" s="5">
        <v>44850</v>
      </c>
      <c r="F34">
        <v>114180</v>
      </c>
      <c r="G34" t="s">
        <v>16</v>
      </c>
      <c r="H34" t="s">
        <v>204</v>
      </c>
      <c r="I34">
        <v>1.1452054794520548</v>
      </c>
    </row>
    <row r="35" spans="1:9" x14ac:dyDescent="0.3">
      <c r="A35" t="s">
        <v>27</v>
      </c>
      <c r="B35" t="s">
        <v>8</v>
      </c>
      <c r="C35" t="s">
        <v>21</v>
      </c>
      <c r="D35">
        <v>30</v>
      </c>
      <c r="E35" s="5">
        <v>44389</v>
      </c>
      <c r="F35">
        <v>67910</v>
      </c>
      <c r="G35" t="s">
        <v>24</v>
      </c>
      <c r="H35" t="s">
        <v>204</v>
      </c>
      <c r="I35">
        <v>2.408219178082192</v>
      </c>
    </row>
    <row r="36" spans="1:9" x14ac:dyDescent="0.3">
      <c r="A36" t="s">
        <v>91</v>
      </c>
      <c r="B36" t="s">
        <v>8</v>
      </c>
      <c r="C36" t="s">
        <v>19</v>
      </c>
      <c r="D36">
        <v>20</v>
      </c>
      <c r="E36" s="5">
        <v>44537</v>
      </c>
      <c r="F36">
        <v>68900</v>
      </c>
      <c r="G36" t="s">
        <v>24</v>
      </c>
      <c r="H36" t="s">
        <v>204</v>
      </c>
      <c r="I36">
        <v>2.0027397260273974</v>
      </c>
    </row>
    <row r="37" spans="1:9" x14ac:dyDescent="0.3">
      <c r="A37" t="s">
        <v>129</v>
      </c>
      <c r="B37" t="s">
        <v>8</v>
      </c>
      <c r="C37" t="s">
        <v>21</v>
      </c>
      <c r="D37">
        <v>28</v>
      </c>
      <c r="E37" s="5">
        <v>44124</v>
      </c>
      <c r="F37">
        <v>75970</v>
      </c>
      <c r="G37" t="s">
        <v>16</v>
      </c>
      <c r="H37" t="s">
        <v>205</v>
      </c>
      <c r="I37">
        <v>3.1342465753424658</v>
      </c>
    </row>
    <row r="38" spans="1:9" x14ac:dyDescent="0.3">
      <c r="A38" t="s">
        <v>124</v>
      </c>
      <c r="B38" t="s">
        <v>8</v>
      </c>
      <c r="C38" t="s">
        <v>12</v>
      </c>
      <c r="D38">
        <v>31</v>
      </c>
      <c r="E38" s="5">
        <v>44084</v>
      </c>
      <c r="F38">
        <v>41980</v>
      </c>
      <c r="G38" t="s">
        <v>16</v>
      </c>
      <c r="H38" t="s">
        <v>205</v>
      </c>
      <c r="I38">
        <v>3.2438356164383562</v>
      </c>
    </row>
    <row r="39" spans="1:9" x14ac:dyDescent="0.3">
      <c r="A39" t="s">
        <v>43</v>
      </c>
      <c r="B39" t="s">
        <v>8</v>
      </c>
      <c r="C39" t="s">
        <v>9</v>
      </c>
      <c r="D39">
        <v>28</v>
      </c>
      <c r="E39" s="5">
        <v>44486</v>
      </c>
      <c r="F39">
        <v>104770</v>
      </c>
      <c r="G39" t="s">
        <v>16</v>
      </c>
      <c r="H39" t="s">
        <v>204</v>
      </c>
      <c r="I39">
        <v>2.1424657534246574</v>
      </c>
    </row>
    <row r="40" spans="1:9" x14ac:dyDescent="0.3">
      <c r="A40" t="s">
        <v>38</v>
      </c>
      <c r="B40" t="s">
        <v>8</v>
      </c>
      <c r="C40" t="s">
        <v>21</v>
      </c>
      <c r="D40">
        <v>34</v>
      </c>
      <c r="E40" s="5">
        <v>44612</v>
      </c>
      <c r="F40">
        <v>60130</v>
      </c>
      <c r="G40" t="s">
        <v>16</v>
      </c>
      <c r="H40" t="s">
        <v>204</v>
      </c>
      <c r="I40">
        <v>1.7972602739726027</v>
      </c>
    </row>
    <row r="41" spans="1:9" x14ac:dyDescent="0.3">
      <c r="A41" t="s">
        <v>148</v>
      </c>
      <c r="B41" t="s">
        <v>8</v>
      </c>
      <c r="C41" t="s">
        <v>56</v>
      </c>
      <c r="D41">
        <v>37</v>
      </c>
      <c r="E41" s="5">
        <v>44389</v>
      </c>
      <c r="F41">
        <v>118100</v>
      </c>
      <c r="G41" t="s">
        <v>16</v>
      </c>
      <c r="H41" t="s">
        <v>205</v>
      </c>
      <c r="I41">
        <v>2.408219178082192</v>
      </c>
    </row>
    <row r="42" spans="1:9" x14ac:dyDescent="0.3">
      <c r="A42" t="s">
        <v>121</v>
      </c>
      <c r="B42" t="s">
        <v>8</v>
      </c>
      <c r="C42" t="s">
        <v>21</v>
      </c>
      <c r="D42">
        <v>30</v>
      </c>
      <c r="E42" s="5">
        <v>44328</v>
      </c>
      <c r="F42">
        <v>67910</v>
      </c>
      <c r="G42" t="s">
        <v>24</v>
      </c>
      <c r="H42" t="s">
        <v>205</v>
      </c>
      <c r="I42">
        <v>2.5753424657534247</v>
      </c>
    </row>
    <row r="43" spans="1:9" x14ac:dyDescent="0.3">
      <c r="A43" t="s">
        <v>28</v>
      </c>
      <c r="B43" t="s">
        <v>8</v>
      </c>
      <c r="C43" t="s">
        <v>21</v>
      </c>
      <c r="D43">
        <v>34</v>
      </c>
      <c r="E43" s="5">
        <v>44459</v>
      </c>
      <c r="F43">
        <v>85000</v>
      </c>
      <c r="G43" t="s">
        <v>16</v>
      </c>
      <c r="H43" t="s">
        <v>204</v>
      </c>
      <c r="I43">
        <v>2.2164383561643834</v>
      </c>
    </row>
    <row r="44" spans="1:9" x14ac:dyDescent="0.3">
      <c r="A44" t="s">
        <v>84</v>
      </c>
      <c r="B44" t="s">
        <v>8</v>
      </c>
      <c r="C44" t="s">
        <v>12</v>
      </c>
      <c r="D44">
        <v>32</v>
      </c>
      <c r="E44" s="5">
        <v>44354</v>
      </c>
      <c r="F44">
        <v>43840</v>
      </c>
      <c r="G44" t="s">
        <v>13</v>
      </c>
      <c r="H44" t="s">
        <v>204</v>
      </c>
      <c r="I44">
        <v>2.504109589041096</v>
      </c>
    </row>
    <row r="45" spans="1:9" x14ac:dyDescent="0.3">
      <c r="A45" t="s">
        <v>186</v>
      </c>
      <c r="B45" t="s">
        <v>8</v>
      </c>
      <c r="C45" t="s">
        <v>21</v>
      </c>
      <c r="D45">
        <v>33</v>
      </c>
      <c r="E45" s="5">
        <v>44006</v>
      </c>
      <c r="F45">
        <v>65360</v>
      </c>
      <c r="G45" t="s">
        <v>16</v>
      </c>
      <c r="H45" t="s">
        <v>205</v>
      </c>
      <c r="I45">
        <v>3.4575342465753423</v>
      </c>
    </row>
    <row r="46" spans="1:9" x14ac:dyDescent="0.3">
      <c r="A46" t="s">
        <v>130</v>
      </c>
      <c r="B46" t="s">
        <v>8</v>
      </c>
      <c r="C46" t="s">
        <v>21</v>
      </c>
      <c r="D46">
        <v>34</v>
      </c>
      <c r="E46" s="5">
        <v>44594</v>
      </c>
      <c r="F46">
        <v>58940</v>
      </c>
      <c r="G46" t="s">
        <v>16</v>
      </c>
      <c r="H46" t="s">
        <v>205</v>
      </c>
      <c r="I46">
        <v>1.8465753424657534</v>
      </c>
    </row>
    <row r="47" spans="1:9" x14ac:dyDescent="0.3">
      <c r="A47" t="s">
        <v>185</v>
      </c>
      <c r="B47" t="s">
        <v>8</v>
      </c>
      <c r="C47" t="s">
        <v>12</v>
      </c>
      <c r="D47">
        <v>27</v>
      </c>
      <c r="E47" s="5">
        <v>44625</v>
      </c>
      <c r="F47">
        <v>83750</v>
      </c>
      <c r="G47" t="s">
        <v>16</v>
      </c>
      <c r="H47" t="s">
        <v>205</v>
      </c>
      <c r="I47">
        <v>1.7616438356164383</v>
      </c>
    </row>
    <row r="48" spans="1:9" x14ac:dyDescent="0.3">
      <c r="A48" t="s">
        <v>132</v>
      </c>
      <c r="B48" t="s">
        <v>8</v>
      </c>
      <c r="C48" t="s">
        <v>21</v>
      </c>
      <c r="D48">
        <v>34</v>
      </c>
      <c r="E48" s="5">
        <v>44550</v>
      </c>
      <c r="F48">
        <v>60130</v>
      </c>
      <c r="G48" t="s">
        <v>16</v>
      </c>
      <c r="H48" t="s">
        <v>205</v>
      </c>
      <c r="I48">
        <v>1.9671232876712328</v>
      </c>
    </row>
    <row r="49" spans="1:9" x14ac:dyDescent="0.3">
      <c r="A49" t="s">
        <v>102</v>
      </c>
      <c r="B49" t="s">
        <v>8</v>
      </c>
      <c r="C49" t="s">
        <v>21</v>
      </c>
      <c r="D49">
        <v>34</v>
      </c>
      <c r="E49" s="5">
        <v>44445</v>
      </c>
      <c r="F49">
        <v>92450</v>
      </c>
      <c r="G49" t="s">
        <v>16</v>
      </c>
      <c r="H49" t="s">
        <v>204</v>
      </c>
      <c r="I49">
        <v>2.2547945205479452</v>
      </c>
    </row>
    <row r="50" spans="1:9" x14ac:dyDescent="0.3">
      <c r="A50" t="s">
        <v>201</v>
      </c>
      <c r="B50" t="s">
        <v>8</v>
      </c>
      <c r="C50" t="s">
        <v>56</v>
      </c>
      <c r="D50">
        <v>32</v>
      </c>
      <c r="E50" s="5">
        <v>44339</v>
      </c>
      <c r="F50">
        <v>45510</v>
      </c>
      <c r="G50" t="s">
        <v>16</v>
      </c>
      <c r="H50" t="s">
        <v>205</v>
      </c>
      <c r="I50">
        <v>2.5452054794520547</v>
      </c>
    </row>
    <row r="51" spans="1:9" x14ac:dyDescent="0.3">
      <c r="A51" t="s">
        <v>181</v>
      </c>
      <c r="B51" t="s">
        <v>8</v>
      </c>
      <c r="C51" t="s">
        <v>21</v>
      </c>
      <c r="D51">
        <v>33</v>
      </c>
      <c r="E51" s="5">
        <v>44747</v>
      </c>
      <c r="F51">
        <v>86570</v>
      </c>
      <c r="G51" t="s">
        <v>16</v>
      </c>
      <c r="H51" t="s">
        <v>205</v>
      </c>
      <c r="I51">
        <v>1.4273972602739726</v>
      </c>
    </row>
    <row r="52" spans="1:9" x14ac:dyDescent="0.3">
      <c r="A52" t="s">
        <v>173</v>
      </c>
      <c r="B52" t="s">
        <v>8</v>
      </c>
      <c r="C52" t="s">
        <v>9</v>
      </c>
      <c r="D52">
        <v>30</v>
      </c>
      <c r="E52" s="5">
        <v>44800</v>
      </c>
      <c r="F52">
        <v>112570</v>
      </c>
      <c r="G52" t="s">
        <v>16</v>
      </c>
      <c r="H52" t="s">
        <v>205</v>
      </c>
      <c r="I52">
        <v>1.2821917808219179</v>
      </c>
    </row>
    <row r="53" spans="1:9" x14ac:dyDescent="0.3">
      <c r="A53" t="s">
        <v>194</v>
      </c>
      <c r="B53" t="s">
        <v>8</v>
      </c>
      <c r="C53" t="s">
        <v>12</v>
      </c>
      <c r="D53">
        <v>40</v>
      </c>
      <c r="E53" s="5">
        <v>44320</v>
      </c>
      <c r="F53">
        <v>104410</v>
      </c>
      <c r="G53" t="s">
        <v>16</v>
      </c>
      <c r="H53" t="s">
        <v>205</v>
      </c>
      <c r="I53">
        <v>2.5972602739726027</v>
      </c>
    </row>
    <row r="54" spans="1:9" x14ac:dyDescent="0.3">
      <c r="A54" t="s">
        <v>32</v>
      </c>
      <c r="B54" t="s">
        <v>8</v>
      </c>
      <c r="C54" t="s">
        <v>21</v>
      </c>
      <c r="D54">
        <v>21</v>
      </c>
      <c r="E54" s="5">
        <v>44317</v>
      </c>
      <c r="F54">
        <v>65920</v>
      </c>
      <c r="G54" t="s">
        <v>16</v>
      </c>
      <c r="H54" t="s">
        <v>204</v>
      </c>
      <c r="I54">
        <v>2.6054794520547944</v>
      </c>
    </row>
    <row r="55" spans="1:9" x14ac:dyDescent="0.3">
      <c r="A55" t="s">
        <v>74</v>
      </c>
      <c r="B55" t="s">
        <v>8</v>
      </c>
      <c r="C55" t="s">
        <v>12</v>
      </c>
      <c r="D55">
        <v>40</v>
      </c>
      <c r="E55" s="5">
        <v>44337</v>
      </c>
      <c r="F55">
        <v>87620</v>
      </c>
      <c r="G55" t="s">
        <v>16</v>
      </c>
      <c r="H55" t="s">
        <v>204</v>
      </c>
      <c r="I55">
        <v>2.5506849315068494</v>
      </c>
    </row>
    <row r="56" spans="1:9" x14ac:dyDescent="0.3">
      <c r="A56" t="s">
        <v>202</v>
      </c>
      <c r="B56" t="s">
        <v>8</v>
      </c>
      <c r="C56" t="s">
        <v>19</v>
      </c>
      <c r="D56">
        <v>38</v>
      </c>
      <c r="E56" s="5">
        <v>44268</v>
      </c>
      <c r="F56">
        <v>56870</v>
      </c>
      <c r="G56" t="s">
        <v>13</v>
      </c>
      <c r="H56" t="s">
        <v>205</v>
      </c>
      <c r="I56">
        <v>2.7397260273972601</v>
      </c>
    </row>
    <row r="57" spans="1:9" x14ac:dyDescent="0.3">
      <c r="A57" t="s">
        <v>111</v>
      </c>
      <c r="B57" t="s">
        <v>8</v>
      </c>
      <c r="C57" t="s">
        <v>9</v>
      </c>
      <c r="D57">
        <v>42</v>
      </c>
      <c r="E57" s="5">
        <v>44718</v>
      </c>
      <c r="F57">
        <v>75000</v>
      </c>
      <c r="G57" t="s">
        <v>10</v>
      </c>
      <c r="H57" t="s">
        <v>205</v>
      </c>
      <c r="I57">
        <v>1.5068493150684932</v>
      </c>
    </row>
    <row r="58" spans="1:9" x14ac:dyDescent="0.3">
      <c r="A58" t="s">
        <v>44</v>
      </c>
      <c r="B58" t="s">
        <v>8</v>
      </c>
      <c r="C58" t="s">
        <v>12</v>
      </c>
      <c r="D58">
        <v>29</v>
      </c>
      <c r="E58" s="5">
        <v>44023</v>
      </c>
      <c r="F58">
        <v>34980</v>
      </c>
      <c r="G58" t="s">
        <v>16</v>
      </c>
      <c r="H58" t="s">
        <v>204</v>
      </c>
      <c r="I58">
        <v>3.4109589041095889</v>
      </c>
    </row>
    <row r="59" spans="1:9" x14ac:dyDescent="0.3">
      <c r="A59" t="s">
        <v>36</v>
      </c>
      <c r="B59" t="s">
        <v>8</v>
      </c>
      <c r="C59" t="s">
        <v>21</v>
      </c>
      <c r="D59">
        <v>34</v>
      </c>
      <c r="E59" s="5">
        <v>44653</v>
      </c>
      <c r="F59">
        <v>58940</v>
      </c>
      <c r="G59" t="s">
        <v>16</v>
      </c>
      <c r="H59" t="s">
        <v>204</v>
      </c>
      <c r="I59">
        <v>1.6849315068493151</v>
      </c>
    </row>
    <row r="60" spans="1:9" x14ac:dyDescent="0.3">
      <c r="A60" t="s">
        <v>109</v>
      </c>
      <c r="B60" t="s">
        <v>8</v>
      </c>
      <c r="C60" t="s">
        <v>19</v>
      </c>
      <c r="D60">
        <v>38</v>
      </c>
      <c r="E60" s="5">
        <v>44329</v>
      </c>
      <c r="F60">
        <v>56870</v>
      </c>
      <c r="G60" t="s">
        <v>13</v>
      </c>
      <c r="H60" t="s">
        <v>204</v>
      </c>
      <c r="I60">
        <v>2.5726027397260274</v>
      </c>
    </row>
    <row r="61" spans="1:9" x14ac:dyDescent="0.3">
      <c r="A61" t="s">
        <v>120</v>
      </c>
      <c r="B61" t="s">
        <v>8</v>
      </c>
      <c r="C61" t="s">
        <v>12</v>
      </c>
      <c r="D61">
        <v>31</v>
      </c>
      <c r="E61" s="5">
        <v>44604</v>
      </c>
      <c r="F61">
        <v>58100</v>
      </c>
      <c r="G61" t="s">
        <v>16</v>
      </c>
      <c r="H61" t="s">
        <v>205</v>
      </c>
      <c r="I61">
        <v>1.8191780821917809</v>
      </c>
    </row>
    <row r="62" spans="1:9" x14ac:dyDescent="0.3">
      <c r="A62" t="s">
        <v>158</v>
      </c>
      <c r="B62" t="s">
        <v>8</v>
      </c>
      <c r="C62" t="s">
        <v>9</v>
      </c>
      <c r="D62">
        <v>32</v>
      </c>
      <c r="E62" s="5">
        <v>44549</v>
      </c>
      <c r="F62">
        <v>41570</v>
      </c>
      <c r="G62" t="s">
        <v>16</v>
      </c>
      <c r="H62" t="s">
        <v>205</v>
      </c>
      <c r="I62">
        <v>1.9698630136986301</v>
      </c>
    </row>
    <row r="63" spans="1:9" x14ac:dyDescent="0.3">
      <c r="A63" t="s">
        <v>169</v>
      </c>
      <c r="B63" t="s">
        <v>8</v>
      </c>
      <c r="C63" t="s">
        <v>19</v>
      </c>
      <c r="D63">
        <v>25</v>
      </c>
      <c r="E63" s="5">
        <v>44144</v>
      </c>
      <c r="F63">
        <v>92700</v>
      </c>
      <c r="G63" t="s">
        <v>16</v>
      </c>
      <c r="H63" t="s">
        <v>205</v>
      </c>
      <c r="I63">
        <v>3.0794520547945203</v>
      </c>
    </row>
    <row r="64" spans="1:9" x14ac:dyDescent="0.3">
      <c r="A64" t="s">
        <v>33</v>
      </c>
      <c r="B64" t="s">
        <v>8</v>
      </c>
      <c r="C64" t="s">
        <v>19</v>
      </c>
      <c r="D64">
        <v>38</v>
      </c>
      <c r="E64" s="5">
        <v>44377</v>
      </c>
      <c r="F64">
        <v>109160</v>
      </c>
      <c r="G64" t="s">
        <v>10</v>
      </c>
      <c r="H64" t="s">
        <v>204</v>
      </c>
      <c r="I64">
        <v>2.441095890410959</v>
      </c>
    </row>
    <row r="65" spans="1:9" x14ac:dyDescent="0.3">
      <c r="A65" t="s">
        <v>114</v>
      </c>
      <c r="B65" t="s">
        <v>8</v>
      </c>
      <c r="C65" t="s">
        <v>12</v>
      </c>
      <c r="D65">
        <v>44</v>
      </c>
      <c r="E65" s="5">
        <v>44985</v>
      </c>
      <c r="F65">
        <v>114870</v>
      </c>
      <c r="G65" t="s">
        <v>16</v>
      </c>
      <c r="H65" t="s">
        <v>205</v>
      </c>
      <c r="I65">
        <v>0.77534246575342469</v>
      </c>
    </row>
    <row r="66" spans="1:9" x14ac:dyDescent="0.3">
      <c r="A66" t="s">
        <v>164</v>
      </c>
      <c r="B66" t="s">
        <v>8</v>
      </c>
      <c r="C66" t="s">
        <v>9</v>
      </c>
      <c r="D66">
        <v>36</v>
      </c>
      <c r="E66" s="5">
        <v>44468</v>
      </c>
      <c r="F66">
        <v>78390</v>
      </c>
      <c r="G66" t="s">
        <v>16</v>
      </c>
      <c r="H66" t="s">
        <v>205</v>
      </c>
      <c r="I66">
        <v>2.1917808219178081</v>
      </c>
    </row>
    <row r="67" spans="1:9" x14ac:dyDescent="0.3">
      <c r="A67" t="s">
        <v>147</v>
      </c>
      <c r="B67" t="s">
        <v>8</v>
      </c>
      <c r="C67" t="s">
        <v>9</v>
      </c>
      <c r="D67">
        <v>30</v>
      </c>
      <c r="E67" s="5">
        <v>44789</v>
      </c>
      <c r="F67">
        <v>114180</v>
      </c>
      <c r="G67" t="s">
        <v>16</v>
      </c>
      <c r="H67" t="s">
        <v>205</v>
      </c>
      <c r="I67">
        <v>1.3123287671232877</v>
      </c>
    </row>
    <row r="68" spans="1:9" x14ac:dyDescent="0.3">
      <c r="A68" t="s">
        <v>189</v>
      </c>
      <c r="B68" t="s">
        <v>8</v>
      </c>
      <c r="C68" t="s">
        <v>9</v>
      </c>
      <c r="D68">
        <v>28</v>
      </c>
      <c r="E68" s="5">
        <v>44590</v>
      </c>
      <c r="F68">
        <v>104120</v>
      </c>
      <c r="G68" t="s">
        <v>16</v>
      </c>
      <c r="H68" t="s">
        <v>205</v>
      </c>
      <c r="I68">
        <v>1.8575342465753424</v>
      </c>
    </row>
    <row r="69" spans="1:9" x14ac:dyDescent="0.3">
      <c r="A69" t="s">
        <v>127</v>
      </c>
      <c r="B69" t="s">
        <v>8</v>
      </c>
      <c r="C69" t="s">
        <v>19</v>
      </c>
      <c r="D69">
        <v>38</v>
      </c>
      <c r="E69" s="5">
        <v>44316</v>
      </c>
      <c r="F69">
        <v>109160</v>
      </c>
      <c r="G69" t="s">
        <v>10</v>
      </c>
      <c r="H69" t="s">
        <v>205</v>
      </c>
      <c r="I69">
        <v>2.6082191780821917</v>
      </c>
    </row>
    <row r="70" spans="1:9" x14ac:dyDescent="0.3">
      <c r="A70" t="s">
        <v>136</v>
      </c>
      <c r="B70" t="s">
        <v>8</v>
      </c>
      <c r="C70" t="s">
        <v>9</v>
      </c>
      <c r="D70">
        <v>28</v>
      </c>
      <c r="E70" s="5">
        <v>44425</v>
      </c>
      <c r="F70">
        <v>104770</v>
      </c>
      <c r="G70" t="s">
        <v>16</v>
      </c>
      <c r="H70" t="s">
        <v>205</v>
      </c>
      <c r="I70">
        <v>2.3095890410958906</v>
      </c>
    </row>
    <row r="71" spans="1:9" x14ac:dyDescent="0.3">
      <c r="A71" t="s">
        <v>154</v>
      </c>
      <c r="B71" t="s">
        <v>8</v>
      </c>
      <c r="C71" t="s">
        <v>9</v>
      </c>
      <c r="D71">
        <v>22</v>
      </c>
      <c r="E71" s="5">
        <v>44388</v>
      </c>
      <c r="F71">
        <v>76900</v>
      </c>
      <c r="G71" t="s">
        <v>13</v>
      </c>
      <c r="H71" t="s">
        <v>205</v>
      </c>
      <c r="I71">
        <v>2.4109589041095889</v>
      </c>
    </row>
    <row r="72" spans="1:9" x14ac:dyDescent="0.3">
      <c r="A72" t="s">
        <v>179</v>
      </c>
      <c r="B72" t="s">
        <v>8</v>
      </c>
      <c r="C72" t="s">
        <v>12</v>
      </c>
      <c r="D72">
        <v>21</v>
      </c>
      <c r="E72" s="5">
        <v>44619</v>
      </c>
      <c r="F72">
        <v>33920</v>
      </c>
      <c r="G72" t="s">
        <v>16</v>
      </c>
      <c r="H72" t="s">
        <v>205</v>
      </c>
      <c r="I72">
        <v>1.7780821917808218</v>
      </c>
    </row>
    <row r="73" spans="1:9" x14ac:dyDescent="0.3">
      <c r="A73" t="s">
        <v>141</v>
      </c>
      <c r="B73" t="s">
        <v>8</v>
      </c>
      <c r="C73" t="s">
        <v>19</v>
      </c>
      <c r="D73">
        <v>36</v>
      </c>
      <c r="E73" s="5">
        <v>44433</v>
      </c>
      <c r="F73">
        <v>78540</v>
      </c>
      <c r="G73" t="s">
        <v>16</v>
      </c>
      <c r="H73" t="s">
        <v>205</v>
      </c>
      <c r="I73">
        <v>2.2876712328767121</v>
      </c>
    </row>
    <row r="74" spans="1:9" x14ac:dyDescent="0.3">
      <c r="A74" t="s">
        <v>88</v>
      </c>
      <c r="B74" t="s">
        <v>8</v>
      </c>
      <c r="C74" t="s">
        <v>21</v>
      </c>
      <c r="D74">
        <v>33</v>
      </c>
      <c r="E74" s="5">
        <v>44809</v>
      </c>
      <c r="F74">
        <v>86570</v>
      </c>
      <c r="G74" t="s">
        <v>16</v>
      </c>
      <c r="H74" t="s">
        <v>204</v>
      </c>
      <c r="I74">
        <v>1.2575342465753425</v>
      </c>
    </row>
    <row r="75" spans="1:9" x14ac:dyDescent="0.3">
      <c r="A75" t="s">
        <v>137</v>
      </c>
      <c r="B75" t="s">
        <v>8</v>
      </c>
      <c r="C75" t="s">
        <v>12</v>
      </c>
      <c r="D75">
        <v>29</v>
      </c>
      <c r="E75" s="5">
        <v>43962</v>
      </c>
      <c r="F75">
        <v>34980</v>
      </c>
      <c r="G75" t="s">
        <v>16</v>
      </c>
      <c r="H75" t="s">
        <v>205</v>
      </c>
      <c r="I75">
        <v>3.5780821917808221</v>
      </c>
    </row>
    <row r="76" spans="1:9" x14ac:dyDescent="0.3">
      <c r="A76" t="s">
        <v>163</v>
      </c>
      <c r="B76" t="s">
        <v>8</v>
      </c>
      <c r="C76" t="s">
        <v>12</v>
      </c>
      <c r="D76">
        <v>33</v>
      </c>
      <c r="E76" s="5">
        <v>44129</v>
      </c>
      <c r="F76">
        <v>96140</v>
      </c>
      <c r="G76" t="s">
        <v>16</v>
      </c>
      <c r="H76" t="s">
        <v>205</v>
      </c>
      <c r="I76">
        <v>3.1205479452054794</v>
      </c>
    </row>
    <row r="77" spans="1:9" x14ac:dyDescent="0.3">
      <c r="A77" t="s">
        <v>122</v>
      </c>
      <c r="B77" t="s">
        <v>8</v>
      </c>
      <c r="C77" t="s">
        <v>21</v>
      </c>
      <c r="D77">
        <v>34</v>
      </c>
      <c r="E77" s="5">
        <v>44397</v>
      </c>
      <c r="F77">
        <v>85000</v>
      </c>
      <c r="G77" t="s">
        <v>16</v>
      </c>
      <c r="H77" t="s">
        <v>205</v>
      </c>
      <c r="I77">
        <v>2.3863013698630136</v>
      </c>
    </row>
    <row r="78" spans="1:9" x14ac:dyDescent="0.3">
      <c r="A78" t="s">
        <v>75</v>
      </c>
      <c r="B78" t="s">
        <v>8</v>
      </c>
      <c r="C78" t="s">
        <v>19</v>
      </c>
      <c r="D78">
        <v>28</v>
      </c>
      <c r="E78" s="5">
        <v>44357</v>
      </c>
      <c r="F78">
        <v>53240</v>
      </c>
      <c r="G78" t="s">
        <v>16</v>
      </c>
      <c r="H78" t="s">
        <v>204</v>
      </c>
      <c r="I78">
        <v>2.495890410958904</v>
      </c>
    </row>
    <row r="79" spans="1:9" x14ac:dyDescent="0.3">
      <c r="A79" t="s">
        <v>93</v>
      </c>
      <c r="B79" t="s">
        <v>8</v>
      </c>
      <c r="C79" t="s">
        <v>21</v>
      </c>
      <c r="D79">
        <v>33</v>
      </c>
      <c r="E79" s="5">
        <v>44067</v>
      </c>
      <c r="F79">
        <v>65360</v>
      </c>
      <c r="G79" t="s">
        <v>16</v>
      </c>
      <c r="H79" t="s">
        <v>204</v>
      </c>
      <c r="I79">
        <v>3.2904109589041095</v>
      </c>
    </row>
    <row r="80" spans="1:9" x14ac:dyDescent="0.3">
      <c r="A80" t="s">
        <v>71</v>
      </c>
      <c r="B80" t="s">
        <v>8</v>
      </c>
      <c r="C80" t="s">
        <v>12</v>
      </c>
      <c r="D80">
        <v>33</v>
      </c>
      <c r="E80" s="5">
        <v>44190</v>
      </c>
      <c r="F80">
        <v>96140</v>
      </c>
      <c r="G80" t="s">
        <v>16</v>
      </c>
      <c r="H80" t="s">
        <v>204</v>
      </c>
      <c r="I80">
        <v>2.9534246575342467</v>
      </c>
    </row>
    <row r="81" spans="1:9" x14ac:dyDescent="0.3">
      <c r="A81" t="s">
        <v>83</v>
      </c>
      <c r="B81" t="s">
        <v>8</v>
      </c>
      <c r="C81" t="s">
        <v>9</v>
      </c>
      <c r="D81">
        <v>36</v>
      </c>
      <c r="E81" s="5">
        <v>44085</v>
      </c>
      <c r="F81">
        <v>114890</v>
      </c>
      <c r="G81" t="s">
        <v>16</v>
      </c>
      <c r="H81" t="s">
        <v>204</v>
      </c>
      <c r="I81">
        <v>3.2410958904109588</v>
      </c>
    </row>
    <row r="82" spans="1:9" x14ac:dyDescent="0.3">
      <c r="A82" t="s">
        <v>55</v>
      </c>
      <c r="B82" t="s">
        <v>8</v>
      </c>
      <c r="C82" t="s">
        <v>56</v>
      </c>
      <c r="D82">
        <v>37</v>
      </c>
      <c r="E82" s="5">
        <v>44451</v>
      </c>
      <c r="F82">
        <v>118100</v>
      </c>
      <c r="G82" t="s">
        <v>16</v>
      </c>
      <c r="H82" t="s">
        <v>204</v>
      </c>
      <c r="I82">
        <v>2.2383561643835614</v>
      </c>
    </row>
    <row r="83" spans="1:9" x14ac:dyDescent="0.3">
      <c r="A83" t="s">
        <v>39</v>
      </c>
      <c r="B83" t="s">
        <v>8</v>
      </c>
      <c r="C83" t="s">
        <v>12</v>
      </c>
      <c r="D83">
        <v>25</v>
      </c>
      <c r="E83" s="5">
        <v>44694</v>
      </c>
      <c r="F83">
        <v>80700</v>
      </c>
      <c r="G83" t="s">
        <v>13</v>
      </c>
      <c r="H83" t="s">
        <v>204</v>
      </c>
      <c r="I83">
        <v>1.5726027397260274</v>
      </c>
    </row>
    <row r="84" spans="1:9" x14ac:dyDescent="0.3">
      <c r="A84" t="s">
        <v>200</v>
      </c>
      <c r="B84" t="s">
        <v>8</v>
      </c>
      <c r="C84" t="s">
        <v>9</v>
      </c>
      <c r="D84">
        <v>28</v>
      </c>
      <c r="E84" s="5">
        <v>44571</v>
      </c>
      <c r="F84">
        <v>99970</v>
      </c>
      <c r="G84" t="s">
        <v>16</v>
      </c>
      <c r="H84" t="s">
        <v>205</v>
      </c>
      <c r="I84">
        <v>1.9095890410958904</v>
      </c>
    </row>
    <row r="85" spans="1:9" x14ac:dyDescent="0.3">
      <c r="A85" t="s">
        <v>61</v>
      </c>
      <c r="B85" t="s">
        <v>8</v>
      </c>
      <c r="C85" t="s">
        <v>12</v>
      </c>
      <c r="D85">
        <v>24</v>
      </c>
      <c r="E85" s="5">
        <v>44148</v>
      </c>
      <c r="F85">
        <v>62780</v>
      </c>
      <c r="G85" t="s">
        <v>16</v>
      </c>
      <c r="H85" t="s">
        <v>204</v>
      </c>
      <c r="I85">
        <v>3.0684931506849313</v>
      </c>
    </row>
    <row r="86" spans="1:9" x14ac:dyDescent="0.3">
      <c r="A86" t="s">
        <v>73</v>
      </c>
      <c r="B86" t="s">
        <v>8</v>
      </c>
      <c r="C86" t="s">
        <v>19</v>
      </c>
      <c r="D86">
        <v>34</v>
      </c>
      <c r="E86" s="5">
        <v>44721</v>
      </c>
      <c r="F86">
        <v>49630</v>
      </c>
      <c r="G86" t="s">
        <v>24</v>
      </c>
      <c r="H86" t="s">
        <v>204</v>
      </c>
      <c r="I86">
        <v>1.4986301369863013</v>
      </c>
    </row>
    <row r="87" spans="1:9" x14ac:dyDescent="0.3">
      <c r="A87" t="s">
        <v>62</v>
      </c>
      <c r="B87" t="s">
        <v>8</v>
      </c>
      <c r="C87" t="s">
        <v>9</v>
      </c>
      <c r="D87">
        <v>22</v>
      </c>
      <c r="E87" s="5">
        <v>44450</v>
      </c>
      <c r="F87">
        <v>76900</v>
      </c>
      <c r="G87" t="s">
        <v>13</v>
      </c>
      <c r="H87" t="s">
        <v>204</v>
      </c>
      <c r="I87">
        <v>2.2410958904109588</v>
      </c>
    </row>
    <row r="88" spans="1:9" x14ac:dyDescent="0.3">
      <c r="A88" t="s">
        <v>17</v>
      </c>
      <c r="B88" t="s">
        <v>8</v>
      </c>
      <c r="C88" t="s">
        <v>12</v>
      </c>
      <c r="D88">
        <v>43</v>
      </c>
      <c r="E88" s="5">
        <v>45045</v>
      </c>
      <c r="F88">
        <v>114870</v>
      </c>
      <c r="G88" t="s">
        <v>16</v>
      </c>
      <c r="H88" t="s">
        <v>204</v>
      </c>
      <c r="I88">
        <v>0.61095890410958908</v>
      </c>
    </row>
    <row r="89" spans="1:9" x14ac:dyDescent="0.3">
      <c r="A89" t="s">
        <v>176</v>
      </c>
      <c r="B89" t="s">
        <v>8</v>
      </c>
      <c r="C89" t="s">
        <v>12</v>
      </c>
      <c r="D89">
        <v>32</v>
      </c>
      <c r="E89" s="5">
        <v>44293</v>
      </c>
      <c r="F89">
        <v>43840</v>
      </c>
      <c r="G89" t="s">
        <v>13</v>
      </c>
      <c r="H89" t="s">
        <v>205</v>
      </c>
      <c r="I89">
        <v>2.6712328767123288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039FA-EB5B-4219-9117-0B1B9D4E4C50}">
  <dimension ref="A1"/>
  <sheetViews>
    <sheetView topLeftCell="B22" workbookViewId="0">
      <selection activeCell="K9" sqref="K9"/>
    </sheetView>
  </sheetViews>
  <sheetFormatPr defaultRowHeight="14.4" x14ac:dyDescent="0.3"/>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877D2-8309-4B18-9771-5FA567376A0A}">
  <dimension ref="B2:D9"/>
  <sheetViews>
    <sheetView workbookViewId="0">
      <selection activeCell="B9" sqref="B9:D9"/>
      <pivotSelection pane="bottomRight" showHeader="1" extendable="1" start="3" max="4" activeRow="8" activeCol="1" click="1" r:id="rId1">
        <pivotArea dataOnly="0" outline="0" fieldPosition="0">
          <references count="1">
            <reference field="4294967294" count="1">
              <x v="3"/>
            </reference>
          </references>
        </pivotArea>
      </pivotSelection>
    </sheetView>
  </sheetViews>
  <sheetFormatPr defaultRowHeight="14.4" x14ac:dyDescent="0.3"/>
  <cols>
    <col min="2" max="2" width="16" bestFit="1" customWidth="1"/>
    <col min="3" max="3" width="15.5546875" bestFit="1" customWidth="1"/>
    <col min="4" max="4" width="7.44140625" bestFit="1" customWidth="1"/>
    <col min="5" max="5" width="10.77734375" bestFit="1" customWidth="1"/>
    <col min="6" max="6" width="12" bestFit="1" customWidth="1"/>
    <col min="7" max="7" width="15.5546875" bestFit="1" customWidth="1"/>
    <col min="8" max="9" width="18.6640625" bestFit="1" customWidth="1"/>
  </cols>
  <sheetData>
    <row r="2" spans="2:4" x14ac:dyDescent="0.3">
      <c r="B2" s="19">
        <v>4</v>
      </c>
      <c r="C2" t="s">
        <v>213</v>
      </c>
    </row>
    <row r="4" spans="2:4" x14ac:dyDescent="0.3">
      <c r="C4" s="20" t="s">
        <v>214</v>
      </c>
    </row>
    <row r="5" spans="2:4" x14ac:dyDescent="0.3">
      <c r="B5" s="20" t="s">
        <v>227</v>
      </c>
      <c r="C5" t="s">
        <v>8</v>
      </c>
      <c r="D5" t="s">
        <v>15</v>
      </c>
    </row>
    <row r="6" spans="2:4" x14ac:dyDescent="0.3">
      <c r="B6" s="8" t="s">
        <v>215</v>
      </c>
      <c r="C6">
        <v>86</v>
      </c>
      <c r="D6">
        <v>89</v>
      </c>
    </row>
    <row r="7" spans="2:4" x14ac:dyDescent="0.3">
      <c r="B7" s="8" t="s">
        <v>216</v>
      </c>
      <c r="C7" s="21">
        <v>31.406976744186046</v>
      </c>
      <c r="D7" s="21">
        <v>29.393258426966291</v>
      </c>
    </row>
    <row r="8" spans="2:4" x14ac:dyDescent="0.3">
      <c r="B8" s="8" t="s">
        <v>228</v>
      </c>
      <c r="C8" s="6">
        <v>78284.186046511633</v>
      </c>
      <c r="D8" s="6">
        <v>74915.168539325838</v>
      </c>
    </row>
    <row r="9" spans="2:4" x14ac:dyDescent="0.3">
      <c r="B9" s="8" t="s">
        <v>229</v>
      </c>
      <c r="C9" s="21">
        <v>2.290156100669003</v>
      </c>
      <c r="D9" s="21">
        <v>2.2810527935970444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56F6A-C8CD-483E-9AF9-69B76ACCC1D7}">
  <sheetPr>
    <tabColor rgb="FF00B050"/>
  </sheetPr>
  <dimension ref="B2:L27"/>
  <sheetViews>
    <sheetView showGridLines="0" workbookViewId="0">
      <selection activeCell="A14" sqref="A14"/>
    </sheetView>
  </sheetViews>
  <sheetFormatPr defaultRowHeight="14.4" x14ac:dyDescent="0.3"/>
  <cols>
    <col min="1" max="1" width="8.88671875" customWidth="1"/>
    <col min="2" max="2" width="12.88671875" customWidth="1"/>
    <col min="3" max="3" width="2.88671875" customWidth="1"/>
    <col min="4" max="4" width="13.77734375" customWidth="1"/>
    <col min="5" max="5" width="2.88671875" customWidth="1"/>
    <col min="6" max="6" width="13.6640625" customWidth="1"/>
    <col min="7" max="7" width="16.33203125" customWidth="1"/>
    <col min="8" max="8" width="12.88671875" customWidth="1"/>
    <col min="9" max="9" width="3" customWidth="1"/>
    <col min="10" max="10" width="13.77734375" customWidth="1"/>
    <col min="11" max="11" width="3.21875" customWidth="1"/>
    <col min="12" max="12" width="17.44140625" customWidth="1"/>
  </cols>
  <sheetData>
    <row r="2" spans="2:12" ht="23.4" x14ac:dyDescent="0.45">
      <c r="B2" s="31" t="s">
        <v>235</v>
      </c>
      <c r="C2" s="32"/>
      <c r="D2" s="32"/>
      <c r="E2" s="32"/>
      <c r="F2" s="32"/>
      <c r="H2" s="31" t="s">
        <v>236</v>
      </c>
      <c r="I2" s="32"/>
      <c r="J2" s="32"/>
      <c r="K2" s="32"/>
      <c r="L2" s="32"/>
    </row>
    <row r="3" spans="2:12" ht="68.400000000000006" customHeight="1" x14ac:dyDescent="0.3">
      <c r="B3" s="29">
        <f>COUNTIFS(STAFF[Country],"NZ")</f>
        <v>91</v>
      </c>
      <c r="D3" s="24">
        <f>COUNTIFS(STAFF[Country],"NZ", STAFF[Gender],"FEMALE")/B3</f>
        <v>0.47252747252747251</v>
      </c>
      <c r="F3" s="25">
        <f>AVERAGEIFS(STAFF[Salary],STAFF[Country],"NZ")</f>
        <v>77457.222222222219</v>
      </c>
      <c r="H3" s="30">
        <f>COUNTIFS(STAFF[Country],"IND")</f>
        <v>92</v>
      </c>
      <c r="I3" s="26"/>
      <c r="J3" s="28">
        <f>COUNTIFS(STAFF[Country],"IND", STAFF[Gender],"FEMALE")/H3</f>
        <v>0.46739130434782611</v>
      </c>
      <c r="K3" s="26"/>
      <c r="L3" s="27">
        <f>AVERAGEIFS(STAFF[Salary],STAFF[Country],"IND")</f>
        <v>77366.521739130432</v>
      </c>
    </row>
    <row r="5" spans="2:12" ht="23.4" customHeight="1" x14ac:dyDescent="0.3">
      <c r="B5" s="33" t="s">
        <v>234</v>
      </c>
      <c r="C5" s="33"/>
      <c r="D5" s="33"/>
      <c r="E5" s="33"/>
      <c r="F5" s="33"/>
      <c r="G5" s="33"/>
      <c r="H5" s="33"/>
      <c r="I5" s="33"/>
      <c r="J5" s="33"/>
      <c r="K5" s="33"/>
      <c r="L5" s="33"/>
    </row>
    <row r="6" spans="2:12" x14ac:dyDescent="0.3">
      <c r="B6" s="33"/>
      <c r="C6" s="33"/>
      <c r="D6" s="33"/>
      <c r="E6" s="33"/>
      <c r="F6" s="33"/>
      <c r="G6" s="33"/>
      <c r="H6" s="33"/>
      <c r="I6" s="33"/>
      <c r="J6" s="33"/>
      <c r="K6" s="33"/>
      <c r="L6" s="33"/>
    </row>
    <row r="27" spans="7:7" x14ac:dyDescent="0.3">
      <c r="G27" t="s">
        <v>231</v>
      </c>
    </row>
  </sheetData>
  <mergeCells count="3">
    <mergeCell ref="B2:F2"/>
    <mergeCell ref="H2:L2"/>
    <mergeCell ref="B5:L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47C3F-B7BD-4880-8E1F-44509DC2FC98}">
  <dimension ref="A1:F9"/>
  <sheetViews>
    <sheetView tabSelected="1" workbookViewId="0">
      <selection activeCell="J16" sqref="J16"/>
    </sheetView>
  </sheetViews>
  <sheetFormatPr defaultRowHeight="14.4" x14ac:dyDescent="0.3"/>
  <cols>
    <col min="1" max="1" width="12.5546875" bestFit="1" customWidth="1"/>
    <col min="2" max="2" width="13.88671875" bestFit="1" customWidth="1"/>
    <col min="5" max="5" width="12.5546875" bestFit="1" customWidth="1"/>
    <col min="6" max="6" width="13.88671875" bestFit="1" customWidth="1"/>
  </cols>
  <sheetData>
    <row r="1" spans="1:6" x14ac:dyDescent="0.3">
      <c r="A1" s="20" t="s">
        <v>203</v>
      </c>
      <c r="B1" t="s" vm="1">
        <v>205</v>
      </c>
      <c r="E1" s="20" t="s">
        <v>203</v>
      </c>
      <c r="F1" t="s" vm="2">
        <v>204</v>
      </c>
    </row>
    <row r="3" spans="1:6" x14ac:dyDescent="0.3">
      <c r="A3" s="20" t="s">
        <v>232</v>
      </c>
      <c r="B3" t="s">
        <v>215</v>
      </c>
      <c r="E3" s="20" t="s">
        <v>232</v>
      </c>
      <c r="F3" t="s">
        <v>215</v>
      </c>
    </row>
    <row r="4" spans="1:6" x14ac:dyDescent="0.3">
      <c r="A4" s="8" t="s">
        <v>9</v>
      </c>
      <c r="B4">
        <v>28</v>
      </c>
      <c r="E4" s="8" t="s">
        <v>12</v>
      </c>
      <c r="F4">
        <v>27</v>
      </c>
    </row>
    <row r="5" spans="1:6" x14ac:dyDescent="0.3">
      <c r="A5" s="8" t="s">
        <v>12</v>
      </c>
      <c r="B5">
        <v>27</v>
      </c>
      <c r="E5" s="8" t="s">
        <v>9</v>
      </c>
      <c r="F5">
        <v>27</v>
      </c>
    </row>
    <row r="6" spans="1:6" x14ac:dyDescent="0.3">
      <c r="A6" s="8" t="s">
        <v>21</v>
      </c>
      <c r="B6">
        <v>19</v>
      </c>
      <c r="E6" s="8" t="s">
        <v>21</v>
      </c>
      <c r="F6">
        <v>19</v>
      </c>
    </row>
    <row r="7" spans="1:6" x14ac:dyDescent="0.3">
      <c r="A7" s="8" t="s">
        <v>19</v>
      </c>
      <c r="B7">
        <v>14</v>
      </c>
      <c r="E7" s="8" t="s">
        <v>19</v>
      </c>
      <c r="F7">
        <v>14</v>
      </c>
    </row>
    <row r="8" spans="1:6" x14ac:dyDescent="0.3">
      <c r="A8" s="8" t="s">
        <v>56</v>
      </c>
      <c r="B8">
        <v>4</v>
      </c>
      <c r="E8" s="8" t="s">
        <v>56</v>
      </c>
      <c r="F8">
        <v>4</v>
      </c>
    </row>
    <row r="9" spans="1:6" x14ac:dyDescent="0.3">
      <c r="A9" s="8" t="s">
        <v>233</v>
      </c>
      <c r="B9">
        <v>92</v>
      </c>
      <c r="E9" s="8" t="s">
        <v>233</v>
      </c>
      <c r="F9">
        <v>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231384-8E30-4FAD-A298-B7EA38498D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ind_staff</vt:lpstr>
      <vt:lpstr>nz_staff</vt:lpstr>
      <vt:lpstr>Data</vt:lpstr>
      <vt:lpstr>India Staff</vt:lpstr>
      <vt:lpstr>STAFF</vt:lpstr>
      <vt:lpstr>Information finder</vt:lpstr>
      <vt:lpstr>Sheet4</vt:lpstr>
      <vt:lpstr>Salary Spread</vt:lpstr>
      <vt:lpstr>Sheet2</vt:lpstr>
      <vt:lpstr>REPORTCARD</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Israel Aidoo</cp:lastModifiedBy>
  <dcterms:created xsi:type="dcterms:W3CDTF">2021-03-14T20:21:32Z</dcterms:created>
  <dcterms:modified xsi:type="dcterms:W3CDTF">2025-07-02T17:47:43Z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2023-12-15T15:42:50Z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6a5f2115-a262-4138-9308-51da18cfc9af</vt:lpwstr>
  </property>
  <property fmtid="{D5CDD505-2E9C-101B-9397-08002B2CF9AE}" pid="7" name="MSIP_Label_defa4170-0d19-0005-0004-bc88714345d2_ActionId">
    <vt:lpwstr>ca81e784-3aae-4386-b6fe-0d8870603319</vt:lpwstr>
  </property>
  <property fmtid="{D5CDD505-2E9C-101B-9397-08002B2CF9AE}" pid="8" name="MSIP_Label_defa4170-0d19-0005-0004-bc88714345d2_ContentBits">
    <vt:lpwstr>0</vt:lpwstr>
  </property>
</Properties>
</file>