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268" documentId="8_{F651A856-D0EF-4D2F-AE27-BD98F03A007F}" xr6:coauthVersionLast="47" xr6:coauthVersionMax="47" xr10:uidLastSave="{47244742-D676-4E16-A59D-0DEB9B7E0D15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H14" i="5"/>
  <c r="G14" i="5"/>
  <c r="F14" i="5"/>
  <c r="E14" i="5"/>
  <c r="D14" i="5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" i="1"/>
  <c r="P5" i="1" s="1"/>
  <c r="H16" i="5"/>
  <c r="F16" i="5"/>
  <c r="E16" i="5"/>
  <c r="D16" i="5"/>
  <c r="J88" i="3"/>
  <c r="I88" i="3"/>
  <c r="H33" i="6" l="1"/>
  <c r="I33" i="6"/>
  <c r="E7" i="5" l="1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<sst xmlns="http://schemas.openxmlformats.org/spreadsheetml/2006/main" count="546" uniqueCount="485">
  <si>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</si>
  <si>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</si>
  <si>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</si>
  <si>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</si>
  <si>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</si>
  <si>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</si>
  <si>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</si>
  <si>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</si>
  <si>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</si>
  <si>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</si>
  <si>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</si>
  <si>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</si>
  <si>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</si>
  <si>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</si>
  <si>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</si>
  <si>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</si>
  <si>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</si>
  <si>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</si>
  <si>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</si>
  <si>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</si>
  <si>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</si>
  <si>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</si>
  <si>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</si>
  <si>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</si>
  <si>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</si>
  <si>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</si>
  <si>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</si>
  <si>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</si>
  <si>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</si>
  <si>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</si>
  <si>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</si>
  <si>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</si>
  <si>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</si>
  <si>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</si>
  <si>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</si>
  <si>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</si>
  <si>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</si>
  <si>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</si>
  <si>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</si>
  <si>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</si>
  <si>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</si>
  <si>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</si>
  <si>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</si>
  <si>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</si>
  <si>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</si>
  <si>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</si>
  <si>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</si>
  <si>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</si>
  <si>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</si>
  <si>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</si>
  <si>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</si>
  <si>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</si>
  <si>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</si>
  <si>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</si>
  <si>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</si>
  <si>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</si>
  <si>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</si>
  <si>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</si>
  <si>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</si>
  <si>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</si>
  <si>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</si>
  <si>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</si>
  <si>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</si>
  <si>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</si>
  <si>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</si>
  <si>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</si>
  <si>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</si>
  <si>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</si>
  <si>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</si>
  <si>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</si>
  <si>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</si>
  <si>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</si>
  <si>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</si>
  <si>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</si>
  <si>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</si>
  <si>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</si>
  <si>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</si>
  <si>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</si>
  <si>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</si>
  <si>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</si>
  <si>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</si>
  <si>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</si>
  <si>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</si>
  <si>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</si>
  <si>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</si>
  <si>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</si>
  <si>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</si>
  <si>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</si>
  <si>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</si>
  <si>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</si>
  <si>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</si>
  <si>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</si>
  <si>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</si>
  <si>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</si>
  <si>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</si>
  <si>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</si>
  <si>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</si>
  <si>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</si>
  <si>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</si>
  <si>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</si>
  <si>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</si>
  <si>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</si>
  <si>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</si>
  <si>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</si>
  <si>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</si>
  <si>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</si>
  <si>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</si>
  <si>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</si>
  <si>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</si>
  <si>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</si>
  <si>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</si>
  <si>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</si>
  <si>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</si>
  <si>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</si>
  <si>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</si>
  <si>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</si>
  <si>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</si>
  <si>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</si>
  <si>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</si>
  <si>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</si>
  <si>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</si>
  <si>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</si>
  <si>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</si>
  <si>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</si>
  <si>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</si>
  <si>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</si>
  <si>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</si>
  <si>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</si>
  <si>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</si>
  <si>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</si>
  <si>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</si>
  <si>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</si>
  <si>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</si>
  <si>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</si>
  <si>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</si>
  <si>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</si>
  <si>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</si>
  <si>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</si>
  <si>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</si>
  <si>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</si>
  <si>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</si>
  <si>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</si>
  <si>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</si>
  <si>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</si>
  <si>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</si>
  <si>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</si>
  <si>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</si>
  <si>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</si>
  <si>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</si>
  <si>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</si>
  <si>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</si>
  <si>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</si>
  <si>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</si>
  <si>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</si>
  <si>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</si>
  <si>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</si>
  <si>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</si>
  <si>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</si>
  <si>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</si>
  <si>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</si>
  <si>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</si>
  <si>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</si>
  <si>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</si>
  <si>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</si>
  <si>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</si>
  <si>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</si>
  <si>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</si>
  <si>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</si>
  <si>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</si>
  <si>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</si>
  <si>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</si>
  <si>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</si>
  <si>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</si>
  <si>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</si>
  <si>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</si>
  <si>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</si>
  <si>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</si>
  <si>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</si>
  <si>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</si>
  <si>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</si>
  <si>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</si>
  <si>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</si>
  <si>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</si>
  <si>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</si>
  <si>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</si>
  <si>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</si>
  <si>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</si>
  <si>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</si>
  <si>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</si>
  <si>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</si>
  <si>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</si>
  <si>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</si>
  <si>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</si>
  <si>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</si>
  <si>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</si>
  <si>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</si>
  <si>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</si>
  <si>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</si>
  <si>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</si>
  <si>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</si>
  <si>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</si>
  <si>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</si>
  <si>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</si>
  <si>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</si>
  <si>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</si>
  <si>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</si>
  <si>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</si>
  <si>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</si>
  <si>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</si>
  <si>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</si>
  <si>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</si>
  <si>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</si>
  <si>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</si>
  <si>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</si>
  <si>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</si>
  <si>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</si>
  <si>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</si>
  <si>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</si>
  <si>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</si>
  <si>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</si>
  <si>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</si>
  <si>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</si>
  <si>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</si>
  <si>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</si>
  <si>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</si>
  <si>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</si>
  <si>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</si>
  <si>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</si>
  <si>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</si>
  <si>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</si>
  <si>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</si>
  <si>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</si>
  <si>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</si>
  <si>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</si>
  <si>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</si>
  <si>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</si>
  <si>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</si>
  <si>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</si>
  <si>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</si>
  <si>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</si>
  <si>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</si>
  <si>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</si>
  <si>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</si>
  <si>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</si>
  <si>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</si>
  <si>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</si>
  <si>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</si>
  <si>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</si>
  <si>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</si>
  <si>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</si>
  <si>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</si>
  <si>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</si>
  <si>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</si>
  <si>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</si>
  <si>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</si>
  <si>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</si>
  <si>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</si>
  <si>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</si>
  <si>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</si>
  <si>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</si>
  <si>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</si>
  <si>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</si>
  <si>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</si>
  <si>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</si>
  <si>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</si>
  <si>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</si>
  <si>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</si>
  <si>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</si>
  <si>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</si>
  <si>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</si>
  <si>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</si>
  <si>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</si>
  <si>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</si>
  <si>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</si>
  <si>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</si>
  <si>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</si>
  <si>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</si>
  <si>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</si>
  <si>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</si>
  <si>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</si>
  <si>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</si>
  <si>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</si>
  <si>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</si>
  <si>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</si>
  <si>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</si>
  <si>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</si>
  <si>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</si>
  <si>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</si>
  <si>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</si>
  <si>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</si>
  <si>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</si>
  <si>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</si>
  <si>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</si>
  <si>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</si>
  <si>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</si>
  <si>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</si>
  <si>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</si>
  <si>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</si>
  <si>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</si>
  <si>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</si>
  <si>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</si>
  <si>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</si>
  <si>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</si>
  <si>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</si>
  <si>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</si>
  <si>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</si>
  <si>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</si>
  <si>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</si>
  <si>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</si>
  <si>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</si>
  <si>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</si>
  <si>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</si>
  <si>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</si>
  <si>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</si>
  <si>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</si>
  <si>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</si>
  <si>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</si>
  <si>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</si>
  <si>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</si>
  <si>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</si>
  <si>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</si>
  <si>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</si>
  <si>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</si>
  <si>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</si>
  <si>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</si>
  <si>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</si>
  <si>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</si>
  <si>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</si>
  <si>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</si>
  <si>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</si>
  <si>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</si>
  <si>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</si>
  <si>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</si>
  <si>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</si>
  <si>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</si>
  <si>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</si>
  <si>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</si>
  <si>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</si>
  <si>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</si>
  <si>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</si>
  <si>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</si>
  <si>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</si>
  <si>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</si>
  <si>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</si>
  <si>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</si>
  <si>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</si>
  <si>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</si>
  <si>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</si>
  <si>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</si>
  <si>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</si>
  <si>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</si>
  <si>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</si>
  <si>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</si>
  <si>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</si>
  <si>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</si>
  <si>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</si>
  <si>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</si>
  <si>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</si>
  <si>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</si>
  <si>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</si>
  <si>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</si>
  <si>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</si>
  <si>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</si>
  <si>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</si>
  <si>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</si>
  <si>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</si>
  <si>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</si>
  <si>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</si>
  <si>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</si>
  <si>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</si>
  <si>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</si>
  <si>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</si>
  <si>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</si>
  <si>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</si>
  <si>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</si>
  <si>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</si>
  <si>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</si>
  <si>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</si>
  <si>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</si>
  <si>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</si>
  <si>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</si>
  <si>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</si>
  <si>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</si>
  <si>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</si>
  <si>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</si>
  <si>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</si>
  <si>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</si>
  <si>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</si>
  <si>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</si>
  <si>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</si>
  <si>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</si>
  <si>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</si>
  <si>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</si>
  <si>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</si>
  <si>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</si>
  <si>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</si>
  <si>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</si>
  <si>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</si>
  <si>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</si>
  <si>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</si>
  <si>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</si>
  <si>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</si>
  <si>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</si>
  <si>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</si>
  <si>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</si>
  <si>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</si>
  <si>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</si>
  <si>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</si>
  <si>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</si>
  <si>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</si>
  <si>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</si>
  <si>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</si>
  <si>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</si>
  <si>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</si>
  <si>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</si>
  <si>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</si>
  <si>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</si>
  <si>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</si>
  <si>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</si>
  <si>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</si>
  <si>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</si>
  <si>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</si>
  <si>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</si>
  <si>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</si>
  <si>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</si>
  <si>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</si>
  <si>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</si>
  <si>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</si>
  <si>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</si>
  <si>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</si>
  <si>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</si>
  <si>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</si>
  <si>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</si>
  <si>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</si>
  <si>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</si>
  <si>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</si>
  <si>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</si>
  <si>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</si>
  <si>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</si>
  <si>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</si>
  <si>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</si>
  <si>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</si>
  <si>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</si>
  <si>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</si>
  <si>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</si>
  <si>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</si>
  <si>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</si>
  <si>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</si>
  <si>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</si>
  <si>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</si>
  <si>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</si>
  <si>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</si>
  <si>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</si>
  <si>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</si>
  <si>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</si>
  <si>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</si>
  <si>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</si>
  <si>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</si>
  <si>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</si>
  <si>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</si>
  <si>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</si>
  <si>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</si>
  <si>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</si>
  <si>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</si>
  <si>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</si>
  <si>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</si>
  <si>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</si>
  <si>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</si>
  <si>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</si>
  <si>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</si>
  <si>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</si>
  <si>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</si>
  <si>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</si>
  <si>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</si>
  <si>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</si>
  <si>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</si>
  <si>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</si>
  <si>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</si>
  <si>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</si>
  <si>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</si>
  <si>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DATE: DECEMBER  13 2023</t>
  </si>
  <si>
    <t>DATE: DECEMBER 13,  2023</t>
  </si>
  <si>
    <t>DATE: DECEMBER  13, 2023</t>
  </si>
  <si>
    <t>DATE: DECEMBER 13 2023</t>
  </si>
  <si>
    <t>DATE:  DECEMBER 13,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</si>
</sst>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3" fontId="43" fillId="0" borderId="1" xfId="0" applyNumberFormat="1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3" sqref="F23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300"/>
      <c r="D1" s="300"/>
      <c r="E1" s="300"/>
      <c r="F1" s="300"/>
      <c r="G1" s="300"/>
      <c r="H1" s="301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9" t="s">
        <v>480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256</v>
      </c>
      <c r="D5" s="247">
        <f>'NEW GOG NOTES AND BONDS '!H33</f>
        <v>430723729</v>
      </c>
      <c r="E5" s="258">
        <f>'NEW GOG NOTES AND BONDS '!I33</f>
        <v>31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207</v>
      </c>
      <c r="D7" s="10">
        <f>'TREASURY BILLS'!I88</f>
        <v>468605724</v>
      </c>
      <c r="E7" s="10">
        <f>'TREASURY BILLS'!J88</f>
        <v>2764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899329453</v>
      </c>
      <c r="E9" s="16">
        <f>SUM(E5:E8)</f>
        <v>2795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256</v>
      </c>
      <c r="D14" s="262">
        <f>'NEW GOG NOTES AND BONDS '!H15</f>
        <v>111628637</v>
      </c>
      <c r="E14" s="260">
        <f>'NEW GOG NOTES AND BONDS '!I15</f>
        <v>4</v>
      </c>
      <c r="F14" s="233" t="str">
        <f>'NEW GOG NOTES AND BONDS '!C15</f>
        <v>GOG-BD-08/02/33-A6149-1838-9.25</v>
      </c>
      <c r="G14" s="248">
        <f>'NEW GOG NOTES AND BONDS '!F15</f>
        <v>0</v>
      </c>
      <c r="H14" s="23">
        <f>'NEW GOG NOTES AND BONDS '!G15</f>
        <v>45.15645</v>
      </c>
      <c r="I14" s="13"/>
      <c r="K14" s="14"/>
      <c r="L14" s="15"/>
    </row>
    <row r="15" spans="1:12" ht="15.75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207</v>
      </c>
      <c r="D16" s="291">
        <f>'TREASURY BILLS'!I54</f>
        <v>109696154</v>
      </c>
      <c r="E16" s="262">
        <f>'TREASURY BILLS'!J54</f>
        <v>89</v>
      </c>
      <c r="F16" s="234" t="str">
        <f>'TREASURY BILLS'!E54</f>
        <v>GOG-BL-04/03/24-A6171-1840-0</v>
      </c>
      <c r="G16" s="240"/>
      <c r="H16" s="23">
        <f>'TREASURY BILLS'!H54</f>
        <v>93.933684677598606</v>
      </c>
      <c r="I16" s="13"/>
      <c r="K16" s="14"/>
      <c r="L16" s="15"/>
    </row>
    <row r="17" spans="1:12" ht="15.75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167</v>
      </c>
      <c r="B23" s="8" t="s">
        <v>117</v>
      </c>
      <c r="C23" s="9" t="s">
        <v>123</v>
      </c>
      <c r="D23" s="29">
        <f>'REPO TRADES'!D27</f>
        <v>789000000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323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A4" zoomScaleNormal="100" zoomScaleSheetLayoutView="100" workbookViewId="0">
      <selection activeCell="H11" sqref="H11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164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16.059999999999999</v>
      </c>
      <c r="F5" s="11"/>
      <c r="G5" s="12">
        <v>72.790000000000006</v>
      </c>
      <c r="H5" s="297">
        <v>77755</v>
      </c>
      <c r="I5" s="268">
        <v>1</v>
      </c>
      <c r="J5" s="11">
        <v>16.059999999999999</v>
      </c>
      <c r="K5" s="11">
        <v>16.059999999999999</v>
      </c>
      <c r="L5" s="58">
        <v>1343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27.01</v>
      </c>
      <c r="F6" s="11"/>
      <c r="G6" s="242">
        <v>95.138000000000005</v>
      </c>
      <c r="H6" s="72">
        <v>77755</v>
      </c>
      <c r="I6" s="243">
        <v>1</v>
      </c>
      <c r="J6" s="11">
        <v>27.01</v>
      </c>
      <c r="K6" s="11">
        <v>27.01</v>
      </c>
      <c r="L6" s="58">
        <v>1707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1343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1707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15.54</v>
      </c>
      <c r="F9" s="11"/>
      <c r="G9" s="64">
        <v>80.12</v>
      </c>
      <c r="H9" s="72">
        <v>29923</v>
      </c>
      <c r="I9" s="65">
        <v>1</v>
      </c>
      <c r="J9" s="11">
        <v>15.54</v>
      </c>
      <c r="K9" s="11">
        <v>15.54</v>
      </c>
      <c r="L9" s="58">
        <v>1161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18.21</v>
      </c>
      <c r="F10" s="11"/>
      <c r="G10" s="242">
        <v>72.09</v>
      </c>
      <c r="H10" s="72">
        <v>29946</v>
      </c>
      <c r="I10" s="243">
        <v>1</v>
      </c>
      <c r="J10" s="11">
        <v>18.21</v>
      </c>
      <c r="K10" s="11">
        <v>18.21</v>
      </c>
      <c r="L10" s="58">
        <v>1525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30.4</v>
      </c>
      <c r="F11" s="11"/>
      <c r="G11" s="298">
        <v>47.215499999999999</v>
      </c>
      <c r="H11" s="164">
        <v>90029968</v>
      </c>
      <c r="I11" s="298">
        <v>2</v>
      </c>
      <c r="J11" s="11">
        <v>30.4</v>
      </c>
      <c r="K11" s="11">
        <v>30.4</v>
      </c>
      <c r="L11" s="58">
        <v>1889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25.62</v>
      </c>
      <c r="F12" s="11"/>
      <c r="G12" s="242">
        <v>56.340699999999998</v>
      </c>
      <c r="H12" s="72">
        <v>59785716</v>
      </c>
      <c r="I12" s="243">
        <v>4</v>
      </c>
      <c r="J12" s="11">
        <v>25.62</v>
      </c>
      <c r="K12" s="11">
        <v>25.62</v>
      </c>
      <c r="L12" s="58">
        <v>2253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29.85</v>
      </c>
      <c r="F13" s="11"/>
      <c r="G13" s="242">
        <v>38.214750000000002</v>
      </c>
      <c r="H13" s="72">
        <v>66906948</v>
      </c>
      <c r="I13" s="243">
        <v>3</v>
      </c>
      <c r="J13" s="11">
        <v>29.85</v>
      </c>
      <c r="K13" s="11">
        <v>29.85</v>
      </c>
      <c r="L13" s="58">
        <v>2617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30.11</v>
      </c>
      <c r="F14" s="11"/>
      <c r="G14" s="242">
        <v>46.29645</v>
      </c>
      <c r="H14" s="72">
        <v>100488307</v>
      </c>
      <c r="I14" s="243">
        <v>3</v>
      </c>
      <c r="J14" s="11">
        <v>30.11</v>
      </c>
      <c r="K14" s="11">
        <v>30.11</v>
      </c>
      <c r="L14" s="58">
        <v>2981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30.04</v>
      </c>
      <c r="F15" s="11"/>
      <c r="G15" s="242">
        <v>45.15645</v>
      </c>
      <c r="H15" s="72">
        <v>111628637</v>
      </c>
      <c r="I15" s="243">
        <v>4</v>
      </c>
      <c r="J15" s="11">
        <v>30.04</v>
      </c>
      <c r="K15" s="11">
        <v>30.04</v>
      </c>
      <c r="L15" s="58">
        <v>3345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14.48</v>
      </c>
      <c r="F16" s="11">
        <v>14.48</v>
      </c>
      <c r="G16" s="242">
        <v>45.47</v>
      </c>
      <c r="H16" s="72">
        <v>488909</v>
      </c>
      <c r="I16" s="243">
        <v>3</v>
      </c>
      <c r="J16" s="11">
        <v>18.5</v>
      </c>
      <c r="K16" s="11">
        <v>18.5</v>
      </c>
      <c r="L16" s="58">
        <v>3709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14.55</v>
      </c>
      <c r="F17" s="11">
        <v>14.55</v>
      </c>
      <c r="G17" s="242">
        <v>43.284999999999997</v>
      </c>
      <c r="H17" s="72">
        <v>26755</v>
      </c>
      <c r="I17" s="243">
        <v>1</v>
      </c>
      <c r="J17" s="11">
        <v>32.01</v>
      </c>
      <c r="K17" s="11">
        <v>32.01</v>
      </c>
      <c r="L17" s="58">
        <v>4073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14.53</v>
      </c>
      <c r="F18" s="11"/>
      <c r="G18" s="64">
        <v>42.585000000000001</v>
      </c>
      <c r="H18" s="72">
        <v>396784</v>
      </c>
      <c r="I18" s="65">
        <v>2</v>
      </c>
      <c r="J18" s="11">
        <v>32.020000000000003</v>
      </c>
      <c r="K18" s="11">
        <v>32.020000000000003</v>
      </c>
      <c r="L18" s="58">
        <v>4437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14.55</v>
      </c>
      <c r="F19" s="11"/>
      <c r="G19" s="242">
        <v>44.34</v>
      </c>
      <c r="H19" s="72">
        <v>490102</v>
      </c>
      <c r="I19" s="243">
        <v>2</v>
      </c>
      <c r="J19" s="11">
        <v>31.99</v>
      </c>
      <c r="K19" s="11">
        <v>31.99</v>
      </c>
      <c r="L19" s="58">
        <v>4801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14.61</v>
      </c>
      <c r="F20" s="20"/>
      <c r="G20" s="249">
        <v>48.83</v>
      </c>
      <c r="H20" s="250">
        <v>266224</v>
      </c>
      <c r="I20" s="251">
        <v>3</v>
      </c>
      <c r="J20" s="20">
        <v>17.329999999999998</v>
      </c>
      <c r="K20" s="20">
        <v>17.329999999999998</v>
      </c>
      <c r="L20" s="293">
        <v>5165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464</v>
      </c>
      <c r="C22" s="223" t="s">
        <v>470</v>
      </c>
      <c r="D22" s="221" t="s">
        <v>476</v>
      </c>
      <c r="E22" s="20"/>
      <c r="F22" s="20"/>
      <c r="G22" s="249"/>
      <c r="H22" s="250"/>
      <c r="I22" s="251"/>
      <c r="J22" s="20"/>
      <c r="K22" s="20"/>
      <c r="L22" s="293">
        <v>3639</v>
      </c>
      <c r="M22" s="294">
        <v>48912</v>
      </c>
      <c r="N22" s="114"/>
    </row>
    <row r="23" spans="1:14">
      <c r="A23" s="93">
        <v>2</v>
      </c>
      <c r="B23" s="94" t="s">
        <v>467</v>
      </c>
      <c r="C23" s="223" t="s">
        <v>473</v>
      </c>
      <c r="D23" s="221" t="s">
        <v>479</v>
      </c>
      <c r="E23" s="20"/>
      <c r="F23" s="20"/>
      <c r="G23" s="249"/>
      <c r="H23" s="250"/>
      <c r="I23" s="251"/>
      <c r="J23" s="20"/>
      <c r="K23" s="20"/>
      <c r="L23" s="293">
        <v>4367</v>
      </c>
      <c r="M23" s="294">
        <v>49640</v>
      </c>
      <c r="N23" s="114"/>
    </row>
    <row r="24" spans="1:14">
      <c r="A24" s="93">
        <v>3</v>
      </c>
      <c r="B24" s="94" t="s">
        <v>462</v>
      </c>
      <c r="C24" s="223" t="s">
        <v>468</v>
      </c>
      <c r="D24" s="221" t="s">
        <v>474</v>
      </c>
      <c r="E24" s="20"/>
      <c r="F24" s="20"/>
      <c r="G24" s="249"/>
      <c r="H24" s="250"/>
      <c r="I24" s="251"/>
      <c r="J24" s="20"/>
      <c r="K24" s="20"/>
      <c r="L24" s="293">
        <v>4731</v>
      </c>
      <c r="M24" s="294">
        <v>50004</v>
      </c>
      <c r="N24" s="114"/>
    </row>
    <row r="25" spans="1:14">
      <c r="A25" s="93">
        <v>4</v>
      </c>
      <c r="B25" s="94" t="s">
        <v>463</v>
      </c>
      <c r="C25" s="223" t="s">
        <v>469</v>
      </c>
      <c r="D25" s="221" t="s">
        <v>475</v>
      </c>
      <c r="E25" s="20"/>
      <c r="F25" s="20"/>
      <c r="G25" s="249"/>
      <c r="H25" s="250"/>
      <c r="I25" s="251"/>
      <c r="J25" s="20"/>
      <c r="K25" s="20"/>
      <c r="L25" s="293">
        <v>5095</v>
      </c>
      <c r="M25" s="294">
        <v>50368</v>
      </c>
      <c r="N25" s="114"/>
    </row>
    <row r="26" spans="1:14">
      <c r="A26" s="93">
        <v>5</v>
      </c>
      <c r="B26" s="94" t="s">
        <v>465</v>
      </c>
      <c r="C26" s="223" t="s">
        <v>471</v>
      </c>
      <c r="D26" s="221" t="s">
        <v>477</v>
      </c>
      <c r="E26" s="20"/>
      <c r="F26" s="20"/>
      <c r="G26" s="249"/>
      <c r="H26" s="250"/>
      <c r="I26" s="251"/>
      <c r="J26" s="20"/>
      <c r="K26" s="20"/>
      <c r="L26" s="293">
        <v>1819</v>
      </c>
      <c r="M26" s="294">
        <v>47092</v>
      </c>
      <c r="N26" s="114"/>
    </row>
    <row r="27" spans="1:14">
      <c r="A27" s="93">
        <v>6</v>
      </c>
      <c r="B27" s="94" t="s">
        <v>466</v>
      </c>
      <c r="C27" s="223" t="s">
        <v>472</v>
      </c>
      <c r="D27" s="221" t="s">
        <v>478</v>
      </c>
      <c r="E27" s="20"/>
      <c r="F27" s="20"/>
      <c r="G27" s="249"/>
      <c r="H27" s="250"/>
      <c r="I27" s="251"/>
      <c r="J27" s="20"/>
      <c r="K27" s="20"/>
      <c r="L27" s="293">
        <v>2911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369</v>
      </c>
      <c r="C29" s="9" t="s">
        <v>373</v>
      </c>
      <c r="D29" s="27" t="s">
        <v>365</v>
      </c>
      <c r="E29" s="11"/>
      <c r="F29" s="11"/>
      <c r="G29" s="242"/>
      <c r="H29" s="72"/>
      <c r="I29" s="243"/>
      <c r="J29" s="11"/>
      <c r="K29" s="11"/>
      <c r="L29" s="58">
        <v>1361</v>
      </c>
      <c r="M29" s="59">
        <v>46634</v>
      </c>
      <c r="N29" s="114"/>
    </row>
    <row r="30" spans="1:14">
      <c r="A30" s="266">
        <v>2</v>
      </c>
      <c r="B30" s="8" t="s">
        <v>370</v>
      </c>
      <c r="C30" s="9" t="s">
        <v>374</v>
      </c>
      <c r="D30" s="27" t="s">
        <v>366</v>
      </c>
      <c r="E30" s="11"/>
      <c r="F30" s="11"/>
      <c r="G30" s="242"/>
      <c r="H30" s="72"/>
      <c r="I30" s="243"/>
      <c r="J30" s="11"/>
      <c r="K30" s="11"/>
      <c r="L30" s="58">
        <v>1727</v>
      </c>
      <c r="M30" s="59">
        <v>47000</v>
      </c>
      <c r="N30" s="114"/>
    </row>
    <row r="31" spans="1:14">
      <c r="A31" s="266">
        <v>3</v>
      </c>
      <c r="B31" s="8" t="s">
        <v>371</v>
      </c>
      <c r="C31" s="9" t="s">
        <v>375</v>
      </c>
      <c r="D31" s="27" t="s">
        <v>367</v>
      </c>
      <c r="E31" s="11"/>
      <c r="F31" s="11"/>
      <c r="G31" s="242"/>
      <c r="H31" s="72"/>
      <c r="I31" s="243"/>
      <c r="J31" s="11"/>
      <c r="K31" s="11"/>
      <c r="L31" s="58">
        <v>1361</v>
      </c>
      <c r="M31" s="59">
        <v>46634</v>
      </c>
      <c r="N31" s="114"/>
    </row>
    <row r="32" spans="1:14" ht="16.5" thickBot="1">
      <c r="A32" s="266">
        <v>4</v>
      </c>
      <c r="B32" s="8" t="s">
        <v>372</v>
      </c>
      <c r="C32" s="9" t="s">
        <v>376</v>
      </c>
      <c r="D32" s="27" t="s">
        <v>368</v>
      </c>
      <c r="E32" s="11"/>
      <c r="F32" s="11"/>
      <c r="G32" s="242"/>
      <c r="H32" s="72"/>
      <c r="I32" s="243"/>
      <c r="J32" s="11"/>
      <c r="K32" s="11"/>
      <c r="L32" s="58">
        <v>1727</v>
      </c>
      <c r="M32" s="59">
        <v>47000</v>
      </c>
      <c r="N32" s="114"/>
    </row>
    <row r="33" spans="1:14" ht="16.5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430723729</v>
      </c>
      <c r="I33" s="253">
        <f>SUM(I5:I32)</f>
        <v>31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206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348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39"/>
  <sheetViews>
    <sheetView zoomScaleNormal="100" zoomScaleSheetLayoutView="100" workbookViewId="0">
      <pane xSplit="4" ySplit="4" topLeftCell="K44" activePane="bottomRight" state="frozen"/>
      <selection sqref="A1:XFD1048576"/>
      <selection pane="topRight" sqref="A1:XFD1048576"/>
      <selection pane="bottomLeft" sqref="A1:XFD1048576"/>
      <selection pane="bottomRight" activeCell="C61" sqref="C6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2.7109375" style="3" bestFit="1" customWidth="1"/>
    <col min="16" max="16384" width="9.140625" style="3"/>
  </cols>
  <sheetData>
    <row r="1" spans="1:16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6" ht="36.6" customHeight="1">
      <c r="A2" s="303" t="s">
        <v>164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6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6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6">
      <c r="A5" s="50">
        <v>1</v>
      </c>
      <c r="B5" s="51" t="s">
        <v>104</v>
      </c>
      <c r="C5" s="52" t="s">
        <v>169</v>
      </c>
      <c r="D5" s="63" t="s">
        <v>168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355</v>
      </c>
      <c r="M5" s="59">
        <v>45628</v>
      </c>
      <c r="N5" s="60"/>
      <c r="O5" s="114">
        <f ca="1">TODAY()</f>
        <v>45273</v>
      </c>
      <c r="P5" s="3">
        <f ca="1">M5-O5</f>
        <v>355</v>
      </c>
    </row>
    <row r="6" spans="1:16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145</v>
      </c>
      <c r="M6" s="59">
        <v>45418</v>
      </c>
      <c r="N6" s="60"/>
      <c r="O6" s="114">
        <f t="shared" ref="O6:O56" ca="1" si="0">TODAY()</f>
        <v>45273</v>
      </c>
      <c r="P6" s="3">
        <f t="shared" ref="P6:P56" ca="1" si="1">M6-O6</f>
        <v>145</v>
      </c>
    </row>
    <row r="7" spans="1:16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>
        <f t="shared" ca="1" si="0"/>
        <v>45273</v>
      </c>
      <c r="P7" s="3">
        <f t="shared" ca="1" si="1"/>
        <v>-45273</v>
      </c>
    </row>
    <row r="8" spans="1:16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5</v>
      </c>
      <c r="M8" s="59">
        <v>45278</v>
      </c>
      <c r="N8" s="60"/>
      <c r="O8" s="114">
        <f t="shared" ca="1" si="0"/>
        <v>45273</v>
      </c>
      <c r="P8" s="3">
        <f t="shared" ca="1" si="1"/>
        <v>5</v>
      </c>
    </row>
    <row r="9" spans="1:16" ht="13.9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96</v>
      </c>
      <c r="M9" s="59">
        <v>45369</v>
      </c>
      <c r="N9" s="60"/>
      <c r="O9" s="114">
        <f t="shared" ca="1" si="0"/>
        <v>45273</v>
      </c>
      <c r="P9" s="3">
        <f t="shared" ca="1" si="1"/>
        <v>96</v>
      </c>
    </row>
    <row r="10" spans="1:16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306</v>
      </c>
      <c r="M10" s="59">
        <v>45579</v>
      </c>
      <c r="N10" s="60"/>
      <c r="O10" s="114">
        <f t="shared" ca="1" si="0"/>
        <v>45273</v>
      </c>
      <c r="P10" s="3">
        <f t="shared" ca="1" si="1"/>
        <v>306</v>
      </c>
    </row>
    <row r="11" spans="1:16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383</v>
      </c>
      <c r="M11" s="59">
        <v>45656</v>
      </c>
      <c r="N11" s="60"/>
      <c r="O11" s="114">
        <f t="shared" ca="1" si="0"/>
        <v>45273</v>
      </c>
      <c r="P11" s="3">
        <f t="shared" ca="1" si="1"/>
        <v>383</v>
      </c>
    </row>
    <row r="12" spans="1:16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481</v>
      </c>
      <c r="M12" s="59">
        <v>45754</v>
      </c>
      <c r="N12" s="60"/>
      <c r="O12" s="114">
        <f t="shared" ca="1" si="0"/>
        <v>45273</v>
      </c>
      <c r="P12" s="3">
        <f t="shared" ca="1" si="1"/>
        <v>481</v>
      </c>
    </row>
    <row r="13" spans="1:16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523</v>
      </c>
      <c r="M13" s="59">
        <v>45796</v>
      </c>
      <c r="N13" s="60"/>
      <c r="O13" s="114">
        <f t="shared" ca="1" si="0"/>
        <v>45273</v>
      </c>
      <c r="P13" s="3">
        <f t="shared" ca="1" si="1"/>
        <v>523</v>
      </c>
    </row>
    <row r="14" spans="1:16">
      <c r="A14" s="50">
        <v>7</v>
      </c>
      <c r="B14" s="51"/>
      <c r="C14" s="52" t="s">
        <v>181</v>
      </c>
      <c r="D14" s="73" t="s">
        <v>182</v>
      </c>
      <c r="E14" s="53">
        <v>29.650580953562976</v>
      </c>
      <c r="F14" s="53">
        <v>36.531764402023583</v>
      </c>
      <c r="G14" s="55">
        <v>92.102900000000005</v>
      </c>
      <c r="H14" s="72"/>
      <c r="I14" s="71"/>
      <c r="J14" s="53">
        <v>36.531764402023583</v>
      </c>
      <c r="K14" s="11">
        <v>36.531764402023583</v>
      </c>
      <c r="L14" s="78">
        <v>586</v>
      </c>
      <c r="M14" s="59">
        <v>45859</v>
      </c>
      <c r="N14" s="60"/>
      <c r="O14" s="114">
        <f t="shared" ca="1" si="0"/>
        <v>45273</v>
      </c>
      <c r="P14" s="3">
        <f t="shared" ca="1" si="1"/>
        <v>586</v>
      </c>
    </row>
    <row r="15" spans="1:16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  <c r="O15" s="114">
        <f t="shared" ca="1" si="0"/>
        <v>45273</v>
      </c>
      <c r="P15" s="3">
        <f t="shared" ca="1" si="1"/>
        <v>-45273</v>
      </c>
    </row>
    <row r="16" spans="1:16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623</v>
      </c>
      <c r="M16" s="59">
        <v>45896</v>
      </c>
      <c r="N16" s="60"/>
      <c r="O16" s="114">
        <f t="shared" ca="1" si="0"/>
        <v>45273</v>
      </c>
      <c r="P16" s="3">
        <f t="shared" ca="1" si="1"/>
        <v>623</v>
      </c>
    </row>
    <row r="17" spans="1:16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  <c r="O17" s="114">
        <f t="shared" ca="1" si="0"/>
        <v>45273</v>
      </c>
      <c r="P17" s="3">
        <f t="shared" ca="1" si="1"/>
        <v>-45273</v>
      </c>
    </row>
    <row r="18" spans="1:16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124</v>
      </c>
      <c r="M18" s="79">
        <v>45397</v>
      </c>
      <c r="N18" s="60">
        <v>43811</v>
      </c>
      <c r="O18" s="114">
        <f t="shared" ca="1" si="0"/>
        <v>45273</v>
      </c>
      <c r="P18" s="3">
        <f t="shared" ca="1" si="1"/>
        <v>124</v>
      </c>
    </row>
    <row r="19" spans="1:16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208</v>
      </c>
      <c r="M19" s="82">
        <v>45481</v>
      </c>
      <c r="N19" s="83">
        <v>43811</v>
      </c>
      <c r="O19" s="114">
        <f t="shared" ca="1" si="0"/>
        <v>45273</v>
      </c>
      <c r="P19" s="3">
        <f t="shared" ca="1" si="1"/>
        <v>208</v>
      </c>
    </row>
    <row r="20" spans="1:16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460</v>
      </c>
      <c r="M20" s="82">
        <v>45733</v>
      </c>
      <c r="N20" s="83"/>
      <c r="O20" s="114">
        <f t="shared" ca="1" si="0"/>
        <v>45273</v>
      </c>
      <c r="P20" s="3">
        <f t="shared" ca="1" si="1"/>
        <v>460</v>
      </c>
    </row>
    <row r="21" spans="1:16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558</v>
      </c>
      <c r="M21" s="82">
        <v>45831</v>
      </c>
      <c r="N21" s="83"/>
      <c r="O21" s="114">
        <f t="shared" ca="1" si="0"/>
        <v>45273</v>
      </c>
      <c r="P21" s="3">
        <f t="shared" ca="1" si="1"/>
        <v>558</v>
      </c>
    </row>
    <row r="22" spans="1:16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670</v>
      </c>
      <c r="M22" s="82">
        <v>45943</v>
      </c>
      <c r="N22" s="83"/>
      <c r="O22" s="114">
        <f t="shared" ca="1" si="0"/>
        <v>45273</v>
      </c>
      <c r="P22" s="3">
        <f t="shared" ca="1" si="1"/>
        <v>670</v>
      </c>
    </row>
    <row r="23" spans="1:16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719</v>
      </c>
      <c r="M23" s="82">
        <v>45992</v>
      </c>
      <c r="N23" s="83"/>
      <c r="O23" s="114">
        <f t="shared" ca="1" si="0"/>
        <v>45273</v>
      </c>
      <c r="P23" s="3">
        <f t="shared" ca="1" si="1"/>
        <v>719</v>
      </c>
    </row>
    <row r="24" spans="1:16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810</v>
      </c>
      <c r="M24" s="82">
        <v>46083</v>
      </c>
      <c r="N24" s="60"/>
      <c r="O24" s="114">
        <f t="shared" ca="1" si="0"/>
        <v>45273</v>
      </c>
      <c r="P24" s="3">
        <f t="shared" ca="1" si="1"/>
        <v>810</v>
      </c>
    </row>
    <row r="25" spans="1:16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880</v>
      </c>
      <c r="M25" s="82">
        <v>46153</v>
      </c>
      <c r="N25" s="60"/>
      <c r="O25" s="114">
        <f t="shared" ca="1" si="0"/>
        <v>45273</v>
      </c>
      <c r="P25" s="3">
        <f t="shared" ca="1" si="1"/>
        <v>880</v>
      </c>
    </row>
    <row r="26" spans="1:16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987</v>
      </c>
      <c r="M26" s="82">
        <v>46260</v>
      </c>
      <c r="N26" s="60"/>
      <c r="O26" s="114">
        <f t="shared" ca="1" si="0"/>
        <v>45273</v>
      </c>
      <c r="P26" s="3">
        <f t="shared" ca="1" si="1"/>
        <v>987</v>
      </c>
    </row>
    <row r="27" spans="1:16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1097</v>
      </c>
      <c r="M27" s="82">
        <v>46370</v>
      </c>
      <c r="N27" s="60"/>
      <c r="O27" s="114">
        <f t="shared" ca="1" si="0"/>
        <v>45273</v>
      </c>
      <c r="P27" s="3">
        <f t="shared" ca="1" si="1"/>
        <v>1097</v>
      </c>
    </row>
    <row r="28" spans="1:16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1181</v>
      </c>
      <c r="M28" s="79">
        <v>46454</v>
      </c>
      <c r="N28" s="60"/>
      <c r="O28" s="114">
        <f t="shared" ca="1" si="0"/>
        <v>45273</v>
      </c>
      <c r="P28" s="3">
        <f t="shared" ca="1" si="1"/>
        <v>1181</v>
      </c>
    </row>
    <row r="29" spans="1:16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1237</v>
      </c>
      <c r="M29" s="79">
        <v>46510</v>
      </c>
      <c r="N29" s="60"/>
      <c r="O29" s="114">
        <f t="shared" ca="1" si="0"/>
        <v>45273</v>
      </c>
      <c r="P29" s="3">
        <f t="shared" ca="1" si="1"/>
        <v>1237</v>
      </c>
    </row>
    <row r="30" spans="1:16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>
        <f t="shared" ca="1" si="0"/>
        <v>45273</v>
      </c>
      <c r="P30" s="3">
        <f t="shared" ca="1" si="1"/>
        <v>-45273</v>
      </c>
    </row>
    <row r="31" spans="1:16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411</v>
      </c>
      <c r="M31" s="79">
        <v>45684</v>
      </c>
      <c r="N31" s="60">
        <v>43811</v>
      </c>
      <c r="O31" s="114">
        <f t="shared" ca="1" si="0"/>
        <v>45273</v>
      </c>
      <c r="P31" s="3">
        <f t="shared" ca="1" si="1"/>
        <v>411</v>
      </c>
    </row>
    <row r="32" spans="1:16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943</v>
      </c>
      <c r="M32" s="79">
        <v>46216</v>
      </c>
      <c r="N32" s="60"/>
      <c r="O32" s="114">
        <f t="shared" ca="1" si="0"/>
        <v>45273</v>
      </c>
      <c r="P32" s="3">
        <f t="shared" ca="1" si="1"/>
        <v>943</v>
      </c>
    </row>
    <row r="33" spans="1:16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1132</v>
      </c>
      <c r="M33" s="79">
        <v>46405</v>
      </c>
      <c r="N33" s="60"/>
      <c r="O33" s="114">
        <f t="shared" ca="1" si="0"/>
        <v>45273</v>
      </c>
      <c r="P33" s="3">
        <f t="shared" ca="1" si="1"/>
        <v>1132</v>
      </c>
    </row>
    <row r="34" spans="1:16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1363</v>
      </c>
      <c r="M34" s="79">
        <v>46636</v>
      </c>
      <c r="N34" s="60"/>
      <c r="O34" s="114">
        <f t="shared" ca="1" si="0"/>
        <v>45273</v>
      </c>
      <c r="P34" s="3">
        <f t="shared" ca="1" si="1"/>
        <v>1363</v>
      </c>
    </row>
    <row r="35" spans="1:16">
      <c r="A35" s="50">
        <v>5</v>
      </c>
      <c r="B35" s="51"/>
      <c r="C35" s="85" t="s">
        <v>165</v>
      </c>
      <c r="D35" s="78" t="s">
        <v>166</v>
      </c>
      <c r="E35" s="66">
        <v>21.700539875632131</v>
      </c>
      <c r="F35" s="66">
        <v>21.754543626268781</v>
      </c>
      <c r="G35" s="55">
        <v>99.9011</v>
      </c>
      <c r="H35" s="56"/>
      <c r="I35" s="76"/>
      <c r="J35" s="53">
        <v>21.754543626268781</v>
      </c>
      <c r="K35" s="53">
        <v>21.754543626268781</v>
      </c>
      <c r="L35" s="58">
        <v>1496</v>
      </c>
      <c r="M35" s="86">
        <v>46769</v>
      </c>
      <c r="N35" s="60"/>
      <c r="O35" s="114">
        <f t="shared" ca="1" si="0"/>
        <v>45273</v>
      </c>
      <c r="P35" s="3">
        <f t="shared" ca="1" si="1"/>
        <v>1496</v>
      </c>
    </row>
    <row r="36" spans="1:16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>
        <f t="shared" ca="1" si="0"/>
        <v>45273</v>
      </c>
      <c r="P36" s="3">
        <f t="shared" ca="1" si="1"/>
        <v>-45273</v>
      </c>
    </row>
    <row r="37" spans="1:16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103</v>
      </c>
      <c r="M37" s="82">
        <v>45376</v>
      </c>
      <c r="N37" s="60">
        <v>43811</v>
      </c>
      <c r="O37" s="114">
        <f t="shared" ca="1" si="0"/>
        <v>45273</v>
      </c>
      <c r="P37" s="3">
        <f t="shared" ca="1" si="1"/>
        <v>103</v>
      </c>
    </row>
    <row r="38" spans="1:16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481</v>
      </c>
      <c r="M38" s="82">
        <v>45754</v>
      </c>
      <c r="N38" s="60">
        <v>43811</v>
      </c>
      <c r="O38" s="114">
        <f t="shared" ca="1" si="0"/>
        <v>45273</v>
      </c>
      <c r="P38" s="3">
        <f t="shared" ca="1" si="1"/>
        <v>481</v>
      </c>
    </row>
    <row r="39" spans="1:16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1335</v>
      </c>
      <c r="M39" s="79">
        <v>46608</v>
      </c>
      <c r="N39" s="60"/>
      <c r="O39" s="114">
        <f t="shared" ca="1" si="0"/>
        <v>45273</v>
      </c>
      <c r="P39" s="3">
        <f t="shared" ca="1" si="1"/>
        <v>1335</v>
      </c>
    </row>
    <row r="40" spans="1:16">
      <c r="A40" s="50">
        <v>4</v>
      </c>
      <c r="B40" s="51"/>
      <c r="C40" s="52" t="s">
        <v>151</v>
      </c>
      <c r="D40" s="63" t="s">
        <v>99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1426</v>
      </c>
      <c r="M40" s="79">
        <v>46699</v>
      </c>
      <c r="N40" s="60"/>
      <c r="O40" s="114">
        <f t="shared" ca="1" si="0"/>
        <v>45273</v>
      </c>
      <c r="P40" s="3">
        <f t="shared" ca="1" si="1"/>
        <v>1426</v>
      </c>
    </row>
    <row r="41" spans="1:16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1643</v>
      </c>
      <c r="M41" s="79">
        <v>46916</v>
      </c>
      <c r="N41" s="60"/>
      <c r="O41" s="114">
        <f t="shared" ca="1" si="0"/>
        <v>45273</v>
      </c>
      <c r="P41" s="3">
        <f t="shared" ca="1" si="1"/>
        <v>1643</v>
      </c>
    </row>
    <row r="42" spans="1:16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>
        <f t="shared" ca="1" si="0"/>
        <v>45273</v>
      </c>
      <c r="P42" s="3">
        <f t="shared" ca="1" si="1"/>
        <v>-45273</v>
      </c>
    </row>
    <row r="43" spans="1:16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1055</v>
      </c>
      <c r="M43" s="82">
        <v>46328</v>
      </c>
      <c r="N43" s="60">
        <v>28</v>
      </c>
      <c r="O43" s="114">
        <f t="shared" ca="1" si="0"/>
        <v>45273</v>
      </c>
      <c r="P43" s="3">
        <f t="shared" ca="1" si="1"/>
        <v>1055</v>
      </c>
    </row>
    <row r="44" spans="1:16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1629</v>
      </c>
      <c r="M44" s="79">
        <v>46902</v>
      </c>
      <c r="N44" s="60">
        <v>1</v>
      </c>
      <c r="O44" s="114">
        <f t="shared" ca="1" si="0"/>
        <v>45273</v>
      </c>
      <c r="P44" s="3">
        <f t="shared" ca="1" si="1"/>
        <v>1629</v>
      </c>
    </row>
    <row r="45" spans="1:16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2007</v>
      </c>
      <c r="M45" s="82">
        <v>47280</v>
      </c>
      <c r="N45" s="83">
        <v>2</v>
      </c>
      <c r="O45" s="114">
        <f t="shared" ca="1" si="0"/>
        <v>45273</v>
      </c>
      <c r="P45" s="3">
        <f t="shared" ca="1" si="1"/>
        <v>2007</v>
      </c>
    </row>
    <row r="46" spans="1:16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2427</v>
      </c>
      <c r="M46" s="82">
        <v>47700</v>
      </c>
      <c r="N46" s="83"/>
      <c r="O46" s="114">
        <f t="shared" ca="1" si="0"/>
        <v>45273</v>
      </c>
      <c r="P46" s="3">
        <f t="shared" ca="1" si="1"/>
        <v>2427</v>
      </c>
    </row>
    <row r="47" spans="1:16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2427</v>
      </c>
      <c r="M47" s="82">
        <v>47700</v>
      </c>
      <c r="N47" s="83"/>
      <c r="O47" s="114">
        <f t="shared" ca="1" si="0"/>
        <v>45273</v>
      </c>
      <c r="P47" s="3">
        <f t="shared" ca="1" si="1"/>
        <v>2427</v>
      </c>
    </row>
    <row r="48" spans="1:16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2763</v>
      </c>
      <c r="M48" s="82">
        <v>48036</v>
      </c>
      <c r="N48" s="83"/>
      <c r="O48" s="114">
        <f t="shared" ca="1" si="0"/>
        <v>45273</v>
      </c>
      <c r="P48" s="3">
        <f t="shared" ca="1" si="1"/>
        <v>2763</v>
      </c>
    </row>
    <row r="49" spans="1:16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>
        <f t="shared" ca="1" si="0"/>
        <v>45273</v>
      </c>
      <c r="P49" s="3">
        <f t="shared" ca="1" si="1"/>
        <v>-45273</v>
      </c>
    </row>
    <row r="50" spans="1:16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3015</v>
      </c>
      <c r="M50" s="82">
        <v>48288</v>
      </c>
      <c r="N50" s="83">
        <v>43811</v>
      </c>
      <c r="O50" s="114">
        <f t="shared" ca="1" si="0"/>
        <v>45273</v>
      </c>
      <c r="P50" s="3">
        <f t="shared" ca="1" si="1"/>
        <v>3015</v>
      </c>
    </row>
    <row r="51" spans="1:16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3518</v>
      </c>
      <c r="M51" s="82">
        <v>48791</v>
      </c>
      <c r="O51" s="114">
        <f t="shared" ca="1" si="0"/>
        <v>45273</v>
      </c>
      <c r="P51" s="3">
        <f t="shared" ca="1" si="1"/>
        <v>3518</v>
      </c>
    </row>
    <row r="52" spans="1:16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3518</v>
      </c>
      <c r="M52" s="82">
        <v>48791</v>
      </c>
      <c r="N52" s="60"/>
      <c r="O52" s="114">
        <f t="shared" ca="1" si="0"/>
        <v>45273</v>
      </c>
      <c r="P52" s="3">
        <f t="shared" ca="1" si="1"/>
        <v>3518</v>
      </c>
    </row>
    <row r="53" spans="1:16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3674</v>
      </c>
      <c r="M53" s="82">
        <v>48947</v>
      </c>
      <c r="N53" s="60"/>
      <c r="O53" s="114">
        <f t="shared" ca="1" si="0"/>
        <v>45273</v>
      </c>
      <c r="P53" s="3">
        <f t="shared" ca="1" si="1"/>
        <v>3674</v>
      </c>
    </row>
    <row r="54" spans="1:16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3862</v>
      </c>
      <c r="M54" s="79">
        <v>49135</v>
      </c>
      <c r="N54" s="60">
        <v>43811</v>
      </c>
      <c r="O54" s="114">
        <f t="shared" ca="1" si="0"/>
        <v>45273</v>
      </c>
      <c r="P54" s="3">
        <f t="shared" ca="1" si="1"/>
        <v>3862</v>
      </c>
    </row>
    <row r="55" spans="1:16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>
        <f t="shared" ca="1" si="0"/>
        <v>45273</v>
      </c>
      <c r="P55" s="3">
        <f t="shared" ca="1" si="1"/>
        <v>-45273</v>
      </c>
    </row>
    <row r="56" spans="1:16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5710</v>
      </c>
      <c r="M56" s="79">
        <v>50983</v>
      </c>
      <c r="N56" s="60">
        <v>43811</v>
      </c>
      <c r="O56" s="114">
        <f t="shared" ca="1" si="0"/>
        <v>45273</v>
      </c>
      <c r="P56" s="3">
        <f t="shared" ca="1" si="1"/>
        <v>5710</v>
      </c>
    </row>
    <row r="57" spans="1:16" ht="16.5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6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6">
      <c r="H59" s="32"/>
      <c r="I59" s="108"/>
    </row>
    <row r="60" spans="1:16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6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6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6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6">
      <c r="A64" s="30"/>
      <c r="B64" s="30"/>
      <c r="C64" s="30"/>
      <c r="D64" s="30"/>
      <c r="H64" s="108"/>
    </row>
    <row r="65" spans="1:8">
      <c r="A65" s="30"/>
      <c r="B65" s="304" t="s">
        <v>348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I2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3" t="s">
        <v>164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483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48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98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174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277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293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308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539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1007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195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926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466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926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317</v>
      </c>
      <c r="C22" s="27" t="s">
        <v>318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110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340</v>
      </c>
      <c r="C24" s="27" t="s">
        <v>334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264</v>
      </c>
      <c r="K24" s="161">
        <v>45537</v>
      </c>
      <c r="L24" s="161"/>
    </row>
    <row r="25" spans="1:12">
      <c r="A25" s="8">
        <v>2</v>
      </c>
      <c r="B25" s="131" t="s">
        <v>339</v>
      </c>
      <c r="C25" s="27" t="s">
        <v>335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628</v>
      </c>
      <c r="K25" s="161">
        <v>45901</v>
      </c>
      <c r="L25" s="161"/>
    </row>
    <row r="26" spans="1:12">
      <c r="A26" s="8">
        <v>3</v>
      </c>
      <c r="B26" s="131" t="s">
        <v>341</v>
      </c>
      <c r="C26" s="27" t="s">
        <v>336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992</v>
      </c>
      <c r="K26" s="161">
        <v>46265</v>
      </c>
      <c r="L26" s="161"/>
    </row>
    <row r="27" spans="1:12">
      <c r="A27" s="8">
        <v>4</v>
      </c>
      <c r="B27" s="131" t="s">
        <v>342</v>
      </c>
      <c r="C27" s="27" t="s">
        <v>337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1356</v>
      </c>
      <c r="K27" s="161">
        <v>46629</v>
      </c>
      <c r="L27" s="161"/>
    </row>
    <row r="28" spans="1:12">
      <c r="A28" s="8">
        <v>5</v>
      </c>
      <c r="B28" s="131" t="s">
        <v>343</v>
      </c>
      <c r="C28" s="27" t="s">
        <v>338</v>
      </c>
      <c r="D28" s="155">
        <v>99.9512</v>
      </c>
      <c r="E28" s="155">
        <v>55.096299999999999</v>
      </c>
      <c r="F28" s="164"/>
      <c r="G28" s="165"/>
      <c r="H28" s="166">
        <v>55.096299999999999</v>
      </c>
      <c r="I28" s="166">
        <v>55.096299999999999</v>
      </c>
      <c r="J28" s="78">
        <v>1720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414</v>
      </c>
      <c r="C30" s="27" t="s">
        <v>415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504</v>
      </c>
      <c r="K30" s="161">
        <v>45777</v>
      </c>
      <c r="L30" s="161"/>
    </row>
    <row r="31" spans="1:12">
      <c r="A31" s="8">
        <v>2</v>
      </c>
      <c r="B31" s="131" t="s">
        <v>416</v>
      </c>
      <c r="C31" s="27" t="s">
        <v>417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1405</v>
      </c>
      <c r="K31" s="161">
        <v>46678</v>
      </c>
      <c r="L31" s="161"/>
    </row>
    <row r="32" spans="1:12">
      <c r="A32" s="8">
        <v>3</v>
      </c>
      <c r="B32" s="131" t="s">
        <v>418</v>
      </c>
      <c r="C32" s="27" t="s">
        <v>419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2681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420</v>
      </c>
      <c r="C34" s="27" t="s">
        <v>421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315</v>
      </c>
      <c r="K34" s="161">
        <v>45588</v>
      </c>
      <c r="L34" s="161">
        <v>43811</v>
      </c>
    </row>
    <row r="35" spans="1:12">
      <c r="A35" s="8">
        <v>2</v>
      </c>
      <c r="B35" s="131" t="s">
        <v>422</v>
      </c>
      <c r="C35" s="27" t="s">
        <v>423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1414</v>
      </c>
      <c r="K35" s="161">
        <v>46687</v>
      </c>
      <c r="L35" s="161">
        <v>43811</v>
      </c>
    </row>
    <row r="36" spans="1:12">
      <c r="A36" s="8">
        <v>3</v>
      </c>
      <c r="B36" s="131" t="s">
        <v>424</v>
      </c>
      <c r="C36" s="27" t="s">
        <v>425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2011</v>
      </c>
      <c r="K36" s="161">
        <v>47284</v>
      </c>
      <c r="L36" s="161">
        <v>43811</v>
      </c>
    </row>
    <row r="37" spans="1:12">
      <c r="A37" s="8">
        <v>4</v>
      </c>
      <c r="B37" s="131" t="s">
        <v>426</v>
      </c>
      <c r="C37" s="27" t="s">
        <v>427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2938</v>
      </c>
      <c r="K37" s="161">
        <v>48211</v>
      </c>
      <c r="L37" s="161"/>
    </row>
    <row r="38" spans="1:12">
      <c r="A38" s="8">
        <v>5</v>
      </c>
      <c r="B38" s="131" t="s">
        <v>428</v>
      </c>
      <c r="C38" s="27" t="s">
        <v>429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3558</v>
      </c>
      <c r="K38" s="161">
        <v>48831</v>
      </c>
      <c r="L38" s="161"/>
    </row>
    <row r="39" spans="1:12">
      <c r="A39" s="8">
        <v>6</v>
      </c>
      <c r="B39" s="131" t="s">
        <v>430</v>
      </c>
      <c r="C39" s="27" t="s">
        <v>431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3780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491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1183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1212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1541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4" t="s">
        <v>348</v>
      </c>
      <c r="C49" s="304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69" zoomScaleNormal="100" zoomScaleSheetLayoutView="110" workbookViewId="0">
      <selection activeCell="I88" sqref="I8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353</v>
      </c>
      <c r="F5" s="27" t="s">
        <v>354</v>
      </c>
      <c r="G5" s="11">
        <v>99.474725670074207</v>
      </c>
      <c r="H5" s="11">
        <v>99.610983837212601</v>
      </c>
      <c r="I5" s="267">
        <v>14350297</v>
      </c>
      <c r="J5" s="268">
        <v>22</v>
      </c>
      <c r="K5" s="11">
        <v>99.727999999999994</v>
      </c>
      <c r="L5" s="11">
        <v>99.31</v>
      </c>
      <c r="M5" s="58">
        <v>5</v>
      </c>
      <c r="N5" s="264">
        <v>45278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98.862570667150905</v>
      </c>
      <c r="H6" s="11">
        <v>97.607758128261295</v>
      </c>
      <c r="I6" s="267">
        <v>248368</v>
      </c>
      <c r="J6" s="268">
        <v>15</v>
      </c>
      <c r="K6" s="11">
        <v>100</v>
      </c>
      <c r="L6" s="11">
        <v>93.316999999999993</v>
      </c>
      <c r="M6" s="58">
        <v>12</v>
      </c>
      <c r="N6" s="264">
        <v>45285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98.452522628023701</v>
      </c>
      <c r="H7" s="11">
        <v>97.317371752521794</v>
      </c>
      <c r="I7" s="267">
        <v>675324</v>
      </c>
      <c r="J7" s="268">
        <v>27</v>
      </c>
      <c r="K7" s="11">
        <v>100</v>
      </c>
      <c r="L7" s="11">
        <v>93.248800000000003</v>
      </c>
      <c r="M7" s="58">
        <v>19</v>
      </c>
      <c r="N7" s="264">
        <v>45292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383</v>
      </c>
      <c r="F8" s="27" t="s">
        <v>384</v>
      </c>
      <c r="G8" s="11">
        <v>97.559138098795003</v>
      </c>
      <c r="H8" s="11">
        <v>97.815962855517199</v>
      </c>
      <c r="I8" s="267">
        <v>360285</v>
      </c>
      <c r="J8" s="268">
        <v>11</v>
      </c>
      <c r="K8" s="11">
        <v>97.965400000000002</v>
      </c>
      <c r="L8" s="11">
        <v>93.173699999999997</v>
      </c>
      <c r="M8" s="58">
        <v>26</v>
      </c>
      <c r="N8" s="264">
        <v>45299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97.357725816558101</v>
      </c>
      <c r="H9" s="11">
        <v>96.974477336182503</v>
      </c>
      <c r="I9" s="267">
        <v>3080196</v>
      </c>
      <c r="J9" s="268">
        <v>21</v>
      </c>
      <c r="K9" s="11">
        <v>97.653899999999993</v>
      </c>
      <c r="L9" s="11">
        <v>93.127399999999994</v>
      </c>
      <c r="M9" s="58">
        <v>33</v>
      </c>
      <c r="N9" s="264">
        <v>45306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96.976387380892703</v>
      </c>
      <c r="H10" s="11">
        <v>96.775395703997503</v>
      </c>
      <c r="I10" s="267">
        <v>1125977</v>
      </c>
      <c r="J10" s="268">
        <v>22</v>
      </c>
      <c r="K10" s="11">
        <v>100</v>
      </c>
      <c r="L10" s="11">
        <v>95.188199999999995</v>
      </c>
      <c r="M10" s="58">
        <v>40</v>
      </c>
      <c r="N10" s="264">
        <v>45313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402</v>
      </c>
      <c r="F11" s="27" t="s">
        <v>403</v>
      </c>
      <c r="G11" s="11">
        <v>95.269992766662099</v>
      </c>
      <c r="H11" s="11">
        <v>96.318496095581807</v>
      </c>
      <c r="I11" s="267">
        <v>868785</v>
      </c>
      <c r="J11" s="268">
        <v>16</v>
      </c>
      <c r="K11" s="11">
        <v>100</v>
      </c>
      <c r="L11" s="11">
        <v>94.393500000000003</v>
      </c>
      <c r="M11" s="58">
        <v>47</v>
      </c>
      <c r="N11" s="264">
        <v>45320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408</v>
      </c>
      <c r="F12" s="27" t="s">
        <v>409</v>
      </c>
      <c r="G12" s="11">
        <v>95.637655756977097</v>
      </c>
      <c r="H12" s="11">
        <v>93.484348014917003</v>
      </c>
      <c r="I12" s="267">
        <v>496881</v>
      </c>
      <c r="J12" s="268">
        <v>23</v>
      </c>
      <c r="K12" s="11">
        <v>95.802300000000002</v>
      </c>
      <c r="L12" s="11">
        <v>92.554900000000004</v>
      </c>
      <c r="M12" s="58">
        <v>54</v>
      </c>
      <c r="N12" s="264">
        <v>45327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93.705586100564901</v>
      </c>
      <c r="H13" s="11">
        <v>95.095044040119504</v>
      </c>
      <c r="I13" s="267">
        <v>254938</v>
      </c>
      <c r="J13" s="268">
        <v>23</v>
      </c>
      <c r="K13" s="11">
        <v>100</v>
      </c>
      <c r="L13" s="11">
        <v>93.32</v>
      </c>
      <c r="M13" s="58">
        <v>61</v>
      </c>
      <c r="N13" s="264">
        <v>45334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94.675386286990204</v>
      </c>
      <c r="H14" s="11">
        <v>95.018391931212605</v>
      </c>
      <c r="I14" s="267">
        <v>152179</v>
      </c>
      <c r="J14" s="268">
        <v>14</v>
      </c>
      <c r="K14" s="11">
        <v>100</v>
      </c>
      <c r="L14" s="11">
        <v>91.770899999999997</v>
      </c>
      <c r="M14" s="58">
        <v>68</v>
      </c>
      <c r="N14" s="264">
        <v>45341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94.201091371619796</v>
      </c>
      <c r="H15" s="11">
        <v>95.642028907345704</v>
      </c>
      <c r="I15" s="267">
        <v>11712158</v>
      </c>
      <c r="J15" s="268">
        <v>26</v>
      </c>
      <c r="K15" s="11">
        <v>95.852500000000006</v>
      </c>
      <c r="L15" s="11">
        <v>90.241900000000001</v>
      </c>
      <c r="M15" s="58">
        <v>75</v>
      </c>
      <c r="N15" s="264">
        <v>45348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93.737787277358805</v>
      </c>
      <c r="H16" s="11">
        <v>93.520660528614897</v>
      </c>
      <c r="I16" s="267">
        <v>14239893</v>
      </c>
      <c r="J16" s="268">
        <v>431</v>
      </c>
      <c r="K16" s="11">
        <v>100</v>
      </c>
      <c r="L16" s="11">
        <v>92.565899999999999</v>
      </c>
      <c r="M16" s="58">
        <v>82</v>
      </c>
      <c r="N16" s="264">
        <v>45355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456</v>
      </c>
      <c r="F17" s="27" t="s">
        <v>457</v>
      </c>
      <c r="G17" s="11">
        <v>93.457304563682101</v>
      </c>
      <c r="H17" s="11">
        <v>93.326933210232497</v>
      </c>
      <c r="I17" s="267">
        <v>77449057</v>
      </c>
      <c r="J17" s="268">
        <v>1261</v>
      </c>
      <c r="K17" s="11">
        <v>100</v>
      </c>
      <c r="L17" s="11">
        <v>89.478300000000004</v>
      </c>
      <c r="M17" s="58">
        <v>89</v>
      </c>
      <c r="N17" s="264">
        <v>45362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401</v>
      </c>
      <c r="D19" s="265">
        <v>1</v>
      </c>
      <c r="E19" s="9" t="s">
        <v>289</v>
      </c>
      <c r="F19" s="27" t="s">
        <v>290</v>
      </c>
      <c r="G19" s="136">
        <v>99.637818366057601</v>
      </c>
      <c r="H19" s="11">
        <v>99.637818366057601</v>
      </c>
      <c r="I19" s="133"/>
      <c r="J19" s="139"/>
      <c r="K19" s="11">
        <v>99.6387</v>
      </c>
      <c r="L19" s="11">
        <v>99.6374</v>
      </c>
      <c r="M19" s="58">
        <v>5</v>
      </c>
      <c r="N19" s="264">
        <v>45278</v>
      </c>
      <c r="O19" s="114"/>
    </row>
    <row r="20" spans="1:16" ht="13.9" customHeight="1">
      <c r="A20" s="50"/>
      <c r="D20" s="265">
        <v>2</v>
      </c>
      <c r="E20" s="9" t="s">
        <v>293</v>
      </c>
      <c r="F20" s="27" t="s">
        <v>294</v>
      </c>
      <c r="G20" s="136">
        <v>98.435718407086497</v>
      </c>
      <c r="H20" s="11">
        <v>98.992400000000004</v>
      </c>
      <c r="I20" s="133">
        <v>35050</v>
      </c>
      <c r="J20" s="139">
        <v>1</v>
      </c>
      <c r="K20" s="11">
        <v>98.992400000000004</v>
      </c>
      <c r="L20" s="11">
        <v>98.992400000000004</v>
      </c>
      <c r="M20" s="58">
        <v>12</v>
      </c>
      <c r="N20" s="264">
        <v>45285</v>
      </c>
      <c r="O20" s="114"/>
    </row>
    <row r="21" spans="1:16" ht="13.9" customHeight="1">
      <c r="A21" s="50"/>
      <c r="D21" s="265">
        <v>3</v>
      </c>
      <c r="E21" s="9" t="s">
        <v>297</v>
      </c>
      <c r="F21" s="27" t="s">
        <v>298</v>
      </c>
      <c r="G21" s="136">
        <v>97.63</v>
      </c>
      <c r="H21" s="11">
        <v>100</v>
      </c>
      <c r="I21" s="133">
        <v>693224</v>
      </c>
      <c r="J21" s="139">
        <v>11</v>
      </c>
      <c r="K21" s="11">
        <v>100</v>
      </c>
      <c r="L21" s="11">
        <v>100</v>
      </c>
      <c r="M21" s="58">
        <v>19</v>
      </c>
      <c r="N21" s="264">
        <v>45292</v>
      </c>
      <c r="O21" s="114"/>
    </row>
    <row r="22" spans="1:16" ht="13.9" customHeight="1">
      <c r="A22" s="50"/>
      <c r="D22" s="265">
        <v>4</v>
      </c>
      <c r="E22" s="9" t="s">
        <v>299</v>
      </c>
      <c r="F22" s="27" t="s">
        <v>300</v>
      </c>
      <c r="G22" s="136">
        <v>97.801748798129594</v>
      </c>
      <c r="H22" s="11">
        <v>97.4696123947312</v>
      </c>
      <c r="I22" s="133">
        <v>37048</v>
      </c>
      <c r="J22" s="139">
        <v>3</v>
      </c>
      <c r="K22" s="11">
        <v>97.5</v>
      </c>
      <c r="L22" s="11">
        <v>96.98</v>
      </c>
      <c r="M22" s="58">
        <v>26</v>
      </c>
      <c r="N22" s="264">
        <v>45299</v>
      </c>
      <c r="O22" s="114"/>
    </row>
    <row r="23" spans="1:16" ht="13.9" customHeight="1">
      <c r="A23" s="50"/>
      <c r="D23" s="265">
        <v>5</v>
      </c>
      <c r="E23" s="9" t="s">
        <v>301</v>
      </c>
      <c r="F23" s="27" t="s">
        <v>302</v>
      </c>
      <c r="G23" s="12">
        <v>97.229601227776399</v>
      </c>
      <c r="H23" s="64">
        <v>94.814537858683906</v>
      </c>
      <c r="I23" s="133">
        <v>225721</v>
      </c>
      <c r="J23" s="243">
        <v>11</v>
      </c>
      <c r="K23" s="64">
        <v>97.95</v>
      </c>
      <c r="L23" s="64">
        <v>93.24</v>
      </c>
      <c r="M23" s="58">
        <v>33</v>
      </c>
      <c r="N23" s="264">
        <v>45306</v>
      </c>
      <c r="O23" s="114"/>
    </row>
    <row r="24" spans="1:16" ht="13.9" customHeight="1">
      <c r="A24" s="50"/>
      <c r="D24" s="265">
        <v>6</v>
      </c>
      <c r="E24" s="9" t="s">
        <v>305</v>
      </c>
      <c r="F24" s="27" t="s">
        <v>306</v>
      </c>
      <c r="G24" s="12">
        <v>96.327308526305501</v>
      </c>
      <c r="H24" s="64">
        <v>96.397462059471394</v>
      </c>
      <c r="I24" s="133">
        <v>7264</v>
      </c>
      <c r="J24" s="243">
        <v>2</v>
      </c>
      <c r="K24" s="64">
        <v>96.889799999999994</v>
      </c>
      <c r="L24" s="64">
        <v>95.188400000000001</v>
      </c>
      <c r="M24" s="58">
        <v>40</v>
      </c>
      <c r="N24" s="264">
        <v>45313</v>
      </c>
      <c r="O24" s="114"/>
    </row>
    <row r="25" spans="1:16" ht="13.9" customHeight="1">
      <c r="A25" s="50"/>
      <c r="D25" s="265">
        <v>7</v>
      </c>
      <c r="E25" s="9" t="s">
        <v>309</v>
      </c>
      <c r="F25" s="27" t="s">
        <v>310</v>
      </c>
      <c r="G25" s="12">
        <v>96.779185532234195</v>
      </c>
      <c r="H25" s="64">
        <v>96.779185532234195</v>
      </c>
      <c r="I25" s="133"/>
      <c r="J25" s="243"/>
      <c r="K25" s="64">
        <v>100</v>
      </c>
      <c r="L25" s="64">
        <v>96.744100000000003</v>
      </c>
      <c r="M25" s="58">
        <v>47</v>
      </c>
      <c r="N25" s="264">
        <v>45320</v>
      </c>
      <c r="O25" s="114"/>
    </row>
    <row r="26" spans="1:16" ht="13.9" customHeight="1">
      <c r="A26" s="50"/>
      <c r="D26" s="265">
        <v>8</v>
      </c>
      <c r="E26" s="9" t="s">
        <v>313</v>
      </c>
      <c r="F26" s="27" t="s">
        <v>314</v>
      </c>
      <c r="G26" s="12">
        <v>94.983900000000006</v>
      </c>
      <c r="H26" s="64">
        <v>91.036596688708997</v>
      </c>
      <c r="I26" s="133">
        <v>141546</v>
      </c>
      <c r="J26" s="243">
        <v>6</v>
      </c>
      <c r="K26" s="64">
        <v>100</v>
      </c>
      <c r="L26" s="64">
        <v>88.246399999999994</v>
      </c>
      <c r="M26" s="58">
        <v>54</v>
      </c>
      <c r="N26" s="264">
        <v>45327</v>
      </c>
      <c r="O26" s="114"/>
    </row>
    <row r="27" spans="1:16" ht="13.9" customHeight="1">
      <c r="A27" s="50"/>
      <c r="D27" s="265">
        <v>9</v>
      </c>
      <c r="E27" s="9" t="s">
        <v>319</v>
      </c>
      <c r="F27" s="27" t="s">
        <v>320</v>
      </c>
      <c r="G27" s="12">
        <v>93.22</v>
      </c>
      <c r="H27" s="64">
        <v>94.469800000000006</v>
      </c>
      <c r="I27" s="133">
        <v>48740</v>
      </c>
      <c r="J27" s="243">
        <v>1</v>
      </c>
      <c r="K27" s="64">
        <v>94.469800000000006</v>
      </c>
      <c r="L27" s="64">
        <v>94.469800000000006</v>
      </c>
      <c r="M27" s="58">
        <v>61</v>
      </c>
      <c r="N27" s="264">
        <v>45334</v>
      </c>
      <c r="O27" s="114"/>
    </row>
    <row r="28" spans="1:16" ht="13.9" customHeight="1">
      <c r="A28" s="50"/>
      <c r="D28" s="265">
        <v>10</v>
      </c>
      <c r="E28" s="9" t="s">
        <v>324</v>
      </c>
      <c r="F28" s="27" t="s">
        <v>325</v>
      </c>
      <c r="G28" s="12">
        <v>93.744500000000002</v>
      </c>
      <c r="H28" s="64">
        <v>88.651989531808994</v>
      </c>
      <c r="I28" s="133">
        <v>6429</v>
      </c>
      <c r="J28" s="243">
        <v>2</v>
      </c>
      <c r="K28" s="64">
        <v>91.770600000000002</v>
      </c>
      <c r="L28" s="64">
        <v>88.015299999999996</v>
      </c>
      <c r="M28" s="58">
        <v>68</v>
      </c>
      <c r="N28" s="264">
        <v>45341</v>
      </c>
      <c r="O28" s="114"/>
    </row>
    <row r="29" spans="1:16" ht="13.9" customHeight="1">
      <c r="A29" s="50"/>
      <c r="D29" s="265">
        <v>11</v>
      </c>
      <c r="E29" s="9" t="s">
        <v>328</v>
      </c>
      <c r="F29" s="27" t="s">
        <v>329</v>
      </c>
      <c r="G29" s="12">
        <v>92.6691</v>
      </c>
      <c r="H29" s="64">
        <v>92.6691</v>
      </c>
      <c r="I29" s="133"/>
      <c r="J29" s="243"/>
      <c r="K29" s="64">
        <v>92.6691</v>
      </c>
      <c r="L29" s="64">
        <v>92.6691</v>
      </c>
      <c r="M29" s="58">
        <v>69</v>
      </c>
      <c r="N29" s="264">
        <v>45342</v>
      </c>
      <c r="O29" s="114"/>
    </row>
    <row r="30" spans="1:16" ht="13.5" customHeight="1">
      <c r="A30" s="50"/>
      <c r="D30" s="265">
        <v>12</v>
      </c>
      <c r="E30" s="9" t="s">
        <v>332</v>
      </c>
      <c r="F30" s="27" t="s">
        <v>333</v>
      </c>
      <c r="G30" s="12">
        <v>90.890900000000002</v>
      </c>
      <c r="H30" s="64">
        <v>94.579400000000007</v>
      </c>
      <c r="I30" s="133">
        <v>130000</v>
      </c>
      <c r="J30" s="243">
        <v>1</v>
      </c>
      <c r="K30" s="64">
        <v>94.579400000000007</v>
      </c>
      <c r="L30" s="64">
        <v>94.579400000000007</v>
      </c>
      <c r="M30" s="58">
        <v>75</v>
      </c>
      <c r="N30" s="264">
        <v>45348</v>
      </c>
      <c r="O30" s="114"/>
    </row>
    <row r="31" spans="1:16" ht="13.9" customHeight="1">
      <c r="A31" s="50"/>
      <c r="D31" s="265">
        <v>13</v>
      </c>
      <c r="E31" s="9" t="s">
        <v>344</v>
      </c>
      <c r="F31" s="27" t="s">
        <v>345</v>
      </c>
      <c r="G31" s="12">
        <v>93.411147114085296</v>
      </c>
      <c r="H31" s="64">
        <v>93.3682516523223</v>
      </c>
      <c r="I31" s="133">
        <v>23249278</v>
      </c>
      <c r="J31" s="243">
        <v>4</v>
      </c>
      <c r="K31" s="64">
        <v>93.697299999999998</v>
      </c>
      <c r="L31" s="64">
        <v>93.328599999999994</v>
      </c>
      <c r="M31" s="58">
        <v>82</v>
      </c>
      <c r="N31" s="264">
        <v>45355</v>
      </c>
      <c r="O31" s="114"/>
    </row>
    <row r="32" spans="1:16" ht="13.9" customHeight="1">
      <c r="A32" s="50"/>
      <c r="D32" s="265">
        <v>14</v>
      </c>
      <c r="E32" s="9" t="s">
        <v>349</v>
      </c>
      <c r="F32" s="27" t="s">
        <v>350</v>
      </c>
      <c r="G32" s="12">
        <v>94.473245055767904</v>
      </c>
      <c r="H32" s="64">
        <v>94.378303549779901</v>
      </c>
      <c r="I32" s="133">
        <v>35872759</v>
      </c>
      <c r="J32" s="243">
        <v>32</v>
      </c>
      <c r="K32" s="64">
        <v>96.503799999999998</v>
      </c>
      <c r="L32" s="64">
        <v>89.496399999999994</v>
      </c>
      <c r="M32" s="58">
        <v>89</v>
      </c>
      <c r="N32" s="264">
        <v>45362</v>
      </c>
      <c r="O32" s="114"/>
    </row>
    <row r="33" spans="1:15" ht="13.9" customHeight="1">
      <c r="A33" s="50"/>
      <c r="D33" s="265">
        <v>15</v>
      </c>
      <c r="E33" s="9" t="s">
        <v>355</v>
      </c>
      <c r="F33" s="27" t="s">
        <v>356</v>
      </c>
      <c r="G33" s="12">
        <v>92.521925919120505</v>
      </c>
      <c r="H33" s="64">
        <v>93.085051706721998</v>
      </c>
      <c r="I33" s="133">
        <v>1674643</v>
      </c>
      <c r="J33" s="243">
        <v>2</v>
      </c>
      <c r="K33" s="64">
        <v>93.403899999999993</v>
      </c>
      <c r="L33" s="64">
        <v>93.082999999999998</v>
      </c>
      <c r="M33" s="58">
        <v>96</v>
      </c>
      <c r="N33" s="264">
        <v>45369</v>
      </c>
      <c r="O33" s="114"/>
    </row>
    <row r="34" spans="1:15" ht="13.9" customHeight="1">
      <c r="A34" s="50"/>
      <c r="D34" s="265">
        <v>16</v>
      </c>
      <c r="E34" s="9" t="s">
        <v>361</v>
      </c>
      <c r="F34" s="27" t="s">
        <v>362</v>
      </c>
      <c r="G34" s="12">
        <v>87.733616706901898</v>
      </c>
      <c r="H34" s="64">
        <v>87.733616706901898</v>
      </c>
      <c r="I34" s="133"/>
      <c r="J34" s="243"/>
      <c r="K34" s="64">
        <v>89.19</v>
      </c>
      <c r="L34" s="64">
        <v>87.719300000000004</v>
      </c>
      <c r="M34" s="58">
        <v>103</v>
      </c>
      <c r="N34" s="264">
        <v>45376</v>
      </c>
      <c r="O34" s="114"/>
    </row>
    <row r="35" spans="1:15" ht="13.9" customHeight="1">
      <c r="A35" s="50"/>
      <c r="D35" s="265">
        <v>17</v>
      </c>
      <c r="E35" s="9" t="s">
        <v>379</v>
      </c>
      <c r="F35" s="27" t="s">
        <v>380</v>
      </c>
      <c r="G35" s="12">
        <v>91.590742952665195</v>
      </c>
      <c r="H35" s="64">
        <v>91.966645938761303</v>
      </c>
      <c r="I35" s="133">
        <v>33596831</v>
      </c>
      <c r="J35" s="243">
        <v>15</v>
      </c>
      <c r="K35" s="64">
        <v>100</v>
      </c>
      <c r="L35" s="64">
        <v>86.8613</v>
      </c>
      <c r="M35" s="58">
        <v>110</v>
      </c>
      <c r="N35" s="264">
        <v>45383</v>
      </c>
      <c r="O35" s="114"/>
    </row>
    <row r="36" spans="1:15" ht="13.9" customHeight="1">
      <c r="A36" s="50"/>
      <c r="D36" s="265">
        <v>18</v>
      </c>
      <c r="E36" s="9" t="s">
        <v>385</v>
      </c>
      <c r="F36" s="27" t="s">
        <v>386</v>
      </c>
      <c r="G36" s="12">
        <v>89.896989826374096</v>
      </c>
      <c r="H36" s="64">
        <v>100</v>
      </c>
      <c r="I36" s="133">
        <v>29355</v>
      </c>
      <c r="J36" s="243">
        <v>1</v>
      </c>
      <c r="K36" s="64">
        <v>100</v>
      </c>
      <c r="L36" s="64">
        <v>100</v>
      </c>
      <c r="M36" s="58">
        <v>117</v>
      </c>
      <c r="N36" s="264">
        <v>45390</v>
      </c>
      <c r="O36" s="114"/>
    </row>
    <row r="37" spans="1:15" ht="13.9" customHeight="1">
      <c r="A37" s="50"/>
      <c r="D37" s="265">
        <v>19</v>
      </c>
      <c r="E37" s="9" t="s">
        <v>391</v>
      </c>
      <c r="F37" s="27" t="s">
        <v>392</v>
      </c>
      <c r="G37" s="12">
        <v>91.420043262674298</v>
      </c>
      <c r="H37" s="64">
        <v>90.040976767490704</v>
      </c>
      <c r="I37" s="133">
        <v>4271635</v>
      </c>
      <c r="J37" s="243">
        <v>12</v>
      </c>
      <c r="K37" s="64">
        <v>91.514799999999994</v>
      </c>
      <c r="L37" s="64">
        <v>85.6952</v>
      </c>
      <c r="M37" s="58">
        <v>124</v>
      </c>
      <c r="N37" s="264">
        <v>45397</v>
      </c>
      <c r="O37" s="114"/>
    </row>
    <row r="38" spans="1:15" ht="13.9" customHeight="1">
      <c r="A38" s="50"/>
      <c r="D38" s="265">
        <v>20</v>
      </c>
      <c r="E38" s="9" t="s">
        <v>397</v>
      </c>
      <c r="F38" s="27" t="s">
        <v>398</v>
      </c>
      <c r="G38" s="12">
        <v>98.691909090909107</v>
      </c>
      <c r="H38" s="64">
        <v>88.267700000000005</v>
      </c>
      <c r="I38" s="133">
        <v>30056</v>
      </c>
      <c r="J38" s="243">
        <v>1</v>
      </c>
      <c r="K38" s="64">
        <v>88.267700000000005</v>
      </c>
      <c r="L38" s="64">
        <v>88.267700000000005</v>
      </c>
      <c r="M38" s="58">
        <v>131</v>
      </c>
      <c r="N38" s="264">
        <v>45404</v>
      </c>
      <c r="O38" s="114"/>
    </row>
    <row r="39" spans="1:15" ht="13.9" customHeight="1">
      <c r="A39" s="50"/>
      <c r="D39" s="265">
        <v>21</v>
      </c>
      <c r="E39" s="9" t="s">
        <v>404</v>
      </c>
      <c r="F39" s="27" t="s">
        <v>405</v>
      </c>
      <c r="G39" s="12">
        <v>94.625493840459001</v>
      </c>
      <c r="H39" s="64">
        <v>94.645102041910206</v>
      </c>
      <c r="I39" s="133">
        <v>15044736</v>
      </c>
      <c r="J39" s="243">
        <v>2</v>
      </c>
      <c r="K39" s="64">
        <v>94.660700000000006</v>
      </c>
      <c r="L39" s="64">
        <v>89.415099999999995</v>
      </c>
      <c r="M39" s="58">
        <v>138</v>
      </c>
      <c r="N39" s="264">
        <v>45411</v>
      </c>
      <c r="O39" s="114"/>
    </row>
    <row r="40" spans="1:15" ht="13.9" customHeight="1">
      <c r="A40" s="50"/>
      <c r="D40" s="265">
        <v>22</v>
      </c>
      <c r="E40" s="9" t="s">
        <v>410</v>
      </c>
      <c r="F40" s="27" t="s">
        <v>411</v>
      </c>
      <c r="G40" s="12">
        <v>85.621799591071706</v>
      </c>
      <c r="H40" s="64">
        <v>87.148054823405403</v>
      </c>
      <c r="I40" s="133">
        <v>51219</v>
      </c>
      <c r="J40" s="243">
        <v>4</v>
      </c>
      <c r="K40" s="64">
        <v>95</v>
      </c>
      <c r="L40" s="64">
        <v>85.58</v>
      </c>
      <c r="M40" s="58">
        <v>145</v>
      </c>
      <c r="N40" s="264">
        <v>45418</v>
      </c>
      <c r="O40" s="114"/>
    </row>
    <row r="41" spans="1:15" ht="13.9" customHeight="1">
      <c r="A41" s="50"/>
      <c r="D41" s="265">
        <v>23</v>
      </c>
      <c r="E41" s="9" t="s">
        <v>434</v>
      </c>
      <c r="F41" s="27" t="s">
        <v>435</v>
      </c>
      <c r="G41" s="12">
        <v>85.120213515666507</v>
      </c>
      <c r="H41" s="64">
        <v>86.433665864854504</v>
      </c>
      <c r="I41" s="133">
        <v>394523</v>
      </c>
      <c r="J41" s="243">
        <v>4</v>
      </c>
      <c r="K41" s="64">
        <v>88.473200000000006</v>
      </c>
      <c r="L41" s="64">
        <v>85</v>
      </c>
      <c r="M41" s="58">
        <v>152</v>
      </c>
      <c r="N41" s="264">
        <v>45425</v>
      </c>
      <c r="O41" s="114"/>
    </row>
    <row r="42" spans="1:15" ht="13.9" customHeight="1">
      <c r="A42" s="50"/>
      <c r="D42" s="265">
        <v>24</v>
      </c>
      <c r="E42" s="9" t="s">
        <v>440</v>
      </c>
      <c r="F42" s="27" t="s">
        <v>441</v>
      </c>
      <c r="G42" s="12">
        <v>93.813090438768</v>
      </c>
      <c r="H42" s="64">
        <v>93.667367722388704</v>
      </c>
      <c r="I42" s="133">
        <v>13275654</v>
      </c>
      <c r="J42" s="243">
        <v>7</v>
      </c>
      <c r="K42" s="64">
        <v>93.892200000000003</v>
      </c>
      <c r="L42" s="64">
        <v>84.42</v>
      </c>
      <c r="M42" s="58">
        <v>159</v>
      </c>
      <c r="N42" s="264">
        <v>45432</v>
      </c>
      <c r="O42" s="114"/>
    </row>
    <row r="43" spans="1:15" ht="13.9" customHeight="1">
      <c r="A43" s="50"/>
      <c r="D43" s="265">
        <v>25</v>
      </c>
      <c r="E43" s="9" t="s">
        <v>446</v>
      </c>
      <c r="F43" s="27" t="s">
        <v>447</v>
      </c>
      <c r="G43" s="12">
        <v>87.307539290719703</v>
      </c>
      <c r="H43" s="64">
        <v>80.525914225948299</v>
      </c>
      <c r="I43" s="133">
        <v>976905</v>
      </c>
      <c r="J43" s="243">
        <v>6</v>
      </c>
      <c r="K43" s="64">
        <v>87.789100000000005</v>
      </c>
      <c r="L43" s="64">
        <v>4.2308000000000003</v>
      </c>
      <c r="M43" s="58">
        <v>166</v>
      </c>
      <c r="N43" s="264">
        <v>45439</v>
      </c>
      <c r="O43" s="114"/>
    </row>
    <row r="44" spans="1:15" ht="13.9" customHeight="1">
      <c r="A44" s="50"/>
      <c r="D44" s="265">
        <v>26</v>
      </c>
      <c r="E44" s="9" t="s">
        <v>452</v>
      </c>
      <c r="F44" s="27" t="s">
        <v>453</v>
      </c>
      <c r="G44" s="12">
        <v>87.8357821167548</v>
      </c>
      <c r="H44" s="64">
        <v>87.423975112616802</v>
      </c>
      <c r="I44" s="133">
        <v>896181</v>
      </c>
      <c r="J44" s="243">
        <v>5</v>
      </c>
      <c r="K44" s="64">
        <v>87.521000000000001</v>
      </c>
      <c r="L44" s="64">
        <v>86.221999999999994</v>
      </c>
      <c r="M44" s="58">
        <v>173</v>
      </c>
      <c r="N44" s="264">
        <v>45446</v>
      </c>
      <c r="O44" s="114"/>
    </row>
    <row r="45" spans="1:15" ht="13.9" customHeight="1">
      <c r="A45" s="50"/>
      <c r="D45" s="265">
        <v>27</v>
      </c>
      <c r="E45" s="9" t="s">
        <v>458</v>
      </c>
      <c r="F45" s="27" t="s">
        <v>459</v>
      </c>
      <c r="G45" s="12">
        <v>86.575507675775896</v>
      </c>
      <c r="H45" s="64">
        <v>92.004733901068604</v>
      </c>
      <c r="I45" s="133">
        <v>27756246</v>
      </c>
      <c r="J45" s="243">
        <v>461</v>
      </c>
      <c r="K45" s="64">
        <v>100</v>
      </c>
      <c r="L45" s="64">
        <v>80.4953</v>
      </c>
      <c r="M45" s="58">
        <v>180</v>
      </c>
      <c r="N45" s="264">
        <v>45453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183</v>
      </c>
      <c r="F47" s="27" t="s">
        <v>184</v>
      </c>
      <c r="G47" s="12">
        <v>99.132599999999996</v>
      </c>
      <c r="H47" s="242">
        <v>99.540599999999998</v>
      </c>
      <c r="I47" s="269">
        <v>10884</v>
      </c>
      <c r="J47" s="243">
        <v>1</v>
      </c>
      <c r="K47" s="12">
        <v>99.540599999999998</v>
      </c>
      <c r="L47" s="12">
        <v>99.540599999999998</v>
      </c>
      <c r="M47" s="27">
        <v>5</v>
      </c>
      <c r="N47" s="264">
        <v>45278</v>
      </c>
      <c r="O47" s="114"/>
    </row>
    <row r="48" spans="1:15">
      <c r="A48" s="50"/>
      <c r="B48" s="198"/>
      <c r="C48" s="109"/>
      <c r="D48" s="109">
        <v>2</v>
      </c>
      <c r="E48" s="9" t="s">
        <v>185</v>
      </c>
      <c r="F48" s="27" t="s">
        <v>186</v>
      </c>
      <c r="G48" s="12">
        <v>98.410200000000003</v>
      </c>
      <c r="H48" s="273">
        <v>100</v>
      </c>
      <c r="I48" s="274">
        <v>15103</v>
      </c>
      <c r="J48" s="139">
        <v>2</v>
      </c>
      <c r="K48" s="136">
        <v>100</v>
      </c>
      <c r="L48" s="136">
        <v>100</v>
      </c>
      <c r="M48" s="27">
        <v>19</v>
      </c>
      <c r="N48" s="264">
        <v>45292</v>
      </c>
      <c r="O48" s="114"/>
    </row>
    <row r="49" spans="1:15">
      <c r="A49" s="50"/>
      <c r="B49" s="198"/>
      <c r="C49" s="109"/>
      <c r="D49" s="109">
        <v>3</v>
      </c>
      <c r="E49" s="9" t="s">
        <v>194</v>
      </c>
      <c r="F49" s="27" t="s">
        <v>195</v>
      </c>
      <c r="G49" s="12">
        <v>100</v>
      </c>
      <c r="H49" s="242">
        <v>100</v>
      </c>
      <c r="I49" s="269"/>
      <c r="J49" s="243"/>
      <c r="K49" s="12">
        <v>100</v>
      </c>
      <c r="L49" s="12">
        <v>100</v>
      </c>
      <c r="M49" s="27">
        <v>33</v>
      </c>
      <c r="N49" s="264">
        <v>45306</v>
      </c>
      <c r="O49" s="114"/>
    </row>
    <row r="50" spans="1:15">
      <c r="A50" s="50"/>
      <c r="B50" s="198"/>
      <c r="C50" s="109"/>
      <c r="D50" s="109">
        <v>4</v>
      </c>
      <c r="E50" s="9" t="s">
        <v>196</v>
      </c>
      <c r="F50" s="27" t="s">
        <v>197</v>
      </c>
      <c r="G50" s="136">
        <v>91.549300000000002</v>
      </c>
      <c r="H50" s="273">
        <v>91.549300000000002</v>
      </c>
      <c r="I50" s="274"/>
      <c r="J50" s="139"/>
      <c r="K50" s="136">
        <v>91.549300000000002</v>
      </c>
      <c r="L50" s="136">
        <v>91.549300000000002</v>
      </c>
      <c r="M50" s="27">
        <v>40</v>
      </c>
      <c r="N50" s="264">
        <v>45313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36">
        <v>96.744109090909106</v>
      </c>
      <c r="H51" s="242">
        <v>96.744109090909106</v>
      </c>
      <c r="I51" s="269"/>
      <c r="J51" s="243"/>
      <c r="K51" s="12">
        <v>96.744200000000006</v>
      </c>
      <c r="L51" s="12">
        <v>96.744100000000003</v>
      </c>
      <c r="M51" s="27">
        <v>47</v>
      </c>
      <c r="N51" s="264">
        <v>45320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97.7645640474</v>
      </c>
      <c r="H52" s="273">
        <v>97.7645640474</v>
      </c>
      <c r="I52" s="274"/>
      <c r="J52" s="139"/>
      <c r="K52" s="136">
        <v>97.9452</v>
      </c>
      <c r="L52" s="136">
        <v>97.705799999999996</v>
      </c>
      <c r="M52" s="27">
        <v>61</v>
      </c>
      <c r="N52" s="264">
        <v>45334</v>
      </c>
      <c r="O52" s="114"/>
    </row>
    <row r="53" spans="1:15">
      <c r="A53" s="50"/>
      <c r="B53" s="198"/>
      <c r="C53" s="109"/>
      <c r="D53" s="109">
        <v>7</v>
      </c>
      <c r="E53" s="9" t="s">
        <v>259</v>
      </c>
      <c r="F53" s="27" t="s">
        <v>260</v>
      </c>
      <c r="G53" s="12">
        <v>95.6614</v>
      </c>
      <c r="H53" s="273">
        <v>95.663600000000002</v>
      </c>
      <c r="I53" s="274">
        <v>27247559</v>
      </c>
      <c r="J53" s="139">
        <v>9</v>
      </c>
      <c r="K53" s="136">
        <v>95.663600000000002</v>
      </c>
      <c r="L53" s="136">
        <v>95.663600000000002</v>
      </c>
      <c r="M53" s="27">
        <v>75</v>
      </c>
      <c r="N53" s="264">
        <v>45348</v>
      </c>
      <c r="O53" s="114"/>
    </row>
    <row r="54" spans="1:15">
      <c r="A54" s="50"/>
      <c r="B54" s="198"/>
      <c r="C54" s="109"/>
      <c r="D54" s="109">
        <v>8</v>
      </c>
      <c r="E54" s="9" t="s">
        <v>263</v>
      </c>
      <c r="F54" s="27" t="s">
        <v>264</v>
      </c>
      <c r="G54" s="12">
        <v>93.369061308182793</v>
      </c>
      <c r="H54" s="242">
        <v>93.933684677598606</v>
      </c>
      <c r="I54" s="269">
        <v>109696154</v>
      </c>
      <c r="J54" s="243">
        <v>89</v>
      </c>
      <c r="K54" s="12">
        <v>188.28</v>
      </c>
      <c r="L54" s="12">
        <v>93.116699999999994</v>
      </c>
      <c r="M54" s="27">
        <v>82</v>
      </c>
      <c r="N54" s="264">
        <v>45355</v>
      </c>
      <c r="O54" s="114"/>
    </row>
    <row r="55" spans="1:15">
      <c r="A55" s="50"/>
      <c r="B55" s="198"/>
      <c r="C55" s="109"/>
      <c r="D55" s="109">
        <v>9</v>
      </c>
      <c r="E55" s="9" t="s">
        <v>265</v>
      </c>
      <c r="F55" s="27" t="s">
        <v>266</v>
      </c>
      <c r="G55" s="12">
        <v>97.517416908350697</v>
      </c>
      <c r="H55" s="273">
        <v>93.480674657198094</v>
      </c>
      <c r="I55" s="274">
        <v>937276</v>
      </c>
      <c r="J55" s="139">
        <v>26</v>
      </c>
      <c r="K55" s="136">
        <v>93.62</v>
      </c>
      <c r="L55" s="136">
        <v>90.59</v>
      </c>
      <c r="M55" s="27">
        <v>89</v>
      </c>
      <c r="N55" s="264">
        <v>45362</v>
      </c>
      <c r="O55" s="114"/>
    </row>
    <row r="56" spans="1:15">
      <c r="A56" s="50"/>
      <c r="B56" s="198"/>
      <c r="C56" s="109"/>
      <c r="D56" s="109">
        <v>10</v>
      </c>
      <c r="E56" s="9" t="s">
        <v>267</v>
      </c>
      <c r="F56" s="27" t="s">
        <v>268</v>
      </c>
      <c r="G56" s="12">
        <v>100</v>
      </c>
      <c r="H56" s="242">
        <v>100</v>
      </c>
      <c r="I56" s="269"/>
      <c r="J56" s="270"/>
      <c r="K56" s="12">
        <v>100</v>
      </c>
      <c r="L56" s="12">
        <v>100</v>
      </c>
      <c r="M56" s="27">
        <v>103</v>
      </c>
      <c r="N56" s="264">
        <v>45376</v>
      </c>
      <c r="O56" s="114"/>
    </row>
    <row r="57" spans="1:15">
      <c r="A57" s="50"/>
      <c r="B57" s="198"/>
      <c r="C57" s="109"/>
      <c r="D57" s="109">
        <v>11</v>
      </c>
      <c r="E57" s="9" t="s">
        <v>269</v>
      </c>
      <c r="F57" s="27" t="s">
        <v>270</v>
      </c>
      <c r="G57" s="12">
        <v>91.519800000000004</v>
      </c>
      <c r="H57" s="242">
        <v>91.519800000000004</v>
      </c>
      <c r="I57" s="269"/>
      <c r="J57" s="270"/>
      <c r="K57" s="12">
        <v>91.519800000000004</v>
      </c>
      <c r="L57" s="12">
        <v>91.519800000000004</v>
      </c>
      <c r="M57" s="27">
        <v>117</v>
      </c>
      <c r="N57" s="264">
        <v>45390</v>
      </c>
      <c r="O57" s="114"/>
    </row>
    <row r="58" spans="1:15">
      <c r="A58" s="50"/>
      <c r="B58" s="198"/>
      <c r="C58" s="109"/>
      <c r="D58" s="109">
        <v>12</v>
      </c>
      <c r="E58" s="9" t="s">
        <v>272</v>
      </c>
      <c r="F58" s="27" t="s">
        <v>273</v>
      </c>
      <c r="G58" s="12">
        <v>85.596599999999995</v>
      </c>
      <c r="H58" s="242">
        <v>85.596599999999995</v>
      </c>
      <c r="I58" s="269"/>
      <c r="J58" s="243"/>
      <c r="K58" s="12">
        <v>85.596599999999995</v>
      </c>
      <c r="L58" s="12">
        <v>85.596599999999995</v>
      </c>
      <c r="M58" s="27">
        <v>124</v>
      </c>
      <c r="N58" s="264">
        <v>45397</v>
      </c>
      <c r="O58" s="114"/>
    </row>
    <row r="59" spans="1:15">
      <c r="A59" s="50"/>
      <c r="B59" s="198"/>
      <c r="C59" s="109"/>
      <c r="D59" s="109">
        <v>13</v>
      </c>
      <c r="E59" s="9" t="s">
        <v>276</v>
      </c>
      <c r="F59" s="27" t="s">
        <v>277</v>
      </c>
      <c r="G59" s="136">
        <v>89.797708656153802</v>
      </c>
      <c r="H59" s="273">
        <v>89.797708656153802</v>
      </c>
      <c r="I59" s="274"/>
      <c r="J59" s="139"/>
      <c r="K59" s="136">
        <v>90.002300000000005</v>
      </c>
      <c r="L59" s="136">
        <v>88.959500000000006</v>
      </c>
      <c r="M59" s="27">
        <v>131</v>
      </c>
      <c r="N59" s="264">
        <v>45404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36">
        <v>96.55</v>
      </c>
      <c r="H60" s="273">
        <v>88.940899999999999</v>
      </c>
      <c r="I60" s="274">
        <v>2250</v>
      </c>
      <c r="J60" s="139">
        <v>1</v>
      </c>
      <c r="K60" s="136">
        <v>88.940899999999999</v>
      </c>
      <c r="L60" s="136">
        <v>88.940899999999999</v>
      </c>
      <c r="M60" s="27">
        <v>145</v>
      </c>
      <c r="N60" s="264">
        <v>45418</v>
      </c>
      <c r="O60" s="114"/>
    </row>
    <row r="61" spans="1:15">
      <c r="A61" s="50"/>
      <c r="B61" s="198"/>
      <c r="C61" s="109"/>
      <c r="D61" s="109">
        <v>15</v>
      </c>
      <c r="E61" s="9" t="s">
        <v>282</v>
      </c>
      <c r="F61" s="27" t="s">
        <v>283</v>
      </c>
      <c r="G61" s="136">
        <v>97.71</v>
      </c>
      <c r="H61" s="273">
        <v>92.502499621325697</v>
      </c>
      <c r="I61" s="274">
        <v>323497</v>
      </c>
      <c r="J61" s="139">
        <v>6</v>
      </c>
      <c r="K61" s="136">
        <v>93.24</v>
      </c>
      <c r="L61" s="136">
        <v>88.72</v>
      </c>
      <c r="M61" s="27">
        <v>152</v>
      </c>
      <c r="N61" s="264">
        <v>45425</v>
      </c>
      <c r="O61" s="114"/>
    </row>
    <row r="62" spans="1:15">
      <c r="A62" s="50"/>
      <c r="B62" s="198"/>
      <c r="C62" s="109"/>
      <c r="D62" s="109">
        <v>16</v>
      </c>
      <c r="E62" s="9" t="s">
        <v>285</v>
      </c>
      <c r="F62" s="27" t="s">
        <v>286</v>
      </c>
      <c r="G62" s="136">
        <v>93.554775309338595</v>
      </c>
      <c r="H62" s="273">
        <v>93.638800000000003</v>
      </c>
      <c r="I62" s="274">
        <v>13000000</v>
      </c>
      <c r="J62" s="139">
        <v>1</v>
      </c>
      <c r="K62" s="136">
        <v>93.638800000000003</v>
      </c>
      <c r="L62" s="136">
        <v>93.638800000000003</v>
      </c>
      <c r="M62" s="27">
        <v>166</v>
      </c>
      <c r="N62" s="264">
        <v>45439</v>
      </c>
      <c r="O62" s="114"/>
    </row>
    <row r="63" spans="1:15">
      <c r="A63" s="50"/>
      <c r="B63" s="198"/>
      <c r="C63" s="109"/>
      <c r="D63" s="109">
        <v>17</v>
      </c>
      <c r="E63" s="9" t="s">
        <v>287</v>
      </c>
      <c r="F63" s="27" t="s">
        <v>288</v>
      </c>
      <c r="G63" s="136">
        <v>80.4084</v>
      </c>
      <c r="H63" s="273">
        <v>80.4084</v>
      </c>
      <c r="I63" s="274"/>
      <c r="J63" s="139"/>
      <c r="K63" s="136">
        <v>80.4084</v>
      </c>
      <c r="L63" s="136">
        <v>80.4084</v>
      </c>
      <c r="M63" s="27">
        <v>180</v>
      </c>
      <c r="N63" s="264">
        <v>45453</v>
      </c>
      <c r="O63" s="114"/>
    </row>
    <row r="64" spans="1:15">
      <c r="A64" s="50"/>
      <c r="B64" s="198"/>
      <c r="C64" s="109"/>
      <c r="D64" s="109">
        <v>18</v>
      </c>
      <c r="E64" s="9" t="s">
        <v>291</v>
      </c>
      <c r="F64" s="27" t="s">
        <v>292</v>
      </c>
      <c r="G64" s="136">
        <v>100</v>
      </c>
      <c r="H64" s="273">
        <v>100</v>
      </c>
      <c r="I64" s="274"/>
      <c r="J64" s="139"/>
      <c r="K64" s="136">
        <v>100</v>
      </c>
      <c r="L64" s="136">
        <v>100</v>
      </c>
      <c r="M64" s="27">
        <v>187</v>
      </c>
      <c r="N64" s="264">
        <v>45460</v>
      </c>
      <c r="O64" s="114"/>
    </row>
    <row r="65" spans="1:15">
      <c r="A65" s="50"/>
      <c r="B65" s="198"/>
      <c r="C65" s="109"/>
      <c r="D65" s="109">
        <v>19</v>
      </c>
      <c r="E65" s="9" t="s">
        <v>295</v>
      </c>
      <c r="F65" s="27" t="s">
        <v>296</v>
      </c>
      <c r="G65" s="136">
        <v>78.787899999999993</v>
      </c>
      <c r="H65" s="273">
        <v>78.787899999999993</v>
      </c>
      <c r="I65" s="274"/>
      <c r="J65" s="139"/>
      <c r="K65" s="136">
        <v>78.787899999999993</v>
      </c>
      <c r="L65" s="136">
        <v>78.787899999999993</v>
      </c>
      <c r="M65" s="27">
        <v>194</v>
      </c>
      <c r="N65" s="264">
        <v>45467</v>
      </c>
      <c r="O65" s="114"/>
    </row>
    <row r="66" spans="1:15">
      <c r="A66" s="50"/>
      <c r="B66" s="198"/>
      <c r="C66" s="109"/>
      <c r="D66" s="109">
        <v>20</v>
      </c>
      <c r="E66" s="275" t="s">
        <v>303</v>
      </c>
      <c r="F66" s="172" t="s">
        <v>304</v>
      </c>
      <c r="G66" s="276">
        <v>77.694800000000001</v>
      </c>
      <c r="H66" s="277">
        <v>100</v>
      </c>
      <c r="I66" s="278">
        <v>18690</v>
      </c>
      <c r="J66" s="289">
        <v>1</v>
      </c>
      <c r="K66" s="276">
        <v>100</v>
      </c>
      <c r="L66" s="276">
        <v>100</v>
      </c>
      <c r="M66" s="172">
        <v>208</v>
      </c>
      <c r="N66" s="279">
        <v>45481</v>
      </c>
      <c r="O66" s="114"/>
    </row>
    <row r="67" spans="1:15">
      <c r="A67" s="109"/>
      <c r="B67" s="109"/>
      <c r="C67" s="109"/>
      <c r="D67" s="109">
        <v>21</v>
      </c>
      <c r="E67" s="275" t="s">
        <v>307</v>
      </c>
      <c r="F67" s="172" t="s">
        <v>308</v>
      </c>
      <c r="G67" s="276">
        <v>79.459999999999994</v>
      </c>
      <c r="H67" s="277">
        <v>79.459999999999994</v>
      </c>
      <c r="I67" s="278"/>
      <c r="J67" s="289"/>
      <c r="K67" s="276">
        <v>79.459999999999994</v>
      </c>
      <c r="L67" s="276">
        <v>79.459999999999994</v>
      </c>
      <c r="M67" s="172">
        <v>222</v>
      </c>
      <c r="N67" s="279">
        <v>45495</v>
      </c>
      <c r="O67" s="114"/>
    </row>
    <row r="68" spans="1:15">
      <c r="A68" s="109"/>
      <c r="B68" s="109"/>
      <c r="C68" s="109"/>
      <c r="D68" s="109">
        <v>22</v>
      </c>
      <c r="E68" s="282" t="s">
        <v>311</v>
      </c>
      <c r="F68" s="283" t="s">
        <v>312</v>
      </c>
      <c r="G68" s="284">
        <v>75.188000000000002</v>
      </c>
      <c r="H68" s="285">
        <v>75.188000000000002</v>
      </c>
      <c r="I68" s="286"/>
      <c r="J68" s="290"/>
      <c r="K68" s="284">
        <v>75.188000000000002</v>
      </c>
      <c r="L68" s="284">
        <v>75.188000000000002</v>
      </c>
      <c r="M68" s="283">
        <v>229</v>
      </c>
      <c r="N68" s="288">
        <v>45502</v>
      </c>
      <c r="O68" s="114"/>
    </row>
    <row r="69" spans="1:15">
      <c r="A69" s="109"/>
      <c r="B69" s="109"/>
      <c r="C69" s="109"/>
      <c r="D69" s="109">
        <v>23</v>
      </c>
      <c r="E69" s="282" t="s">
        <v>315</v>
      </c>
      <c r="F69" s="283" t="s">
        <v>316</v>
      </c>
      <c r="G69" s="284">
        <v>96.7697208821468</v>
      </c>
      <c r="H69" s="285">
        <v>91.272776492040094</v>
      </c>
      <c r="I69" s="286">
        <v>28518</v>
      </c>
      <c r="J69" s="287">
        <v>4</v>
      </c>
      <c r="K69" s="284">
        <v>93.24</v>
      </c>
      <c r="L69" s="284">
        <v>82.82</v>
      </c>
      <c r="M69" s="283">
        <v>236</v>
      </c>
      <c r="N69" s="288">
        <v>45509</v>
      </c>
      <c r="O69" s="114"/>
    </row>
    <row r="70" spans="1:15">
      <c r="A70" s="109"/>
      <c r="B70" s="109"/>
      <c r="C70" s="109"/>
      <c r="D70" s="109">
        <v>24</v>
      </c>
      <c r="E70" s="282" t="s">
        <v>321</v>
      </c>
      <c r="F70" s="283" t="s">
        <v>322</v>
      </c>
      <c r="G70" s="284">
        <v>83.3642205438112</v>
      </c>
      <c r="H70" s="285">
        <v>78.03</v>
      </c>
      <c r="I70" s="286">
        <v>1281</v>
      </c>
      <c r="J70" s="290">
        <v>1</v>
      </c>
      <c r="K70" s="284">
        <v>78.03</v>
      </c>
      <c r="L70" s="284">
        <v>78.03</v>
      </c>
      <c r="M70" s="283">
        <v>243</v>
      </c>
      <c r="N70" s="288">
        <v>45516</v>
      </c>
      <c r="O70" s="114"/>
    </row>
    <row r="71" spans="1:15">
      <c r="A71" s="109"/>
      <c r="B71" s="109"/>
      <c r="C71" s="109"/>
      <c r="D71" s="109">
        <v>25</v>
      </c>
      <c r="E71" s="282" t="s">
        <v>326</v>
      </c>
      <c r="F71" s="283" t="s">
        <v>327</v>
      </c>
      <c r="G71" s="284">
        <v>100</v>
      </c>
      <c r="H71" s="285">
        <v>100</v>
      </c>
      <c r="I71" s="286"/>
      <c r="J71" s="290"/>
      <c r="K71" s="284">
        <v>100</v>
      </c>
      <c r="L71" s="284">
        <v>100</v>
      </c>
      <c r="M71" s="283">
        <v>250</v>
      </c>
      <c r="N71" s="288">
        <v>45523</v>
      </c>
      <c r="O71" s="114"/>
    </row>
    <row r="72" spans="1:15">
      <c r="A72" s="109"/>
      <c r="B72" s="109"/>
      <c r="C72" s="109"/>
      <c r="D72" s="109">
        <v>26</v>
      </c>
      <c r="E72" s="282" t="s">
        <v>330</v>
      </c>
      <c r="F72" s="283" t="s">
        <v>331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257</v>
      </c>
      <c r="N72" s="288">
        <v>45530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81.731330080118894</v>
      </c>
      <c r="H73" s="285">
        <v>86.150746232454296</v>
      </c>
      <c r="I73" s="286">
        <v>136999</v>
      </c>
      <c r="J73" s="290">
        <v>3</v>
      </c>
      <c r="K73" s="284">
        <v>100</v>
      </c>
      <c r="L73" s="284">
        <v>73.387100000000004</v>
      </c>
      <c r="M73" s="283">
        <v>264</v>
      </c>
      <c r="N73" s="288">
        <v>45537</v>
      </c>
      <c r="O73" s="114"/>
    </row>
    <row r="74" spans="1:15">
      <c r="A74" s="109"/>
      <c r="B74" s="109"/>
      <c r="C74" s="109"/>
      <c r="D74" s="109">
        <v>28</v>
      </c>
      <c r="E74" s="282" t="s">
        <v>351</v>
      </c>
      <c r="F74" s="283" t="s">
        <v>352</v>
      </c>
      <c r="G74" s="284">
        <v>88.105699999999999</v>
      </c>
      <c r="H74" s="285">
        <v>88.105699999999999</v>
      </c>
      <c r="I74" s="286"/>
      <c r="J74" s="290"/>
      <c r="K74" s="284">
        <v>88.105699999999999</v>
      </c>
      <c r="L74" s="284">
        <v>88.105699999999999</v>
      </c>
      <c r="M74" s="283">
        <v>271</v>
      </c>
      <c r="N74" s="288">
        <v>45544</v>
      </c>
      <c r="O74" s="114"/>
    </row>
    <row r="75" spans="1:15">
      <c r="A75" s="109"/>
      <c r="B75" s="109"/>
      <c r="C75" s="109"/>
      <c r="D75" s="109">
        <v>29</v>
      </c>
      <c r="E75" s="282" t="s">
        <v>357</v>
      </c>
      <c r="F75" s="283" t="s">
        <v>358</v>
      </c>
      <c r="G75" s="284">
        <v>100</v>
      </c>
      <c r="H75" s="285">
        <v>100</v>
      </c>
      <c r="I75" s="286"/>
      <c r="J75" s="290"/>
      <c r="K75" s="284">
        <v>100</v>
      </c>
      <c r="L75" s="284">
        <v>100</v>
      </c>
      <c r="M75" s="283">
        <v>278</v>
      </c>
      <c r="N75" s="288">
        <v>45551</v>
      </c>
      <c r="O75" s="114"/>
    </row>
    <row r="76" spans="1:15">
      <c r="A76" s="109"/>
      <c r="B76" s="109"/>
      <c r="C76" s="109"/>
      <c r="D76" s="109">
        <v>30</v>
      </c>
      <c r="E76" s="282" t="s">
        <v>363</v>
      </c>
      <c r="F76" s="283" t="s">
        <v>364</v>
      </c>
      <c r="G76" s="284">
        <v>75.975884709692295</v>
      </c>
      <c r="H76" s="285">
        <v>75.975884709692295</v>
      </c>
      <c r="I76" s="286"/>
      <c r="J76" s="290"/>
      <c r="K76" s="284">
        <v>80.2346</v>
      </c>
      <c r="L76" s="284">
        <v>74.290000000000006</v>
      </c>
      <c r="M76" s="283">
        <v>285</v>
      </c>
      <c r="N76" s="288">
        <v>45558</v>
      </c>
      <c r="O76" s="114"/>
    </row>
    <row r="77" spans="1:15">
      <c r="A77" s="109"/>
      <c r="B77" s="109"/>
      <c r="C77" s="109"/>
      <c r="D77" s="109">
        <v>31</v>
      </c>
      <c r="E77" s="282" t="s">
        <v>381</v>
      </c>
      <c r="F77" s="283" t="s">
        <v>382</v>
      </c>
      <c r="G77" s="284">
        <v>74.999700000000004</v>
      </c>
      <c r="H77" s="285">
        <v>74.999700000000004</v>
      </c>
      <c r="I77" s="286"/>
      <c r="J77" s="290"/>
      <c r="K77" s="284">
        <v>74.999700000000004</v>
      </c>
      <c r="L77" s="284">
        <v>74.999700000000004</v>
      </c>
      <c r="M77" s="283">
        <v>292</v>
      </c>
      <c r="N77" s="288">
        <v>45565</v>
      </c>
      <c r="O77" s="114"/>
    </row>
    <row r="78" spans="1:15">
      <c r="A78" s="109"/>
      <c r="B78" s="109"/>
      <c r="C78" s="109"/>
      <c r="D78" s="109">
        <v>32</v>
      </c>
      <c r="E78" s="282" t="s">
        <v>387</v>
      </c>
      <c r="F78" s="283" t="s">
        <v>388</v>
      </c>
      <c r="G78" s="284">
        <v>99.623142811623296</v>
      </c>
      <c r="H78" s="285">
        <v>74.290000000000006</v>
      </c>
      <c r="I78" s="286">
        <v>1320</v>
      </c>
      <c r="J78" s="290">
        <v>1</v>
      </c>
      <c r="K78" s="284">
        <v>74.290000000000006</v>
      </c>
      <c r="L78" s="284">
        <v>74.290000000000006</v>
      </c>
      <c r="M78" s="283">
        <v>299</v>
      </c>
      <c r="N78" s="288">
        <v>45572</v>
      </c>
      <c r="O78" s="114"/>
    </row>
    <row r="79" spans="1:15">
      <c r="A79" s="109"/>
      <c r="B79" s="109"/>
      <c r="C79" s="109"/>
      <c r="D79" s="109">
        <v>33</v>
      </c>
      <c r="E79" s="282" t="s">
        <v>393</v>
      </c>
      <c r="F79" s="283" t="s">
        <v>394</v>
      </c>
      <c r="G79" s="284">
        <v>70.338200000000001</v>
      </c>
      <c r="H79" s="285">
        <v>71.884651751871104</v>
      </c>
      <c r="I79" s="286">
        <v>118245</v>
      </c>
      <c r="J79" s="290">
        <v>2</v>
      </c>
      <c r="K79" s="284">
        <v>77.150000000000006</v>
      </c>
      <c r="L79" s="284">
        <v>70.406199999999998</v>
      </c>
      <c r="M79" s="283">
        <v>306</v>
      </c>
      <c r="N79" s="288">
        <v>45579</v>
      </c>
      <c r="O79" s="114"/>
    </row>
    <row r="80" spans="1:15">
      <c r="A80" s="109"/>
      <c r="B80" s="109"/>
      <c r="C80" s="109"/>
      <c r="D80" s="109">
        <v>34</v>
      </c>
      <c r="E80" s="282" t="s">
        <v>399</v>
      </c>
      <c r="F80" s="283" t="s">
        <v>400</v>
      </c>
      <c r="G80" s="284">
        <v>76.727999999999994</v>
      </c>
      <c r="H80" s="285">
        <v>76.727999999999994</v>
      </c>
      <c r="I80" s="286"/>
      <c r="J80" s="290"/>
      <c r="K80" s="284">
        <v>76.727999999999994</v>
      </c>
      <c r="L80" s="284">
        <v>76.727999999999994</v>
      </c>
      <c r="M80" s="283">
        <v>313</v>
      </c>
      <c r="N80" s="288">
        <v>45586</v>
      </c>
      <c r="O80" s="114"/>
    </row>
    <row r="81" spans="1:15">
      <c r="A81" s="109"/>
      <c r="B81" s="109"/>
      <c r="C81" s="109"/>
      <c r="D81" s="109">
        <v>35</v>
      </c>
      <c r="E81" s="282" t="s">
        <v>406</v>
      </c>
      <c r="F81" s="283" t="s">
        <v>407</v>
      </c>
      <c r="G81" s="284">
        <v>100</v>
      </c>
      <c r="H81" s="285">
        <v>76.672700000000006</v>
      </c>
      <c r="I81" s="286">
        <v>77520</v>
      </c>
      <c r="J81" s="290">
        <v>1</v>
      </c>
      <c r="K81" s="284">
        <v>76.672700000000006</v>
      </c>
      <c r="L81" s="284">
        <v>76.672700000000006</v>
      </c>
      <c r="M81" s="283">
        <v>320</v>
      </c>
      <c r="N81" s="288">
        <v>45593</v>
      </c>
      <c r="O81" s="114"/>
    </row>
    <row r="82" spans="1:15">
      <c r="A82" s="109"/>
      <c r="B82" s="109"/>
      <c r="C82" s="109"/>
      <c r="D82" s="109">
        <v>36</v>
      </c>
      <c r="E82" s="282" t="s">
        <v>412</v>
      </c>
      <c r="F82" s="283" t="s">
        <v>413</v>
      </c>
      <c r="G82" s="284">
        <v>68.939300000000003</v>
      </c>
      <c r="H82" s="285">
        <v>68.939300000000003</v>
      </c>
      <c r="I82" s="286"/>
      <c r="J82" s="290"/>
      <c r="K82" s="284">
        <v>68.939300000000003</v>
      </c>
      <c r="L82" s="284">
        <v>68.939300000000003</v>
      </c>
      <c r="M82" s="283">
        <v>327</v>
      </c>
      <c r="N82" s="288">
        <v>45600</v>
      </c>
      <c r="O82" s="114"/>
    </row>
    <row r="83" spans="1:15">
      <c r="A83" s="109"/>
      <c r="B83" s="109"/>
      <c r="C83" s="109"/>
      <c r="D83" s="109">
        <v>37</v>
      </c>
      <c r="E83" s="282" t="s">
        <v>436</v>
      </c>
      <c r="F83" s="283" t="s">
        <v>437</v>
      </c>
      <c r="G83" s="284">
        <v>78.933099999999996</v>
      </c>
      <c r="H83" s="285">
        <v>78.933099999999996</v>
      </c>
      <c r="I83" s="286"/>
      <c r="J83" s="290"/>
      <c r="K83" s="284">
        <v>78.933099999999996</v>
      </c>
      <c r="L83" s="284">
        <v>78.933099999999996</v>
      </c>
      <c r="M83" s="283">
        <v>334</v>
      </c>
      <c r="N83" s="288">
        <v>45607</v>
      </c>
      <c r="O83" s="114"/>
    </row>
    <row r="84" spans="1:15">
      <c r="A84" s="109"/>
      <c r="B84" s="109"/>
      <c r="C84" s="109"/>
      <c r="D84" s="109">
        <v>38</v>
      </c>
      <c r="E84" s="282" t="s">
        <v>442</v>
      </c>
      <c r="F84" s="283" t="s">
        <v>443</v>
      </c>
      <c r="G84" s="284">
        <v>78.829700000000003</v>
      </c>
      <c r="H84" s="285">
        <v>71.895600000000002</v>
      </c>
      <c r="I84" s="286">
        <v>132890</v>
      </c>
      <c r="J84" s="290">
        <v>1</v>
      </c>
      <c r="K84" s="284">
        <v>71.895600000000002</v>
      </c>
      <c r="L84" s="284">
        <v>71.895600000000002</v>
      </c>
      <c r="M84" s="283">
        <v>341</v>
      </c>
      <c r="N84" s="288">
        <v>45614</v>
      </c>
      <c r="O84" s="114"/>
    </row>
    <row r="85" spans="1:15">
      <c r="A85" s="109"/>
      <c r="B85" s="109"/>
      <c r="C85" s="109"/>
      <c r="D85" s="109">
        <v>39</v>
      </c>
      <c r="E85" s="282" t="s">
        <v>448</v>
      </c>
      <c r="F85" s="283" t="s">
        <v>449</v>
      </c>
      <c r="G85" s="284">
        <v>75.929478673903404</v>
      </c>
      <c r="H85" s="285">
        <v>76.480643872738796</v>
      </c>
      <c r="I85" s="286">
        <v>25330053</v>
      </c>
      <c r="J85" s="290">
        <v>11</v>
      </c>
      <c r="K85" s="284">
        <v>100</v>
      </c>
      <c r="L85" s="284">
        <v>75.632300000000001</v>
      </c>
      <c r="M85" s="283">
        <v>348</v>
      </c>
      <c r="N85" s="288">
        <v>45621</v>
      </c>
      <c r="O85" s="114"/>
    </row>
    <row r="86" spans="1:15">
      <c r="A86" s="109"/>
      <c r="B86" s="109"/>
      <c r="C86" s="109"/>
      <c r="D86" s="109">
        <v>40</v>
      </c>
      <c r="E86" s="282" t="s">
        <v>454</v>
      </c>
      <c r="F86" s="283" t="s">
        <v>455</v>
      </c>
      <c r="G86" s="284">
        <v>76.458108084385302</v>
      </c>
      <c r="H86" s="285">
        <v>76.214399999999998</v>
      </c>
      <c r="I86" s="286">
        <v>1310237</v>
      </c>
      <c r="J86" s="290">
        <v>1</v>
      </c>
      <c r="K86" s="284">
        <v>76.214399999999998</v>
      </c>
      <c r="L86" s="284">
        <v>76.214399999999998</v>
      </c>
      <c r="M86" s="283">
        <v>355</v>
      </c>
      <c r="N86" s="288">
        <v>45628</v>
      </c>
      <c r="O86" s="114"/>
    </row>
    <row r="87" spans="1:15" ht="16.5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83.243099119034696</v>
      </c>
      <c r="H87" s="285">
        <v>87.791190024189603</v>
      </c>
      <c r="I87" s="286">
        <v>6757867</v>
      </c>
      <c r="J87" s="290">
        <v>97</v>
      </c>
      <c r="K87" s="284">
        <v>99.999899999999997</v>
      </c>
      <c r="L87" s="284">
        <v>74.678899999999999</v>
      </c>
      <c r="M87" s="283">
        <v>362</v>
      </c>
      <c r="N87" s="288">
        <v>45635</v>
      </c>
      <c r="O87" s="114"/>
    </row>
    <row r="88" spans="1:15" ht="16.5" thickBot="1">
      <c r="C88" s="99"/>
      <c r="D88" s="100"/>
      <c r="E88" s="101" t="s">
        <v>41</v>
      </c>
      <c r="F88" s="101"/>
      <c r="G88" s="280"/>
      <c r="H88" s="281"/>
      <c r="I88" s="253">
        <f>SUM(I5:I87)</f>
        <v>468605724</v>
      </c>
      <c r="J88" s="253">
        <f>SUM(J5:J87)</f>
        <v>2764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4" t="s">
        <v>348</v>
      </c>
      <c r="F91" s="304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B20" sqref="B20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164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484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9" t="s">
        <v>80</v>
      </c>
      <c r="D4" s="310"/>
      <c r="E4" s="203"/>
      <c r="F4" s="307" t="s">
        <v>83</v>
      </c>
      <c r="G4" s="308"/>
      <c r="H4" s="204"/>
      <c r="I4" s="305" t="s">
        <v>122</v>
      </c>
      <c r="J4" s="306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150000000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12</v>
      </c>
      <c r="D14" s="211">
        <v>789000000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13</v>
      </c>
      <c r="D18" s="211">
        <v>629000000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12</v>
      </c>
      <c r="D27" s="227">
        <f>D14</f>
        <v>789000000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4" t="s">
        <v>348</v>
      </c>
      <c r="B30" s="304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2023-12-13T17:40:18Z</dcterms:modified>
</cp:coreProperties>
</file>