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classes\vis\CSCI-426-Covid19-Benford-Law-master\"/>
    </mc:Choice>
  </mc:AlternateContent>
  <xr:revisionPtr revIDLastSave="0" documentId="13_ncr:1_{ABFA910D-AB32-43C8-9C52-EA106C1A66AC}" xr6:coauthVersionLast="45" xr6:coauthVersionMax="45" xr10:uidLastSave="{00000000-0000-0000-0000-000000000000}"/>
  <bookViews>
    <workbookView xWindow="-28920" yWindow="4785" windowWidth="29040" windowHeight="15840" xr2:uid="{00000000-000D-0000-FFFF-FFFF00000000}"/>
  </bookViews>
  <sheets>
    <sheet name="15_countries_compa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F19" i="1"/>
  <c r="F18" i="1"/>
  <c r="F17" i="1"/>
  <c r="F16" i="1"/>
  <c r="F15" i="1"/>
  <c r="F14" i="1"/>
  <c r="F13" i="1"/>
  <c r="F12" i="1"/>
  <c r="F11" i="1"/>
  <c r="E17" i="1"/>
  <c r="G17" i="1" s="1"/>
  <c r="E14" i="1"/>
  <c r="G14" i="1" s="1"/>
  <c r="E12" i="1"/>
  <c r="D19" i="1"/>
  <c r="E19" i="1" s="1"/>
  <c r="G19" i="1" s="1"/>
  <c r="D18" i="1"/>
  <c r="E18" i="1" s="1"/>
  <c r="G18" i="1" s="1"/>
  <c r="D17" i="1"/>
  <c r="D16" i="1"/>
  <c r="E16" i="1" s="1"/>
  <c r="G16" i="1" s="1"/>
  <c r="D15" i="1"/>
  <c r="E15" i="1" s="1"/>
  <c r="G15" i="1" s="1"/>
  <c r="D14" i="1"/>
  <c r="D13" i="1"/>
  <c r="E13" i="1" s="1"/>
  <c r="G13" i="1" s="1"/>
  <c r="D11" i="1"/>
  <c r="E11" i="1" s="1"/>
  <c r="G11" i="1" s="1"/>
  <c r="D12" i="1"/>
  <c r="F10" i="1"/>
  <c r="F9" i="1"/>
  <c r="F8" i="1"/>
  <c r="F7" i="1"/>
  <c r="F6" i="1"/>
  <c r="F5" i="1"/>
  <c r="F4" i="1"/>
  <c r="F3" i="1"/>
  <c r="F2" i="1"/>
  <c r="C10" i="1"/>
  <c r="E10" i="1" s="1"/>
  <c r="G10" i="1" s="1"/>
  <c r="C9" i="1"/>
  <c r="C8" i="1"/>
  <c r="C7" i="1"/>
  <c r="C6" i="1"/>
  <c r="C5" i="1"/>
  <c r="C4" i="1"/>
  <c r="D3" i="1" s="1"/>
  <c r="E3" i="1" s="1"/>
  <c r="G3" i="1" s="1"/>
  <c r="C3" i="1"/>
  <c r="C2" i="1"/>
  <c r="D10" i="1" s="1"/>
  <c r="E28" i="1"/>
  <c r="E27" i="1"/>
  <c r="E26" i="1"/>
  <c r="G26" i="1" s="1"/>
  <c r="E25" i="1"/>
  <c r="E24" i="1"/>
  <c r="E23" i="1"/>
  <c r="G23" i="1" s="1"/>
  <c r="E22" i="1"/>
  <c r="E21" i="1"/>
  <c r="E154" i="1"/>
  <c r="G154" i="1" s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G138" i="1" s="1"/>
  <c r="E136" i="1"/>
  <c r="E135" i="1"/>
  <c r="E134" i="1"/>
  <c r="E133" i="1"/>
  <c r="E132" i="1"/>
  <c r="E131" i="1"/>
  <c r="E130" i="1"/>
  <c r="E129" i="1"/>
  <c r="E127" i="1"/>
  <c r="E126" i="1"/>
  <c r="E125" i="1"/>
  <c r="E124" i="1"/>
  <c r="E123" i="1"/>
  <c r="E122" i="1"/>
  <c r="E121" i="1"/>
  <c r="E120" i="1"/>
  <c r="E118" i="1"/>
  <c r="E117" i="1"/>
  <c r="E116" i="1"/>
  <c r="E115" i="1"/>
  <c r="E114" i="1"/>
  <c r="E113" i="1"/>
  <c r="E112" i="1"/>
  <c r="E111" i="1"/>
  <c r="G111" i="1" s="1"/>
  <c r="E109" i="1"/>
  <c r="E108" i="1"/>
  <c r="E107" i="1"/>
  <c r="G107" i="1" s="1"/>
  <c r="E106" i="1"/>
  <c r="E105" i="1"/>
  <c r="E104" i="1"/>
  <c r="E103" i="1"/>
  <c r="E102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G68" i="1" s="1"/>
  <c r="E67" i="1"/>
  <c r="E66" i="1"/>
  <c r="E64" i="1"/>
  <c r="E63" i="1"/>
  <c r="E62" i="1"/>
  <c r="E61" i="1"/>
  <c r="E60" i="1"/>
  <c r="E59" i="1"/>
  <c r="E58" i="1"/>
  <c r="E57" i="1"/>
  <c r="E55" i="1"/>
  <c r="G55" i="1" s="1"/>
  <c r="E54" i="1"/>
  <c r="E53" i="1"/>
  <c r="E52" i="1"/>
  <c r="E51" i="1"/>
  <c r="E50" i="1"/>
  <c r="G50" i="1" s="1"/>
  <c r="E49" i="1"/>
  <c r="E48" i="1"/>
  <c r="E46" i="1"/>
  <c r="E45" i="1"/>
  <c r="E44" i="1"/>
  <c r="E43" i="1"/>
  <c r="E42" i="1"/>
  <c r="E41" i="1"/>
  <c r="E40" i="1"/>
  <c r="E39" i="1"/>
  <c r="G39" i="1" s="1"/>
  <c r="E37" i="1"/>
  <c r="E36" i="1"/>
  <c r="E35" i="1"/>
  <c r="G35" i="1" s="1"/>
  <c r="E34" i="1"/>
  <c r="E33" i="1"/>
  <c r="E32" i="1"/>
  <c r="E31" i="1"/>
  <c r="E30" i="1"/>
  <c r="D146" i="1"/>
  <c r="E146" i="1" s="1"/>
  <c r="G146" i="1" s="1"/>
  <c r="D137" i="1"/>
  <c r="E137" i="1" s="1"/>
  <c r="D128" i="1"/>
  <c r="E128" i="1" s="1"/>
  <c r="D119" i="1"/>
  <c r="E119" i="1" s="1"/>
  <c r="D110" i="1"/>
  <c r="E110" i="1" s="1"/>
  <c r="D101" i="1"/>
  <c r="E101" i="1" s="1"/>
  <c r="G101" i="1" s="1"/>
  <c r="D92" i="1"/>
  <c r="E92" i="1" s="1"/>
  <c r="D83" i="1"/>
  <c r="E83" i="1" s="1"/>
  <c r="D74" i="1"/>
  <c r="E74" i="1" s="1"/>
  <c r="G74" i="1" s="1"/>
  <c r="D65" i="1"/>
  <c r="E65" i="1" s="1"/>
  <c r="D56" i="1"/>
  <c r="E56" i="1" s="1"/>
  <c r="D47" i="1"/>
  <c r="E47" i="1" s="1"/>
  <c r="D38" i="1"/>
  <c r="E38" i="1" s="1"/>
  <c r="D29" i="1"/>
  <c r="E29" i="1" s="1"/>
  <c r="F154" i="1"/>
  <c r="F153" i="1"/>
  <c r="F152" i="1"/>
  <c r="F151" i="1"/>
  <c r="F150" i="1"/>
  <c r="F149" i="1"/>
  <c r="G149" i="1" s="1"/>
  <c r="F148" i="1"/>
  <c r="F147" i="1"/>
  <c r="F146" i="1"/>
  <c r="F145" i="1"/>
  <c r="F144" i="1"/>
  <c r="F143" i="1"/>
  <c r="F142" i="1"/>
  <c r="F141" i="1"/>
  <c r="G141" i="1" s="1"/>
  <c r="F140" i="1"/>
  <c r="F139" i="1"/>
  <c r="F138" i="1"/>
  <c r="F137" i="1"/>
  <c r="F136" i="1"/>
  <c r="F135" i="1"/>
  <c r="F134" i="1"/>
  <c r="F133" i="1"/>
  <c r="G133" i="1" s="1"/>
  <c r="F132" i="1"/>
  <c r="F131" i="1"/>
  <c r="G131" i="1" s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G117" i="1" s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G69" i="1" s="1"/>
  <c r="F68" i="1"/>
  <c r="F67" i="1"/>
  <c r="G67" i="1" s="1"/>
  <c r="F66" i="1"/>
  <c r="F65" i="1"/>
  <c r="F64" i="1"/>
  <c r="F63" i="1"/>
  <c r="F62" i="1"/>
  <c r="F61" i="1"/>
  <c r="G61" i="1" s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G45" i="1" s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G25" i="1" s="1"/>
  <c r="F24" i="1"/>
  <c r="F23" i="1"/>
  <c r="F22" i="1"/>
  <c r="G22" i="1" s="1"/>
  <c r="F21" i="1"/>
  <c r="F20" i="1"/>
  <c r="G28" i="1"/>
  <c r="D20" i="1"/>
  <c r="E20" i="1" s="1"/>
  <c r="G20" i="1" s="1"/>
  <c r="G75" i="1" l="1"/>
  <c r="G102" i="1"/>
  <c r="G120" i="1"/>
  <c r="G129" i="1"/>
  <c r="D4" i="1"/>
  <c r="E4" i="1" s="1"/>
  <c r="G4" i="1" s="1"/>
  <c r="G92" i="1"/>
  <c r="G76" i="1"/>
  <c r="G147" i="1"/>
  <c r="D5" i="1"/>
  <c r="E5" i="1" s="1"/>
  <c r="G5" i="1" s="1"/>
  <c r="G91" i="1"/>
  <c r="G41" i="1"/>
  <c r="G59" i="1"/>
  <c r="G51" i="1"/>
  <c r="G123" i="1"/>
  <c r="G27" i="1"/>
  <c r="D7" i="1"/>
  <c r="E7" i="1" s="1"/>
  <c r="G7" i="1" s="1"/>
  <c r="G29" i="1"/>
  <c r="G32" i="1"/>
  <c r="D6" i="1"/>
  <c r="E6" i="1" s="1"/>
  <c r="G6" i="1" s="1"/>
  <c r="G37" i="1"/>
  <c r="G53" i="1"/>
  <c r="G77" i="1"/>
  <c r="G125" i="1"/>
  <c r="G43" i="1"/>
  <c r="G115" i="1"/>
  <c r="D8" i="1"/>
  <c r="E8" i="1" s="1"/>
  <c r="G8" i="1" s="1"/>
  <c r="D9" i="1"/>
  <c r="E9" i="1" s="1"/>
  <c r="G9" i="1" s="1"/>
  <c r="G99" i="1"/>
  <c r="D2" i="1"/>
  <c r="E2" i="1" s="1"/>
  <c r="G2" i="1" s="1"/>
  <c r="G139" i="1"/>
  <c r="G109" i="1"/>
  <c r="G21" i="1"/>
  <c r="G38" i="1"/>
  <c r="G110" i="1"/>
  <c r="G33" i="1"/>
  <c r="G42" i="1"/>
  <c r="G60" i="1"/>
  <c r="G86" i="1"/>
  <c r="G94" i="1"/>
  <c r="G103" i="1"/>
  <c r="G112" i="1"/>
  <c r="G121" i="1"/>
  <c r="G130" i="1"/>
  <c r="G85" i="1"/>
  <c r="G93" i="1"/>
  <c r="G47" i="1"/>
  <c r="G119" i="1"/>
  <c r="G34" i="1"/>
  <c r="G52" i="1"/>
  <c r="G70" i="1"/>
  <c r="G78" i="1"/>
  <c r="G87" i="1"/>
  <c r="G95" i="1"/>
  <c r="G104" i="1"/>
  <c r="G113" i="1"/>
  <c r="G122" i="1"/>
  <c r="G140" i="1"/>
  <c r="G148" i="1"/>
  <c r="G56" i="1"/>
  <c r="G128" i="1"/>
  <c r="G44" i="1"/>
  <c r="G62" i="1"/>
  <c r="G71" i="1"/>
  <c r="G79" i="1"/>
  <c r="G88" i="1"/>
  <c r="G96" i="1"/>
  <c r="G105" i="1"/>
  <c r="G114" i="1"/>
  <c r="G132" i="1"/>
  <c r="G24" i="1"/>
  <c r="G65" i="1"/>
  <c r="G137" i="1"/>
  <c r="G36" i="1"/>
  <c r="G54" i="1"/>
  <c r="G63" i="1"/>
  <c r="G72" i="1"/>
  <c r="G80" i="1"/>
  <c r="G89" i="1"/>
  <c r="G97" i="1"/>
  <c r="G106" i="1"/>
  <c r="G124" i="1"/>
  <c r="G142" i="1"/>
  <c r="G150" i="1"/>
  <c r="G46" i="1"/>
  <c r="G64" i="1"/>
  <c r="G73" i="1"/>
  <c r="G81" i="1"/>
  <c r="G90" i="1"/>
  <c r="G98" i="1"/>
  <c r="G116" i="1"/>
  <c r="G134" i="1"/>
  <c r="G143" i="1"/>
  <c r="G151" i="1"/>
  <c r="G83" i="1"/>
  <c r="G30" i="1"/>
  <c r="G48" i="1"/>
  <c r="G57" i="1"/>
  <c r="G66" i="1"/>
  <c r="G82" i="1"/>
  <c r="G108" i="1"/>
  <c r="G126" i="1"/>
  <c r="G135" i="1"/>
  <c r="G144" i="1"/>
  <c r="G152" i="1"/>
  <c r="G31" i="1"/>
  <c r="G40" i="1"/>
  <c r="G49" i="1"/>
  <c r="G58" i="1"/>
  <c r="G84" i="1"/>
  <c r="G100" i="1"/>
  <c r="G118" i="1"/>
  <c r="G127" i="1"/>
  <c r="G136" i="1"/>
  <c r="G145" i="1"/>
  <c r="G153" i="1"/>
</calcChain>
</file>

<file path=xl/sharedStrings.xml><?xml version="1.0" encoding="utf-8"?>
<sst xmlns="http://schemas.openxmlformats.org/spreadsheetml/2006/main" count="160" uniqueCount="24">
  <si>
    <t>country</t>
  </si>
  <si>
    <t>number</t>
  </si>
  <si>
    <t>count</t>
  </si>
  <si>
    <t>US</t>
  </si>
  <si>
    <t>Brazil</t>
  </si>
  <si>
    <t>India</t>
  </si>
  <si>
    <t>Mexico</t>
  </si>
  <si>
    <t>United Kingdom</t>
  </si>
  <si>
    <t>Italy</t>
  </si>
  <si>
    <t>France</t>
  </si>
  <si>
    <t>Peru</t>
  </si>
  <si>
    <t>Spain</t>
  </si>
  <si>
    <t>Iran</t>
  </si>
  <si>
    <t>Colombia</t>
  </si>
  <si>
    <t>Russia</t>
  </si>
  <si>
    <t>South Africa</t>
  </si>
  <si>
    <t>Chile</t>
  </si>
  <si>
    <t>Argentina</t>
  </si>
  <si>
    <t>Percentage</t>
  </si>
  <si>
    <t>Expected</t>
  </si>
  <si>
    <t>Difference</t>
  </si>
  <si>
    <t>World</t>
  </si>
  <si>
    <t>Total occurences</t>
  </si>
  <si>
    <t>15_summed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</si>
</sst>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3" xfId="0" applyBorder="1"/>
    <xf numFmtId="0" fontId="0" fillId="0" borderId="0" xfId="0" applyBorder="1"/>
    <xf numFmtId="10" fontId="0" fillId="0" borderId="0" xfId="0" applyNumberFormat="1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0" fontId="1" fillId="18" borderId="10" xfId="27" applyBorder="1"/>
    <xf numFmtId="0" fontId="1" fillId="18" borderId="11" xfId="27" applyBorder="1"/>
    <xf numFmtId="10" fontId="1" fillId="18" borderId="11" xfId="27" applyNumberFormat="1" applyBorder="1"/>
    <xf numFmtId="10" fontId="1" fillId="18" borderId="12" xfId="27" applyNumberFormat="1" applyBorder="1"/>
    <xf numFmtId="0" fontId="1" fillId="18" borderId="13" xfId="27" applyBorder="1"/>
    <xf numFmtId="0" fontId="1" fillId="18" borderId="0" xfId="27" applyBorder="1"/>
    <xf numFmtId="10" fontId="1" fillId="18" borderId="0" xfId="27" applyNumberFormat="1" applyBorder="1"/>
    <xf numFmtId="10" fontId="1" fillId="18" borderId="14" xfId="27" applyNumberFormat="1" applyBorder="1"/>
    <xf numFmtId="0" fontId="1" fillId="18" borderId="15" xfId="27" applyBorder="1"/>
    <xf numFmtId="0" fontId="1" fillId="18" borderId="16" xfId="27" applyBorder="1"/>
    <xf numFmtId="10" fontId="1" fillId="18" borderId="16" xfId="27" applyNumberFormat="1" applyBorder="1"/>
    <xf numFmtId="10" fontId="1" fillId="18" borderId="17" xfId="27" applyNumberFormat="1" applyBorder="1"/>
    <xf numFmtId="0" fontId="18" fillId="17" borderId="0" xfId="26" applyFont="1"/>
    <xf numFmtId="10" fontId="16" fillId="18" borderId="12" xfId="27" applyNumberFormat="1" applyFont="1" applyBorder="1"/>
    <xf numFmtId="10" fontId="16" fillId="0" borderId="12" xfId="0" applyNumberFormat="1" applyFont="1" applyBorder="1"/>
    <xf numFmtId="10" fontId="16" fillId="0" borderId="1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workbookViewId="0">
      <selection activeCell="K17" sqref="K17"/>
    </sheetView>
  </sheetViews>
  <sheetFormatPr defaultRowHeight="14.25" x14ac:dyDescent="0.45"/>
  <cols>
    <col min="1" max="1" width="15.19921875" customWidth="1"/>
    <col min="3" max="3" width="10.1328125" customWidth="1"/>
    <col min="4" max="4" width="19.19921875" customWidth="1"/>
    <col min="5" max="5" width="12" customWidth="1"/>
    <col min="6" max="6" width="10.33203125" customWidth="1"/>
    <col min="7" max="7" width="10.86328125" customWidth="1"/>
  </cols>
  <sheetData>
    <row r="1" spans="1:7" x14ac:dyDescent="0.45">
      <c r="A1" s="25" t="s">
        <v>0</v>
      </c>
      <c r="B1" s="25" t="s">
        <v>1</v>
      </c>
      <c r="C1" s="25" t="s">
        <v>2</v>
      </c>
      <c r="D1" s="25" t="s">
        <v>22</v>
      </c>
      <c r="E1" s="25" t="s">
        <v>18</v>
      </c>
      <c r="F1" s="25" t="s">
        <v>19</v>
      </c>
      <c r="G1" s="25" t="s">
        <v>20</v>
      </c>
    </row>
    <row r="2" spans="1:7" x14ac:dyDescent="0.45">
      <c r="A2" s="13" t="s">
        <v>23</v>
      </c>
      <c r="B2" s="14">
        <v>1</v>
      </c>
      <c r="C2" s="14">
        <f t="shared" ref="C2:C10" si="0">SUM(C20,C29,C38,C47,C56,C65,C74,C83,C92,C101,C110,C119,C128,C137,C146)</f>
        <v>990</v>
      </c>
      <c r="D2" s="14">
        <f>SUM(C2:C10)</f>
        <v>2674</v>
      </c>
      <c r="E2" s="15">
        <f t="shared" ref="E2:E19" si="1">(C2/D2)</f>
        <v>0.37023186237845923</v>
      </c>
      <c r="F2" s="15">
        <f>301/1000</f>
        <v>0.30099999999999999</v>
      </c>
      <c r="G2" s="16">
        <f t="shared" ref="G2:G20" si="2">(E2-F2)</f>
        <v>6.9231862378459241E-2</v>
      </c>
    </row>
    <row r="3" spans="1:7" x14ac:dyDescent="0.45">
      <c r="A3" s="17" t="s">
        <v>23</v>
      </c>
      <c r="B3" s="18">
        <v>2</v>
      </c>
      <c r="C3" s="18">
        <f t="shared" si="0"/>
        <v>388</v>
      </c>
      <c r="D3" s="18">
        <f>SUM(C2:C10)</f>
        <v>2674</v>
      </c>
      <c r="E3" s="19">
        <f t="shared" si="1"/>
        <v>0.14510097232610322</v>
      </c>
      <c r="F3" s="19">
        <f>176/1000</f>
        <v>0.17599999999999999</v>
      </c>
      <c r="G3" s="20">
        <f t="shared" si="2"/>
        <v>-3.0899027673896767E-2</v>
      </c>
    </row>
    <row r="4" spans="1:7" x14ac:dyDescent="0.45">
      <c r="A4" s="17" t="s">
        <v>23</v>
      </c>
      <c r="B4" s="18">
        <v>3</v>
      </c>
      <c r="C4" s="18">
        <f t="shared" si="0"/>
        <v>231</v>
      </c>
      <c r="D4" s="18">
        <f>SUM(C2:C10)</f>
        <v>2674</v>
      </c>
      <c r="E4" s="19">
        <f t="shared" si="1"/>
        <v>8.6387434554973816E-2</v>
      </c>
      <c r="F4" s="19">
        <f>125/1000</f>
        <v>0.125</v>
      </c>
      <c r="G4" s="20">
        <f t="shared" si="2"/>
        <v>-3.8612565445026184E-2</v>
      </c>
    </row>
    <row r="5" spans="1:7" x14ac:dyDescent="0.45">
      <c r="A5" s="17" t="s">
        <v>23</v>
      </c>
      <c r="B5" s="18">
        <v>4</v>
      </c>
      <c r="C5" s="18">
        <f t="shared" si="0"/>
        <v>218</v>
      </c>
      <c r="D5" s="18">
        <f>SUM(C2:C10)</f>
        <v>2674</v>
      </c>
      <c r="E5" s="19">
        <f t="shared" si="1"/>
        <v>8.1525804038893049E-2</v>
      </c>
      <c r="F5" s="19">
        <f>97/1000</f>
        <v>9.7000000000000003E-2</v>
      </c>
      <c r="G5" s="20">
        <f t="shared" si="2"/>
        <v>-1.5474195961106954E-2</v>
      </c>
    </row>
    <row r="6" spans="1:7" x14ac:dyDescent="0.45">
      <c r="A6" s="17" t="s">
        <v>23</v>
      </c>
      <c r="B6" s="18">
        <v>5</v>
      </c>
      <c r="C6" s="18">
        <f t="shared" si="0"/>
        <v>193</v>
      </c>
      <c r="D6" s="18">
        <f>SUM(C2:C10)</f>
        <v>2674</v>
      </c>
      <c r="E6" s="19">
        <f t="shared" si="1"/>
        <v>7.2176514584891549E-2</v>
      </c>
      <c r="F6" s="19">
        <f>79/1000</f>
        <v>7.9000000000000001E-2</v>
      </c>
      <c r="G6" s="20">
        <f t="shared" si="2"/>
        <v>-6.8234854151084517E-3</v>
      </c>
    </row>
    <row r="7" spans="1:7" x14ac:dyDescent="0.45">
      <c r="A7" s="17" t="s">
        <v>23</v>
      </c>
      <c r="B7" s="18">
        <v>6</v>
      </c>
      <c r="C7" s="18">
        <f t="shared" si="0"/>
        <v>176</v>
      </c>
      <c r="D7" s="18">
        <f>SUM(C2:C10)</f>
        <v>2674</v>
      </c>
      <c r="E7" s="19">
        <f t="shared" si="1"/>
        <v>6.5818997756170533E-2</v>
      </c>
      <c r="F7" s="19">
        <f>67/1000</f>
        <v>6.7000000000000004E-2</v>
      </c>
      <c r="G7" s="20">
        <f t="shared" si="2"/>
        <v>-1.1810022438294709E-3</v>
      </c>
    </row>
    <row r="8" spans="1:7" x14ac:dyDescent="0.45">
      <c r="A8" s="17" t="s">
        <v>23</v>
      </c>
      <c r="B8" s="18">
        <v>7</v>
      </c>
      <c r="C8" s="18">
        <f t="shared" si="0"/>
        <v>182</v>
      </c>
      <c r="D8" s="18">
        <f>SUM(C2:C10)</f>
        <v>2674</v>
      </c>
      <c r="E8" s="19">
        <f t="shared" si="1"/>
        <v>6.8062827225130892E-2</v>
      </c>
      <c r="F8" s="19">
        <f>58/1000</f>
        <v>5.8000000000000003E-2</v>
      </c>
      <c r="G8" s="20">
        <f t="shared" si="2"/>
        <v>1.006282722513089E-2</v>
      </c>
    </row>
    <row r="9" spans="1:7" x14ac:dyDescent="0.45">
      <c r="A9" s="17" t="s">
        <v>23</v>
      </c>
      <c r="B9" s="18">
        <v>8</v>
      </c>
      <c r="C9" s="18">
        <f t="shared" si="0"/>
        <v>141</v>
      </c>
      <c r="D9" s="18">
        <f>SUM(C2:C10)</f>
        <v>2674</v>
      </c>
      <c r="E9" s="19">
        <f t="shared" si="1"/>
        <v>5.2729992520568439E-2</v>
      </c>
      <c r="F9" s="19">
        <f>51/1000</f>
        <v>5.0999999999999997E-2</v>
      </c>
      <c r="G9" s="20">
        <f t="shared" si="2"/>
        <v>1.7299925205684422E-3</v>
      </c>
    </row>
    <row r="10" spans="1:7" x14ac:dyDescent="0.45">
      <c r="A10" s="21" t="s">
        <v>23</v>
      </c>
      <c r="B10" s="22">
        <v>9</v>
      </c>
      <c r="C10" s="22">
        <f t="shared" si="0"/>
        <v>155</v>
      </c>
      <c r="D10" s="22">
        <f>SUM(C2:C10)</f>
        <v>2674</v>
      </c>
      <c r="E10" s="23">
        <f t="shared" si="1"/>
        <v>5.7965594614809275E-2</v>
      </c>
      <c r="F10" s="23">
        <f>46/1000</f>
        <v>4.5999999999999999E-2</v>
      </c>
      <c r="G10" s="24">
        <f t="shared" si="2"/>
        <v>1.1965594614809276E-2</v>
      </c>
    </row>
    <row r="11" spans="1:7" x14ac:dyDescent="0.45">
      <c r="A11" s="1" t="s">
        <v>21</v>
      </c>
      <c r="B11" s="2">
        <v>1</v>
      </c>
      <c r="C11" s="2">
        <v>5928</v>
      </c>
      <c r="D11" s="2">
        <f>SUM(C11:C19)</f>
        <v>15490</v>
      </c>
      <c r="E11" s="3">
        <f t="shared" si="1"/>
        <v>0.38269851517107811</v>
      </c>
      <c r="F11" s="3">
        <f>301/1000</f>
        <v>0.30099999999999999</v>
      </c>
      <c r="G11" s="4">
        <f t="shared" si="2"/>
        <v>8.1698515171078123E-2</v>
      </c>
    </row>
    <row r="12" spans="1:7" x14ac:dyDescent="0.45">
      <c r="A12" s="5" t="s">
        <v>21</v>
      </c>
      <c r="B12" s="6">
        <v>2</v>
      </c>
      <c r="C12" s="6">
        <v>2707</v>
      </c>
      <c r="D12" s="6">
        <f>SUM(C11:C19)</f>
        <v>15490</v>
      </c>
      <c r="E12" s="7">
        <f t="shared" si="1"/>
        <v>0.17475790832795352</v>
      </c>
      <c r="F12" s="7">
        <f>176/1000</f>
        <v>0.17599999999999999</v>
      </c>
      <c r="G12" s="8">
        <f t="shared" si="2"/>
        <v>-1.2420916720464747E-3</v>
      </c>
    </row>
    <row r="13" spans="1:7" x14ac:dyDescent="0.45">
      <c r="A13" s="5" t="s">
        <v>21</v>
      </c>
      <c r="B13" s="6">
        <v>3</v>
      </c>
      <c r="C13" s="6">
        <v>1767</v>
      </c>
      <c r="D13" s="6">
        <f>SUM(C11:C19)</f>
        <v>15490</v>
      </c>
      <c r="E13" s="7">
        <f t="shared" si="1"/>
        <v>0.11407359586830212</v>
      </c>
      <c r="F13" s="7">
        <f>125/1000</f>
        <v>0.125</v>
      </c>
      <c r="G13" s="8">
        <f t="shared" si="2"/>
        <v>-1.0926404131697875E-2</v>
      </c>
    </row>
    <row r="14" spans="1:7" x14ac:dyDescent="0.45">
      <c r="A14" s="5" t="s">
        <v>21</v>
      </c>
      <c r="B14" s="6">
        <v>4</v>
      </c>
      <c r="C14" s="6">
        <v>1337</v>
      </c>
      <c r="D14" s="6">
        <f>SUM(C11:C19)</f>
        <v>15490</v>
      </c>
      <c r="E14" s="7">
        <f t="shared" si="1"/>
        <v>8.6313750806972234E-2</v>
      </c>
      <c r="F14" s="7">
        <f>97/1000</f>
        <v>9.7000000000000003E-2</v>
      </c>
      <c r="G14" s="8">
        <f t="shared" si="2"/>
        <v>-1.0686249193027769E-2</v>
      </c>
    </row>
    <row r="15" spans="1:7" x14ac:dyDescent="0.45">
      <c r="A15" s="5" t="s">
        <v>21</v>
      </c>
      <c r="B15" s="6">
        <v>5</v>
      </c>
      <c r="C15" s="6">
        <v>1019</v>
      </c>
      <c r="D15" s="6">
        <f>SUM(C11:C19)</f>
        <v>15490</v>
      </c>
      <c r="E15" s="7">
        <f t="shared" si="1"/>
        <v>6.5784377017430604E-2</v>
      </c>
      <c r="F15" s="7">
        <f>79/1000</f>
        <v>7.9000000000000001E-2</v>
      </c>
      <c r="G15" s="8">
        <f t="shared" si="2"/>
        <v>-1.3215622982569397E-2</v>
      </c>
    </row>
    <row r="16" spans="1:7" x14ac:dyDescent="0.45">
      <c r="A16" s="5" t="s">
        <v>21</v>
      </c>
      <c r="B16" s="6">
        <v>6</v>
      </c>
      <c r="C16" s="6">
        <v>854</v>
      </c>
      <c r="D16" s="6">
        <f>SUM(C11:C19)</f>
        <v>15490</v>
      </c>
      <c r="E16" s="7">
        <f t="shared" si="1"/>
        <v>5.5132343447385407E-2</v>
      </c>
      <c r="F16" s="7">
        <f>67/1000</f>
        <v>6.7000000000000004E-2</v>
      </c>
      <c r="G16" s="8">
        <f t="shared" si="2"/>
        <v>-1.1867656552614597E-2</v>
      </c>
    </row>
    <row r="17" spans="1:7" x14ac:dyDescent="0.45">
      <c r="A17" s="5" t="s">
        <v>21</v>
      </c>
      <c r="B17" s="6">
        <v>7</v>
      </c>
      <c r="C17" s="6">
        <v>714</v>
      </c>
      <c r="D17" s="6">
        <f>SUM(C11:C19)</f>
        <v>15490</v>
      </c>
      <c r="E17" s="7">
        <f t="shared" si="1"/>
        <v>4.6094254357650098E-2</v>
      </c>
      <c r="F17" s="7">
        <f>58/1000</f>
        <v>5.8000000000000003E-2</v>
      </c>
      <c r="G17" s="8">
        <f t="shared" si="2"/>
        <v>-1.1905745642349905E-2</v>
      </c>
    </row>
    <row r="18" spans="1:7" x14ac:dyDescent="0.45">
      <c r="A18" s="5" t="s">
        <v>21</v>
      </c>
      <c r="B18" s="6">
        <v>8</v>
      </c>
      <c r="C18" s="6">
        <v>639</v>
      </c>
      <c r="D18" s="6">
        <f>SUM(C11:C19)</f>
        <v>15490</v>
      </c>
      <c r="E18" s="7">
        <f t="shared" si="1"/>
        <v>4.1252420916720461E-2</v>
      </c>
      <c r="F18" s="7">
        <f>51/1000</f>
        <v>5.0999999999999997E-2</v>
      </c>
      <c r="G18" s="8">
        <f t="shared" si="2"/>
        <v>-9.7475790832795353E-3</v>
      </c>
    </row>
    <row r="19" spans="1:7" x14ac:dyDescent="0.45">
      <c r="A19" s="9" t="s">
        <v>21</v>
      </c>
      <c r="B19" s="10">
        <v>9</v>
      </c>
      <c r="C19" s="10">
        <v>525</v>
      </c>
      <c r="D19" s="10">
        <f>SUM(C11:C19)</f>
        <v>15490</v>
      </c>
      <c r="E19" s="11">
        <f t="shared" si="1"/>
        <v>3.3892834086507423E-2</v>
      </c>
      <c r="F19" s="11">
        <f>46/1000</f>
        <v>4.5999999999999999E-2</v>
      </c>
      <c r="G19" s="12">
        <f t="shared" si="2"/>
        <v>-1.2107165913492576E-2</v>
      </c>
    </row>
    <row r="20" spans="1:7" x14ac:dyDescent="0.45">
      <c r="A20" s="13" t="s">
        <v>3</v>
      </c>
      <c r="B20" s="14">
        <v>1</v>
      </c>
      <c r="C20" s="14">
        <v>81</v>
      </c>
      <c r="D20" s="14">
        <f>SUM(C20:C28)</f>
        <v>197</v>
      </c>
      <c r="E20" s="15">
        <f t="shared" ref="E20:E28" si="3">(C20/D20)</f>
        <v>0.41116751269035534</v>
      </c>
      <c r="F20" s="15">
        <f>301/1000</f>
        <v>0.30099999999999999</v>
      </c>
      <c r="G20" s="26">
        <f t="shared" si="2"/>
        <v>0.11016751269035535</v>
      </c>
    </row>
    <row r="21" spans="1:7" x14ac:dyDescent="0.45">
      <c r="A21" s="17" t="s">
        <v>3</v>
      </c>
      <c r="B21" s="18">
        <v>2</v>
      </c>
      <c r="C21" s="18">
        <v>27</v>
      </c>
      <c r="D21" s="18">
        <v>197</v>
      </c>
      <c r="E21" s="19">
        <f t="shared" si="3"/>
        <v>0.13705583756345177</v>
      </c>
      <c r="F21" s="19">
        <f>176/1000</f>
        <v>0.17599999999999999</v>
      </c>
      <c r="G21" s="20">
        <f t="shared" ref="G21:G84" si="4">(E21-F21)</f>
        <v>-3.8944162436548219E-2</v>
      </c>
    </row>
    <row r="22" spans="1:7" x14ac:dyDescent="0.45">
      <c r="A22" s="17" t="s">
        <v>3</v>
      </c>
      <c r="B22" s="18">
        <v>3</v>
      </c>
      <c r="C22" s="18">
        <v>11</v>
      </c>
      <c r="D22" s="18">
        <v>197</v>
      </c>
      <c r="E22" s="19">
        <f t="shared" si="3"/>
        <v>5.5837563451776651E-2</v>
      </c>
      <c r="F22" s="19">
        <f>125/1000</f>
        <v>0.125</v>
      </c>
      <c r="G22" s="20">
        <f t="shared" si="4"/>
        <v>-6.9162436548223349E-2</v>
      </c>
    </row>
    <row r="23" spans="1:7" x14ac:dyDescent="0.45">
      <c r="A23" s="17" t="s">
        <v>3</v>
      </c>
      <c r="B23" s="18">
        <v>4</v>
      </c>
      <c r="C23" s="18">
        <v>13</v>
      </c>
      <c r="D23" s="18">
        <v>197</v>
      </c>
      <c r="E23" s="19">
        <f t="shared" si="3"/>
        <v>6.5989847715736044E-2</v>
      </c>
      <c r="F23" s="19">
        <f>97/1000</f>
        <v>9.7000000000000003E-2</v>
      </c>
      <c r="G23" s="20">
        <f t="shared" si="4"/>
        <v>-3.1010152284263959E-2</v>
      </c>
    </row>
    <row r="24" spans="1:7" x14ac:dyDescent="0.45">
      <c r="A24" s="17" t="s">
        <v>3</v>
      </c>
      <c r="B24" s="18">
        <v>5</v>
      </c>
      <c r="C24" s="18">
        <v>16</v>
      </c>
      <c r="D24" s="18">
        <v>197</v>
      </c>
      <c r="E24" s="19">
        <f t="shared" si="3"/>
        <v>8.1218274111675121E-2</v>
      </c>
      <c r="F24" s="19">
        <f>79/1000</f>
        <v>7.9000000000000001E-2</v>
      </c>
      <c r="G24" s="20">
        <f t="shared" si="4"/>
        <v>2.2182741116751198E-3</v>
      </c>
    </row>
    <row r="25" spans="1:7" x14ac:dyDescent="0.45">
      <c r="A25" s="17" t="s">
        <v>3</v>
      </c>
      <c r="B25" s="18">
        <v>6</v>
      </c>
      <c r="C25" s="18">
        <v>13</v>
      </c>
      <c r="D25" s="18">
        <v>197</v>
      </c>
      <c r="E25" s="19">
        <f t="shared" si="3"/>
        <v>6.5989847715736044E-2</v>
      </c>
      <c r="F25" s="19">
        <f>67/1000</f>
        <v>6.7000000000000004E-2</v>
      </c>
      <c r="G25" s="20">
        <f t="shared" si="4"/>
        <v>-1.0101522842639599E-3</v>
      </c>
    </row>
    <row r="26" spans="1:7" x14ac:dyDescent="0.45">
      <c r="A26" s="17" t="s">
        <v>3</v>
      </c>
      <c r="B26" s="18">
        <v>7</v>
      </c>
      <c r="C26" s="18">
        <v>11</v>
      </c>
      <c r="D26" s="18">
        <v>197</v>
      </c>
      <c r="E26" s="19">
        <f t="shared" si="3"/>
        <v>5.5837563451776651E-2</v>
      </c>
      <c r="F26" s="19">
        <f>58/1000</f>
        <v>5.8000000000000003E-2</v>
      </c>
      <c r="G26" s="20">
        <f t="shared" si="4"/>
        <v>-2.1624365482233524E-3</v>
      </c>
    </row>
    <row r="27" spans="1:7" x14ac:dyDescent="0.45">
      <c r="A27" s="17" t="s">
        <v>3</v>
      </c>
      <c r="B27" s="18">
        <v>8</v>
      </c>
      <c r="C27" s="18">
        <v>10</v>
      </c>
      <c r="D27" s="18">
        <v>197</v>
      </c>
      <c r="E27" s="19">
        <f t="shared" si="3"/>
        <v>5.0761421319796954E-2</v>
      </c>
      <c r="F27" s="19">
        <f>51/1000</f>
        <v>5.0999999999999997E-2</v>
      </c>
      <c r="G27" s="20">
        <f t="shared" si="4"/>
        <v>-2.385786802030429E-4</v>
      </c>
    </row>
    <row r="28" spans="1:7" x14ac:dyDescent="0.45">
      <c r="A28" s="21" t="s">
        <v>3</v>
      </c>
      <c r="B28" s="22">
        <v>9</v>
      </c>
      <c r="C28" s="22">
        <v>15</v>
      </c>
      <c r="D28" s="22">
        <v>197</v>
      </c>
      <c r="E28" s="23">
        <f t="shared" si="3"/>
        <v>7.6142131979695438E-2</v>
      </c>
      <c r="F28" s="23">
        <f>46/1000</f>
        <v>4.5999999999999999E-2</v>
      </c>
      <c r="G28" s="24">
        <f t="shared" si="4"/>
        <v>3.0142131979695438E-2</v>
      </c>
    </row>
    <row r="29" spans="1:7" x14ac:dyDescent="0.45">
      <c r="A29" s="1" t="s">
        <v>4</v>
      </c>
      <c r="B29" s="2">
        <v>1</v>
      </c>
      <c r="C29" s="2">
        <v>80</v>
      </c>
      <c r="D29" s="2">
        <f>SUM(C29:C37)</f>
        <v>181</v>
      </c>
      <c r="E29" s="3">
        <f t="shared" ref="E29:E38" si="5">(C29/D29)</f>
        <v>0.44198895027624308</v>
      </c>
      <c r="F29" s="3">
        <f>301/1000</f>
        <v>0.30099999999999999</v>
      </c>
      <c r="G29" s="27">
        <f t="shared" si="4"/>
        <v>0.14098895027624309</v>
      </c>
    </row>
    <row r="30" spans="1:7" x14ac:dyDescent="0.45">
      <c r="A30" s="5" t="s">
        <v>4</v>
      </c>
      <c r="B30" s="6">
        <v>2</v>
      </c>
      <c r="C30" s="6">
        <v>9</v>
      </c>
      <c r="D30" s="6">
        <v>181</v>
      </c>
      <c r="E30" s="7">
        <f t="shared" si="5"/>
        <v>4.9723756906077346E-2</v>
      </c>
      <c r="F30" s="7">
        <f>176/1000</f>
        <v>0.17599999999999999</v>
      </c>
      <c r="G30" s="8">
        <f t="shared" si="4"/>
        <v>-0.12627624309392266</v>
      </c>
    </row>
    <row r="31" spans="1:7" x14ac:dyDescent="0.45">
      <c r="A31" s="5" t="s">
        <v>4</v>
      </c>
      <c r="B31" s="6">
        <v>3</v>
      </c>
      <c r="C31" s="6">
        <v>9</v>
      </c>
      <c r="D31" s="6">
        <v>181</v>
      </c>
      <c r="E31" s="7">
        <f t="shared" si="5"/>
        <v>4.9723756906077346E-2</v>
      </c>
      <c r="F31" s="7">
        <f>125/1000</f>
        <v>0.125</v>
      </c>
      <c r="G31" s="8">
        <f t="shared" si="4"/>
        <v>-7.5276243093922654E-2</v>
      </c>
    </row>
    <row r="32" spans="1:7" x14ac:dyDescent="0.45">
      <c r="A32" s="5" t="s">
        <v>4</v>
      </c>
      <c r="B32" s="6">
        <v>4</v>
      </c>
      <c r="C32" s="6">
        <v>14</v>
      </c>
      <c r="D32" s="6">
        <v>181</v>
      </c>
      <c r="E32" s="7">
        <f t="shared" si="5"/>
        <v>7.7348066298342538E-2</v>
      </c>
      <c r="F32" s="7">
        <f>97/1000</f>
        <v>9.7000000000000003E-2</v>
      </c>
      <c r="G32" s="8">
        <f t="shared" si="4"/>
        <v>-1.9651933701657465E-2</v>
      </c>
    </row>
    <row r="33" spans="1:7" x14ac:dyDescent="0.45">
      <c r="A33" s="5" t="s">
        <v>4</v>
      </c>
      <c r="B33" s="6">
        <v>5</v>
      </c>
      <c r="C33" s="6">
        <v>13</v>
      </c>
      <c r="D33" s="6">
        <v>181</v>
      </c>
      <c r="E33" s="7">
        <f t="shared" si="5"/>
        <v>7.18232044198895E-2</v>
      </c>
      <c r="F33" s="7">
        <f>79/1000</f>
        <v>7.9000000000000001E-2</v>
      </c>
      <c r="G33" s="8">
        <f t="shared" si="4"/>
        <v>-7.176795580110501E-3</v>
      </c>
    </row>
    <row r="34" spans="1:7" x14ac:dyDescent="0.45">
      <c r="A34" s="5" t="s">
        <v>4</v>
      </c>
      <c r="B34" s="6">
        <v>6</v>
      </c>
      <c r="C34" s="6">
        <v>19</v>
      </c>
      <c r="D34" s="6">
        <v>181</v>
      </c>
      <c r="E34" s="7">
        <f t="shared" si="5"/>
        <v>0.10497237569060773</v>
      </c>
      <c r="F34" s="7">
        <f>67/1000</f>
        <v>6.7000000000000004E-2</v>
      </c>
      <c r="G34" s="8">
        <f t="shared" si="4"/>
        <v>3.7972375690607726E-2</v>
      </c>
    </row>
    <row r="35" spans="1:7" x14ac:dyDescent="0.45">
      <c r="A35" s="5" t="s">
        <v>4</v>
      </c>
      <c r="B35" s="6">
        <v>7</v>
      </c>
      <c r="C35" s="6">
        <v>11</v>
      </c>
      <c r="D35" s="6">
        <v>181</v>
      </c>
      <c r="E35" s="7">
        <f t="shared" si="5"/>
        <v>6.0773480662983423E-2</v>
      </c>
      <c r="F35" s="7">
        <f>58/1000</f>
        <v>5.8000000000000003E-2</v>
      </c>
      <c r="G35" s="8">
        <f t="shared" si="4"/>
        <v>2.7734806629834199E-3</v>
      </c>
    </row>
    <row r="36" spans="1:7" x14ac:dyDescent="0.45">
      <c r="A36" s="5" t="s">
        <v>4</v>
      </c>
      <c r="B36" s="6">
        <v>8</v>
      </c>
      <c r="C36" s="6">
        <v>13</v>
      </c>
      <c r="D36" s="6">
        <v>181</v>
      </c>
      <c r="E36" s="7">
        <f t="shared" si="5"/>
        <v>7.18232044198895E-2</v>
      </c>
      <c r="F36" s="7">
        <f>51/1000</f>
        <v>5.0999999999999997E-2</v>
      </c>
      <c r="G36" s="8">
        <f t="shared" si="4"/>
        <v>2.0823204419889503E-2</v>
      </c>
    </row>
    <row r="37" spans="1:7" x14ac:dyDescent="0.45">
      <c r="A37" s="9" t="s">
        <v>4</v>
      </c>
      <c r="B37" s="10">
        <v>9</v>
      </c>
      <c r="C37" s="10">
        <v>13</v>
      </c>
      <c r="D37" s="10">
        <v>181</v>
      </c>
      <c r="E37" s="11">
        <f t="shared" si="5"/>
        <v>7.18232044198895E-2</v>
      </c>
      <c r="F37" s="11">
        <f>46/1000</f>
        <v>4.5999999999999999E-2</v>
      </c>
      <c r="G37" s="12">
        <f t="shared" si="4"/>
        <v>2.5823204419889501E-2</v>
      </c>
    </row>
    <row r="38" spans="1:7" x14ac:dyDescent="0.45">
      <c r="A38" s="13" t="s">
        <v>5</v>
      </c>
      <c r="B38" s="14">
        <v>1</v>
      </c>
      <c r="C38" s="14">
        <v>52</v>
      </c>
      <c r="D38" s="14">
        <f>SUM(C38:C46)</f>
        <v>178</v>
      </c>
      <c r="E38" s="15">
        <f t="shared" si="5"/>
        <v>0.29213483146067415</v>
      </c>
      <c r="F38" s="15">
        <f>301/1000</f>
        <v>0.30099999999999999</v>
      </c>
      <c r="G38" s="16">
        <f t="shared" si="4"/>
        <v>-8.8651685393258406E-3</v>
      </c>
    </row>
    <row r="39" spans="1:7" x14ac:dyDescent="0.45">
      <c r="A39" s="17" t="s">
        <v>5</v>
      </c>
      <c r="B39" s="18">
        <v>2</v>
      </c>
      <c r="C39" s="18">
        <v>18</v>
      </c>
      <c r="D39" s="18">
        <v>178</v>
      </c>
      <c r="E39" s="19">
        <f t="shared" ref="E39:E102" si="6">(C39/D39)</f>
        <v>0.10112359550561797</v>
      </c>
      <c r="F39" s="19">
        <f>176/1000</f>
        <v>0.17599999999999999</v>
      </c>
      <c r="G39" s="20">
        <f t="shared" si="4"/>
        <v>-7.4876404494382015E-2</v>
      </c>
    </row>
    <row r="40" spans="1:7" x14ac:dyDescent="0.45">
      <c r="A40" s="17" t="s">
        <v>5</v>
      </c>
      <c r="B40" s="18">
        <v>3</v>
      </c>
      <c r="C40" s="18">
        <v>25</v>
      </c>
      <c r="D40" s="18">
        <v>178</v>
      </c>
      <c r="E40" s="19">
        <f t="shared" si="6"/>
        <v>0.1404494382022472</v>
      </c>
      <c r="F40" s="19">
        <f>125/1000</f>
        <v>0.125</v>
      </c>
      <c r="G40" s="20">
        <f t="shared" si="4"/>
        <v>1.5449438202247201E-2</v>
      </c>
    </row>
    <row r="41" spans="1:7" x14ac:dyDescent="0.45">
      <c r="A41" s="17" t="s">
        <v>5</v>
      </c>
      <c r="B41" s="18">
        <v>4</v>
      </c>
      <c r="C41" s="18">
        <v>20</v>
      </c>
      <c r="D41" s="18">
        <v>178</v>
      </c>
      <c r="E41" s="19">
        <f t="shared" si="6"/>
        <v>0.11235955056179775</v>
      </c>
      <c r="F41" s="19">
        <f>97/1000</f>
        <v>9.7000000000000003E-2</v>
      </c>
      <c r="G41" s="20">
        <f t="shared" si="4"/>
        <v>1.5359550561797747E-2</v>
      </c>
    </row>
    <row r="42" spans="1:7" x14ac:dyDescent="0.45">
      <c r="A42" s="17" t="s">
        <v>5</v>
      </c>
      <c r="B42" s="18">
        <v>5</v>
      </c>
      <c r="C42" s="18">
        <v>13</v>
      </c>
      <c r="D42" s="18">
        <v>178</v>
      </c>
      <c r="E42" s="19">
        <f t="shared" si="6"/>
        <v>7.3033707865168537E-2</v>
      </c>
      <c r="F42" s="19">
        <f>79/1000</f>
        <v>7.9000000000000001E-2</v>
      </c>
      <c r="G42" s="20">
        <f t="shared" si="4"/>
        <v>-5.9662921348314635E-3</v>
      </c>
    </row>
    <row r="43" spans="1:7" x14ac:dyDescent="0.45">
      <c r="A43" s="17" t="s">
        <v>5</v>
      </c>
      <c r="B43" s="18">
        <v>6</v>
      </c>
      <c r="C43" s="18">
        <v>10</v>
      </c>
      <c r="D43" s="18">
        <v>178</v>
      </c>
      <c r="E43" s="19">
        <f t="shared" si="6"/>
        <v>5.6179775280898875E-2</v>
      </c>
      <c r="F43" s="19">
        <f>67/1000</f>
        <v>6.7000000000000004E-2</v>
      </c>
      <c r="G43" s="20">
        <f t="shared" si="4"/>
        <v>-1.0820224719101129E-2</v>
      </c>
    </row>
    <row r="44" spans="1:7" x14ac:dyDescent="0.45">
      <c r="A44" s="17" t="s">
        <v>5</v>
      </c>
      <c r="B44" s="18">
        <v>7</v>
      </c>
      <c r="C44" s="18">
        <v>11</v>
      </c>
      <c r="D44" s="18">
        <v>178</v>
      </c>
      <c r="E44" s="19">
        <f t="shared" si="6"/>
        <v>6.1797752808988762E-2</v>
      </c>
      <c r="F44" s="19">
        <f>58/1000</f>
        <v>5.8000000000000003E-2</v>
      </c>
      <c r="G44" s="20">
        <f t="shared" si="4"/>
        <v>3.7977528089887594E-3</v>
      </c>
    </row>
    <row r="45" spans="1:7" x14ac:dyDescent="0.45">
      <c r="A45" s="17" t="s">
        <v>5</v>
      </c>
      <c r="B45" s="18">
        <v>8</v>
      </c>
      <c r="C45" s="18">
        <v>13</v>
      </c>
      <c r="D45" s="18">
        <v>178</v>
      </c>
      <c r="E45" s="19">
        <f t="shared" si="6"/>
        <v>7.3033707865168537E-2</v>
      </c>
      <c r="F45" s="19">
        <f>51/1000</f>
        <v>5.0999999999999997E-2</v>
      </c>
      <c r="G45" s="20">
        <f t="shared" si="4"/>
        <v>2.2033707865168541E-2</v>
      </c>
    </row>
    <row r="46" spans="1:7" x14ac:dyDescent="0.45">
      <c r="A46" s="21" t="s">
        <v>5</v>
      </c>
      <c r="B46" s="22">
        <v>9</v>
      </c>
      <c r="C46" s="22">
        <v>16</v>
      </c>
      <c r="D46" s="22">
        <v>178</v>
      </c>
      <c r="E46" s="23">
        <f t="shared" si="6"/>
        <v>8.98876404494382E-2</v>
      </c>
      <c r="F46" s="23">
        <f>46/1000</f>
        <v>4.5999999999999999E-2</v>
      </c>
      <c r="G46" s="24">
        <f t="shared" si="4"/>
        <v>4.3887640449438201E-2</v>
      </c>
    </row>
    <row r="47" spans="1:7" x14ac:dyDescent="0.45">
      <c r="A47" s="1" t="s">
        <v>6</v>
      </c>
      <c r="B47" s="2">
        <v>1</v>
      </c>
      <c r="C47" s="2">
        <v>33</v>
      </c>
      <c r="D47" s="2">
        <f>SUM(C47:C55)</f>
        <v>178</v>
      </c>
      <c r="E47" s="3">
        <f t="shared" si="6"/>
        <v>0.1853932584269663</v>
      </c>
      <c r="F47" s="3">
        <f>301/1000</f>
        <v>0.30099999999999999</v>
      </c>
      <c r="G47" s="4">
        <f t="shared" si="4"/>
        <v>-0.11560674157303369</v>
      </c>
    </row>
    <row r="48" spans="1:7" x14ac:dyDescent="0.45">
      <c r="A48" s="5" t="s">
        <v>6</v>
      </c>
      <c r="B48" s="6">
        <v>2</v>
      </c>
      <c r="C48" s="6">
        <v>28</v>
      </c>
      <c r="D48" s="6">
        <v>178</v>
      </c>
      <c r="E48" s="7">
        <f t="shared" si="6"/>
        <v>0.15730337078651685</v>
      </c>
      <c r="F48" s="7">
        <f>176/1000</f>
        <v>0.17599999999999999</v>
      </c>
      <c r="G48" s="8">
        <f t="shared" si="4"/>
        <v>-1.869662921348314E-2</v>
      </c>
    </row>
    <row r="49" spans="1:7" x14ac:dyDescent="0.45">
      <c r="A49" s="5" t="s">
        <v>6</v>
      </c>
      <c r="B49" s="6">
        <v>3</v>
      </c>
      <c r="C49" s="6">
        <v>18</v>
      </c>
      <c r="D49" s="6">
        <v>178</v>
      </c>
      <c r="E49" s="7">
        <f t="shared" si="6"/>
        <v>0.10112359550561797</v>
      </c>
      <c r="F49" s="7">
        <f>125/1000</f>
        <v>0.125</v>
      </c>
      <c r="G49" s="8">
        <f t="shared" si="4"/>
        <v>-2.3876404494382025E-2</v>
      </c>
    </row>
    <row r="50" spans="1:7" x14ac:dyDescent="0.45">
      <c r="A50" s="5" t="s">
        <v>6</v>
      </c>
      <c r="B50" s="6">
        <v>4</v>
      </c>
      <c r="C50" s="6">
        <v>20</v>
      </c>
      <c r="D50" s="6">
        <v>278</v>
      </c>
      <c r="E50" s="7">
        <f t="shared" si="6"/>
        <v>7.1942446043165464E-2</v>
      </c>
      <c r="F50" s="7">
        <f>97/1000</f>
        <v>9.7000000000000003E-2</v>
      </c>
      <c r="G50" s="8">
        <f t="shared" si="4"/>
        <v>-2.5057553956834538E-2</v>
      </c>
    </row>
    <row r="51" spans="1:7" x14ac:dyDescent="0.45">
      <c r="A51" s="5" t="s">
        <v>6</v>
      </c>
      <c r="B51" s="6">
        <v>5</v>
      </c>
      <c r="C51" s="6">
        <v>16</v>
      </c>
      <c r="D51" s="6">
        <v>178</v>
      </c>
      <c r="E51" s="7">
        <f t="shared" si="6"/>
        <v>8.98876404494382E-2</v>
      </c>
      <c r="F51" s="7">
        <f>79/1000</f>
        <v>7.9000000000000001E-2</v>
      </c>
      <c r="G51" s="8">
        <f t="shared" si="4"/>
        <v>1.0887640449438199E-2</v>
      </c>
    </row>
    <row r="52" spans="1:7" x14ac:dyDescent="0.45">
      <c r="A52" s="5" t="s">
        <v>6</v>
      </c>
      <c r="B52" s="6">
        <v>6</v>
      </c>
      <c r="C52" s="6">
        <v>22</v>
      </c>
      <c r="D52" s="6">
        <v>178</v>
      </c>
      <c r="E52" s="7">
        <f t="shared" si="6"/>
        <v>0.12359550561797752</v>
      </c>
      <c r="F52" s="7">
        <f>67/1000</f>
        <v>6.7000000000000004E-2</v>
      </c>
      <c r="G52" s="8">
        <f t="shared" si="4"/>
        <v>5.6595505617977521E-2</v>
      </c>
    </row>
    <row r="53" spans="1:7" x14ac:dyDescent="0.45">
      <c r="A53" s="5" t="s">
        <v>6</v>
      </c>
      <c r="B53" s="6">
        <v>7</v>
      </c>
      <c r="C53" s="6">
        <v>23</v>
      </c>
      <c r="D53" s="6">
        <v>178</v>
      </c>
      <c r="E53" s="7">
        <f t="shared" si="6"/>
        <v>0.12921348314606743</v>
      </c>
      <c r="F53" s="7">
        <f>58/1000</f>
        <v>5.8000000000000003E-2</v>
      </c>
      <c r="G53" s="8">
        <f t="shared" si="4"/>
        <v>7.121348314606743E-2</v>
      </c>
    </row>
    <row r="54" spans="1:7" x14ac:dyDescent="0.45">
      <c r="A54" s="5" t="s">
        <v>6</v>
      </c>
      <c r="B54" s="6">
        <v>8</v>
      </c>
      <c r="C54" s="6">
        <v>13</v>
      </c>
      <c r="D54" s="6">
        <v>178</v>
      </c>
      <c r="E54" s="7">
        <f t="shared" si="6"/>
        <v>7.3033707865168537E-2</v>
      </c>
      <c r="F54" s="7">
        <f>51/1000</f>
        <v>5.0999999999999997E-2</v>
      </c>
      <c r="G54" s="8">
        <f t="shared" si="4"/>
        <v>2.2033707865168541E-2</v>
      </c>
    </row>
    <row r="55" spans="1:7" x14ac:dyDescent="0.45">
      <c r="A55" s="9" t="s">
        <v>6</v>
      </c>
      <c r="B55" s="10">
        <v>9</v>
      </c>
      <c r="C55" s="10">
        <v>5</v>
      </c>
      <c r="D55" s="10">
        <v>178</v>
      </c>
      <c r="E55" s="11">
        <f t="shared" si="6"/>
        <v>2.8089887640449437E-2</v>
      </c>
      <c r="F55" s="11">
        <f>46/1000</f>
        <v>4.5999999999999999E-2</v>
      </c>
      <c r="G55" s="12">
        <f t="shared" si="4"/>
        <v>-1.7910112359550562E-2</v>
      </c>
    </row>
    <row r="56" spans="1:7" x14ac:dyDescent="0.45">
      <c r="A56" s="13" t="s">
        <v>7</v>
      </c>
      <c r="B56" s="14">
        <v>1</v>
      </c>
      <c r="C56" s="14">
        <v>64</v>
      </c>
      <c r="D56" s="14">
        <f>SUM(C56:C64)</f>
        <v>189</v>
      </c>
      <c r="E56" s="15">
        <f t="shared" si="6"/>
        <v>0.33862433862433861</v>
      </c>
      <c r="F56" s="15">
        <f>301/1000</f>
        <v>0.30099999999999999</v>
      </c>
      <c r="G56" s="16">
        <f t="shared" si="4"/>
        <v>3.7624338624338616E-2</v>
      </c>
    </row>
    <row r="57" spans="1:7" x14ac:dyDescent="0.45">
      <c r="A57" s="17" t="s">
        <v>7</v>
      </c>
      <c r="B57" s="18">
        <v>2</v>
      </c>
      <c r="C57" s="18">
        <v>28</v>
      </c>
      <c r="D57" s="18">
        <v>189</v>
      </c>
      <c r="E57" s="19">
        <f t="shared" si="6"/>
        <v>0.14814814814814814</v>
      </c>
      <c r="F57" s="19">
        <f>176/1000</f>
        <v>0.17599999999999999</v>
      </c>
      <c r="G57" s="20">
        <f t="shared" si="4"/>
        <v>-2.785185185185185E-2</v>
      </c>
    </row>
    <row r="58" spans="1:7" x14ac:dyDescent="0.45">
      <c r="A58" s="17" t="s">
        <v>7</v>
      </c>
      <c r="B58" s="18">
        <v>3</v>
      </c>
      <c r="C58" s="18">
        <v>26</v>
      </c>
      <c r="D58" s="18">
        <v>189</v>
      </c>
      <c r="E58" s="19">
        <f t="shared" si="6"/>
        <v>0.13756613756613756</v>
      </c>
      <c r="F58" s="19">
        <f>125/1000</f>
        <v>0.125</v>
      </c>
      <c r="G58" s="20">
        <f t="shared" si="4"/>
        <v>1.2566137566137559E-2</v>
      </c>
    </row>
    <row r="59" spans="1:7" x14ac:dyDescent="0.45">
      <c r="A59" s="17" t="s">
        <v>7</v>
      </c>
      <c r="B59" s="18">
        <v>4</v>
      </c>
      <c r="C59" s="18">
        <v>14</v>
      </c>
      <c r="D59" s="18">
        <v>189</v>
      </c>
      <c r="E59" s="19">
        <f t="shared" si="6"/>
        <v>7.407407407407407E-2</v>
      </c>
      <c r="F59" s="19">
        <f>97/1000</f>
        <v>9.7000000000000003E-2</v>
      </c>
      <c r="G59" s="20">
        <f t="shared" si="4"/>
        <v>-2.2925925925925933E-2</v>
      </c>
    </row>
    <row r="60" spans="1:7" x14ac:dyDescent="0.45">
      <c r="A60" s="17" t="s">
        <v>7</v>
      </c>
      <c r="B60" s="18">
        <v>5</v>
      </c>
      <c r="C60" s="18">
        <v>14</v>
      </c>
      <c r="D60" s="18">
        <v>189</v>
      </c>
      <c r="E60" s="19">
        <f t="shared" si="6"/>
        <v>7.407407407407407E-2</v>
      </c>
      <c r="F60" s="19">
        <f>79/1000</f>
        <v>7.9000000000000001E-2</v>
      </c>
      <c r="G60" s="20">
        <f t="shared" si="4"/>
        <v>-4.9259259259259308E-3</v>
      </c>
    </row>
    <row r="61" spans="1:7" x14ac:dyDescent="0.45">
      <c r="A61" s="17" t="s">
        <v>7</v>
      </c>
      <c r="B61" s="18">
        <v>6</v>
      </c>
      <c r="C61" s="18">
        <v>14</v>
      </c>
      <c r="D61" s="18">
        <v>189</v>
      </c>
      <c r="E61" s="19">
        <f t="shared" si="6"/>
        <v>7.407407407407407E-2</v>
      </c>
      <c r="F61" s="19">
        <f>67/1000</f>
        <v>6.7000000000000004E-2</v>
      </c>
      <c r="G61" s="20">
        <f t="shared" si="4"/>
        <v>7.074074074074066E-3</v>
      </c>
    </row>
    <row r="62" spans="1:7" x14ac:dyDescent="0.45">
      <c r="A62" s="17" t="s">
        <v>7</v>
      </c>
      <c r="B62" s="18">
        <v>7</v>
      </c>
      <c r="C62" s="18">
        <v>10</v>
      </c>
      <c r="D62" s="18">
        <v>189</v>
      </c>
      <c r="E62" s="19">
        <f t="shared" si="6"/>
        <v>5.2910052910052907E-2</v>
      </c>
      <c r="F62" s="19">
        <f>58/1000</f>
        <v>5.8000000000000003E-2</v>
      </c>
      <c r="G62" s="20">
        <f t="shared" si="4"/>
        <v>-5.0899470899470958E-3</v>
      </c>
    </row>
    <row r="63" spans="1:7" x14ac:dyDescent="0.45">
      <c r="A63" s="17" t="s">
        <v>7</v>
      </c>
      <c r="B63" s="18">
        <v>8</v>
      </c>
      <c r="C63" s="18">
        <v>9</v>
      </c>
      <c r="D63" s="18">
        <v>189</v>
      </c>
      <c r="E63" s="19">
        <f t="shared" si="6"/>
        <v>4.7619047619047616E-2</v>
      </c>
      <c r="F63" s="19">
        <f>51/1000</f>
        <v>5.0999999999999997E-2</v>
      </c>
      <c r="G63" s="20">
        <f t="shared" si="4"/>
        <v>-3.3809523809523803E-3</v>
      </c>
    </row>
    <row r="64" spans="1:7" x14ac:dyDescent="0.45">
      <c r="A64" s="21" t="s">
        <v>7</v>
      </c>
      <c r="B64" s="22">
        <v>9</v>
      </c>
      <c r="C64" s="22">
        <v>10</v>
      </c>
      <c r="D64" s="22">
        <v>189</v>
      </c>
      <c r="E64" s="23">
        <f t="shared" si="6"/>
        <v>5.2910052910052907E-2</v>
      </c>
      <c r="F64" s="23">
        <f>46/1000</f>
        <v>4.5999999999999999E-2</v>
      </c>
      <c r="G64" s="24">
        <f t="shared" si="4"/>
        <v>6.9100529100529079E-3</v>
      </c>
    </row>
    <row r="65" spans="1:7" x14ac:dyDescent="0.45">
      <c r="A65" s="1" t="s">
        <v>8</v>
      </c>
      <c r="B65" s="2">
        <v>1</v>
      </c>
      <c r="C65" s="2">
        <v>54</v>
      </c>
      <c r="D65" s="2">
        <f>SUM(C65:C73)</f>
        <v>205</v>
      </c>
      <c r="E65" s="3">
        <f t="shared" si="6"/>
        <v>0.26341463414634148</v>
      </c>
      <c r="F65" s="3">
        <f>301/1000</f>
        <v>0.30099999999999999</v>
      </c>
      <c r="G65" s="4">
        <f t="shared" si="4"/>
        <v>-3.7585365853658514E-2</v>
      </c>
    </row>
    <row r="66" spans="1:7" x14ac:dyDescent="0.45">
      <c r="A66" s="5" t="s">
        <v>8</v>
      </c>
      <c r="B66" s="6">
        <v>2</v>
      </c>
      <c r="C66" s="6">
        <v>21</v>
      </c>
      <c r="D66" s="6">
        <v>205</v>
      </c>
      <c r="E66" s="7">
        <f t="shared" si="6"/>
        <v>0.1024390243902439</v>
      </c>
      <c r="F66" s="7">
        <f>176/1000</f>
        <v>0.17599999999999999</v>
      </c>
      <c r="G66" s="8">
        <f t="shared" si="4"/>
        <v>-7.3560975609756094E-2</v>
      </c>
    </row>
    <row r="67" spans="1:7" x14ac:dyDescent="0.45">
      <c r="A67" s="5" t="s">
        <v>8</v>
      </c>
      <c r="B67" s="6">
        <v>3</v>
      </c>
      <c r="C67" s="6">
        <v>19</v>
      </c>
      <c r="D67" s="6">
        <v>205</v>
      </c>
      <c r="E67" s="7">
        <f t="shared" si="6"/>
        <v>9.2682926829268292E-2</v>
      </c>
      <c r="F67" s="7">
        <f>125/1000</f>
        <v>0.125</v>
      </c>
      <c r="G67" s="8">
        <f t="shared" si="4"/>
        <v>-3.2317073170731708E-2</v>
      </c>
    </row>
    <row r="68" spans="1:7" x14ac:dyDescent="0.45">
      <c r="A68" s="5" t="s">
        <v>8</v>
      </c>
      <c r="B68" s="6">
        <v>4</v>
      </c>
      <c r="C68" s="6">
        <v>25</v>
      </c>
      <c r="D68" s="6">
        <v>205</v>
      </c>
      <c r="E68" s="7">
        <f t="shared" si="6"/>
        <v>0.12195121951219512</v>
      </c>
      <c r="F68" s="7">
        <f>97/1000</f>
        <v>9.7000000000000003E-2</v>
      </c>
      <c r="G68" s="8">
        <f t="shared" si="4"/>
        <v>2.4951219512195116E-2</v>
      </c>
    </row>
    <row r="69" spans="1:7" x14ac:dyDescent="0.45">
      <c r="A69" s="5" t="s">
        <v>8</v>
      </c>
      <c r="B69" s="6">
        <v>5</v>
      </c>
      <c r="C69" s="6">
        <v>23</v>
      </c>
      <c r="D69" s="6">
        <v>205</v>
      </c>
      <c r="E69" s="7">
        <f t="shared" si="6"/>
        <v>0.11219512195121951</v>
      </c>
      <c r="F69" s="7">
        <f>79/1000</f>
        <v>7.9000000000000001E-2</v>
      </c>
      <c r="G69" s="8">
        <f t="shared" si="4"/>
        <v>3.3195121951219514E-2</v>
      </c>
    </row>
    <row r="70" spans="1:7" x14ac:dyDescent="0.45">
      <c r="A70" s="5" t="s">
        <v>8</v>
      </c>
      <c r="B70" s="6">
        <v>6</v>
      </c>
      <c r="C70" s="6">
        <v>22</v>
      </c>
      <c r="D70" s="6">
        <v>205</v>
      </c>
      <c r="E70" s="7">
        <f t="shared" si="6"/>
        <v>0.10731707317073171</v>
      </c>
      <c r="F70" s="7">
        <f>67/1000</f>
        <v>6.7000000000000004E-2</v>
      </c>
      <c r="G70" s="8">
        <f t="shared" si="4"/>
        <v>4.0317073170731701E-2</v>
      </c>
    </row>
    <row r="71" spans="1:7" x14ac:dyDescent="0.45">
      <c r="A71" s="5" t="s">
        <v>8</v>
      </c>
      <c r="B71" s="6">
        <v>7</v>
      </c>
      <c r="C71" s="6">
        <v>21</v>
      </c>
      <c r="D71" s="6">
        <v>205</v>
      </c>
      <c r="E71" s="7">
        <f t="shared" si="6"/>
        <v>0.1024390243902439</v>
      </c>
      <c r="F71" s="7">
        <f>58/1000</f>
        <v>5.8000000000000003E-2</v>
      </c>
      <c r="G71" s="8">
        <f t="shared" si="4"/>
        <v>4.4439024390243893E-2</v>
      </c>
    </row>
    <row r="72" spans="1:7" x14ac:dyDescent="0.45">
      <c r="A72" s="5" t="s">
        <v>8</v>
      </c>
      <c r="B72" s="6">
        <v>8</v>
      </c>
      <c r="C72" s="6">
        <v>11</v>
      </c>
      <c r="D72" s="6">
        <v>205</v>
      </c>
      <c r="E72" s="7">
        <f t="shared" si="6"/>
        <v>5.3658536585365853E-2</v>
      </c>
      <c r="F72" s="7">
        <f>51/1000</f>
        <v>5.0999999999999997E-2</v>
      </c>
      <c r="G72" s="8">
        <f t="shared" si="4"/>
        <v>2.658536585365856E-3</v>
      </c>
    </row>
    <row r="73" spans="1:7" x14ac:dyDescent="0.45">
      <c r="A73" s="9" t="s">
        <v>8</v>
      </c>
      <c r="B73" s="10">
        <v>9</v>
      </c>
      <c r="C73" s="10">
        <v>9</v>
      </c>
      <c r="D73" s="10">
        <v>205</v>
      </c>
      <c r="E73" s="11">
        <f t="shared" si="6"/>
        <v>4.3902439024390241E-2</v>
      </c>
      <c r="F73" s="11">
        <f>46/1000</f>
        <v>4.5999999999999999E-2</v>
      </c>
      <c r="G73" s="12">
        <f t="shared" si="4"/>
        <v>-2.097560975609758E-3</v>
      </c>
    </row>
    <row r="74" spans="1:7" x14ac:dyDescent="0.45">
      <c r="A74" s="13" t="s">
        <v>9</v>
      </c>
      <c r="B74" s="14">
        <v>1</v>
      </c>
      <c r="C74" s="14">
        <v>51</v>
      </c>
      <c r="D74" s="14">
        <f>SUM(C74:C82)</f>
        <v>160</v>
      </c>
      <c r="E74" s="15">
        <f t="shared" si="6"/>
        <v>0.31874999999999998</v>
      </c>
      <c r="F74" s="15">
        <f>301/1000</f>
        <v>0.30099999999999999</v>
      </c>
      <c r="G74" s="16">
        <f t="shared" si="4"/>
        <v>1.7749999999999988E-2</v>
      </c>
    </row>
    <row r="75" spans="1:7" x14ac:dyDescent="0.45">
      <c r="A75" s="17" t="s">
        <v>9</v>
      </c>
      <c r="B75" s="18">
        <v>2</v>
      </c>
      <c r="C75" s="18">
        <v>36</v>
      </c>
      <c r="D75" s="18">
        <v>160</v>
      </c>
      <c r="E75" s="19">
        <f t="shared" si="6"/>
        <v>0.22500000000000001</v>
      </c>
      <c r="F75" s="19">
        <f>176/1000</f>
        <v>0.17599999999999999</v>
      </c>
      <c r="G75" s="20">
        <f t="shared" si="4"/>
        <v>4.9000000000000016E-2</v>
      </c>
    </row>
    <row r="76" spans="1:7" x14ac:dyDescent="0.45">
      <c r="A76" s="17" t="s">
        <v>9</v>
      </c>
      <c r="B76" s="18">
        <v>3</v>
      </c>
      <c r="C76" s="18">
        <v>21</v>
      </c>
      <c r="D76" s="18">
        <v>160</v>
      </c>
      <c r="E76" s="19">
        <f t="shared" si="6"/>
        <v>0.13125000000000001</v>
      </c>
      <c r="F76" s="19">
        <f>125/1000</f>
        <v>0.125</v>
      </c>
      <c r="G76" s="20">
        <f t="shared" si="4"/>
        <v>6.2500000000000056E-3</v>
      </c>
    </row>
    <row r="77" spans="1:7" x14ac:dyDescent="0.45">
      <c r="A77" s="17" t="s">
        <v>9</v>
      </c>
      <c r="B77" s="18">
        <v>4</v>
      </c>
      <c r="C77" s="18">
        <v>8</v>
      </c>
      <c r="D77" s="18">
        <v>160</v>
      </c>
      <c r="E77" s="19">
        <f t="shared" si="6"/>
        <v>0.05</v>
      </c>
      <c r="F77" s="19">
        <f>97/1000</f>
        <v>9.7000000000000003E-2</v>
      </c>
      <c r="G77" s="20">
        <f t="shared" si="4"/>
        <v>-4.7E-2</v>
      </c>
    </row>
    <row r="78" spans="1:7" x14ac:dyDescent="0.45">
      <c r="A78" s="17" t="s">
        <v>9</v>
      </c>
      <c r="B78" s="18">
        <v>5</v>
      </c>
      <c r="C78" s="18">
        <v>15</v>
      </c>
      <c r="D78" s="18">
        <v>160</v>
      </c>
      <c r="E78" s="19">
        <f t="shared" si="6"/>
        <v>9.375E-2</v>
      </c>
      <c r="F78" s="19">
        <f>79/1000</f>
        <v>7.9000000000000001E-2</v>
      </c>
      <c r="G78" s="20">
        <f t="shared" si="4"/>
        <v>1.4749999999999999E-2</v>
      </c>
    </row>
    <row r="79" spans="1:7" x14ac:dyDescent="0.45">
      <c r="A79" s="17" t="s">
        <v>9</v>
      </c>
      <c r="B79" s="18">
        <v>6</v>
      </c>
      <c r="C79" s="18">
        <v>4</v>
      </c>
      <c r="D79" s="18">
        <v>160</v>
      </c>
      <c r="E79" s="19">
        <f t="shared" si="6"/>
        <v>2.5000000000000001E-2</v>
      </c>
      <c r="F79" s="19">
        <f>67/1000</f>
        <v>6.7000000000000004E-2</v>
      </c>
      <c r="G79" s="20">
        <f t="shared" si="4"/>
        <v>-4.2000000000000003E-2</v>
      </c>
    </row>
    <row r="80" spans="1:7" x14ac:dyDescent="0.45">
      <c r="A80" s="17" t="s">
        <v>9</v>
      </c>
      <c r="B80" s="18">
        <v>7</v>
      </c>
      <c r="C80" s="18">
        <v>9</v>
      </c>
      <c r="D80" s="18">
        <v>160</v>
      </c>
      <c r="E80" s="19">
        <f t="shared" si="6"/>
        <v>5.6250000000000001E-2</v>
      </c>
      <c r="F80" s="19">
        <f>58/1000</f>
        <v>5.8000000000000003E-2</v>
      </c>
      <c r="G80" s="20">
        <f t="shared" si="4"/>
        <v>-1.7500000000000016E-3</v>
      </c>
    </row>
    <row r="81" spans="1:7" x14ac:dyDescent="0.45">
      <c r="A81" s="17" t="s">
        <v>9</v>
      </c>
      <c r="B81" s="18">
        <v>8</v>
      </c>
      <c r="C81" s="18">
        <v>9</v>
      </c>
      <c r="D81" s="18">
        <v>160</v>
      </c>
      <c r="E81" s="19">
        <f t="shared" si="6"/>
        <v>5.6250000000000001E-2</v>
      </c>
      <c r="F81" s="19">
        <f>51/1000</f>
        <v>5.0999999999999997E-2</v>
      </c>
      <c r="G81" s="20">
        <f t="shared" si="4"/>
        <v>5.2500000000000047E-3</v>
      </c>
    </row>
    <row r="82" spans="1:7" x14ac:dyDescent="0.45">
      <c r="A82" s="21" t="s">
        <v>9</v>
      </c>
      <c r="B82" s="22">
        <v>9</v>
      </c>
      <c r="C82" s="22">
        <v>7</v>
      </c>
      <c r="D82" s="22">
        <v>160</v>
      </c>
      <c r="E82" s="23">
        <f t="shared" si="6"/>
        <v>4.3749999999999997E-2</v>
      </c>
      <c r="F82" s="23">
        <f>46/1000</f>
        <v>4.5999999999999999E-2</v>
      </c>
      <c r="G82" s="24">
        <f t="shared" si="4"/>
        <v>-2.250000000000002E-3</v>
      </c>
    </row>
    <row r="83" spans="1:7" x14ac:dyDescent="0.45">
      <c r="A83" s="1" t="s">
        <v>10</v>
      </c>
      <c r="B83" s="2">
        <v>1</v>
      </c>
      <c r="C83" s="2">
        <v>98</v>
      </c>
      <c r="D83" s="2">
        <f>SUM(C83:C91)</f>
        <v>166</v>
      </c>
      <c r="E83" s="3">
        <f t="shared" si="6"/>
        <v>0.59036144578313254</v>
      </c>
      <c r="F83" s="3">
        <f>301/1000</f>
        <v>0.30099999999999999</v>
      </c>
      <c r="G83" s="27">
        <f t="shared" si="4"/>
        <v>0.28936144578313255</v>
      </c>
    </row>
    <row r="84" spans="1:7" x14ac:dyDescent="0.45">
      <c r="A84" s="5" t="s">
        <v>10</v>
      </c>
      <c r="B84" s="6">
        <v>2</v>
      </c>
      <c r="C84" s="6">
        <v>28</v>
      </c>
      <c r="D84" s="6">
        <v>166</v>
      </c>
      <c r="E84" s="7">
        <f t="shared" si="6"/>
        <v>0.16867469879518071</v>
      </c>
      <c r="F84" s="7">
        <f>176/1000</f>
        <v>0.17599999999999999</v>
      </c>
      <c r="G84" s="8">
        <f t="shared" si="4"/>
        <v>-7.3253012048192789E-3</v>
      </c>
    </row>
    <row r="85" spans="1:7" x14ac:dyDescent="0.45">
      <c r="A85" s="5" t="s">
        <v>10</v>
      </c>
      <c r="B85" s="6">
        <v>3</v>
      </c>
      <c r="C85" s="6">
        <v>6</v>
      </c>
      <c r="D85" s="6">
        <v>166</v>
      </c>
      <c r="E85" s="7">
        <f t="shared" si="6"/>
        <v>3.614457831325301E-2</v>
      </c>
      <c r="F85" s="7">
        <f>125/1000</f>
        <v>0.125</v>
      </c>
      <c r="G85" s="8">
        <f t="shared" ref="G85:G148" si="7">(E85-F85)</f>
        <v>-8.8855421686746983E-2</v>
      </c>
    </row>
    <row r="86" spans="1:7" x14ac:dyDescent="0.45">
      <c r="A86" s="5" t="s">
        <v>10</v>
      </c>
      <c r="B86" s="6">
        <v>4</v>
      </c>
      <c r="C86" s="6">
        <v>6</v>
      </c>
      <c r="D86" s="6">
        <v>166</v>
      </c>
      <c r="E86" s="7">
        <f t="shared" si="6"/>
        <v>3.614457831325301E-2</v>
      </c>
      <c r="F86" s="7">
        <f>97/1000</f>
        <v>9.7000000000000003E-2</v>
      </c>
      <c r="G86" s="8">
        <f t="shared" si="7"/>
        <v>-6.0855421686746992E-2</v>
      </c>
    </row>
    <row r="87" spans="1:7" x14ac:dyDescent="0.45">
      <c r="A87" s="5" t="s">
        <v>10</v>
      </c>
      <c r="B87" s="6">
        <v>5</v>
      </c>
      <c r="C87" s="6">
        <v>7</v>
      </c>
      <c r="D87" s="6">
        <v>166</v>
      </c>
      <c r="E87" s="7">
        <f t="shared" si="6"/>
        <v>4.2168674698795178E-2</v>
      </c>
      <c r="F87" s="7">
        <f>79/1000</f>
        <v>7.9000000000000001E-2</v>
      </c>
      <c r="G87" s="8">
        <f t="shared" si="7"/>
        <v>-3.6831325301204823E-2</v>
      </c>
    </row>
    <row r="88" spans="1:7" x14ac:dyDescent="0.45">
      <c r="A88" s="5" t="s">
        <v>10</v>
      </c>
      <c r="B88" s="6">
        <v>6</v>
      </c>
      <c r="C88" s="6">
        <v>5</v>
      </c>
      <c r="D88" s="6">
        <v>166</v>
      </c>
      <c r="E88" s="7">
        <f t="shared" si="6"/>
        <v>3.0120481927710843E-2</v>
      </c>
      <c r="F88" s="7">
        <f>67/1000</f>
        <v>6.7000000000000004E-2</v>
      </c>
      <c r="G88" s="8">
        <f t="shared" si="7"/>
        <v>-3.6879518072289161E-2</v>
      </c>
    </row>
    <row r="89" spans="1:7" x14ac:dyDescent="0.45">
      <c r="A89" s="5" t="s">
        <v>10</v>
      </c>
      <c r="B89" s="6">
        <v>7</v>
      </c>
      <c r="C89" s="6">
        <v>5</v>
      </c>
      <c r="D89" s="6">
        <v>166</v>
      </c>
      <c r="E89" s="7">
        <f t="shared" si="6"/>
        <v>3.0120481927710843E-2</v>
      </c>
      <c r="F89" s="7">
        <f>58/1000</f>
        <v>5.8000000000000003E-2</v>
      </c>
      <c r="G89" s="8">
        <f t="shared" si="7"/>
        <v>-2.787951807228916E-2</v>
      </c>
    </row>
    <row r="90" spans="1:7" x14ac:dyDescent="0.45">
      <c r="A90" s="5" t="s">
        <v>10</v>
      </c>
      <c r="B90" s="6">
        <v>8</v>
      </c>
      <c r="C90" s="6">
        <v>6</v>
      </c>
      <c r="D90" s="6">
        <v>166</v>
      </c>
      <c r="E90" s="7">
        <f t="shared" si="6"/>
        <v>3.614457831325301E-2</v>
      </c>
      <c r="F90" s="7">
        <f>51/1000</f>
        <v>5.0999999999999997E-2</v>
      </c>
      <c r="G90" s="8">
        <f t="shared" si="7"/>
        <v>-1.4855421686746986E-2</v>
      </c>
    </row>
    <row r="91" spans="1:7" x14ac:dyDescent="0.45">
      <c r="A91" s="5" t="s">
        <v>10</v>
      </c>
      <c r="B91" s="6">
        <v>9</v>
      </c>
      <c r="C91" s="6">
        <v>5</v>
      </c>
      <c r="D91" s="6">
        <v>166</v>
      </c>
      <c r="E91" s="7">
        <f t="shared" si="6"/>
        <v>3.0120481927710843E-2</v>
      </c>
      <c r="F91" s="7">
        <f>46/1000</f>
        <v>4.5999999999999999E-2</v>
      </c>
      <c r="G91" s="8">
        <f t="shared" si="7"/>
        <v>-1.5879518072289156E-2</v>
      </c>
    </row>
    <row r="92" spans="1:7" x14ac:dyDescent="0.45">
      <c r="A92" s="13" t="s">
        <v>11</v>
      </c>
      <c r="B92" s="14">
        <v>1</v>
      </c>
      <c r="C92" s="14">
        <v>35</v>
      </c>
      <c r="D92" s="14">
        <f>SUM(C92:C100)</f>
        <v>155</v>
      </c>
      <c r="E92" s="15">
        <f t="shared" si="6"/>
        <v>0.22580645161290322</v>
      </c>
      <c r="F92" s="15">
        <f>301/1000</f>
        <v>0.30099999999999999</v>
      </c>
      <c r="G92" s="16">
        <f t="shared" si="7"/>
        <v>-7.519354838709677E-2</v>
      </c>
    </row>
    <row r="93" spans="1:7" x14ac:dyDescent="0.45">
      <c r="A93" s="17" t="s">
        <v>11</v>
      </c>
      <c r="B93" s="18">
        <v>2</v>
      </c>
      <c r="C93" s="18">
        <v>30</v>
      </c>
      <c r="D93" s="18">
        <v>155</v>
      </c>
      <c r="E93" s="19">
        <f t="shared" si="6"/>
        <v>0.19354838709677419</v>
      </c>
      <c r="F93" s="19">
        <f>176/1000</f>
        <v>0.17599999999999999</v>
      </c>
      <c r="G93" s="20">
        <f t="shared" si="7"/>
        <v>1.7548387096774198E-2</v>
      </c>
    </row>
    <row r="94" spans="1:7" x14ac:dyDescent="0.45">
      <c r="A94" s="17" t="s">
        <v>11</v>
      </c>
      <c r="B94" s="18">
        <v>3</v>
      </c>
      <c r="C94" s="18">
        <v>20</v>
      </c>
      <c r="D94" s="18">
        <v>155</v>
      </c>
      <c r="E94" s="19">
        <f t="shared" si="6"/>
        <v>0.12903225806451613</v>
      </c>
      <c r="F94" s="19">
        <f>125/1000</f>
        <v>0.125</v>
      </c>
      <c r="G94" s="20">
        <f t="shared" si="7"/>
        <v>4.0322580645161255E-3</v>
      </c>
    </row>
    <row r="95" spans="1:7" x14ac:dyDescent="0.45">
      <c r="A95" s="17" t="s">
        <v>11</v>
      </c>
      <c r="B95" s="18">
        <v>4</v>
      </c>
      <c r="C95" s="18">
        <v>17</v>
      </c>
      <c r="D95" s="18">
        <v>155</v>
      </c>
      <c r="E95" s="19">
        <f t="shared" si="6"/>
        <v>0.10967741935483871</v>
      </c>
      <c r="F95" s="19">
        <f>97/1000</f>
        <v>9.7000000000000003E-2</v>
      </c>
      <c r="G95" s="20">
        <f t="shared" si="7"/>
        <v>1.2677419354838709E-2</v>
      </c>
    </row>
    <row r="96" spans="1:7" x14ac:dyDescent="0.45">
      <c r="A96" s="17" t="s">
        <v>11</v>
      </c>
      <c r="B96" s="18">
        <v>5</v>
      </c>
      <c r="C96" s="18">
        <v>14</v>
      </c>
      <c r="D96" s="18">
        <v>155</v>
      </c>
      <c r="E96" s="19">
        <f t="shared" si="6"/>
        <v>9.0322580645161285E-2</v>
      </c>
      <c r="F96" s="19">
        <f>79/1000</f>
        <v>7.9000000000000001E-2</v>
      </c>
      <c r="G96" s="20">
        <f t="shared" si="7"/>
        <v>1.1322580645161284E-2</v>
      </c>
    </row>
    <row r="97" spans="1:7" x14ac:dyDescent="0.45">
      <c r="A97" s="17" t="s">
        <v>11</v>
      </c>
      <c r="B97" s="18">
        <v>6</v>
      </c>
      <c r="C97" s="18">
        <v>10</v>
      </c>
      <c r="D97" s="18">
        <v>155</v>
      </c>
      <c r="E97" s="19">
        <f t="shared" si="6"/>
        <v>6.4516129032258063E-2</v>
      </c>
      <c r="F97" s="19">
        <f>67/1000</f>
        <v>6.7000000000000004E-2</v>
      </c>
      <c r="G97" s="20">
        <f t="shared" si="7"/>
        <v>-2.4838709677419413E-3</v>
      </c>
    </row>
    <row r="98" spans="1:7" x14ac:dyDescent="0.45">
      <c r="A98" s="17" t="s">
        <v>11</v>
      </c>
      <c r="B98" s="18">
        <v>7</v>
      </c>
      <c r="C98" s="18">
        <v>15</v>
      </c>
      <c r="D98" s="18">
        <v>155</v>
      </c>
      <c r="E98" s="19">
        <f t="shared" si="6"/>
        <v>9.6774193548387094E-2</v>
      </c>
      <c r="F98" s="19">
        <f>58/1000</f>
        <v>5.8000000000000003E-2</v>
      </c>
      <c r="G98" s="20">
        <f t="shared" si="7"/>
        <v>3.8774193548387091E-2</v>
      </c>
    </row>
    <row r="99" spans="1:7" x14ac:dyDescent="0.45">
      <c r="A99" s="17" t="s">
        <v>11</v>
      </c>
      <c r="B99" s="18">
        <v>8</v>
      </c>
      <c r="C99" s="18">
        <v>6</v>
      </c>
      <c r="D99" s="18">
        <v>155</v>
      </c>
      <c r="E99" s="19">
        <f t="shared" si="6"/>
        <v>3.870967741935484E-2</v>
      </c>
      <c r="F99" s="19">
        <f>51/1000</f>
        <v>5.0999999999999997E-2</v>
      </c>
      <c r="G99" s="20">
        <f t="shared" si="7"/>
        <v>-1.2290322580645156E-2</v>
      </c>
    </row>
    <row r="100" spans="1:7" x14ac:dyDescent="0.45">
      <c r="A100" s="21" t="s">
        <v>11</v>
      </c>
      <c r="B100" s="22">
        <v>9</v>
      </c>
      <c r="C100" s="22">
        <v>8</v>
      </c>
      <c r="D100" s="22">
        <v>155</v>
      </c>
      <c r="E100" s="23">
        <f t="shared" si="6"/>
        <v>5.1612903225806452E-2</v>
      </c>
      <c r="F100" s="23">
        <f>46/1000</f>
        <v>4.5999999999999999E-2</v>
      </c>
      <c r="G100" s="24">
        <f t="shared" si="7"/>
        <v>5.6129032258064523E-3</v>
      </c>
    </row>
    <row r="101" spans="1:7" x14ac:dyDescent="0.45">
      <c r="A101" s="5" t="s">
        <v>12</v>
      </c>
      <c r="B101" s="6">
        <v>1</v>
      </c>
      <c r="C101" s="6">
        <v>111</v>
      </c>
      <c r="D101" s="6">
        <f>SUM(C101:C109)</f>
        <v>207</v>
      </c>
      <c r="E101" s="7">
        <f t="shared" si="6"/>
        <v>0.53623188405797106</v>
      </c>
      <c r="F101" s="7">
        <f>301/1000</f>
        <v>0.30099999999999999</v>
      </c>
      <c r="G101" s="28">
        <f t="shared" si="7"/>
        <v>0.23523188405797107</v>
      </c>
    </row>
    <row r="102" spans="1:7" x14ac:dyDescent="0.45">
      <c r="A102" s="5" t="s">
        <v>12</v>
      </c>
      <c r="B102" s="6">
        <v>2</v>
      </c>
      <c r="C102" s="6">
        <v>20</v>
      </c>
      <c r="D102" s="6">
        <v>207</v>
      </c>
      <c r="E102" s="7">
        <f t="shared" si="6"/>
        <v>9.6618357487922704E-2</v>
      </c>
      <c r="F102" s="7">
        <f>176/1000</f>
        <v>0.17599999999999999</v>
      </c>
      <c r="G102" s="8">
        <f t="shared" si="7"/>
        <v>-7.9381642512077286E-2</v>
      </c>
    </row>
    <row r="103" spans="1:7" x14ac:dyDescent="0.45">
      <c r="A103" s="5" t="s">
        <v>12</v>
      </c>
      <c r="B103" s="6">
        <v>3</v>
      </c>
      <c r="C103" s="6">
        <v>4</v>
      </c>
      <c r="D103" s="6">
        <v>207</v>
      </c>
      <c r="E103" s="7">
        <f t="shared" ref="E103:E154" si="8">(C103/D103)</f>
        <v>1.932367149758454E-2</v>
      </c>
      <c r="F103" s="7">
        <f>125/1000</f>
        <v>0.125</v>
      </c>
      <c r="G103" s="8">
        <f t="shared" si="7"/>
        <v>-0.10567632850241546</v>
      </c>
    </row>
    <row r="104" spans="1:7" x14ac:dyDescent="0.45">
      <c r="A104" s="5" t="s">
        <v>12</v>
      </c>
      <c r="B104" s="6">
        <v>4</v>
      </c>
      <c r="C104" s="6">
        <v>9</v>
      </c>
      <c r="D104" s="6">
        <v>207</v>
      </c>
      <c r="E104" s="7">
        <f t="shared" si="8"/>
        <v>4.3478260869565216E-2</v>
      </c>
      <c r="F104" s="7">
        <f>97/1000</f>
        <v>9.7000000000000003E-2</v>
      </c>
      <c r="G104" s="8">
        <f t="shared" si="7"/>
        <v>-5.3521739130434787E-2</v>
      </c>
    </row>
    <row r="105" spans="1:7" x14ac:dyDescent="0.45">
      <c r="A105" s="5" t="s">
        <v>12</v>
      </c>
      <c r="B105" s="6">
        <v>5</v>
      </c>
      <c r="C105" s="6">
        <v>13</v>
      </c>
      <c r="D105" s="6">
        <v>207</v>
      </c>
      <c r="E105" s="7">
        <f t="shared" si="8"/>
        <v>6.280193236714976E-2</v>
      </c>
      <c r="F105" s="7">
        <f>79/1000</f>
        <v>7.9000000000000001E-2</v>
      </c>
      <c r="G105" s="8">
        <f t="shared" si="7"/>
        <v>-1.6198067632850241E-2</v>
      </c>
    </row>
    <row r="106" spans="1:7" x14ac:dyDescent="0.45">
      <c r="A106" s="5" t="s">
        <v>12</v>
      </c>
      <c r="B106" s="6">
        <v>6</v>
      </c>
      <c r="C106" s="6">
        <v>14</v>
      </c>
      <c r="D106" s="6">
        <v>207</v>
      </c>
      <c r="E106" s="7">
        <f t="shared" si="8"/>
        <v>6.7632850241545889E-2</v>
      </c>
      <c r="F106" s="7">
        <f>67/1000</f>
        <v>6.7000000000000004E-2</v>
      </c>
      <c r="G106" s="8">
        <f t="shared" si="7"/>
        <v>6.3285024154588476E-4</v>
      </c>
    </row>
    <row r="107" spans="1:7" x14ac:dyDescent="0.45">
      <c r="A107" s="5" t="s">
        <v>12</v>
      </c>
      <c r="B107" s="6">
        <v>7</v>
      </c>
      <c r="C107" s="6">
        <v>17</v>
      </c>
      <c r="D107" s="6">
        <v>207</v>
      </c>
      <c r="E107" s="7">
        <f t="shared" si="8"/>
        <v>8.2125603864734303E-2</v>
      </c>
      <c r="F107" s="7">
        <f>58/1000</f>
        <v>5.8000000000000003E-2</v>
      </c>
      <c r="G107" s="8">
        <f t="shared" si="7"/>
        <v>2.41256038647343E-2</v>
      </c>
    </row>
    <row r="108" spans="1:7" x14ac:dyDescent="0.45">
      <c r="A108" s="5" t="s">
        <v>12</v>
      </c>
      <c r="B108" s="6">
        <v>8</v>
      </c>
      <c r="C108" s="6">
        <v>9</v>
      </c>
      <c r="D108" s="6">
        <v>207</v>
      </c>
      <c r="E108" s="7">
        <f t="shared" si="8"/>
        <v>4.3478260869565216E-2</v>
      </c>
      <c r="F108" s="7">
        <f>51/1000</f>
        <v>5.0999999999999997E-2</v>
      </c>
      <c r="G108" s="8">
        <f t="shared" si="7"/>
        <v>-7.5217391304347805E-3</v>
      </c>
    </row>
    <row r="109" spans="1:7" x14ac:dyDescent="0.45">
      <c r="A109" s="9" t="s">
        <v>12</v>
      </c>
      <c r="B109" s="10">
        <v>9</v>
      </c>
      <c r="C109" s="10">
        <v>10</v>
      </c>
      <c r="D109" s="10">
        <v>207</v>
      </c>
      <c r="E109" s="11">
        <f t="shared" si="8"/>
        <v>4.8309178743961352E-2</v>
      </c>
      <c r="F109" s="11">
        <f>46/1000</f>
        <v>4.5999999999999999E-2</v>
      </c>
      <c r="G109" s="12">
        <f t="shared" si="7"/>
        <v>2.3091787439613529E-3</v>
      </c>
    </row>
    <row r="110" spans="1:7" x14ac:dyDescent="0.45">
      <c r="A110" s="13" t="s">
        <v>13</v>
      </c>
      <c r="B110" s="14">
        <v>1</v>
      </c>
      <c r="C110" s="14">
        <v>52</v>
      </c>
      <c r="D110" s="14">
        <f>SUM(C110:C118)</f>
        <v>172</v>
      </c>
      <c r="E110" s="15">
        <f t="shared" si="8"/>
        <v>0.30232558139534882</v>
      </c>
      <c r="F110" s="15">
        <f>301/1000</f>
        <v>0.30099999999999999</v>
      </c>
      <c r="G110" s="16">
        <f t="shared" si="7"/>
        <v>1.3255813953488293E-3</v>
      </c>
    </row>
    <row r="111" spans="1:7" x14ac:dyDescent="0.45">
      <c r="A111" s="17" t="s">
        <v>13</v>
      </c>
      <c r="B111" s="18">
        <v>2</v>
      </c>
      <c r="C111" s="18">
        <v>53</v>
      </c>
      <c r="D111" s="18">
        <v>172</v>
      </c>
      <c r="E111" s="19">
        <f t="shared" si="8"/>
        <v>0.30813953488372092</v>
      </c>
      <c r="F111" s="19">
        <f>176/1000</f>
        <v>0.17599999999999999</v>
      </c>
      <c r="G111" s="20">
        <f t="shared" si="7"/>
        <v>0.13213953488372093</v>
      </c>
    </row>
    <row r="112" spans="1:7" x14ac:dyDescent="0.45">
      <c r="A112" s="17" t="s">
        <v>13</v>
      </c>
      <c r="B112" s="18">
        <v>3</v>
      </c>
      <c r="C112" s="18">
        <v>27</v>
      </c>
      <c r="D112" s="18">
        <v>172</v>
      </c>
      <c r="E112" s="19">
        <f t="shared" si="8"/>
        <v>0.15697674418604651</v>
      </c>
      <c r="F112" s="19">
        <f>125/1000</f>
        <v>0.125</v>
      </c>
      <c r="G112" s="20">
        <f t="shared" si="7"/>
        <v>3.1976744186046513E-2</v>
      </c>
    </row>
    <row r="113" spans="1:7" x14ac:dyDescent="0.45">
      <c r="A113" s="17" t="s">
        <v>13</v>
      </c>
      <c r="B113" s="18">
        <v>4</v>
      </c>
      <c r="C113" s="18">
        <v>12</v>
      </c>
      <c r="D113" s="18">
        <v>172</v>
      </c>
      <c r="E113" s="19">
        <f t="shared" si="8"/>
        <v>6.9767441860465115E-2</v>
      </c>
      <c r="F113" s="19">
        <f>97/1000</f>
        <v>9.7000000000000003E-2</v>
      </c>
      <c r="G113" s="20">
        <f t="shared" si="7"/>
        <v>-2.7232558139534888E-2</v>
      </c>
    </row>
    <row r="114" spans="1:7" x14ac:dyDescent="0.45">
      <c r="A114" s="17" t="s">
        <v>13</v>
      </c>
      <c r="B114" s="18">
        <v>5</v>
      </c>
      <c r="C114" s="18">
        <v>5</v>
      </c>
      <c r="D114" s="18">
        <v>172</v>
      </c>
      <c r="E114" s="19">
        <f t="shared" si="8"/>
        <v>2.9069767441860465E-2</v>
      </c>
      <c r="F114" s="19">
        <f>79/1000</f>
        <v>7.9000000000000001E-2</v>
      </c>
      <c r="G114" s="20">
        <f t="shared" si="7"/>
        <v>-4.993023255813954E-2</v>
      </c>
    </row>
    <row r="115" spans="1:7" x14ac:dyDescent="0.45">
      <c r="A115" s="17" t="s">
        <v>13</v>
      </c>
      <c r="B115" s="18">
        <v>6</v>
      </c>
      <c r="C115" s="18">
        <v>6</v>
      </c>
      <c r="D115" s="18">
        <v>172</v>
      </c>
      <c r="E115" s="19">
        <f t="shared" si="8"/>
        <v>3.4883720930232558E-2</v>
      </c>
      <c r="F115" s="19">
        <f>67/1000</f>
        <v>6.7000000000000004E-2</v>
      </c>
      <c r="G115" s="20">
        <f t="shared" si="7"/>
        <v>-3.2116279069767446E-2</v>
      </c>
    </row>
    <row r="116" spans="1:7" x14ac:dyDescent="0.45">
      <c r="A116" s="17" t="s">
        <v>13</v>
      </c>
      <c r="B116" s="18">
        <v>7</v>
      </c>
      <c r="C116" s="18">
        <v>5</v>
      </c>
      <c r="D116" s="18">
        <v>172</v>
      </c>
      <c r="E116" s="19">
        <f t="shared" si="8"/>
        <v>2.9069767441860465E-2</v>
      </c>
      <c r="F116" s="19">
        <f>58/1000</f>
        <v>5.8000000000000003E-2</v>
      </c>
      <c r="G116" s="20">
        <f t="shared" si="7"/>
        <v>-2.8930232558139538E-2</v>
      </c>
    </row>
    <row r="117" spans="1:7" x14ac:dyDescent="0.45">
      <c r="A117" s="17" t="s">
        <v>13</v>
      </c>
      <c r="B117" s="18">
        <v>8</v>
      </c>
      <c r="C117" s="18">
        <v>4</v>
      </c>
      <c r="D117" s="18">
        <v>172</v>
      </c>
      <c r="E117" s="19">
        <f t="shared" si="8"/>
        <v>2.3255813953488372E-2</v>
      </c>
      <c r="F117" s="19">
        <f>51/1000</f>
        <v>5.0999999999999997E-2</v>
      </c>
      <c r="G117" s="20">
        <f t="shared" si="7"/>
        <v>-2.7744186046511625E-2</v>
      </c>
    </row>
    <row r="118" spans="1:7" x14ac:dyDescent="0.45">
      <c r="A118" s="21" t="s">
        <v>13</v>
      </c>
      <c r="B118" s="22">
        <v>9</v>
      </c>
      <c r="C118" s="22">
        <v>8</v>
      </c>
      <c r="D118" s="22">
        <v>172</v>
      </c>
      <c r="E118" s="23">
        <f t="shared" si="8"/>
        <v>4.6511627906976744E-2</v>
      </c>
      <c r="F118" s="23">
        <f>46/1000</f>
        <v>4.5999999999999999E-2</v>
      </c>
      <c r="G118" s="24">
        <f t="shared" si="7"/>
        <v>5.1162790697674432E-4</v>
      </c>
    </row>
    <row r="119" spans="1:7" x14ac:dyDescent="0.45">
      <c r="A119" s="1" t="s">
        <v>14</v>
      </c>
      <c r="B119" s="2">
        <v>1</v>
      </c>
      <c r="C119" s="2">
        <v>106</v>
      </c>
      <c r="D119" s="2">
        <f>SUM(C119:C127)</f>
        <v>172</v>
      </c>
      <c r="E119" s="3">
        <f t="shared" si="8"/>
        <v>0.61627906976744184</v>
      </c>
      <c r="F119" s="3">
        <f>301/1000</f>
        <v>0.30099999999999999</v>
      </c>
      <c r="G119" s="27">
        <f t="shared" si="7"/>
        <v>0.31527906976744186</v>
      </c>
    </row>
    <row r="120" spans="1:7" x14ac:dyDescent="0.45">
      <c r="A120" s="5" t="s">
        <v>14</v>
      </c>
      <c r="B120" s="6">
        <v>2</v>
      </c>
      <c r="C120" s="6">
        <v>9</v>
      </c>
      <c r="D120" s="6">
        <v>172</v>
      </c>
      <c r="E120" s="7">
        <f t="shared" si="8"/>
        <v>5.232558139534884E-2</v>
      </c>
      <c r="F120" s="7">
        <f>176/1000</f>
        <v>0.17599999999999999</v>
      </c>
      <c r="G120" s="8">
        <f t="shared" si="7"/>
        <v>-0.12367441860465114</v>
      </c>
    </row>
    <row r="121" spans="1:7" x14ac:dyDescent="0.45">
      <c r="A121" s="5" t="s">
        <v>14</v>
      </c>
      <c r="B121" s="6">
        <v>3</v>
      </c>
      <c r="C121" s="6">
        <v>1</v>
      </c>
      <c r="D121" s="6">
        <v>172</v>
      </c>
      <c r="E121" s="7">
        <f t="shared" si="8"/>
        <v>5.8139534883720929E-3</v>
      </c>
      <c r="F121" s="7">
        <f>125/1000</f>
        <v>0.125</v>
      </c>
      <c r="G121" s="8">
        <f t="shared" si="7"/>
        <v>-0.11918604651162791</v>
      </c>
    </row>
    <row r="122" spans="1:7" x14ac:dyDescent="0.45">
      <c r="A122" s="5" t="s">
        <v>14</v>
      </c>
      <c r="B122" s="6">
        <v>4</v>
      </c>
      <c r="C122" s="6">
        <v>8</v>
      </c>
      <c r="D122" s="6">
        <v>172</v>
      </c>
      <c r="E122" s="7">
        <f t="shared" si="8"/>
        <v>4.6511627906976744E-2</v>
      </c>
      <c r="F122" s="7">
        <f>97/1000</f>
        <v>9.7000000000000003E-2</v>
      </c>
      <c r="G122" s="8">
        <f t="shared" si="7"/>
        <v>-5.0488372093023259E-2</v>
      </c>
    </row>
    <row r="123" spans="1:7" x14ac:dyDescent="0.45">
      <c r="A123" s="5" t="s">
        <v>14</v>
      </c>
      <c r="B123" s="6">
        <v>5</v>
      </c>
      <c r="C123" s="6">
        <v>7</v>
      </c>
      <c r="D123" s="6">
        <v>172</v>
      </c>
      <c r="E123" s="7">
        <f t="shared" si="8"/>
        <v>4.0697674418604654E-2</v>
      </c>
      <c r="F123" s="7">
        <f>79/1000</f>
        <v>7.9000000000000001E-2</v>
      </c>
      <c r="G123" s="8">
        <f t="shared" si="7"/>
        <v>-3.8302325581395347E-2</v>
      </c>
    </row>
    <row r="124" spans="1:7" x14ac:dyDescent="0.45">
      <c r="A124" s="5" t="s">
        <v>14</v>
      </c>
      <c r="B124" s="6">
        <v>6</v>
      </c>
      <c r="C124" s="6">
        <v>8</v>
      </c>
      <c r="D124" s="6">
        <v>172</v>
      </c>
      <c r="E124" s="7">
        <f t="shared" si="8"/>
        <v>4.6511627906976744E-2</v>
      </c>
      <c r="F124" s="7">
        <f>67/1000</f>
        <v>6.7000000000000004E-2</v>
      </c>
      <c r="G124" s="8">
        <f t="shared" si="7"/>
        <v>-2.048837209302326E-2</v>
      </c>
    </row>
    <row r="125" spans="1:7" x14ac:dyDescent="0.45">
      <c r="A125" s="5" t="s">
        <v>14</v>
      </c>
      <c r="B125" s="6">
        <v>7</v>
      </c>
      <c r="C125" s="6">
        <v>9</v>
      </c>
      <c r="D125" s="6">
        <v>172</v>
      </c>
      <c r="E125" s="7">
        <f t="shared" si="8"/>
        <v>5.232558139534884E-2</v>
      </c>
      <c r="F125" s="7">
        <f>58/1000</f>
        <v>5.8000000000000003E-2</v>
      </c>
      <c r="G125" s="8">
        <f t="shared" si="7"/>
        <v>-5.674418604651163E-3</v>
      </c>
    </row>
    <row r="126" spans="1:7" x14ac:dyDescent="0.45">
      <c r="A126" s="5" t="s">
        <v>14</v>
      </c>
      <c r="B126" s="6">
        <v>8</v>
      </c>
      <c r="C126" s="6">
        <v>7</v>
      </c>
      <c r="D126" s="6">
        <v>172</v>
      </c>
      <c r="E126" s="7">
        <f t="shared" si="8"/>
        <v>4.0697674418604654E-2</v>
      </c>
      <c r="F126" s="7">
        <f>51/1000</f>
        <v>5.0999999999999997E-2</v>
      </c>
      <c r="G126" s="8">
        <f t="shared" si="7"/>
        <v>-1.0302325581395343E-2</v>
      </c>
    </row>
    <row r="127" spans="1:7" x14ac:dyDescent="0.45">
      <c r="A127" s="9" t="s">
        <v>14</v>
      </c>
      <c r="B127" s="10">
        <v>9</v>
      </c>
      <c r="C127" s="10">
        <v>17</v>
      </c>
      <c r="D127" s="10">
        <v>172</v>
      </c>
      <c r="E127" s="11">
        <f t="shared" si="8"/>
        <v>9.8837209302325577E-2</v>
      </c>
      <c r="F127" s="11">
        <f>46/1000</f>
        <v>4.5999999999999999E-2</v>
      </c>
      <c r="G127" s="12">
        <f t="shared" si="7"/>
        <v>5.2837209302325577E-2</v>
      </c>
    </row>
    <row r="128" spans="1:7" x14ac:dyDescent="0.45">
      <c r="A128" s="13" t="s">
        <v>15</v>
      </c>
      <c r="B128" s="14">
        <v>1</v>
      </c>
      <c r="C128" s="14">
        <v>64</v>
      </c>
      <c r="D128" s="14">
        <f>SUM(C128:C136)</f>
        <v>161</v>
      </c>
      <c r="E128" s="15">
        <f t="shared" si="8"/>
        <v>0.39751552795031053</v>
      </c>
      <c r="F128" s="15">
        <f>301/1000</f>
        <v>0.30099999999999999</v>
      </c>
      <c r="G128" s="16">
        <f t="shared" si="7"/>
        <v>9.6515527950310542E-2</v>
      </c>
    </row>
    <row r="129" spans="1:7" x14ac:dyDescent="0.45">
      <c r="A129" s="17" t="s">
        <v>15</v>
      </c>
      <c r="B129" s="18">
        <v>2</v>
      </c>
      <c r="C129" s="18">
        <v>27</v>
      </c>
      <c r="D129" s="18">
        <v>161</v>
      </c>
      <c r="E129" s="19">
        <f t="shared" si="8"/>
        <v>0.16770186335403728</v>
      </c>
      <c r="F129" s="19">
        <f>176/1000</f>
        <v>0.17599999999999999</v>
      </c>
      <c r="G129" s="20">
        <f t="shared" si="7"/>
        <v>-8.2981366459627115E-3</v>
      </c>
    </row>
    <row r="130" spans="1:7" x14ac:dyDescent="0.45">
      <c r="A130" s="17" t="s">
        <v>15</v>
      </c>
      <c r="B130" s="18">
        <v>3</v>
      </c>
      <c r="C130" s="18">
        <v>13</v>
      </c>
      <c r="D130" s="18">
        <v>161</v>
      </c>
      <c r="E130" s="19">
        <f t="shared" si="8"/>
        <v>8.0745341614906832E-2</v>
      </c>
      <c r="F130" s="19">
        <f>125/1000</f>
        <v>0.125</v>
      </c>
      <c r="G130" s="20">
        <f t="shared" si="7"/>
        <v>-4.4254658385093168E-2</v>
      </c>
    </row>
    <row r="131" spans="1:7" x14ac:dyDescent="0.45">
      <c r="A131" s="17" t="s">
        <v>15</v>
      </c>
      <c r="B131" s="18">
        <v>4</v>
      </c>
      <c r="C131" s="18">
        <v>15</v>
      </c>
      <c r="D131" s="18">
        <v>161</v>
      </c>
      <c r="E131" s="19">
        <f t="shared" si="8"/>
        <v>9.3167701863354033E-2</v>
      </c>
      <c r="F131" s="19">
        <f>97/1000</f>
        <v>9.7000000000000003E-2</v>
      </c>
      <c r="G131" s="20">
        <f t="shared" si="7"/>
        <v>-3.8322981366459702E-3</v>
      </c>
    </row>
    <row r="132" spans="1:7" x14ac:dyDescent="0.45">
      <c r="A132" s="17" t="s">
        <v>15</v>
      </c>
      <c r="B132" s="18">
        <v>5</v>
      </c>
      <c r="C132" s="18">
        <v>9</v>
      </c>
      <c r="D132" s="18">
        <v>161</v>
      </c>
      <c r="E132" s="19">
        <f t="shared" si="8"/>
        <v>5.5900621118012424E-2</v>
      </c>
      <c r="F132" s="19">
        <f>79/1000</f>
        <v>7.9000000000000001E-2</v>
      </c>
      <c r="G132" s="20">
        <f t="shared" si="7"/>
        <v>-2.3099378881987577E-2</v>
      </c>
    </row>
    <row r="133" spans="1:7" x14ac:dyDescent="0.45">
      <c r="A133" s="17" t="s">
        <v>15</v>
      </c>
      <c r="B133" s="18">
        <v>6</v>
      </c>
      <c r="C133" s="18">
        <v>5</v>
      </c>
      <c r="D133" s="18">
        <v>161</v>
      </c>
      <c r="E133" s="19">
        <f t="shared" si="8"/>
        <v>3.1055900621118012E-2</v>
      </c>
      <c r="F133" s="19">
        <f>67/1000</f>
        <v>6.7000000000000004E-2</v>
      </c>
      <c r="G133" s="20">
        <f t="shared" si="7"/>
        <v>-3.5944099378881988E-2</v>
      </c>
    </row>
    <row r="134" spans="1:7" x14ac:dyDescent="0.45">
      <c r="A134" s="17" t="s">
        <v>15</v>
      </c>
      <c r="B134" s="18">
        <v>7</v>
      </c>
      <c r="C134" s="18">
        <v>11</v>
      </c>
      <c r="D134" s="18">
        <v>161</v>
      </c>
      <c r="E134" s="19">
        <f t="shared" si="8"/>
        <v>6.8322981366459631E-2</v>
      </c>
      <c r="F134" s="19">
        <f>58/1000</f>
        <v>5.8000000000000003E-2</v>
      </c>
      <c r="G134" s="20">
        <f t="shared" si="7"/>
        <v>1.0322981366459628E-2</v>
      </c>
    </row>
    <row r="135" spans="1:7" x14ac:dyDescent="0.45">
      <c r="A135" s="17" t="s">
        <v>15</v>
      </c>
      <c r="B135" s="18">
        <v>8</v>
      </c>
      <c r="C135" s="18">
        <v>11</v>
      </c>
      <c r="D135" s="18">
        <v>161</v>
      </c>
      <c r="E135" s="19">
        <f t="shared" si="8"/>
        <v>6.8322981366459631E-2</v>
      </c>
      <c r="F135" s="19">
        <f>51/1000</f>
        <v>5.0999999999999997E-2</v>
      </c>
      <c r="G135" s="20">
        <f t="shared" si="7"/>
        <v>1.7322981366459635E-2</v>
      </c>
    </row>
    <row r="136" spans="1:7" x14ac:dyDescent="0.45">
      <c r="A136" s="21" t="s">
        <v>15</v>
      </c>
      <c r="B136" s="22">
        <v>9</v>
      </c>
      <c r="C136" s="22">
        <v>6</v>
      </c>
      <c r="D136" s="22">
        <v>161</v>
      </c>
      <c r="E136" s="23">
        <f t="shared" si="8"/>
        <v>3.7267080745341616E-2</v>
      </c>
      <c r="F136" s="23">
        <f>46/1000</f>
        <v>4.5999999999999999E-2</v>
      </c>
      <c r="G136" s="24">
        <f t="shared" si="7"/>
        <v>-8.7329192546583834E-3</v>
      </c>
    </row>
    <row r="137" spans="1:7" x14ac:dyDescent="0.45">
      <c r="A137" s="1" t="s">
        <v>16</v>
      </c>
      <c r="B137" s="2">
        <v>1</v>
      </c>
      <c r="C137" s="2">
        <v>42</v>
      </c>
      <c r="D137" s="2">
        <f>SUM(C137:C145)</f>
        <v>175</v>
      </c>
      <c r="E137" s="3">
        <f t="shared" si="8"/>
        <v>0.24</v>
      </c>
      <c r="F137" s="3">
        <f>301/1000</f>
        <v>0.30099999999999999</v>
      </c>
      <c r="G137" s="4">
        <f t="shared" si="7"/>
        <v>-6.0999999999999999E-2</v>
      </c>
    </row>
    <row r="138" spans="1:7" x14ac:dyDescent="0.45">
      <c r="A138" s="5" t="s">
        <v>16</v>
      </c>
      <c r="B138" s="6">
        <v>2</v>
      </c>
      <c r="C138" s="6">
        <v>22</v>
      </c>
      <c r="D138" s="6">
        <v>175</v>
      </c>
      <c r="E138" s="7">
        <f t="shared" si="8"/>
        <v>0.12571428571428572</v>
      </c>
      <c r="F138" s="7">
        <f>176/1000</f>
        <v>0.17599999999999999</v>
      </c>
      <c r="G138" s="8">
        <f t="shared" si="7"/>
        <v>-5.0285714285714267E-2</v>
      </c>
    </row>
    <row r="139" spans="1:7" x14ac:dyDescent="0.45">
      <c r="A139" s="5" t="s">
        <v>16</v>
      </c>
      <c r="B139" s="6">
        <v>3</v>
      </c>
      <c r="C139" s="6">
        <v>14</v>
      </c>
      <c r="D139" s="6">
        <v>175</v>
      </c>
      <c r="E139" s="7">
        <f t="shared" si="8"/>
        <v>0.08</v>
      </c>
      <c r="F139" s="7">
        <f>125/1000</f>
        <v>0.125</v>
      </c>
      <c r="G139" s="8">
        <f t="shared" si="7"/>
        <v>-4.4999999999999998E-2</v>
      </c>
    </row>
    <row r="140" spans="1:7" x14ac:dyDescent="0.45">
      <c r="A140" s="5" t="s">
        <v>16</v>
      </c>
      <c r="B140" s="6">
        <v>4</v>
      </c>
      <c r="C140" s="6">
        <v>22</v>
      </c>
      <c r="D140" s="6">
        <v>175</v>
      </c>
      <c r="E140" s="7">
        <f t="shared" si="8"/>
        <v>0.12571428571428572</v>
      </c>
      <c r="F140" s="7">
        <f>97/1000</f>
        <v>9.7000000000000003E-2</v>
      </c>
      <c r="G140" s="8">
        <f t="shared" si="7"/>
        <v>2.871428571428572E-2</v>
      </c>
    </row>
    <row r="141" spans="1:7" x14ac:dyDescent="0.45">
      <c r="A141" s="5" t="s">
        <v>16</v>
      </c>
      <c r="B141" s="6">
        <v>5</v>
      </c>
      <c r="C141" s="6">
        <v>16</v>
      </c>
      <c r="D141" s="6">
        <v>175</v>
      </c>
      <c r="E141" s="7">
        <f t="shared" si="8"/>
        <v>9.1428571428571428E-2</v>
      </c>
      <c r="F141" s="7">
        <f>79/1000</f>
        <v>7.9000000000000001E-2</v>
      </c>
      <c r="G141" s="8">
        <f t="shared" si="7"/>
        <v>1.2428571428571428E-2</v>
      </c>
    </row>
    <row r="142" spans="1:7" x14ac:dyDescent="0.45">
      <c r="A142" s="5" t="s">
        <v>16</v>
      </c>
      <c r="B142" s="6">
        <v>6</v>
      </c>
      <c r="C142" s="6">
        <v>18</v>
      </c>
      <c r="D142" s="6">
        <v>175</v>
      </c>
      <c r="E142" s="7">
        <f t="shared" si="8"/>
        <v>0.10285714285714286</v>
      </c>
      <c r="F142" s="7">
        <f>67/1000</f>
        <v>6.7000000000000004E-2</v>
      </c>
      <c r="G142" s="8">
        <f t="shared" si="7"/>
        <v>3.5857142857142851E-2</v>
      </c>
    </row>
    <row r="143" spans="1:7" x14ac:dyDescent="0.45">
      <c r="A143" s="5" t="s">
        <v>16</v>
      </c>
      <c r="B143" s="6">
        <v>7</v>
      </c>
      <c r="C143" s="6">
        <v>14</v>
      </c>
      <c r="D143" s="6">
        <v>175</v>
      </c>
      <c r="E143" s="7">
        <f t="shared" si="8"/>
        <v>0.08</v>
      </c>
      <c r="F143" s="7">
        <f>58/1000</f>
        <v>5.8000000000000003E-2</v>
      </c>
      <c r="G143" s="8">
        <f t="shared" si="7"/>
        <v>2.1999999999999999E-2</v>
      </c>
    </row>
    <row r="144" spans="1:7" x14ac:dyDescent="0.45">
      <c r="A144" s="5" t="s">
        <v>16</v>
      </c>
      <c r="B144" s="6">
        <v>8</v>
      </c>
      <c r="C144" s="6">
        <v>10</v>
      </c>
      <c r="D144" s="6">
        <v>175</v>
      </c>
      <c r="E144" s="7">
        <f t="shared" si="8"/>
        <v>5.7142857142857141E-2</v>
      </c>
      <c r="F144" s="7">
        <f>51/1000</f>
        <v>5.0999999999999997E-2</v>
      </c>
      <c r="G144" s="8">
        <f t="shared" si="7"/>
        <v>6.1428571428571443E-3</v>
      </c>
    </row>
    <row r="145" spans="1:7" x14ac:dyDescent="0.45">
      <c r="A145" s="9" t="s">
        <v>16</v>
      </c>
      <c r="B145" s="10">
        <v>9</v>
      </c>
      <c r="C145" s="10">
        <v>17</v>
      </c>
      <c r="D145" s="10">
        <v>175</v>
      </c>
      <c r="E145" s="11">
        <f t="shared" si="8"/>
        <v>9.7142857142857142E-2</v>
      </c>
      <c r="F145" s="11">
        <f>46/1000</f>
        <v>4.5999999999999999E-2</v>
      </c>
      <c r="G145" s="12">
        <f t="shared" si="7"/>
        <v>5.1142857142857143E-2</v>
      </c>
    </row>
    <row r="146" spans="1:7" x14ac:dyDescent="0.45">
      <c r="A146" s="13" t="s">
        <v>17</v>
      </c>
      <c r="B146" s="14">
        <v>1</v>
      </c>
      <c r="C146" s="14">
        <v>67</v>
      </c>
      <c r="D146" s="14">
        <f>SUM(C146:C154)</f>
        <v>178</v>
      </c>
      <c r="E146" s="15">
        <f t="shared" si="8"/>
        <v>0.37640449438202245</v>
      </c>
      <c r="F146" s="15">
        <f>301/1000</f>
        <v>0.30099999999999999</v>
      </c>
      <c r="G146" s="16">
        <f t="shared" si="7"/>
        <v>7.5404494382022458E-2</v>
      </c>
    </row>
    <row r="147" spans="1:7" x14ac:dyDescent="0.45">
      <c r="A147" s="17" t="s">
        <v>17</v>
      </c>
      <c r="B147" s="18">
        <v>2</v>
      </c>
      <c r="C147" s="18">
        <v>32</v>
      </c>
      <c r="D147" s="18">
        <v>178</v>
      </c>
      <c r="E147" s="19">
        <f t="shared" si="8"/>
        <v>0.1797752808988764</v>
      </c>
      <c r="F147" s="19">
        <f>176/1000</f>
        <v>0.17599999999999999</v>
      </c>
      <c r="G147" s="20">
        <f t="shared" si="7"/>
        <v>3.7752808988764097E-3</v>
      </c>
    </row>
    <row r="148" spans="1:7" x14ac:dyDescent="0.45">
      <c r="A148" s="17" t="s">
        <v>17</v>
      </c>
      <c r="B148" s="18">
        <v>3</v>
      </c>
      <c r="C148" s="18">
        <v>17</v>
      </c>
      <c r="D148" s="18">
        <v>178</v>
      </c>
      <c r="E148" s="19">
        <f t="shared" si="8"/>
        <v>9.5505617977528087E-2</v>
      </c>
      <c r="F148" s="19">
        <f>125/1000</f>
        <v>0.125</v>
      </c>
      <c r="G148" s="20">
        <f t="shared" si="7"/>
        <v>-2.9494382022471913E-2</v>
      </c>
    </row>
    <row r="149" spans="1:7" x14ac:dyDescent="0.45">
      <c r="A149" s="17" t="s">
        <v>17</v>
      </c>
      <c r="B149" s="18">
        <v>4</v>
      </c>
      <c r="C149" s="18">
        <v>15</v>
      </c>
      <c r="D149" s="18">
        <v>178</v>
      </c>
      <c r="E149" s="19">
        <f t="shared" si="8"/>
        <v>8.4269662921348312E-2</v>
      </c>
      <c r="F149" s="19">
        <f>97/1000</f>
        <v>9.7000000000000003E-2</v>
      </c>
      <c r="G149" s="20">
        <f t="shared" ref="G149:G154" si="9">(E149-F149)</f>
        <v>-1.2730337078651691E-2</v>
      </c>
    </row>
    <row r="150" spans="1:7" x14ac:dyDescent="0.45">
      <c r="A150" s="17" t="s">
        <v>17</v>
      </c>
      <c r="B150" s="18">
        <v>5</v>
      </c>
      <c r="C150" s="18">
        <v>12</v>
      </c>
      <c r="D150" s="18">
        <v>178</v>
      </c>
      <c r="E150" s="19">
        <f t="shared" si="8"/>
        <v>6.741573033707865E-2</v>
      </c>
      <c r="F150" s="19">
        <f>79/1000</f>
        <v>7.9000000000000001E-2</v>
      </c>
      <c r="G150" s="20">
        <f t="shared" si="9"/>
        <v>-1.1584269662921351E-2</v>
      </c>
    </row>
    <row r="151" spans="1:7" x14ac:dyDescent="0.45">
      <c r="A151" s="17" t="s">
        <v>17</v>
      </c>
      <c r="B151" s="18">
        <v>6</v>
      </c>
      <c r="C151" s="18">
        <v>6</v>
      </c>
      <c r="D151" s="18">
        <v>178</v>
      </c>
      <c r="E151" s="19">
        <f t="shared" si="8"/>
        <v>3.3707865168539325E-2</v>
      </c>
      <c r="F151" s="19">
        <f>67/1000</f>
        <v>6.7000000000000004E-2</v>
      </c>
      <c r="G151" s="20">
        <f t="shared" si="9"/>
        <v>-3.3292134831460679E-2</v>
      </c>
    </row>
    <row r="152" spans="1:7" x14ac:dyDescent="0.45">
      <c r="A152" s="17" t="s">
        <v>17</v>
      </c>
      <c r="B152" s="18">
        <v>7</v>
      </c>
      <c r="C152" s="18">
        <v>10</v>
      </c>
      <c r="D152" s="18">
        <v>178</v>
      </c>
      <c r="E152" s="19">
        <f t="shared" si="8"/>
        <v>5.6179775280898875E-2</v>
      </c>
      <c r="F152" s="19">
        <f>58/1000</f>
        <v>5.8000000000000003E-2</v>
      </c>
      <c r="G152" s="20">
        <f t="shared" si="9"/>
        <v>-1.8202247191011281E-3</v>
      </c>
    </row>
    <row r="153" spans="1:7" x14ac:dyDescent="0.45">
      <c r="A153" s="17" t="s">
        <v>17</v>
      </c>
      <c r="B153" s="18">
        <v>8</v>
      </c>
      <c r="C153" s="18">
        <v>10</v>
      </c>
      <c r="D153" s="18">
        <v>178</v>
      </c>
      <c r="E153" s="19">
        <f t="shared" si="8"/>
        <v>5.6179775280898875E-2</v>
      </c>
      <c r="F153" s="19">
        <f>51/1000</f>
        <v>5.0999999999999997E-2</v>
      </c>
      <c r="G153" s="20">
        <f t="shared" si="9"/>
        <v>5.1797752808988781E-3</v>
      </c>
    </row>
    <row r="154" spans="1:7" x14ac:dyDescent="0.45">
      <c r="A154" s="21" t="s">
        <v>17</v>
      </c>
      <c r="B154" s="22">
        <v>9</v>
      </c>
      <c r="C154" s="22">
        <v>9</v>
      </c>
      <c r="D154" s="22">
        <v>178</v>
      </c>
      <c r="E154" s="23">
        <f t="shared" si="8"/>
        <v>5.0561797752808987E-2</v>
      </c>
      <c r="F154" s="23">
        <f>46/1000</f>
        <v>4.5999999999999999E-2</v>
      </c>
      <c r="G154" s="24">
        <f t="shared" si="9"/>
        <v>4.5617977528089881E-3</v>
      </c>
    </row>
  </sheetData>
  <conditionalFormatting sqref="G164:G1048576 G2:G154">
    <cfRule type="cellIs" dxfId="3" priority="1" operator="notBetween">
      <formula>-0.1</formula>
      <formula>0.1</formula>
    </cfRule>
    <cfRule type="cellIs" dxfId="2" priority="2" operator="between">
      <formula>-0.05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15_countries_compared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Peace</cp:lastModifiedBy>
  <dcterms:created xsi:type="dcterms:W3CDTF">2020-09-16T20:48:17Z</dcterms:created>
  <dcterms:modified xsi:type="dcterms:W3CDTF">2020-09-16T21:58:12Z</dcterms:modified>
</cp:coreProperties>
</file>